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codeName="ThisWorkbook"/>
  <mc:AlternateContent xmlns:mc="http://schemas.openxmlformats.org/markup-compatibility/2006">
    <mc:Choice Requires="x15">
      <x15ac:absPath xmlns:x15ac="http://schemas.microsoft.com/office/spreadsheetml/2010/11/ac" url="/Users/wisbay/Downloads/"/>
    </mc:Choice>
  </mc:AlternateContent>
  <xr:revisionPtr revIDLastSave="0" documentId="13_ncr:1_{F7347DD5-F919-F94A-B7F6-EEDD088E537F}" xr6:coauthVersionLast="47" xr6:coauthVersionMax="47" xr10:uidLastSave="{00000000-0000-0000-0000-000000000000}"/>
  <bookViews>
    <workbookView xWindow="4680" yWindow="500" windowWidth="33720" windowHeight="19560" tabRatio="804" firstSheet="11" activeTab="19" xr2:uid="{00000000-000D-0000-FFFF-FFFF00000000}"/>
  </bookViews>
  <sheets>
    <sheet name="Purpose" sheetId="12" r:id="rId1"/>
    <sheet name="Revision History" sheetId="23" r:id="rId2"/>
    <sheet name="Description" sheetId="28" r:id="rId3"/>
    <sheet name="Licenses" sheetId="81" r:id="rId4"/>
    <sheet name="eNB Info" sheetId="45" r:id="rId5"/>
    <sheet name="SiteLocation" sheetId="80" r:id="rId6"/>
    <sheet name="eUtran Parameters" sheetId="46" r:id="rId7"/>
    <sheet name="PCI" sheetId="47" r:id="rId8"/>
    <sheet name="RET" sheetId="65" r:id="rId9"/>
    <sheet name="Losses and Delays" sheetId="48" r:id="rId10"/>
    <sheet name="eUtranCellPolygon" sheetId="49" r:id="rId11"/>
    <sheet name="eUtranCellCoverage" sheetId="50" r:id="rId12"/>
    <sheet name="eUtran NeighRelations" sheetId="51" r:id="rId13"/>
    <sheet name="Cluster" sheetId="33" r:id="rId14"/>
    <sheet name="LTE-GSM-FreqGroupRel" sheetId="82" r:id="rId15"/>
    <sheet name="EUtranFreqRelation" sheetId="70" r:id="rId16"/>
    <sheet name="UtranFreqRelation" sheetId="71" r:id="rId17"/>
    <sheet name="GUtranCellRelation" sheetId="79" r:id="rId18"/>
    <sheet name="LTE-NR X2" sheetId="78" r:id="rId19"/>
    <sheet name="NR CIQ" sheetId="67" r:id="rId20"/>
    <sheet name="NR_Polygon" sheetId="74" r:id="rId21"/>
    <sheet name="NR_Coverage" sheetId="75" r:id="rId22"/>
    <sheet name="NR_Intra_Relations" sheetId="77" r:id="rId23"/>
    <sheet name="NR_Inter_Relations" sheetId="69" r:id="rId24"/>
    <sheet name="R6675" sheetId="53" r:id="rId25"/>
    <sheet name="NBIoT" sheetId="76"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_xlnm._FilterDatabase" localSheetId="13" hidden="1">Cluster!$A$1:$F$50</definedName>
    <definedName name="_xlnm._FilterDatabase" localSheetId="2" hidden="1">Description!$A$1:$D$52</definedName>
    <definedName name="_xlnm._FilterDatabase" localSheetId="4" hidden="1">'eNB Info'!$A$1:$V$50</definedName>
    <definedName name="_xlnm._FilterDatabase" localSheetId="12" hidden="1">'eUtran NeighRelations'!$A$1:$AG$227</definedName>
    <definedName name="_xlnm._FilterDatabase" localSheetId="6" hidden="1">'eUtran Parameters'!$A$1:$AH$227</definedName>
    <definedName name="_xlnm._FilterDatabase" localSheetId="11" hidden="1">eUtranCellCoverage!$A$1:$F$1</definedName>
    <definedName name="_xlnm._FilterDatabase" localSheetId="10" hidden="1">eUtranCellPolygon!$A$1:$AF$1</definedName>
    <definedName name="_xlnm._FilterDatabase" localSheetId="15" hidden="1">EUtranFreqRelation!$A$1:$J$221</definedName>
    <definedName name="_xlnm._FilterDatabase" localSheetId="17" hidden="1">GUtranCellRelation!$A$1:$Y$1</definedName>
    <definedName name="_xlnm._FilterDatabase" localSheetId="3" hidden="1">Licenses!$A$3:$AR$53</definedName>
    <definedName name="_xlnm._FilterDatabase" localSheetId="9" hidden="1">'Losses and Delays'!$A$1:$BP$1</definedName>
    <definedName name="_xlnm._FilterDatabase" localSheetId="25" hidden="1">NBIoT!$A$1:$Q$1</definedName>
    <definedName name="_xlnm._FilterDatabase" localSheetId="19" hidden="1">'NR CIQ'!$A$2:$BR$54</definedName>
    <definedName name="_xlnm._FilterDatabase" localSheetId="21" hidden="1">NR_Coverage!$A$1:$E$1</definedName>
    <definedName name="_xlnm._FilterDatabase" localSheetId="23" hidden="1">NR_Inter_Relations!$A$1:$AJ$231</definedName>
    <definedName name="_xlnm._FilterDatabase" localSheetId="22" hidden="1">NR_Intra_Relations!$A$1:$AJ$1</definedName>
    <definedName name="_xlnm._FilterDatabase" localSheetId="20" hidden="1">NR_Polygon!$A$1:$AF$1</definedName>
    <definedName name="_xlnm._FilterDatabase" localSheetId="7" hidden="1">PCI!$A$1:$T$233</definedName>
    <definedName name="_xlnm._FilterDatabase" localSheetId="8" hidden="1">RET!$A$1:$L$236</definedName>
    <definedName name="_xlnm._FilterDatabase" localSheetId="16" hidden="1">UtranFreqRelation!$A$1:$E$1</definedName>
    <definedName name="_Ref512224965" localSheetId="0">Purpose!#REF!</definedName>
    <definedName name="_Ref516804702" localSheetId="0">Purpose!$B$31</definedName>
    <definedName name="_Ref516804706" localSheetId="0">Purpose!$B$32</definedName>
    <definedName name="AdvancementScore">'[1]For Rogers v2'!$F$31</definedName>
    <definedName name="aeber" localSheetId="4">#REF!</definedName>
    <definedName name="aeber" localSheetId="12">#REF!</definedName>
    <definedName name="aeber" localSheetId="6">#REF!</definedName>
    <definedName name="aeber" localSheetId="11">#REF!</definedName>
    <definedName name="aeber" localSheetId="10">#REF!</definedName>
    <definedName name="aeber" localSheetId="3">#REF!</definedName>
    <definedName name="aeber" localSheetId="9">#REF!</definedName>
    <definedName name="aeber" localSheetId="14">#REF!</definedName>
    <definedName name="aeber" localSheetId="19">#REF!</definedName>
    <definedName name="aeber" localSheetId="23">#REF!</definedName>
    <definedName name="aeber" localSheetId="22">#REF!</definedName>
    <definedName name="aeber" localSheetId="7">#REF!</definedName>
    <definedName name="aeber">#REF!</definedName>
    <definedName name="B_CIQ_Change_Tracker" localSheetId="4">#REF!</definedName>
    <definedName name="B_CIQ_Change_Tracker" localSheetId="12">#REF!</definedName>
    <definedName name="B_CIQ_Change_Tracker" localSheetId="6">#REF!</definedName>
    <definedName name="B_CIQ_Change_Tracker" localSheetId="11">#REF!</definedName>
    <definedName name="B_CIQ_Change_Tracker" localSheetId="10">#REF!</definedName>
    <definedName name="B_CIQ_Change_Tracker" localSheetId="3">#REF!</definedName>
    <definedName name="B_CIQ_Change_Tracker" localSheetId="9">#REF!</definedName>
    <definedName name="B_CIQ_Change_Tracker" localSheetId="14">#REF!</definedName>
    <definedName name="B_CIQ_Change_Tracker" localSheetId="19">#REF!</definedName>
    <definedName name="B_CIQ_Change_Tracker" localSheetId="23">#REF!</definedName>
    <definedName name="B_CIQ_Change_Tracker" localSheetId="22">#REF!</definedName>
    <definedName name="B_CIQ_Change_Tracker" localSheetId="7">#REF!</definedName>
    <definedName name="B_CIQ_Change_Tracker">#REF!</definedName>
    <definedName name="CHAPTER2.3.1" localSheetId="2">Description!$A$45</definedName>
    <definedName name="Cluster" localSheetId="12">#REF!</definedName>
    <definedName name="Cluster" localSheetId="3">#REF!</definedName>
    <definedName name="Cluster" localSheetId="14">#REF!</definedName>
    <definedName name="Cluster" localSheetId="19">#REF!</definedName>
    <definedName name="Cluster" localSheetId="23">#REF!</definedName>
    <definedName name="Cluster" localSheetId="22">#REF!</definedName>
    <definedName name="Cluster">#REF!</definedName>
    <definedName name="ContentScore">'[1]For Rogers v2'!$F$39</definedName>
    <definedName name="Contractor">'[2]MW '!#REF!</definedName>
    <definedName name="dyn_RN" localSheetId="4">'[3]dyn RN'!#REF!</definedName>
    <definedName name="dyn_RN" localSheetId="6">'[3]dyn RN'!#REF!</definedName>
    <definedName name="dyn_RN" localSheetId="11">'[3]dyn RN'!#REF!</definedName>
    <definedName name="dyn_RN" localSheetId="10">'[3]dyn RN'!#REF!</definedName>
    <definedName name="dyn_RN" localSheetId="9">'[3]dyn RN'!#REF!</definedName>
    <definedName name="dyn_RN" localSheetId="25">'[4]dyn RN'!#REF!</definedName>
    <definedName name="dyn_RN" localSheetId="7">'[3]dyn RN'!#REF!</definedName>
    <definedName name="dyn_RN">'[3]dyn RN'!#REF!</definedName>
    <definedName name="earfcnDl">#REF!</definedName>
    <definedName name="earfcnDlRange">#REF!</definedName>
    <definedName name="EMG_Range1">[5]DELTA!$D$16:$D$20,[5]DELTA!$M$16:$M$20,[5]DELTA!$T$16:$T$20,[5]DELTA!$AC$16:$AC$20,[5]DELTA!$AJ$16:$AJ$20,[5]DELTA!$AS$16:$AS$20,[5]DELTA!$AZ$16:$AZ$20,[5]DELTA!$BI$16:$BI$20,[5]DELTA!$BP$16:$BP$20,[5]DELTA!$BY$16:$BY$20,[5]DELTA!$CF$16:$CF$20,[5]DELTA!$CO$16:$CO$20</definedName>
    <definedName name="EMG_Range2">[5]DELTA!$CV$16:$CV$20,[5]DELTA!$DE$16:$DE$20,[5]DELTA!$DL$16:$DL$20,[5]DELTA!$DU$16:$DU$20</definedName>
    <definedName name="Entrepreneur">#REF!</definedName>
    <definedName name="EQUATION1" localSheetId="2">Description!$A$46</definedName>
    <definedName name="Format">#REF!</definedName>
    <definedName name="GSM" localSheetId="4">#REF!</definedName>
    <definedName name="GSM" localSheetId="12">#REF!</definedName>
    <definedName name="GSM" localSheetId="6">#REF!</definedName>
    <definedName name="GSM" localSheetId="11">#REF!</definedName>
    <definedName name="GSM" localSheetId="10">#REF!</definedName>
    <definedName name="GSM" localSheetId="3">#REF!</definedName>
    <definedName name="GSM" localSheetId="9">#REF!</definedName>
    <definedName name="GSM" localSheetId="14">#REF!</definedName>
    <definedName name="GSM" localSheetId="19">#REF!</definedName>
    <definedName name="GSM" localSheetId="23">#REF!</definedName>
    <definedName name="GSM" localSheetId="22">#REF!</definedName>
    <definedName name="GSM" localSheetId="7">#REF!</definedName>
    <definedName name="GSM">#REF!</definedName>
    <definedName name="GSM_Nbr_Cell" localSheetId="4">#REF!</definedName>
    <definedName name="GSM_Nbr_Cell" localSheetId="12">#REF!</definedName>
    <definedName name="GSM_Nbr_Cell" localSheetId="6">#REF!</definedName>
    <definedName name="GSM_Nbr_Cell" localSheetId="11">#REF!</definedName>
    <definedName name="GSM_Nbr_Cell" localSheetId="10">#REF!</definedName>
    <definedName name="GSM_Nbr_Cell" localSheetId="3">#REF!</definedName>
    <definedName name="GSM_Nbr_Cell" localSheetId="9">#REF!</definedName>
    <definedName name="GSM_Nbr_Cell" localSheetId="14">#REF!</definedName>
    <definedName name="GSM_Nbr_Cell" localSheetId="19">#REF!</definedName>
    <definedName name="GSM_Nbr_Cell" localSheetId="23">#REF!</definedName>
    <definedName name="GSM_Nbr_Cell" localSheetId="22">#REF!</definedName>
    <definedName name="GSM_Nbr_Cell" localSheetId="7">#REF!</definedName>
    <definedName name="GSM_Nbr_Cell">#REF!</definedName>
    <definedName name="Header">#REF!</definedName>
    <definedName name="id_v0xx" localSheetId="2">Description!$A$45</definedName>
    <definedName name="Lac_Sac_Rac" localSheetId="4">'[3]Lac-Sac-Rac'!#REF!</definedName>
    <definedName name="Lac_Sac_Rac" localSheetId="12">'[3]Lac-Sac-Rac'!#REF!</definedName>
    <definedName name="Lac_Sac_Rac" localSheetId="6">'[3]Lac-Sac-Rac'!#REF!</definedName>
    <definedName name="Lac_Sac_Rac" localSheetId="11">'[3]Lac-Sac-Rac'!#REF!</definedName>
    <definedName name="Lac_Sac_Rac" localSheetId="10">'[3]Lac-Sac-Rac'!#REF!</definedName>
    <definedName name="Lac_Sac_Rac" localSheetId="9">'[3]Lac-Sac-Rac'!#REF!</definedName>
    <definedName name="Lac_Sac_Rac" localSheetId="25">'[4]Lac-Sac-Rac'!#REF!</definedName>
    <definedName name="Lac_Sac_Rac" localSheetId="7">'[3]Lac-Sac-Rac'!#REF!</definedName>
    <definedName name="Lac_Sac_Rac">'[3]Lac-Sac-Rac'!#REF!</definedName>
    <definedName name="loc" localSheetId="12">#REF!</definedName>
    <definedName name="loc" localSheetId="3">#REF!</definedName>
    <definedName name="loc" localSheetId="9">#REF!</definedName>
    <definedName name="loc" localSheetId="14">#REF!</definedName>
    <definedName name="loc" localSheetId="19">#REF!</definedName>
    <definedName name="loc" localSheetId="23">#REF!</definedName>
    <definedName name="loc" localSheetId="22">#REF!</definedName>
    <definedName name="loc">#REF!</definedName>
    <definedName name="mncLength" localSheetId="4">'eNB Info'!$J$1</definedName>
    <definedName name="MOCNRange" localSheetId="24">'R6675'!$C$2:$C$65536</definedName>
    <definedName name="ObjectiveScore">'[1]For Rogers v2'!$F$16</definedName>
    <definedName name="ObstacleScore">'[1]For Rogers v2'!$F$23</definedName>
    <definedName name="_xlnm.Print_Area" localSheetId="0">Purpose!$B$2:$O$31</definedName>
    <definedName name="range">#REF!</definedName>
    <definedName name="RawData">#REF!</definedName>
    <definedName name="RND">#REF!</definedName>
    <definedName name="sea" localSheetId="3">#REF!</definedName>
    <definedName name="sea" localSheetId="14">#REF!</definedName>
    <definedName name="sea" localSheetId="25">#REF!</definedName>
    <definedName name="sea" localSheetId="19">#REF!</definedName>
    <definedName name="sea" localSheetId="23">#REF!</definedName>
    <definedName name="sea" localSheetId="22">#REF!</definedName>
    <definedName name="sea">#REF!</definedName>
    <definedName name="SearchMatch1" localSheetId="2">Description!#REF!</definedName>
    <definedName name="SearchMatch2" localSheetId="2">Description!#REF!</definedName>
    <definedName name="SearchMatch3" localSheetId="2">Description!$C$61</definedName>
    <definedName name="SearchMatch4" localSheetId="2">Description!$D$8</definedName>
    <definedName name="sect">#REF!</definedName>
    <definedName name="sek">'[6]config data'!$B$23</definedName>
    <definedName name="Service_Categories" localSheetId="4">[7]ATM!#REF!</definedName>
    <definedName name="Service_Categories" localSheetId="12">[7]ATM!#REF!</definedName>
    <definedName name="Service_Categories" localSheetId="6">[7]ATM!#REF!</definedName>
    <definedName name="Service_Categories" localSheetId="11">[7]ATM!#REF!</definedName>
    <definedName name="Service_Categories" localSheetId="10">[7]ATM!#REF!</definedName>
    <definedName name="Service_Categories" localSheetId="9">[7]ATM!#REF!</definedName>
    <definedName name="Service_Categories" localSheetId="7">[7]ATM!#REF!</definedName>
    <definedName name="Service_Categories">[7]ATM!#REF!</definedName>
    <definedName name="TABLE" localSheetId="0">Purpose!#REF!</definedName>
    <definedName name="table_1" localSheetId="12">#REF!</definedName>
    <definedName name="table_1" localSheetId="3">#REF!</definedName>
    <definedName name="table_1" localSheetId="9">#REF!</definedName>
    <definedName name="table_1" localSheetId="14">#REF!</definedName>
    <definedName name="table_1" localSheetId="19">#REF!</definedName>
    <definedName name="table_1" localSheetId="23">#REF!</definedName>
    <definedName name="table_1" localSheetId="22">#REF!</definedName>
    <definedName name="table_1">#REF!</definedName>
    <definedName name="TABLE_10" localSheetId="0">Purpose!#REF!</definedName>
    <definedName name="TABLE_11" localSheetId="0">Purpose!#REF!</definedName>
    <definedName name="TABLE_12" localSheetId="0">Purpose!#REF!</definedName>
    <definedName name="TABLE_13" localSheetId="0">Purpose!#REF!</definedName>
    <definedName name="TABLE_14" localSheetId="0">Purpose!#REF!</definedName>
    <definedName name="TABLE_15" localSheetId="0">Purpose!#REF!</definedName>
    <definedName name="TABLE_16" localSheetId="0">Purpose!#REF!</definedName>
    <definedName name="TABLE_17" localSheetId="0">Purpose!#REF!</definedName>
    <definedName name="TABLE_18" localSheetId="0">Purpose!#REF!</definedName>
    <definedName name="TABLE_19" localSheetId="0">Purpose!#REF!</definedName>
    <definedName name="table_2" localSheetId="12">#REF!</definedName>
    <definedName name="table_2" localSheetId="3">#REF!</definedName>
    <definedName name="table_2" localSheetId="9">#REF!</definedName>
    <definedName name="table_2" localSheetId="14">#REF!</definedName>
    <definedName name="table_2" localSheetId="19">#REF!</definedName>
    <definedName name="table_2" localSheetId="23">#REF!</definedName>
    <definedName name="table_2" localSheetId="22">#REF!</definedName>
    <definedName name="TABLE_2" localSheetId="0">Purpose!#REF!</definedName>
    <definedName name="table_2">#REF!</definedName>
    <definedName name="TABLE_20" localSheetId="0">Purpose!#REF!</definedName>
    <definedName name="table_3" localSheetId="12">#REF!</definedName>
    <definedName name="table_3" localSheetId="3">#REF!</definedName>
    <definedName name="table_3" localSheetId="9">#REF!</definedName>
    <definedName name="table_3" localSheetId="14">#REF!</definedName>
    <definedName name="table_3" localSheetId="19">#REF!</definedName>
    <definedName name="table_3" localSheetId="23">#REF!</definedName>
    <definedName name="table_3" localSheetId="22">#REF!</definedName>
    <definedName name="TABLE_3" localSheetId="0">Purpose!#REF!</definedName>
    <definedName name="table_3">#REF!</definedName>
    <definedName name="table_4" localSheetId="12">#REF!</definedName>
    <definedName name="table_4" localSheetId="3">#REF!</definedName>
    <definedName name="table_4" localSheetId="9">#REF!</definedName>
    <definedName name="table_4" localSheetId="14">#REF!</definedName>
    <definedName name="table_4" localSheetId="19">#REF!</definedName>
    <definedName name="table_4" localSheetId="23">#REF!</definedName>
    <definedName name="table_4" localSheetId="22">#REF!</definedName>
    <definedName name="TABLE_4" localSheetId="0">Purpose!#REF!</definedName>
    <definedName name="table_4">#REF!</definedName>
    <definedName name="TABLE_5" localSheetId="0">Purpose!#REF!</definedName>
    <definedName name="Table_5__Definition_of_Sccp_Variant" localSheetId="12">#REF!</definedName>
    <definedName name="Table_5__Definition_of_Sccp_Variant" localSheetId="3">#REF!</definedName>
    <definedName name="Table_5__Definition_of_Sccp_Variant" localSheetId="9">#REF!</definedName>
    <definedName name="Table_5__Definition_of_Sccp_Variant" localSheetId="14">#REF!</definedName>
    <definedName name="Table_5__Definition_of_Sccp_Variant" localSheetId="19">#REF!</definedName>
    <definedName name="Table_5__Definition_of_Sccp_Variant" localSheetId="23">#REF!</definedName>
    <definedName name="Table_5__Definition_of_Sccp_Variant" localSheetId="22">#REF!</definedName>
    <definedName name="Table_5__Definition_of_Sccp_Variant">#REF!</definedName>
    <definedName name="TABLE_6" localSheetId="0">Purpose!#REF!</definedName>
    <definedName name="TABLE_7" localSheetId="0">Purpose!#REF!</definedName>
    <definedName name="TABLE_8" localSheetId="0">Purpose!#REF!</definedName>
    <definedName name="TABLE_9" localSheetId="0">Purpose!#REF!</definedName>
    <definedName name="Table1" localSheetId="12">#REF!</definedName>
    <definedName name="Table1" localSheetId="3">#REF!</definedName>
    <definedName name="Table1" localSheetId="14">#REF!</definedName>
    <definedName name="Table1" localSheetId="19">#REF!</definedName>
    <definedName name="Table1" localSheetId="23">#REF!</definedName>
    <definedName name="Table1" localSheetId="22">#REF!</definedName>
    <definedName name="Table1">#REF!</definedName>
    <definedName name="tbl_LTE_eUtranCell" localSheetId="3">#REF!</definedName>
    <definedName name="tbl_LTE_eUtranCell" localSheetId="14">#REF!</definedName>
    <definedName name="tbl_LTE_eUtranCell" localSheetId="19">#REF!</definedName>
    <definedName name="tbl_LTE_eUtranCell" localSheetId="23">#REF!</definedName>
    <definedName name="tbl_LTE_eUtranCell" localSheetId="22">#REF!</definedName>
    <definedName name="tbl_LTE_eUtranCell">#REF!</definedName>
    <definedName name="tbl_LTE_RET" localSheetId="3">#REF!</definedName>
    <definedName name="tbl_LTE_RET" localSheetId="14">#REF!</definedName>
    <definedName name="tbl_LTE_RET" localSheetId="19">#REF!</definedName>
    <definedName name="tbl_LTE_RET" localSheetId="23">#REF!</definedName>
    <definedName name="tbl_LTE_RET" localSheetId="22">#REF!</definedName>
    <definedName name="tbl_LTE_RET">#REF!</definedName>
    <definedName name="tbl_LTE_SectorCarrier" localSheetId="3">#REF!</definedName>
    <definedName name="tbl_LTE_SectorCarrier" localSheetId="14">#REF!</definedName>
    <definedName name="tbl_LTE_SectorCarrier" localSheetId="19">#REF!</definedName>
    <definedName name="tbl_LTE_SectorCarrier" localSheetId="23">#REF!</definedName>
    <definedName name="tbl_LTE_SectorCarrier" localSheetId="22">#REF!</definedName>
    <definedName name="tbl_LTE_SectorCarrier">#REF!</definedName>
    <definedName name="Tcap1__Ip_Address" localSheetId="4">'[8]IDs-IP@'!#REF!</definedName>
    <definedName name="Tcap1__Ip_Address" localSheetId="12">'[8]IDs-IP@'!#REF!</definedName>
    <definedName name="Tcap1__Ip_Address" localSheetId="6">'[8]IDs-IP@'!#REF!</definedName>
    <definedName name="Tcap1__Ip_Address" localSheetId="11">'[8]IDs-IP@'!#REF!</definedName>
    <definedName name="Tcap1__Ip_Address" localSheetId="10">'[8]IDs-IP@'!#REF!</definedName>
    <definedName name="Tcap1__Ip_Address" localSheetId="9">'[8]IDs-IP@'!#REF!</definedName>
    <definedName name="Tcap1__Ip_Address" localSheetId="25">'[9]IDs-IP@'!#REF!</definedName>
    <definedName name="Tcap1__Ip_Address" localSheetId="7">'[8]IDs-IP@'!#REF!</definedName>
    <definedName name="Tcap1__Ip_Address">'[8]IDs-IP@'!#REF!</definedName>
    <definedName name="Tcap1_Ip_Address" localSheetId="4">'[8]IDs-IP@'!#REF!</definedName>
    <definedName name="Tcap1_Ip_Address" localSheetId="12">'[8]IDs-IP@'!#REF!</definedName>
    <definedName name="Tcap1_Ip_Address" localSheetId="6">'[8]IDs-IP@'!#REF!</definedName>
    <definedName name="Tcap1_Ip_Address" localSheetId="11">'[8]IDs-IP@'!#REF!</definedName>
    <definedName name="Tcap1_Ip_Address" localSheetId="10">'[8]IDs-IP@'!#REF!</definedName>
    <definedName name="Tcap1_Ip_Address" localSheetId="9">'[8]IDs-IP@'!#REF!</definedName>
    <definedName name="Tcap1_Ip_Address" localSheetId="25">'[9]IDs-IP@'!#REF!</definedName>
    <definedName name="Tcap1_Ip_Address" localSheetId="7">'[8]IDs-IP@'!#REF!</definedName>
    <definedName name="Tcap1_Ip_Address">'[8]IDs-IP@'!#REF!</definedName>
    <definedName name="term">[10]Profile!$B$7</definedName>
    <definedName name="test" localSheetId="4">#REF!</definedName>
    <definedName name="test" localSheetId="12">#REF!</definedName>
    <definedName name="test" localSheetId="6">#REF!</definedName>
    <definedName name="test" localSheetId="11">#REF!</definedName>
    <definedName name="test" localSheetId="10">#REF!</definedName>
    <definedName name="test" localSheetId="3">#REF!</definedName>
    <definedName name="test" localSheetId="9">#REF!</definedName>
    <definedName name="test" localSheetId="14">#REF!</definedName>
    <definedName name="test" localSheetId="19">#REF!</definedName>
    <definedName name="test" localSheetId="23">#REF!</definedName>
    <definedName name="test" localSheetId="22">#REF!</definedName>
    <definedName name="test" localSheetId="7">#REF!</definedName>
    <definedName name="test">#REF!</definedName>
    <definedName name="UTRAN_GSM_Relations" localSheetId="4">#REF!</definedName>
    <definedName name="UTRAN_GSM_Relations" localSheetId="12">#REF!</definedName>
    <definedName name="UTRAN_GSM_Relations" localSheetId="6">#REF!</definedName>
    <definedName name="UTRAN_GSM_Relations" localSheetId="11">#REF!</definedName>
    <definedName name="UTRAN_GSM_Relations" localSheetId="10">#REF!</definedName>
    <definedName name="UTRAN_GSM_Relations" localSheetId="3">#REF!</definedName>
    <definedName name="UTRAN_GSM_Relations" localSheetId="9">#REF!</definedName>
    <definedName name="UTRAN_GSM_Relations" localSheetId="14">#REF!</definedName>
    <definedName name="UTRAN_GSM_Relations" localSheetId="19">#REF!</definedName>
    <definedName name="UTRAN_GSM_Relations" localSheetId="23">#REF!</definedName>
    <definedName name="UTRAN_GSM_Relations" localSheetId="22">#REF!</definedName>
    <definedName name="UTRAN_GSM_Relations" localSheetId="7">#REF!</definedName>
    <definedName name="UTRAN_GSM_Relations">#REF!</definedName>
    <definedName name="Utran_Relations" localSheetId="4">#REF!</definedName>
    <definedName name="Utran_Relations" localSheetId="12">#REF!</definedName>
    <definedName name="Utran_Relations" localSheetId="6">#REF!</definedName>
    <definedName name="Utran_Relations" localSheetId="11">#REF!</definedName>
    <definedName name="Utran_Relations" localSheetId="10">#REF!</definedName>
    <definedName name="Utran_Relations" localSheetId="3">#REF!</definedName>
    <definedName name="Utran_Relations" localSheetId="9">#REF!</definedName>
    <definedName name="Utran_Relations" localSheetId="14">#REF!</definedName>
    <definedName name="Utran_Relations" localSheetId="19">#REF!</definedName>
    <definedName name="Utran_Relations" localSheetId="23">#REF!</definedName>
    <definedName name="Utran_Relations" localSheetId="22">#REF!</definedName>
    <definedName name="Utran_Relations" localSheetId="7">#REF!</definedName>
    <definedName name="Utran_Relations">#REF!</definedName>
    <definedName name="ValidationRang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227" i="46" l="1"/>
  <c r="AC226" i="46"/>
  <c r="AC225" i="46"/>
  <c r="F50" i="33"/>
  <c r="H51" i="80"/>
  <c r="L233" i="47"/>
  <c r="F233" i="47"/>
  <c r="E233" i="47"/>
  <c r="AC224" i="46"/>
  <c r="D221" i="50"/>
  <c r="C221" i="50"/>
  <c r="L232" i="47"/>
  <c r="F232" i="47"/>
  <c r="E232" i="47"/>
  <c r="AC223" i="46"/>
  <c r="D220" i="50"/>
  <c r="C220" i="50"/>
  <c r="L231" i="47"/>
  <c r="F231" i="47"/>
  <c r="E231" i="47"/>
  <c r="AC222" i="46"/>
  <c r="D219" i="50"/>
  <c r="C219" i="50"/>
  <c r="F49" i="33"/>
  <c r="H50" i="80"/>
  <c r="AC221" i="46"/>
  <c r="AC220" i="46"/>
  <c r="AC219" i="46"/>
  <c r="AC218" i="46"/>
  <c r="AC217" i="46"/>
  <c r="AC216" i="46"/>
  <c r="F48" i="33"/>
  <c r="H49" i="80"/>
  <c r="L230" i="47"/>
  <c r="F230" i="47"/>
  <c r="E230" i="47"/>
  <c r="L229" i="47"/>
  <c r="F229" i="47"/>
  <c r="E229" i="47"/>
  <c r="L228" i="47"/>
  <c r="F228" i="47"/>
  <c r="E228" i="47"/>
  <c r="L225" i="47"/>
  <c r="L226" i="47"/>
  <c r="L227" i="47"/>
  <c r="F227" i="47" l="1"/>
  <c r="E227" i="47"/>
  <c r="F226" i="47"/>
  <c r="E226" i="47"/>
  <c r="F225" i="47"/>
  <c r="E225" i="47"/>
  <c r="L224" i="47" l="1"/>
  <c r="F224" i="47"/>
  <c r="E224" i="47"/>
  <c r="AC215" i="46"/>
  <c r="D218" i="50"/>
  <c r="C218" i="50"/>
  <c r="L223" i="47"/>
  <c r="F223" i="47"/>
  <c r="E223" i="47"/>
  <c r="AC214" i="46"/>
  <c r="D217" i="50"/>
  <c r="C217" i="50"/>
  <c r="L222" i="47"/>
  <c r="F222" i="47"/>
  <c r="E222" i="47"/>
  <c r="AC213" i="46"/>
  <c r="D216" i="50"/>
  <c r="C216" i="50"/>
  <c r="F47" i="33"/>
  <c r="H48" i="80"/>
  <c r="L221" i="47"/>
  <c r="F221" i="47"/>
  <c r="E221" i="47"/>
  <c r="AC212" i="46"/>
  <c r="D215" i="50"/>
  <c r="C215" i="50"/>
  <c r="L220" i="47"/>
  <c r="F220" i="47"/>
  <c r="E220" i="47"/>
  <c r="AC211" i="46"/>
  <c r="D214" i="50"/>
  <c r="C214" i="50"/>
  <c r="L219" i="47"/>
  <c r="F219" i="47"/>
  <c r="E219" i="47"/>
  <c r="AC210" i="46"/>
  <c r="D213" i="50"/>
  <c r="C213" i="50"/>
  <c r="L218" i="47"/>
  <c r="F218" i="47"/>
  <c r="E218" i="47"/>
  <c r="AC209" i="46"/>
  <c r="D212" i="50"/>
  <c r="C212" i="50"/>
  <c r="L217" i="47"/>
  <c r="F217" i="47"/>
  <c r="E217" i="47"/>
  <c r="AC208" i="46"/>
  <c r="D211" i="50"/>
  <c r="C211" i="50"/>
  <c r="L216" i="47"/>
  <c r="F216" i="47"/>
  <c r="E216" i="47"/>
  <c r="AC207" i="46"/>
  <c r="D210" i="50"/>
  <c r="C210" i="50"/>
  <c r="F46" i="33"/>
  <c r="H47" i="80"/>
  <c r="L215" i="47"/>
  <c r="F215" i="47"/>
  <c r="E215" i="47"/>
  <c r="AC206" i="46"/>
  <c r="D209" i="50"/>
  <c r="C209" i="50"/>
  <c r="L214" i="47"/>
  <c r="F214" i="47"/>
  <c r="E214" i="47"/>
  <c r="AC205" i="46"/>
  <c r="D208" i="50"/>
  <c r="C208" i="50"/>
  <c r="L213" i="47"/>
  <c r="F213" i="47"/>
  <c r="E213" i="47"/>
  <c r="AC204" i="46"/>
  <c r="D207" i="50"/>
  <c r="C207" i="50"/>
  <c r="F45" i="33"/>
  <c r="H46" i="80"/>
  <c r="L212" i="47"/>
  <c r="F212" i="47"/>
  <c r="E212" i="47"/>
  <c r="AC203" i="46"/>
  <c r="D206" i="50"/>
  <c r="C206" i="50"/>
  <c r="L211" i="47"/>
  <c r="F211" i="47"/>
  <c r="E211" i="47"/>
  <c r="AC202" i="46"/>
  <c r="D205" i="50"/>
  <c r="C205" i="50"/>
  <c r="L210" i="47"/>
  <c r="F210" i="47"/>
  <c r="E210" i="47"/>
  <c r="AC201" i="46"/>
  <c r="D204" i="50"/>
  <c r="C204" i="50"/>
  <c r="F44" i="33"/>
  <c r="H45" i="80"/>
  <c r="L209" i="47"/>
  <c r="F209" i="47"/>
  <c r="E209" i="47"/>
  <c r="AC200" i="46"/>
  <c r="D203" i="50"/>
  <c r="C203" i="50"/>
  <c r="L208" i="47"/>
  <c r="F208" i="47"/>
  <c r="E208" i="47"/>
  <c r="AC199" i="46"/>
  <c r="D202" i="50"/>
  <c r="C202" i="50"/>
  <c r="L207" i="47"/>
  <c r="F207" i="47"/>
  <c r="E207" i="47"/>
  <c r="AC198" i="46"/>
  <c r="D201" i="50"/>
  <c r="C201" i="50"/>
  <c r="F43" i="33"/>
  <c r="H44" i="80"/>
  <c r="L206" i="47"/>
  <c r="F206" i="47"/>
  <c r="E206" i="47"/>
  <c r="AC197" i="46"/>
  <c r="D200" i="50"/>
  <c r="C200" i="50"/>
  <c r="L205" i="47"/>
  <c r="F205" i="47"/>
  <c r="E205" i="47"/>
  <c r="AC196" i="46"/>
  <c r="D199" i="50"/>
  <c r="C199" i="50"/>
  <c r="L204" i="47"/>
  <c r="F204" i="47"/>
  <c r="E204" i="47"/>
  <c r="AC195" i="46"/>
  <c r="D198" i="50"/>
  <c r="C198" i="50"/>
  <c r="L203" i="47"/>
  <c r="F203" i="47"/>
  <c r="E203" i="47"/>
  <c r="AC194" i="46"/>
  <c r="D197" i="50"/>
  <c r="C197" i="50"/>
  <c r="L202" i="47"/>
  <c r="F202" i="47"/>
  <c r="E202" i="47"/>
  <c r="AC193" i="46"/>
  <c r="D196" i="50"/>
  <c r="C196" i="50"/>
  <c r="L201" i="47"/>
  <c r="F201" i="47"/>
  <c r="E201" i="47"/>
  <c r="AC192" i="46"/>
  <c r="D195" i="50"/>
  <c r="C195" i="50"/>
  <c r="L200" i="47"/>
  <c r="F200" i="47"/>
  <c r="E200" i="47"/>
  <c r="AC191" i="46"/>
  <c r="D194" i="50"/>
  <c r="C194" i="50"/>
  <c r="L199" i="47"/>
  <c r="F199" i="47"/>
  <c r="E199" i="47"/>
  <c r="AC190" i="46"/>
  <c r="D193" i="50"/>
  <c r="C193" i="50"/>
  <c r="L198" i="47"/>
  <c r="F198" i="47"/>
  <c r="E198" i="47"/>
  <c r="AC189" i="46"/>
  <c r="D192" i="50"/>
  <c r="C192" i="50"/>
  <c r="L34" i="76"/>
  <c r="J34" i="76"/>
  <c r="I34" i="76" s="1"/>
  <c r="M34" i="76"/>
  <c r="L33" i="76"/>
  <c r="J33" i="76"/>
  <c r="I33" i="76" s="1"/>
  <c r="M33" i="76"/>
  <c r="L32" i="76"/>
  <c r="J32" i="76"/>
  <c r="I32" i="76" s="1"/>
  <c r="M32" i="76"/>
  <c r="F42" i="33"/>
  <c r="H43" i="80"/>
  <c r="L197" i="47"/>
  <c r="F197" i="47"/>
  <c r="E197" i="47"/>
  <c r="D191" i="50"/>
  <c r="C191" i="50"/>
  <c r="L196" i="47"/>
  <c r="F196" i="47"/>
  <c r="E196" i="47"/>
  <c r="D190" i="50"/>
  <c r="C190" i="50"/>
  <c r="L195" i="47"/>
  <c r="F195" i="47"/>
  <c r="E195" i="47"/>
  <c r="D189" i="50"/>
  <c r="C189" i="50"/>
  <c r="L194" i="47"/>
  <c r="F194" i="47"/>
  <c r="E194" i="47"/>
  <c r="D188" i="50"/>
  <c r="C188" i="50"/>
  <c r="L193" i="47"/>
  <c r="F193" i="47"/>
  <c r="E193" i="47"/>
  <c r="D187" i="50"/>
  <c r="C187" i="50"/>
  <c r="L192" i="47"/>
  <c r="F192" i="47"/>
  <c r="E192" i="47"/>
  <c r="D186" i="50"/>
  <c r="C186" i="50"/>
  <c r="L191" i="47"/>
  <c r="F191" i="47"/>
  <c r="E191" i="47"/>
  <c r="D185" i="50"/>
  <c r="C185" i="50"/>
  <c r="L190" i="47"/>
  <c r="F190" i="47"/>
  <c r="E190" i="47"/>
  <c r="D184" i="50"/>
  <c r="C184" i="50"/>
  <c r="L189" i="47"/>
  <c r="F189" i="47"/>
  <c r="E189" i="47"/>
  <c r="D183" i="50"/>
  <c r="C183" i="50"/>
  <c r="L31" i="76"/>
  <c r="J31" i="76"/>
  <c r="I31" i="76" s="1"/>
  <c r="M31" i="76"/>
  <c r="L30" i="76"/>
  <c r="J30" i="76"/>
  <c r="I30" i="76" s="1"/>
  <c r="M30" i="76"/>
  <c r="L29" i="76"/>
  <c r="J29" i="76"/>
  <c r="I29" i="76" s="1"/>
  <c r="M29" i="76"/>
  <c r="L188" i="47"/>
  <c r="F188" i="47"/>
  <c r="E188" i="47"/>
  <c r="AC188" i="46"/>
  <c r="D182" i="50"/>
  <c r="C182" i="50"/>
  <c r="L187" i="47"/>
  <c r="F187" i="47"/>
  <c r="E187" i="47"/>
  <c r="AC187" i="46"/>
  <c r="D181" i="50"/>
  <c r="C181" i="50"/>
  <c r="L186" i="47"/>
  <c r="F186" i="47"/>
  <c r="E186" i="47"/>
  <c r="AC186" i="46"/>
  <c r="D180" i="50"/>
  <c r="C180" i="50"/>
  <c r="F41" i="33"/>
  <c r="H42" i="80"/>
  <c r="L185" i="47"/>
  <c r="F185" i="47"/>
  <c r="E185" i="47"/>
  <c r="AC185" i="46"/>
  <c r="D179" i="50"/>
  <c r="C179" i="50"/>
  <c r="L184" i="47"/>
  <c r="F184" i="47"/>
  <c r="E184" i="47"/>
  <c r="AC184" i="46"/>
  <c r="D178" i="50"/>
  <c r="C178" i="50"/>
  <c r="L183" i="47"/>
  <c r="F183" i="47"/>
  <c r="E183" i="47"/>
  <c r="AC183" i="46"/>
  <c r="D177" i="50"/>
  <c r="C177" i="50"/>
  <c r="L182" i="47"/>
  <c r="F182" i="47"/>
  <c r="E182" i="47"/>
  <c r="AC182" i="46"/>
  <c r="D176" i="50"/>
  <c r="C176" i="50"/>
  <c r="L181" i="47"/>
  <c r="F181" i="47"/>
  <c r="E181" i="47"/>
  <c r="AC181" i="46"/>
  <c r="D175" i="50"/>
  <c r="C175" i="50"/>
  <c r="L180" i="47"/>
  <c r="F180" i="47"/>
  <c r="E180" i="47"/>
  <c r="AC180" i="46"/>
  <c r="D174" i="50"/>
  <c r="C174" i="50"/>
  <c r="L179" i="47"/>
  <c r="F179" i="47"/>
  <c r="E179" i="47"/>
  <c r="AC179" i="46"/>
  <c r="D173" i="50"/>
  <c r="C173" i="50"/>
  <c r="L178" i="47"/>
  <c r="F178" i="47"/>
  <c r="E178" i="47"/>
  <c r="AC178" i="46"/>
  <c r="D172" i="50"/>
  <c r="C172" i="50"/>
  <c r="L177" i="47"/>
  <c r="F177" i="47"/>
  <c r="E177" i="47"/>
  <c r="AC177" i="46"/>
  <c r="D171" i="50"/>
  <c r="C171" i="50"/>
  <c r="L28" i="76"/>
  <c r="J28" i="76"/>
  <c r="I28" i="76" s="1"/>
  <c r="M28" i="76"/>
  <c r="L27" i="76"/>
  <c r="J27" i="76"/>
  <c r="I27" i="76" s="1"/>
  <c r="M27" i="76"/>
  <c r="L26" i="76"/>
  <c r="J26" i="76"/>
  <c r="I26" i="76" s="1"/>
  <c r="M26" i="76"/>
  <c r="F40" i="33"/>
  <c r="H41" i="80"/>
  <c r="L176" i="47"/>
  <c r="F176" i="47"/>
  <c r="E176" i="47"/>
  <c r="AC176" i="46"/>
  <c r="D170" i="50"/>
  <c r="C170" i="50"/>
  <c r="F39" i="33"/>
  <c r="H40" i="80"/>
  <c r="L175" i="47"/>
  <c r="F175" i="47"/>
  <c r="E175" i="47"/>
  <c r="AC175" i="46"/>
  <c r="D169" i="50"/>
  <c r="C169" i="50"/>
  <c r="L174" i="47"/>
  <c r="F174" i="47"/>
  <c r="E174" i="47"/>
  <c r="AC174" i="46"/>
  <c r="D168" i="50"/>
  <c r="C168" i="50"/>
  <c r="L173" i="47"/>
  <c r="F173" i="47"/>
  <c r="E173" i="47"/>
  <c r="AC173" i="46"/>
  <c r="D167" i="50"/>
  <c r="C167" i="50"/>
  <c r="F38" i="33"/>
  <c r="H39" i="80"/>
  <c r="L172" i="47"/>
  <c r="F172" i="47"/>
  <c r="E172" i="47"/>
  <c r="AC172" i="46"/>
  <c r="D166" i="50"/>
  <c r="C166" i="50"/>
  <c r="L171" i="47"/>
  <c r="F171" i="47"/>
  <c r="E171" i="47"/>
  <c r="AC171" i="46"/>
  <c r="D165" i="50"/>
  <c r="C165" i="50"/>
  <c r="L170" i="47"/>
  <c r="F170" i="47"/>
  <c r="E170" i="47"/>
  <c r="AC170" i="46"/>
  <c r="D164" i="50"/>
  <c r="C164" i="50"/>
  <c r="L169" i="47"/>
  <c r="F169" i="47"/>
  <c r="E169" i="47"/>
  <c r="AC169" i="46"/>
  <c r="D163" i="50"/>
  <c r="C163" i="50"/>
  <c r="L168" i="47"/>
  <c r="F168" i="47"/>
  <c r="E168" i="47"/>
  <c r="AC168" i="46"/>
  <c r="D162" i="50"/>
  <c r="C162" i="50"/>
  <c r="L167" i="47"/>
  <c r="F167" i="47"/>
  <c r="E167" i="47"/>
  <c r="AC167" i="46"/>
  <c r="D161" i="50"/>
  <c r="C161" i="50"/>
  <c r="F37" i="33"/>
  <c r="H38" i="80"/>
  <c r="L166" i="47"/>
  <c r="F166" i="47"/>
  <c r="E166" i="47"/>
  <c r="AC166" i="46"/>
  <c r="D160" i="50"/>
  <c r="C160" i="50"/>
  <c r="L165" i="47"/>
  <c r="F165" i="47"/>
  <c r="E165" i="47"/>
  <c r="AC165" i="46"/>
  <c r="D159" i="50"/>
  <c r="C159" i="50"/>
  <c r="F36" i="33"/>
  <c r="H37" i="80"/>
  <c r="L164" i="47"/>
  <c r="F164" i="47"/>
  <c r="E164" i="47"/>
  <c r="AC164" i="46"/>
  <c r="D158" i="50"/>
  <c r="C158" i="50"/>
  <c r="L163" i="47"/>
  <c r="F163" i="47"/>
  <c r="E163" i="47"/>
  <c r="AC163" i="46"/>
  <c r="D157" i="50"/>
  <c r="C157" i="50"/>
  <c r="L162" i="47"/>
  <c r="F162" i="47"/>
  <c r="E162" i="47"/>
  <c r="AC162" i="46"/>
  <c r="D156" i="50"/>
  <c r="C156" i="50"/>
  <c r="L161" i="47"/>
  <c r="F161" i="47"/>
  <c r="E161" i="47"/>
  <c r="AC161" i="46"/>
  <c r="D155" i="50"/>
  <c r="C155" i="50"/>
  <c r="L160" i="47"/>
  <c r="F160" i="47"/>
  <c r="E160" i="47"/>
  <c r="AC160" i="46"/>
  <c r="D154" i="50"/>
  <c r="C154" i="50"/>
  <c r="L159" i="47"/>
  <c r="F159" i="47"/>
  <c r="E159" i="47"/>
  <c r="AC159" i="46"/>
  <c r="D153" i="50"/>
  <c r="C153" i="50"/>
  <c r="L158" i="47"/>
  <c r="F158" i="47"/>
  <c r="E158" i="47"/>
  <c r="AC158" i="46"/>
  <c r="D152" i="50"/>
  <c r="C152" i="50"/>
  <c r="L157" i="47"/>
  <c r="F157" i="47"/>
  <c r="E157" i="47"/>
  <c r="AC157" i="46"/>
  <c r="D151" i="50"/>
  <c r="C151" i="50"/>
  <c r="L156" i="47"/>
  <c r="F156" i="47"/>
  <c r="E156" i="47"/>
  <c r="AC156" i="46"/>
  <c r="D150" i="50"/>
  <c r="C150" i="50"/>
  <c r="L25" i="76"/>
  <c r="J25" i="76"/>
  <c r="I25" i="76" s="1"/>
  <c r="M25" i="76"/>
  <c r="L24" i="76"/>
  <c r="J24" i="76"/>
  <c r="I24" i="76" s="1"/>
  <c r="M24" i="76"/>
  <c r="L23" i="76"/>
  <c r="J23" i="76"/>
  <c r="I23" i="76" s="1"/>
  <c r="M23" i="76"/>
  <c r="F35" i="33"/>
  <c r="H36" i="80"/>
  <c r="L155" i="47"/>
  <c r="F155" i="47"/>
  <c r="E155" i="47"/>
  <c r="AC155" i="46"/>
  <c r="D149" i="50"/>
  <c r="C149" i="50"/>
  <c r="L154" i="47"/>
  <c r="F154" i="47"/>
  <c r="E154" i="47"/>
  <c r="AC154" i="46"/>
  <c r="D148" i="50"/>
  <c r="C148" i="50"/>
  <c r="L153" i="47"/>
  <c r="F153" i="47"/>
  <c r="E153" i="47"/>
  <c r="AC153" i="46"/>
  <c r="D147" i="50"/>
  <c r="C147" i="50"/>
  <c r="F34" i="33"/>
  <c r="H35" i="80"/>
  <c r="L152" i="47"/>
  <c r="F152" i="47"/>
  <c r="E152" i="47"/>
  <c r="AC152" i="46"/>
  <c r="D146" i="50"/>
  <c r="C146" i="50"/>
  <c r="L151" i="47"/>
  <c r="F151" i="47"/>
  <c r="E151" i="47"/>
  <c r="AC151" i="46"/>
  <c r="D145" i="50"/>
  <c r="C145" i="50"/>
  <c r="L150" i="47"/>
  <c r="F150" i="47"/>
  <c r="E150" i="47"/>
  <c r="AC150" i="46"/>
  <c r="D144" i="50"/>
  <c r="C144" i="50"/>
  <c r="F33" i="33"/>
  <c r="H34" i="80"/>
  <c r="L149" i="47"/>
  <c r="F149" i="47"/>
  <c r="E149" i="47"/>
  <c r="AC149" i="46"/>
  <c r="D143" i="50"/>
  <c r="C143" i="50"/>
  <c r="L148" i="47"/>
  <c r="F148" i="47"/>
  <c r="E148" i="47"/>
  <c r="AC148" i="46"/>
  <c r="D142" i="50"/>
  <c r="C142" i="50"/>
  <c r="F32" i="33"/>
  <c r="H33" i="80"/>
  <c r="L147" i="47"/>
  <c r="F147" i="47"/>
  <c r="E147" i="47"/>
  <c r="AC147" i="46"/>
  <c r="D141" i="50"/>
  <c r="C141" i="50"/>
  <c r="L146" i="47"/>
  <c r="F146" i="47"/>
  <c r="E146" i="47"/>
  <c r="AC146" i="46"/>
  <c r="D140" i="50"/>
  <c r="C140" i="50"/>
  <c r="L145" i="47"/>
  <c r="F145" i="47"/>
  <c r="E145" i="47"/>
  <c r="AC145" i="46"/>
  <c r="D139" i="50"/>
  <c r="C139" i="50"/>
  <c r="L144" i="47"/>
  <c r="F144" i="47"/>
  <c r="E144" i="47"/>
  <c r="AC144" i="46"/>
  <c r="D138" i="50"/>
  <c r="C138" i="50"/>
  <c r="L143" i="47"/>
  <c r="F143" i="47"/>
  <c r="E143" i="47"/>
  <c r="AC143" i="46"/>
  <c r="D137" i="50"/>
  <c r="C137" i="50"/>
  <c r="L142" i="47"/>
  <c r="F142" i="47"/>
  <c r="E142" i="47"/>
  <c r="AC142" i="46"/>
  <c r="D136" i="50"/>
  <c r="C136" i="50"/>
  <c r="L22" i="76"/>
  <c r="J22" i="76"/>
  <c r="I22" i="76" s="1"/>
  <c r="M22" i="76"/>
  <c r="L21" i="76"/>
  <c r="J21" i="76"/>
  <c r="I21" i="76" s="1"/>
  <c r="M21" i="76"/>
  <c r="L20" i="76"/>
  <c r="J20" i="76"/>
  <c r="I20" i="76" s="1"/>
  <c r="M20" i="76"/>
  <c r="F31" i="33"/>
  <c r="H32" i="80"/>
  <c r="D50" i="75"/>
  <c r="C50" i="75"/>
  <c r="AM54" i="67"/>
  <c r="AK54" i="67"/>
  <c r="AJ54" i="67"/>
  <c r="AI54" i="67"/>
  <c r="D49" i="75"/>
  <c r="C49" i="75"/>
  <c r="AM53" i="67"/>
  <c r="AK53" i="67"/>
  <c r="AJ53" i="67"/>
  <c r="AI53" i="67"/>
  <c r="D48" i="75"/>
  <c r="C48" i="75"/>
  <c r="AM52" i="67"/>
  <c r="AK52" i="67"/>
  <c r="AJ52" i="67"/>
  <c r="AI52" i="67"/>
  <c r="H31" i="80"/>
  <c r="C47" i="75"/>
  <c r="BP51" i="67"/>
  <c r="AT51" i="67"/>
  <c r="R51" i="67"/>
  <c r="AM51" i="67"/>
  <c r="AK51" i="67"/>
  <c r="AJ51" i="67"/>
  <c r="AI51" i="67"/>
  <c r="N51" i="67"/>
  <c r="B51" i="67"/>
  <c r="Z51" i="67"/>
  <c r="Y51" i="67"/>
  <c r="X51" i="67"/>
  <c r="W51" i="67"/>
  <c r="V51" i="67"/>
  <c r="U51" i="67"/>
  <c r="D47" i="75" s="1"/>
  <c r="L51" i="67"/>
  <c r="K51" i="67"/>
  <c r="BK50" i="67"/>
  <c r="BI50" i="67"/>
  <c r="BP50" i="67"/>
  <c r="AT50" i="67"/>
  <c r="R50" i="67"/>
  <c r="AM50" i="67"/>
  <c r="AK50" i="67"/>
  <c r="AJ50" i="67"/>
  <c r="AI50" i="67"/>
  <c r="N50" i="67"/>
  <c r="B50" i="67"/>
  <c r="Z50" i="67"/>
  <c r="Y50" i="67"/>
  <c r="X50" i="67"/>
  <c r="W50" i="67"/>
  <c r="V50" i="67"/>
  <c r="U50" i="67"/>
  <c r="D46" i="75" s="1"/>
  <c r="L50" i="67"/>
  <c r="K50" i="67"/>
  <c r="BK49" i="67"/>
  <c r="BI49" i="67"/>
  <c r="BP49" i="67"/>
  <c r="AT49" i="67"/>
  <c r="R49" i="67"/>
  <c r="AM49" i="67"/>
  <c r="AK49" i="67"/>
  <c r="AJ49" i="67"/>
  <c r="AI49" i="67"/>
  <c r="N49" i="67"/>
  <c r="B49" i="67"/>
  <c r="Z49" i="67"/>
  <c r="Y49" i="67"/>
  <c r="X49" i="67"/>
  <c r="W49" i="67"/>
  <c r="V49" i="67"/>
  <c r="U49" i="67"/>
  <c r="D45" i="75" s="1"/>
  <c r="L49" i="67"/>
  <c r="K49" i="67"/>
  <c r="BK48" i="67"/>
  <c r="BI48" i="67"/>
  <c r="BP48" i="67"/>
  <c r="AT48" i="67"/>
  <c r="R48" i="67"/>
  <c r="AM48" i="67"/>
  <c r="AK48" i="67"/>
  <c r="AJ48" i="67"/>
  <c r="AI48" i="67"/>
  <c r="N48" i="67"/>
  <c r="B48" i="67"/>
  <c r="Z48" i="67"/>
  <c r="Y48" i="67"/>
  <c r="X48" i="67"/>
  <c r="W48" i="67"/>
  <c r="V48" i="67"/>
  <c r="U48" i="67"/>
  <c r="D44" i="75" s="1"/>
  <c r="L48" i="67"/>
  <c r="K48" i="67"/>
  <c r="L141" i="47"/>
  <c r="F141" i="47"/>
  <c r="E141" i="47"/>
  <c r="AC141" i="46"/>
  <c r="D135" i="50"/>
  <c r="C135" i="50"/>
  <c r="AN50" i="67" s="1"/>
  <c r="C46" i="75" s="1"/>
  <c r="L140" i="47"/>
  <c r="F140" i="47"/>
  <c r="E140" i="47"/>
  <c r="AC140" i="46"/>
  <c r="D134" i="50"/>
  <c r="C134" i="50"/>
  <c r="AN49" i="67" s="1"/>
  <c r="C45" i="75" s="1"/>
  <c r="L139" i="47"/>
  <c r="F139" i="47"/>
  <c r="E139" i="47"/>
  <c r="AC139" i="46"/>
  <c r="D133" i="50"/>
  <c r="C133" i="50"/>
  <c r="AN48" i="67" s="1"/>
  <c r="C44" i="75" s="1"/>
  <c r="L138" i="47"/>
  <c r="F138" i="47"/>
  <c r="E138" i="47"/>
  <c r="AC138" i="46"/>
  <c r="D132" i="50"/>
  <c r="C132" i="50"/>
  <c r="L137" i="47"/>
  <c r="F137" i="47"/>
  <c r="E137" i="47"/>
  <c r="AC137" i="46"/>
  <c r="D131" i="50"/>
  <c r="C131" i="50"/>
  <c r="L136" i="47"/>
  <c r="F136" i="47"/>
  <c r="E136" i="47"/>
  <c r="AC136" i="46"/>
  <c r="D130" i="50"/>
  <c r="C130" i="50"/>
  <c r="L135" i="47"/>
  <c r="F135" i="47"/>
  <c r="E135" i="47"/>
  <c r="AC135" i="46"/>
  <c r="D129" i="50"/>
  <c r="C129" i="50"/>
  <c r="F30" i="33"/>
  <c r="H30" i="80"/>
  <c r="L134" i="47"/>
  <c r="F134" i="47"/>
  <c r="E134" i="47"/>
  <c r="AC134" i="46"/>
  <c r="D128" i="50"/>
  <c r="C128" i="50"/>
  <c r="L133" i="47"/>
  <c r="F133" i="47"/>
  <c r="E133" i="47"/>
  <c r="AC133" i="46"/>
  <c r="D127" i="50"/>
  <c r="C127" i="50"/>
  <c r="L132" i="47"/>
  <c r="F132" i="47"/>
  <c r="E132" i="47"/>
  <c r="AC132" i="46"/>
  <c r="D126" i="50"/>
  <c r="C126" i="50"/>
  <c r="F29" i="33"/>
  <c r="H29" i="80"/>
  <c r="L131" i="47"/>
  <c r="F131" i="47"/>
  <c r="E131" i="47"/>
  <c r="AC131" i="46"/>
  <c r="D125" i="50"/>
  <c r="C125" i="50"/>
  <c r="L130" i="47"/>
  <c r="F130" i="47"/>
  <c r="E130" i="47"/>
  <c r="AC130" i="46"/>
  <c r="D124" i="50"/>
  <c r="C124" i="50"/>
  <c r="L129" i="47"/>
  <c r="F129" i="47"/>
  <c r="E129" i="47"/>
  <c r="AC129" i="46"/>
  <c r="D123" i="50"/>
  <c r="C123" i="50"/>
  <c r="L128" i="47"/>
  <c r="F128" i="47"/>
  <c r="E128" i="47"/>
  <c r="AC128" i="46"/>
  <c r="D122" i="50"/>
  <c r="C122" i="50"/>
  <c r="L127" i="47"/>
  <c r="F127" i="47"/>
  <c r="E127" i="47"/>
  <c r="AC127" i="46"/>
  <c r="D121" i="50"/>
  <c r="C121" i="50"/>
  <c r="L126" i="47"/>
  <c r="F126" i="47"/>
  <c r="E126" i="47"/>
  <c r="AC126" i="46"/>
  <c r="D120" i="50"/>
  <c r="C120" i="50"/>
  <c r="F28" i="33"/>
  <c r="H28" i="80"/>
  <c r="L125" i="47"/>
  <c r="F125" i="47"/>
  <c r="E125" i="47"/>
  <c r="AC125" i="46"/>
  <c r="D119" i="50"/>
  <c r="C119" i="50"/>
  <c r="L124" i="47"/>
  <c r="F124" i="47"/>
  <c r="E124" i="47"/>
  <c r="AC124" i="46"/>
  <c r="D118" i="50"/>
  <c r="C118" i="50"/>
  <c r="L123" i="47"/>
  <c r="F123" i="47"/>
  <c r="E123" i="47"/>
  <c r="AC123" i="46"/>
  <c r="D117" i="50"/>
  <c r="C117" i="50"/>
  <c r="F27" i="33"/>
  <c r="H27" i="80"/>
  <c r="BP47" i="67"/>
  <c r="AT47" i="67"/>
  <c r="R47" i="67"/>
  <c r="AM47" i="67"/>
  <c r="AK47" i="67"/>
  <c r="AJ47" i="67"/>
  <c r="AI47" i="67"/>
  <c r="N47" i="67"/>
  <c r="B47" i="67"/>
  <c r="Z47" i="67"/>
  <c r="Y47" i="67"/>
  <c r="X47" i="67"/>
  <c r="W47" i="67"/>
  <c r="V47" i="67"/>
  <c r="U47" i="67"/>
  <c r="D53" i="75" s="1"/>
  <c r="L47" i="67"/>
  <c r="K47" i="67"/>
  <c r="BP46" i="67"/>
  <c r="AT46" i="67"/>
  <c r="R46" i="67"/>
  <c r="AM46" i="67"/>
  <c r="AK46" i="67"/>
  <c r="AJ46" i="67"/>
  <c r="AI46" i="67"/>
  <c r="N46" i="67"/>
  <c r="B46" i="67"/>
  <c r="Z46" i="67"/>
  <c r="Y46" i="67"/>
  <c r="X46" i="67"/>
  <c r="W46" i="67"/>
  <c r="V46" i="67"/>
  <c r="U46" i="67"/>
  <c r="D52" i="75" s="1"/>
  <c r="L46" i="67"/>
  <c r="K46" i="67"/>
  <c r="BP45" i="67"/>
  <c r="AT45" i="67"/>
  <c r="R45" i="67"/>
  <c r="AM45" i="67"/>
  <c r="AK45" i="67"/>
  <c r="AJ45" i="67"/>
  <c r="AI45" i="67"/>
  <c r="N45" i="67"/>
  <c r="B45" i="67"/>
  <c r="Z45" i="67"/>
  <c r="Y45" i="67"/>
  <c r="X45" i="67"/>
  <c r="W45" i="67"/>
  <c r="V45" i="67"/>
  <c r="U45" i="67"/>
  <c r="D51" i="75" s="1"/>
  <c r="L45" i="67"/>
  <c r="K45" i="67"/>
  <c r="L122" i="47"/>
  <c r="F122" i="47"/>
  <c r="E122" i="47"/>
  <c r="AC122" i="46"/>
  <c r="L121" i="47"/>
  <c r="F121" i="47"/>
  <c r="E121" i="47"/>
  <c r="AC121" i="46"/>
  <c r="L120" i="47"/>
  <c r="F120" i="47"/>
  <c r="E120" i="47"/>
  <c r="AC120" i="46"/>
  <c r="L119" i="47"/>
  <c r="F119" i="47"/>
  <c r="E119" i="47"/>
  <c r="AC119" i="46"/>
  <c r="L118" i="47"/>
  <c r="F118" i="47"/>
  <c r="E118" i="47"/>
  <c r="AC118" i="46"/>
  <c r="L117" i="47"/>
  <c r="F117" i="47"/>
  <c r="E117" i="47"/>
  <c r="AC117" i="46"/>
  <c r="F26" i="33"/>
  <c r="H26" i="80"/>
  <c r="D43" i="75"/>
  <c r="C43" i="75"/>
  <c r="AM44" i="67"/>
  <c r="AK44" i="67"/>
  <c r="AJ44" i="67"/>
  <c r="AI44" i="67"/>
  <c r="N44" i="67"/>
  <c r="B44" i="67"/>
  <c r="D42" i="75"/>
  <c r="C42" i="75"/>
  <c r="AM43" i="67"/>
  <c r="AK43" i="67"/>
  <c r="AJ43" i="67"/>
  <c r="AI43" i="67"/>
  <c r="N43" i="67"/>
  <c r="B43" i="67"/>
  <c r="C41" i="75"/>
  <c r="BP42" i="67"/>
  <c r="AT42" i="67"/>
  <c r="R42" i="67"/>
  <c r="AM42" i="67"/>
  <c r="AK42" i="67"/>
  <c r="AJ42" i="67"/>
  <c r="AI42" i="67"/>
  <c r="N42" i="67"/>
  <c r="B42" i="67"/>
  <c r="Z42" i="67"/>
  <c r="Y42" i="67"/>
  <c r="X42" i="67"/>
  <c r="W42" i="67"/>
  <c r="V42" i="67"/>
  <c r="U42" i="67"/>
  <c r="D41" i="75" s="1"/>
  <c r="L42" i="67"/>
  <c r="K42" i="67"/>
  <c r="C40" i="75"/>
  <c r="BP41" i="67"/>
  <c r="AT41" i="67"/>
  <c r="R41" i="67"/>
  <c r="AM41" i="67"/>
  <c r="AK41" i="67"/>
  <c r="AJ41" i="67"/>
  <c r="AI41" i="67"/>
  <c r="N41" i="67"/>
  <c r="B41" i="67"/>
  <c r="Z41" i="67"/>
  <c r="Y41" i="67"/>
  <c r="X41" i="67"/>
  <c r="W41" i="67"/>
  <c r="V41" i="67"/>
  <c r="U41" i="67"/>
  <c r="D40" i="75" s="1"/>
  <c r="L41" i="67"/>
  <c r="K41" i="67"/>
  <c r="D39" i="75"/>
  <c r="C39" i="75"/>
  <c r="AM40" i="67"/>
  <c r="AK40" i="67"/>
  <c r="AJ40" i="67"/>
  <c r="AI40" i="67"/>
  <c r="N40" i="67"/>
  <c r="B40" i="67"/>
  <c r="D38" i="75"/>
  <c r="C38" i="75"/>
  <c r="AM39" i="67"/>
  <c r="AK39" i="67"/>
  <c r="AJ39" i="67"/>
  <c r="AI39" i="67"/>
  <c r="N39" i="67"/>
  <c r="B39" i="67"/>
  <c r="C37" i="75"/>
  <c r="BP38" i="67"/>
  <c r="AT38" i="67"/>
  <c r="R38" i="67"/>
  <c r="AM38" i="67"/>
  <c r="AK38" i="67"/>
  <c r="AJ38" i="67"/>
  <c r="AI38" i="67"/>
  <c r="N38" i="67"/>
  <c r="B38" i="67"/>
  <c r="Z38" i="67"/>
  <c r="Y38" i="67"/>
  <c r="X38" i="67"/>
  <c r="W38" i="67"/>
  <c r="V38" i="67"/>
  <c r="U38" i="67"/>
  <c r="D37" i="75" s="1"/>
  <c r="L38" i="67"/>
  <c r="K38" i="67"/>
  <c r="C36" i="75"/>
  <c r="BP37" i="67"/>
  <c r="AT37" i="67"/>
  <c r="R37" i="67"/>
  <c r="AM37" i="67"/>
  <c r="AK37" i="67"/>
  <c r="AJ37" i="67"/>
  <c r="AI37" i="67"/>
  <c r="N37" i="67"/>
  <c r="B37" i="67"/>
  <c r="Z37" i="67"/>
  <c r="Y37" i="67"/>
  <c r="X37" i="67"/>
  <c r="W37" i="67"/>
  <c r="V37" i="67"/>
  <c r="U37" i="67"/>
  <c r="D36" i="75" s="1"/>
  <c r="L37" i="67"/>
  <c r="K37" i="67"/>
  <c r="D35" i="75"/>
  <c r="C35" i="75"/>
  <c r="AM36" i="67"/>
  <c r="AK36" i="67"/>
  <c r="AJ36" i="67"/>
  <c r="AI36" i="67"/>
  <c r="N36" i="67"/>
  <c r="B36" i="67"/>
  <c r="D34" i="75"/>
  <c r="C34" i="75"/>
  <c r="AM35" i="67"/>
  <c r="AK35" i="67"/>
  <c r="AJ35" i="67"/>
  <c r="AI35" i="67"/>
  <c r="N35" i="67"/>
  <c r="B35" i="67"/>
  <c r="C33" i="75"/>
  <c r="BP34" i="67"/>
  <c r="AT34" i="67"/>
  <c r="R34" i="67"/>
  <c r="AM34" i="67"/>
  <c r="AK34" i="67"/>
  <c r="AJ34" i="67"/>
  <c r="AI34" i="67"/>
  <c r="N34" i="67"/>
  <c r="B34" i="67"/>
  <c r="Z34" i="67"/>
  <c r="Y34" i="67"/>
  <c r="X34" i="67"/>
  <c r="W34" i="67"/>
  <c r="V34" i="67"/>
  <c r="U34" i="67"/>
  <c r="D33" i="75" s="1"/>
  <c r="L34" i="67"/>
  <c r="K34" i="67"/>
  <c r="C32" i="75"/>
  <c r="BP33" i="67"/>
  <c r="AT33" i="67"/>
  <c r="R33" i="67"/>
  <c r="AM33" i="67"/>
  <c r="AK33" i="67"/>
  <c r="AJ33" i="67"/>
  <c r="AI33" i="67"/>
  <c r="N33" i="67"/>
  <c r="B33" i="67"/>
  <c r="Z33" i="67"/>
  <c r="Y33" i="67"/>
  <c r="X33" i="67"/>
  <c r="W33" i="67"/>
  <c r="V33" i="67"/>
  <c r="U33" i="67"/>
  <c r="D32" i="75" s="1"/>
  <c r="L33" i="67"/>
  <c r="K33" i="67"/>
  <c r="L116" i="47"/>
  <c r="F116" i="47"/>
  <c r="E116" i="47"/>
  <c r="AC116" i="46"/>
  <c r="D116" i="50"/>
  <c r="C116" i="50"/>
  <c r="L115" i="47"/>
  <c r="F115" i="47"/>
  <c r="E115" i="47"/>
  <c r="AC115" i="46"/>
  <c r="D115" i="50"/>
  <c r="C115" i="50"/>
  <c r="L114" i="47"/>
  <c r="F114" i="47"/>
  <c r="E114" i="47"/>
  <c r="AC114" i="46"/>
  <c r="D114" i="50"/>
  <c r="C114" i="50"/>
  <c r="L113" i="47"/>
  <c r="F113" i="47"/>
  <c r="E113" i="47"/>
  <c r="AC113" i="46"/>
  <c r="D113" i="50"/>
  <c r="C113" i="50"/>
  <c r="L112" i="47"/>
  <c r="F112" i="47"/>
  <c r="E112" i="47"/>
  <c r="AC112" i="46"/>
  <c r="D112" i="50"/>
  <c r="C112" i="50"/>
  <c r="L111" i="47"/>
  <c r="F111" i="47"/>
  <c r="E111" i="47"/>
  <c r="AC111" i="46"/>
  <c r="D111" i="50"/>
  <c r="C111" i="50"/>
  <c r="L110" i="47"/>
  <c r="F110" i="47"/>
  <c r="E110" i="47"/>
  <c r="AC110" i="46"/>
  <c r="D110" i="50"/>
  <c r="C110" i="50"/>
  <c r="L109" i="47"/>
  <c r="F109" i="47"/>
  <c r="E109" i="47"/>
  <c r="AC109" i="46"/>
  <c r="D109" i="50"/>
  <c r="C109" i="50"/>
  <c r="L108" i="47"/>
  <c r="F108" i="47"/>
  <c r="E108" i="47"/>
  <c r="AC108" i="46"/>
  <c r="D108" i="50"/>
  <c r="C108" i="50"/>
  <c r="F25" i="33"/>
  <c r="H25" i="80"/>
  <c r="D31" i="75"/>
  <c r="C31" i="75"/>
  <c r="AM32" i="67"/>
  <c r="AK32" i="67"/>
  <c r="AJ32" i="67"/>
  <c r="AI32" i="67"/>
  <c r="N32" i="67"/>
  <c r="B32" i="67"/>
  <c r="D30" i="75"/>
  <c r="C30" i="75"/>
  <c r="AM31" i="67"/>
  <c r="AK31" i="67"/>
  <c r="AJ31" i="67"/>
  <c r="AI31" i="67"/>
  <c r="N31" i="67"/>
  <c r="B31" i="67"/>
  <c r="D29" i="75"/>
  <c r="C29" i="75"/>
  <c r="AM30" i="67"/>
  <c r="AK30" i="67"/>
  <c r="AJ30" i="67"/>
  <c r="AI30" i="67"/>
  <c r="N30" i="67"/>
  <c r="B30" i="67"/>
  <c r="C28" i="75"/>
  <c r="BP29" i="67"/>
  <c r="AT29" i="67"/>
  <c r="R29" i="67"/>
  <c r="AM29" i="67"/>
  <c r="AK29" i="67"/>
  <c r="AJ29" i="67"/>
  <c r="AI29" i="67"/>
  <c r="N29" i="67"/>
  <c r="B29" i="67"/>
  <c r="Z29" i="67"/>
  <c r="Y29" i="67"/>
  <c r="X29" i="67"/>
  <c r="W29" i="67"/>
  <c r="V29" i="67"/>
  <c r="U29" i="67"/>
  <c r="D28" i="75" s="1"/>
  <c r="L29" i="67"/>
  <c r="K29" i="67"/>
  <c r="D27" i="75"/>
  <c r="C27" i="75"/>
  <c r="AM28" i="67"/>
  <c r="AK28" i="67"/>
  <c r="AJ28" i="67"/>
  <c r="AI28" i="67"/>
  <c r="N28" i="67"/>
  <c r="B28" i="67"/>
  <c r="D26" i="75"/>
  <c r="C26" i="75"/>
  <c r="AM27" i="67"/>
  <c r="AK27" i="67"/>
  <c r="AJ27" i="67"/>
  <c r="AI27" i="67"/>
  <c r="N27" i="67"/>
  <c r="B27" i="67"/>
  <c r="L107" i="47"/>
  <c r="F107" i="47"/>
  <c r="E107" i="47"/>
  <c r="AC107" i="46"/>
  <c r="D107" i="50"/>
  <c r="C107" i="50"/>
  <c r="L106" i="47"/>
  <c r="F106" i="47"/>
  <c r="E106" i="47"/>
  <c r="AC106" i="46"/>
  <c r="D106" i="50"/>
  <c r="C106" i="50"/>
  <c r="L105" i="47"/>
  <c r="F105" i="47"/>
  <c r="E105" i="47"/>
  <c r="AC105" i="46"/>
  <c r="D105" i="50"/>
  <c r="C105" i="50"/>
  <c r="L104" i="47"/>
  <c r="F104" i="47"/>
  <c r="E104" i="47"/>
  <c r="AC104" i="46"/>
  <c r="D104" i="50"/>
  <c r="C104" i="50"/>
  <c r="L103" i="47"/>
  <c r="F103" i="47"/>
  <c r="E103" i="47"/>
  <c r="AC103" i="46"/>
  <c r="D103" i="50"/>
  <c r="C103" i="50"/>
  <c r="F24" i="33"/>
  <c r="H24" i="80"/>
  <c r="D25" i="75"/>
  <c r="C25" i="75"/>
  <c r="AM26" i="67"/>
  <c r="AK26" i="67"/>
  <c r="AJ26" i="67"/>
  <c r="AI26" i="67"/>
  <c r="N26" i="67"/>
  <c r="B26" i="67"/>
  <c r="D24" i="75"/>
  <c r="C24" i="75"/>
  <c r="AM25" i="67"/>
  <c r="AK25" i="67"/>
  <c r="AJ25" i="67"/>
  <c r="AI25" i="67"/>
  <c r="N25" i="67"/>
  <c r="B25" i="67"/>
  <c r="D23" i="75"/>
  <c r="C23" i="75"/>
  <c r="AM24" i="67"/>
  <c r="AK24" i="67"/>
  <c r="AJ24" i="67"/>
  <c r="AI24" i="67"/>
  <c r="N24" i="67"/>
  <c r="B24" i="67"/>
  <c r="C22" i="75"/>
  <c r="BP23" i="67"/>
  <c r="AT23" i="67"/>
  <c r="R23" i="67"/>
  <c r="AM23" i="67"/>
  <c r="AK23" i="67"/>
  <c r="AJ23" i="67"/>
  <c r="AI23" i="67"/>
  <c r="N23" i="67"/>
  <c r="B23" i="67"/>
  <c r="Z23" i="67"/>
  <c r="Y23" i="67"/>
  <c r="X23" i="67"/>
  <c r="W23" i="67"/>
  <c r="V23" i="67"/>
  <c r="U23" i="67"/>
  <c r="D22" i="75" s="1"/>
  <c r="L23" i="67"/>
  <c r="K23" i="67"/>
  <c r="D21" i="75"/>
  <c r="C21" i="75"/>
  <c r="AM22" i="67"/>
  <c r="AK22" i="67"/>
  <c r="AJ22" i="67"/>
  <c r="AI22" i="67"/>
  <c r="N22" i="67"/>
  <c r="B22" i="67"/>
  <c r="D20" i="75"/>
  <c r="C20" i="75"/>
  <c r="AM21" i="67"/>
  <c r="AK21" i="67"/>
  <c r="AJ21" i="67"/>
  <c r="AI21" i="67"/>
  <c r="N21" i="67"/>
  <c r="B21" i="67"/>
  <c r="L102" i="47"/>
  <c r="F102" i="47"/>
  <c r="E102" i="47"/>
  <c r="AC102" i="46"/>
  <c r="D102" i="50"/>
  <c r="C102" i="50"/>
  <c r="L101" i="47"/>
  <c r="F101" i="47"/>
  <c r="E101" i="47"/>
  <c r="AC101" i="46"/>
  <c r="D101" i="50"/>
  <c r="C101" i="50"/>
  <c r="L100" i="47"/>
  <c r="F100" i="47"/>
  <c r="E100" i="47"/>
  <c r="AC100" i="46"/>
  <c r="D100" i="50"/>
  <c r="C100" i="50"/>
  <c r="F23" i="33"/>
  <c r="H23" i="80"/>
  <c r="L99" i="47"/>
  <c r="F99" i="47"/>
  <c r="E99" i="47"/>
  <c r="AC99" i="46"/>
  <c r="D99" i="50"/>
  <c r="C99" i="50"/>
  <c r="L98" i="47"/>
  <c r="F98" i="47"/>
  <c r="E98" i="47"/>
  <c r="AC98" i="46"/>
  <c r="D98" i="50"/>
  <c r="C98" i="50"/>
  <c r="L97" i="47"/>
  <c r="F97" i="47"/>
  <c r="E97" i="47"/>
  <c r="AC97" i="46"/>
  <c r="D97" i="50"/>
  <c r="C97" i="50"/>
  <c r="L96" i="47"/>
  <c r="F96" i="47"/>
  <c r="E96" i="47"/>
  <c r="AC96" i="46"/>
  <c r="D96" i="50"/>
  <c r="C96" i="50"/>
  <c r="L95" i="47"/>
  <c r="F95" i="47"/>
  <c r="E95" i="47"/>
  <c r="AC95" i="46"/>
  <c r="D95" i="50"/>
  <c r="C95" i="50"/>
  <c r="F22" i="33"/>
  <c r="H22" i="80"/>
  <c r="L94" i="47"/>
  <c r="F94" i="47"/>
  <c r="E94" i="47"/>
  <c r="AC94" i="46"/>
  <c r="D94" i="50"/>
  <c r="C94" i="50"/>
  <c r="L93" i="47"/>
  <c r="F93" i="47"/>
  <c r="E93" i="47"/>
  <c r="AC93" i="46"/>
  <c r="D93" i="50"/>
  <c r="C93" i="50"/>
  <c r="L92" i="47"/>
  <c r="F92" i="47"/>
  <c r="E92" i="47"/>
  <c r="AC92" i="46"/>
  <c r="D92" i="50"/>
  <c r="C92" i="50"/>
  <c r="F21" i="33"/>
  <c r="H21" i="80"/>
  <c r="L91" i="47"/>
  <c r="F91" i="47"/>
  <c r="E91" i="47"/>
  <c r="AC91" i="46"/>
  <c r="D91" i="50"/>
  <c r="C91" i="50"/>
  <c r="L90" i="47"/>
  <c r="F90" i="47"/>
  <c r="E90" i="47"/>
  <c r="AC90" i="46"/>
  <c r="D90" i="50"/>
  <c r="C90" i="50"/>
  <c r="L89" i="47"/>
  <c r="F89" i="47"/>
  <c r="E89" i="47"/>
  <c r="AC89" i="46"/>
  <c r="D89" i="50"/>
  <c r="C89" i="50"/>
  <c r="L88" i="47"/>
  <c r="F88" i="47"/>
  <c r="E88" i="47"/>
  <c r="AC88" i="46"/>
  <c r="D88" i="50"/>
  <c r="C88" i="50"/>
  <c r="L87" i="47"/>
  <c r="F87" i="47"/>
  <c r="E87" i="47"/>
  <c r="AC87" i="46"/>
  <c r="D87" i="50"/>
  <c r="C87" i="50"/>
  <c r="L86" i="47"/>
  <c r="F86" i="47"/>
  <c r="E86" i="47"/>
  <c r="AC86" i="46"/>
  <c r="D86" i="50"/>
  <c r="C86" i="50"/>
  <c r="F20" i="33"/>
  <c r="H20" i="80"/>
  <c r="L85" i="47"/>
  <c r="F85" i="47"/>
  <c r="E85" i="47"/>
  <c r="AC85" i="46"/>
  <c r="D85" i="50"/>
  <c r="C85" i="50"/>
  <c r="L84" i="47"/>
  <c r="F84" i="47"/>
  <c r="E84" i="47"/>
  <c r="AC84" i="46"/>
  <c r="D84" i="50"/>
  <c r="C84" i="50"/>
  <c r="L83" i="47"/>
  <c r="F83" i="47"/>
  <c r="E83" i="47"/>
  <c r="AC83" i="46"/>
  <c r="D83" i="50"/>
  <c r="C83" i="50"/>
  <c r="F19" i="33"/>
  <c r="H19" i="80"/>
  <c r="L82" i="47"/>
  <c r="F82" i="47"/>
  <c r="E82" i="47"/>
  <c r="AC82" i="46"/>
  <c r="D82" i="50"/>
  <c r="C82" i="50"/>
  <c r="L81" i="47"/>
  <c r="F81" i="47"/>
  <c r="E81" i="47"/>
  <c r="AC81" i="46"/>
  <c r="D81" i="50"/>
  <c r="C81" i="50"/>
  <c r="L80" i="47"/>
  <c r="F80" i="47"/>
  <c r="E80" i="47"/>
  <c r="AC80" i="46"/>
  <c r="D80" i="50"/>
  <c r="C80" i="50"/>
  <c r="L79" i="47"/>
  <c r="F79" i="47"/>
  <c r="E79" i="47"/>
  <c r="AC79" i="46"/>
  <c r="D79" i="50"/>
  <c r="C79" i="50"/>
  <c r="L78" i="47"/>
  <c r="F78" i="47"/>
  <c r="E78" i="47"/>
  <c r="AC78" i="46"/>
  <c r="D78" i="50"/>
  <c r="C78" i="50"/>
  <c r="L77" i="47"/>
  <c r="F77" i="47"/>
  <c r="E77" i="47"/>
  <c r="AC77" i="46"/>
  <c r="D77" i="50"/>
  <c r="C77" i="50"/>
  <c r="L76" i="47"/>
  <c r="F76" i="47"/>
  <c r="E76" i="47"/>
  <c r="AC76" i="46"/>
  <c r="D76" i="50"/>
  <c r="C76" i="50"/>
  <c r="L75" i="47"/>
  <c r="F75" i="47"/>
  <c r="E75" i="47"/>
  <c r="AC75" i="46"/>
  <c r="D75" i="50"/>
  <c r="C75" i="50"/>
  <c r="L74" i="47"/>
  <c r="F74" i="47"/>
  <c r="E74" i="47"/>
  <c r="AC74" i="46"/>
  <c r="D74" i="50"/>
  <c r="C74" i="50"/>
  <c r="L19" i="76"/>
  <c r="J19" i="76"/>
  <c r="I19" i="76" s="1"/>
  <c r="M19" i="76"/>
  <c r="L18" i="76"/>
  <c r="J18" i="76"/>
  <c r="I18" i="76" s="1"/>
  <c r="M18" i="76"/>
  <c r="L17" i="76"/>
  <c r="J17" i="76"/>
  <c r="I17" i="76" s="1"/>
  <c r="M17" i="76"/>
  <c r="F18" i="33"/>
  <c r="H18" i="80"/>
  <c r="L73" i="47"/>
  <c r="F73" i="47"/>
  <c r="E73" i="47"/>
  <c r="AC73" i="46"/>
  <c r="D73" i="50"/>
  <c r="C73" i="50"/>
  <c r="L72" i="47"/>
  <c r="F72" i="47"/>
  <c r="E72" i="47"/>
  <c r="AC72" i="46"/>
  <c r="D72" i="50"/>
  <c r="C72" i="50"/>
  <c r="L71" i="47"/>
  <c r="F71" i="47"/>
  <c r="E71" i="47"/>
  <c r="AC71" i="46"/>
  <c r="D71" i="50"/>
  <c r="C71" i="50"/>
  <c r="F17" i="33"/>
  <c r="H17" i="80"/>
  <c r="L70" i="47"/>
  <c r="F70" i="47"/>
  <c r="E70" i="47"/>
  <c r="AC70" i="46"/>
  <c r="D70" i="50"/>
  <c r="C70" i="50"/>
  <c r="L69" i="47"/>
  <c r="F69" i="47"/>
  <c r="E69" i="47"/>
  <c r="AC69" i="46"/>
  <c r="D69" i="50"/>
  <c r="C69" i="50"/>
  <c r="L68" i="47"/>
  <c r="F68" i="47"/>
  <c r="E68" i="47"/>
  <c r="AC68" i="46"/>
  <c r="D68" i="50"/>
  <c r="C68" i="50"/>
  <c r="L67" i="47"/>
  <c r="F67" i="47"/>
  <c r="E67" i="47"/>
  <c r="AC67" i="46"/>
  <c r="D67" i="50"/>
  <c r="C67" i="50"/>
  <c r="L66" i="47"/>
  <c r="F66" i="47"/>
  <c r="E66" i="47"/>
  <c r="AC66" i="46"/>
  <c r="D66" i="50"/>
  <c r="C66" i="50"/>
  <c r="L65" i="47"/>
  <c r="F65" i="47"/>
  <c r="E65" i="47"/>
  <c r="AC65" i="46"/>
  <c r="D65" i="50"/>
  <c r="C65" i="50"/>
  <c r="L64" i="47"/>
  <c r="F64" i="47"/>
  <c r="E64" i="47"/>
  <c r="AC64" i="46"/>
  <c r="D64" i="50"/>
  <c r="C64" i="50"/>
  <c r="L63" i="47"/>
  <c r="F63" i="47"/>
  <c r="E63" i="47"/>
  <c r="AC63" i="46"/>
  <c r="D63" i="50"/>
  <c r="C63" i="50"/>
  <c r="L62" i="47"/>
  <c r="F62" i="47"/>
  <c r="E62" i="47"/>
  <c r="AC62" i="46"/>
  <c r="D62" i="50"/>
  <c r="C62" i="50"/>
  <c r="L16" i="76"/>
  <c r="J16" i="76"/>
  <c r="I16" i="76" s="1"/>
  <c r="M16" i="76"/>
  <c r="L15" i="76"/>
  <c r="J15" i="76"/>
  <c r="I15" i="76" s="1"/>
  <c r="M15" i="76"/>
  <c r="L14" i="76"/>
  <c r="J14" i="76"/>
  <c r="I14" i="76" s="1"/>
  <c r="M14" i="76"/>
  <c r="F16" i="33"/>
  <c r="H16" i="80"/>
  <c r="L61" i="47"/>
  <c r="F61" i="47"/>
  <c r="E61" i="47"/>
  <c r="AC61" i="46"/>
  <c r="D61" i="50"/>
  <c r="C61" i="50"/>
  <c r="L60" i="47"/>
  <c r="F60" i="47"/>
  <c r="E60" i="47"/>
  <c r="AC60" i="46"/>
  <c r="D60" i="50"/>
  <c r="C60" i="50"/>
  <c r="L59" i="47"/>
  <c r="F59" i="47"/>
  <c r="E59" i="47"/>
  <c r="AC59" i="46"/>
  <c r="D59" i="50"/>
  <c r="C59" i="50"/>
  <c r="F15" i="33"/>
  <c r="H15" i="80"/>
  <c r="L58" i="47"/>
  <c r="F58" i="47"/>
  <c r="E58" i="47"/>
  <c r="AC58" i="46"/>
  <c r="D58" i="50"/>
  <c r="C58" i="50"/>
  <c r="L57" i="47"/>
  <c r="F57" i="47"/>
  <c r="E57" i="47"/>
  <c r="AC57" i="46"/>
  <c r="D57" i="50"/>
  <c r="C57" i="50"/>
  <c r="L56" i="47"/>
  <c r="F56" i="47"/>
  <c r="E56" i="47"/>
  <c r="AC56" i="46"/>
  <c r="D56" i="50"/>
  <c r="C56" i="50"/>
  <c r="L55" i="47"/>
  <c r="F55" i="47"/>
  <c r="E55" i="47"/>
  <c r="AC55" i="46"/>
  <c r="D55" i="50"/>
  <c r="C55" i="50"/>
  <c r="L54" i="47"/>
  <c r="F54" i="47"/>
  <c r="E54" i="47"/>
  <c r="AC54" i="46"/>
  <c r="D54" i="50"/>
  <c r="C54" i="50"/>
  <c r="L53" i="47"/>
  <c r="F53" i="47"/>
  <c r="E53" i="47"/>
  <c r="AC53" i="46"/>
  <c r="D53" i="50"/>
  <c r="C53" i="50"/>
  <c r="L52" i="47"/>
  <c r="F52" i="47"/>
  <c r="E52" i="47"/>
  <c r="AC52" i="46"/>
  <c r="D52" i="50"/>
  <c r="C52" i="50"/>
  <c r="L51" i="47"/>
  <c r="F51" i="47"/>
  <c r="E51" i="47"/>
  <c r="AC51" i="46"/>
  <c r="D51" i="50"/>
  <c r="C51" i="50"/>
  <c r="L50" i="47"/>
  <c r="F50" i="47"/>
  <c r="E50" i="47"/>
  <c r="AC50" i="46"/>
  <c r="D50" i="50"/>
  <c r="C50" i="50"/>
  <c r="L13" i="76"/>
  <c r="J13" i="76"/>
  <c r="I13" i="76" s="1"/>
  <c r="M13" i="76"/>
  <c r="L12" i="76"/>
  <c r="J12" i="76"/>
  <c r="I12" i="76" s="1"/>
  <c r="M12" i="76"/>
  <c r="L11" i="76"/>
  <c r="J11" i="76"/>
  <c r="I11" i="76" s="1"/>
  <c r="M11" i="76"/>
  <c r="F14" i="33"/>
  <c r="H14" i="80"/>
  <c r="L49" i="47"/>
  <c r="F49" i="47"/>
  <c r="E49" i="47"/>
  <c r="AC49" i="46"/>
  <c r="D49" i="50"/>
  <c r="C49" i="50"/>
  <c r="L48" i="47"/>
  <c r="F48" i="47"/>
  <c r="E48" i="47"/>
  <c r="AC48" i="46"/>
  <c r="D48" i="50"/>
  <c r="C48" i="50"/>
  <c r="L47" i="47"/>
  <c r="F47" i="47"/>
  <c r="E47" i="47"/>
  <c r="AC47" i="46"/>
  <c r="D47" i="50"/>
  <c r="C47" i="50"/>
  <c r="F13" i="33"/>
  <c r="H13" i="80"/>
  <c r="C19" i="75"/>
  <c r="BP20" i="67"/>
  <c r="AT20" i="67"/>
  <c r="R20" i="67"/>
  <c r="AM20" i="67"/>
  <c r="AK20" i="67"/>
  <c r="AJ20" i="67"/>
  <c r="AI20" i="67"/>
  <c r="N20" i="67"/>
  <c r="B20" i="67"/>
  <c r="Z20" i="67"/>
  <c r="Y20" i="67"/>
  <c r="X20" i="67"/>
  <c r="W20" i="67"/>
  <c r="V20" i="67"/>
  <c r="U20" i="67"/>
  <c r="D19" i="75" s="1"/>
  <c r="L20" i="67"/>
  <c r="K20" i="67"/>
  <c r="C18" i="75"/>
  <c r="BP19" i="67"/>
  <c r="AT19" i="67"/>
  <c r="R19" i="67"/>
  <c r="AM19" i="67"/>
  <c r="AK19" i="67"/>
  <c r="AJ19" i="67"/>
  <c r="AI19" i="67"/>
  <c r="N19" i="67"/>
  <c r="B19" i="67"/>
  <c r="Z19" i="67"/>
  <c r="Y19" i="67"/>
  <c r="X19" i="67"/>
  <c r="W19" i="67"/>
  <c r="V19" i="67"/>
  <c r="U19" i="67"/>
  <c r="D18" i="75" s="1"/>
  <c r="L19" i="67"/>
  <c r="K19" i="67"/>
  <c r="C17" i="75"/>
  <c r="BP18" i="67"/>
  <c r="AT18" i="67"/>
  <c r="R18" i="67"/>
  <c r="AM18" i="67"/>
  <c r="AK18" i="67"/>
  <c r="AJ18" i="67"/>
  <c r="AI18" i="67"/>
  <c r="N18" i="67"/>
  <c r="B18" i="67"/>
  <c r="Z18" i="67"/>
  <c r="Y18" i="67"/>
  <c r="X18" i="67"/>
  <c r="W18" i="67"/>
  <c r="V18" i="67"/>
  <c r="U18" i="67"/>
  <c r="D17" i="75" s="1"/>
  <c r="L18" i="67"/>
  <c r="K18" i="67"/>
  <c r="BK17" i="67"/>
  <c r="BI17" i="67"/>
  <c r="BP17" i="67"/>
  <c r="AT17" i="67"/>
  <c r="R17" i="67"/>
  <c r="AM17" i="67"/>
  <c r="AK17" i="67"/>
  <c r="AJ17" i="67"/>
  <c r="AI17" i="67"/>
  <c r="N17" i="67"/>
  <c r="B17" i="67"/>
  <c r="Z17" i="67"/>
  <c r="Y17" i="67"/>
  <c r="X17" i="67"/>
  <c r="W17" i="67"/>
  <c r="V17" i="67"/>
  <c r="U17" i="67"/>
  <c r="D16" i="75" s="1"/>
  <c r="L17" i="67"/>
  <c r="K17" i="67"/>
  <c r="BK16" i="67"/>
  <c r="BI16" i="67"/>
  <c r="BP16" i="67"/>
  <c r="AT16" i="67"/>
  <c r="R16" i="67"/>
  <c r="AM16" i="67"/>
  <c r="AK16" i="67"/>
  <c r="AJ16" i="67"/>
  <c r="AI16" i="67"/>
  <c r="N16" i="67"/>
  <c r="B16" i="67"/>
  <c r="Z16" i="67"/>
  <c r="Y16" i="67"/>
  <c r="X16" i="67"/>
  <c r="W16" i="67"/>
  <c r="V16" i="67"/>
  <c r="U16" i="67"/>
  <c r="D15" i="75" s="1"/>
  <c r="L16" i="67"/>
  <c r="K16" i="67"/>
  <c r="BK15" i="67"/>
  <c r="BI15" i="67"/>
  <c r="BP15" i="67"/>
  <c r="AT15" i="67"/>
  <c r="R15" i="67"/>
  <c r="AM15" i="67"/>
  <c r="AK15" i="67"/>
  <c r="AJ15" i="67"/>
  <c r="AI15" i="67"/>
  <c r="N15" i="67"/>
  <c r="B15" i="67"/>
  <c r="Z15" i="67"/>
  <c r="Y15" i="67"/>
  <c r="X15" i="67"/>
  <c r="W15" i="67"/>
  <c r="V15" i="67"/>
  <c r="U15" i="67"/>
  <c r="D14" i="75" s="1"/>
  <c r="L15" i="67"/>
  <c r="K15" i="67"/>
  <c r="L46" i="47"/>
  <c r="F46" i="47"/>
  <c r="E46" i="47"/>
  <c r="AC46" i="46"/>
  <c r="D46" i="50"/>
  <c r="C46" i="50"/>
  <c r="AN17" i="67" s="1"/>
  <c r="C16" i="75" s="1"/>
  <c r="L45" i="47"/>
  <c r="F45" i="47"/>
  <c r="E45" i="47"/>
  <c r="AC45" i="46"/>
  <c r="D45" i="50"/>
  <c r="C45" i="50"/>
  <c r="AN16" i="67" s="1"/>
  <c r="C15" i="75" s="1"/>
  <c r="L44" i="47"/>
  <c r="F44" i="47"/>
  <c r="E44" i="47"/>
  <c r="AC44" i="46"/>
  <c r="D44" i="50"/>
  <c r="C44" i="50"/>
  <c r="AN15" i="67" s="1"/>
  <c r="C14" i="75" s="1"/>
  <c r="L43" i="47"/>
  <c r="F43" i="47"/>
  <c r="E43" i="47"/>
  <c r="AC43" i="46"/>
  <c r="D43" i="50"/>
  <c r="C43" i="50"/>
  <c r="L42" i="47"/>
  <c r="F42" i="47"/>
  <c r="E42" i="47"/>
  <c r="AC42" i="46"/>
  <c r="D42" i="50"/>
  <c r="C42" i="50"/>
  <c r="L41" i="47"/>
  <c r="F41" i="47"/>
  <c r="E41" i="47"/>
  <c r="AC41" i="46"/>
  <c r="D41" i="50"/>
  <c r="C41" i="50"/>
  <c r="F12" i="33"/>
  <c r="H12" i="80"/>
  <c r="L40" i="47"/>
  <c r="F40" i="47"/>
  <c r="E40" i="47"/>
  <c r="AC40" i="46"/>
  <c r="D40" i="50"/>
  <c r="C40" i="50"/>
  <c r="L39" i="47"/>
  <c r="F39" i="47"/>
  <c r="E39" i="47"/>
  <c r="AC39" i="46"/>
  <c r="D39" i="50"/>
  <c r="C39" i="50"/>
  <c r="L38" i="47"/>
  <c r="F38" i="47"/>
  <c r="E38" i="47"/>
  <c r="AC38" i="46"/>
  <c r="D38" i="50"/>
  <c r="C38" i="50"/>
  <c r="L37" i="47"/>
  <c r="F37" i="47"/>
  <c r="E37" i="47"/>
  <c r="AC37" i="46"/>
  <c r="D37" i="50"/>
  <c r="C37" i="50"/>
  <c r="L36" i="47"/>
  <c r="F36" i="47"/>
  <c r="E36" i="47"/>
  <c r="AC36" i="46"/>
  <c r="D36" i="50"/>
  <c r="C36" i="50"/>
  <c r="L35" i="47"/>
  <c r="F35" i="47"/>
  <c r="E35" i="47"/>
  <c r="AC35" i="46"/>
  <c r="D35" i="50"/>
  <c r="C35" i="50"/>
  <c r="L10" i="76"/>
  <c r="J10" i="76"/>
  <c r="I10" i="76" s="1"/>
  <c r="M10" i="76"/>
  <c r="L9" i="76"/>
  <c r="J9" i="76"/>
  <c r="I9" i="76" s="1"/>
  <c r="M9" i="76"/>
  <c r="L8" i="76"/>
  <c r="J8" i="76"/>
  <c r="I8" i="76" s="1"/>
  <c r="M8" i="76"/>
  <c r="F11" i="33"/>
  <c r="H11" i="80"/>
  <c r="L34" i="47"/>
  <c r="F34" i="47"/>
  <c r="E34" i="47"/>
  <c r="AC34" i="46"/>
  <c r="D34" i="50"/>
  <c r="C34" i="50"/>
  <c r="L33" i="47"/>
  <c r="F33" i="47"/>
  <c r="E33" i="47"/>
  <c r="AC33" i="46"/>
  <c r="D33" i="50"/>
  <c r="C33" i="50"/>
  <c r="L32" i="47"/>
  <c r="F32" i="47"/>
  <c r="E32" i="47"/>
  <c r="AC32" i="46"/>
  <c r="D32" i="50"/>
  <c r="C32" i="50"/>
  <c r="F10" i="33"/>
  <c r="H10" i="80"/>
  <c r="L31" i="47"/>
  <c r="F31" i="47"/>
  <c r="E31" i="47"/>
  <c r="AC31" i="46"/>
  <c r="D31" i="50"/>
  <c r="C31" i="50"/>
  <c r="L30" i="47"/>
  <c r="F30" i="47"/>
  <c r="E30" i="47"/>
  <c r="AC30" i="46"/>
  <c r="D30" i="50"/>
  <c r="C30" i="50"/>
  <c r="L29" i="47"/>
  <c r="F29" i="47"/>
  <c r="E29" i="47"/>
  <c r="AC29" i="46"/>
  <c r="D29" i="50"/>
  <c r="C29" i="50"/>
  <c r="L28" i="47"/>
  <c r="F28" i="47"/>
  <c r="E28" i="47"/>
  <c r="AC28" i="46"/>
  <c r="D28" i="50"/>
  <c r="C28" i="50"/>
  <c r="L27" i="47"/>
  <c r="F27" i="47"/>
  <c r="E27" i="47"/>
  <c r="AC27" i="46"/>
  <c r="D27" i="50"/>
  <c r="C27" i="50"/>
  <c r="L26" i="47"/>
  <c r="F26" i="47"/>
  <c r="E26" i="47"/>
  <c r="AC26" i="46"/>
  <c r="D26" i="50"/>
  <c r="C26" i="50"/>
  <c r="L7" i="76"/>
  <c r="J7" i="76"/>
  <c r="I7" i="76" s="1"/>
  <c r="M7" i="76"/>
  <c r="L6" i="76"/>
  <c r="J6" i="76"/>
  <c r="I6" i="76" s="1"/>
  <c r="M6" i="76"/>
  <c r="L5" i="76"/>
  <c r="J5" i="76"/>
  <c r="I5" i="76" s="1"/>
  <c r="M5" i="76"/>
  <c r="F9" i="33"/>
  <c r="H9" i="80"/>
  <c r="C13" i="75"/>
  <c r="BP14" i="67"/>
  <c r="AT14" i="67"/>
  <c r="R14" i="67"/>
  <c r="AM14" i="67"/>
  <c r="AK14" i="67"/>
  <c r="AJ14" i="67"/>
  <c r="AI14" i="67"/>
  <c r="N14" i="67"/>
  <c r="B14" i="67"/>
  <c r="Z14" i="67"/>
  <c r="Y14" i="67"/>
  <c r="X14" i="67"/>
  <c r="W14" i="67"/>
  <c r="V14" i="67"/>
  <c r="U14" i="67"/>
  <c r="D13" i="75" s="1"/>
  <c r="L14" i="67"/>
  <c r="K14" i="67"/>
  <c r="C12" i="75"/>
  <c r="BP13" i="67"/>
  <c r="AT13" i="67"/>
  <c r="R13" i="67"/>
  <c r="AM13" i="67"/>
  <c r="AK13" i="67"/>
  <c r="AJ13" i="67"/>
  <c r="AI13" i="67"/>
  <c r="N13" i="67"/>
  <c r="B13" i="67"/>
  <c r="Z13" i="67"/>
  <c r="Y13" i="67"/>
  <c r="X13" i="67"/>
  <c r="W13" i="67"/>
  <c r="V13" i="67"/>
  <c r="U13" i="67"/>
  <c r="D12" i="75" s="1"/>
  <c r="L13" i="67"/>
  <c r="K13" i="67"/>
  <c r="C11" i="75"/>
  <c r="BP12" i="67"/>
  <c r="AT12" i="67"/>
  <c r="R12" i="67"/>
  <c r="AM12" i="67"/>
  <c r="AK12" i="67"/>
  <c r="AJ12" i="67"/>
  <c r="AI12" i="67"/>
  <c r="N12" i="67"/>
  <c r="B12" i="67"/>
  <c r="Z12" i="67"/>
  <c r="Y12" i="67"/>
  <c r="X12" i="67"/>
  <c r="W12" i="67"/>
  <c r="V12" i="67"/>
  <c r="U12" i="67"/>
  <c r="D11" i="75" s="1"/>
  <c r="L12" i="67"/>
  <c r="K12" i="67"/>
  <c r="BK11" i="67"/>
  <c r="BI11" i="67"/>
  <c r="BP11" i="67"/>
  <c r="AT11" i="67"/>
  <c r="R11" i="67"/>
  <c r="AM11" i="67"/>
  <c r="AK11" i="67"/>
  <c r="AJ11" i="67"/>
  <c r="AI11" i="67"/>
  <c r="N11" i="67"/>
  <c r="B11" i="67"/>
  <c r="Z11" i="67"/>
  <c r="Y11" i="67"/>
  <c r="X11" i="67"/>
  <c r="W11" i="67"/>
  <c r="V11" i="67"/>
  <c r="U11" i="67"/>
  <c r="D10" i="75" s="1"/>
  <c r="L11" i="67"/>
  <c r="K11" i="67"/>
  <c r="BK10" i="67"/>
  <c r="BI10" i="67"/>
  <c r="BP10" i="67"/>
  <c r="AT10" i="67"/>
  <c r="R10" i="67"/>
  <c r="AM10" i="67"/>
  <c r="AK10" i="67"/>
  <c r="AJ10" i="67"/>
  <c r="AI10" i="67"/>
  <c r="N10" i="67"/>
  <c r="B10" i="67"/>
  <c r="Z10" i="67"/>
  <c r="Y10" i="67"/>
  <c r="X10" i="67"/>
  <c r="W10" i="67"/>
  <c r="V10" i="67"/>
  <c r="U10" i="67"/>
  <c r="D9" i="75" s="1"/>
  <c r="L10" i="67"/>
  <c r="K10" i="67"/>
  <c r="BK9" i="67"/>
  <c r="BI9" i="67"/>
  <c r="BP9" i="67"/>
  <c r="AT9" i="67"/>
  <c r="R9" i="67"/>
  <c r="AM9" i="67"/>
  <c r="AK9" i="67"/>
  <c r="AJ9" i="67"/>
  <c r="AI9" i="67"/>
  <c r="N9" i="67"/>
  <c r="B9" i="67"/>
  <c r="Z9" i="67"/>
  <c r="Y9" i="67"/>
  <c r="X9" i="67"/>
  <c r="W9" i="67"/>
  <c r="V9" i="67"/>
  <c r="U9" i="67"/>
  <c r="D8" i="75" s="1"/>
  <c r="L9" i="67"/>
  <c r="K9" i="67"/>
  <c r="L25" i="47"/>
  <c r="F25" i="47"/>
  <c r="E25" i="47"/>
  <c r="AC25" i="46"/>
  <c r="D25" i="50"/>
  <c r="C25" i="50"/>
  <c r="AN11" i="67" s="1"/>
  <c r="C10" i="75" s="1"/>
  <c r="L24" i="47"/>
  <c r="F24" i="47"/>
  <c r="E24" i="47"/>
  <c r="AC24" i="46"/>
  <c r="D24" i="50"/>
  <c r="C24" i="50"/>
  <c r="AN10" i="67" s="1"/>
  <c r="C9" i="75" s="1"/>
  <c r="L23" i="47"/>
  <c r="F23" i="47"/>
  <c r="E23" i="47"/>
  <c r="AC23" i="46"/>
  <c r="D23" i="50"/>
  <c r="C23" i="50"/>
  <c r="AN9" i="67" s="1"/>
  <c r="C8" i="75" s="1"/>
  <c r="L22" i="47"/>
  <c r="F22" i="47"/>
  <c r="E22" i="47"/>
  <c r="AC22" i="46"/>
  <c r="D22" i="50"/>
  <c r="C22" i="50"/>
  <c r="L21" i="47"/>
  <c r="F21" i="47"/>
  <c r="E21" i="47"/>
  <c r="AC21" i="46"/>
  <c r="D21" i="50"/>
  <c r="C21" i="50"/>
  <c r="L20" i="47"/>
  <c r="F20" i="47"/>
  <c r="E20" i="47"/>
  <c r="AC20" i="46"/>
  <c r="D20" i="50"/>
  <c r="C20" i="50"/>
  <c r="F8" i="33"/>
  <c r="H8" i="80"/>
  <c r="L19" i="47"/>
  <c r="F19" i="47"/>
  <c r="E19" i="47"/>
  <c r="AC19" i="46"/>
  <c r="D19" i="50"/>
  <c r="C19" i="50"/>
  <c r="L18" i="47"/>
  <c r="F18" i="47"/>
  <c r="E18" i="47"/>
  <c r="AC18" i="46"/>
  <c r="D18" i="50"/>
  <c r="C18" i="50"/>
  <c r="L17" i="47"/>
  <c r="F17" i="47"/>
  <c r="E17" i="47"/>
  <c r="AC17" i="46"/>
  <c r="D17" i="50"/>
  <c r="C17" i="50"/>
  <c r="F7" i="33"/>
  <c r="H7" i="80"/>
  <c r="L16" i="47"/>
  <c r="F16" i="47"/>
  <c r="E16" i="47"/>
  <c r="AC16" i="46"/>
  <c r="D16" i="50"/>
  <c r="C16" i="50"/>
  <c r="L15" i="47"/>
  <c r="F15" i="47"/>
  <c r="E15" i="47"/>
  <c r="AC15" i="46"/>
  <c r="D15" i="50"/>
  <c r="C15" i="50"/>
  <c r="L14" i="47"/>
  <c r="F14" i="47"/>
  <c r="E14" i="47"/>
  <c r="AC14" i="46"/>
  <c r="D14" i="50"/>
  <c r="C14" i="50"/>
  <c r="L13" i="47"/>
  <c r="F13" i="47"/>
  <c r="E13" i="47"/>
  <c r="AC13" i="46"/>
  <c r="D13" i="50"/>
  <c r="C13" i="50"/>
  <c r="L12" i="47"/>
  <c r="F12" i="47"/>
  <c r="E12" i="47"/>
  <c r="AC12" i="46"/>
  <c r="D12" i="50"/>
  <c r="C12" i="50"/>
  <c r="L11" i="47"/>
  <c r="F11" i="47"/>
  <c r="E11" i="47"/>
  <c r="AC11" i="46"/>
  <c r="D11" i="50"/>
  <c r="C11" i="50"/>
  <c r="L4" i="76"/>
  <c r="J4" i="76"/>
  <c r="I4" i="76" s="1"/>
  <c r="M4" i="76"/>
  <c r="L3" i="76"/>
  <c r="J3" i="76"/>
  <c r="I3" i="76" s="1"/>
  <c r="M3" i="76"/>
  <c r="L2" i="76"/>
  <c r="J2" i="76"/>
  <c r="I2" i="76" s="1"/>
  <c r="M2" i="76"/>
  <c r="F6" i="33"/>
  <c r="H6" i="80"/>
  <c r="C7" i="75"/>
  <c r="BP8" i="67"/>
  <c r="AT8" i="67"/>
  <c r="R8" i="67"/>
  <c r="AM8" i="67"/>
  <c r="AK8" i="67"/>
  <c r="AJ8" i="67"/>
  <c r="AI8" i="67"/>
  <c r="N8" i="67"/>
  <c r="B8" i="67"/>
  <c r="Z8" i="67"/>
  <c r="Y8" i="67"/>
  <c r="X8" i="67"/>
  <c r="W8" i="67"/>
  <c r="V8" i="67"/>
  <c r="U8" i="67"/>
  <c r="D7" i="75" s="1"/>
  <c r="L8" i="67"/>
  <c r="K8" i="67"/>
  <c r="C6" i="75"/>
  <c r="BP7" i="67"/>
  <c r="AT7" i="67"/>
  <c r="R7" i="67"/>
  <c r="AM7" i="67"/>
  <c r="AK7" i="67"/>
  <c r="AJ7" i="67"/>
  <c r="AI7" i="67"/>
  <c r="N7" i="67"/>
  <c r="B7" i="67"/>
  <c r="Z7" i="67"/>
  <c r="Y7" i="67"/>
  <c r="X7" i="67"/>
  <c r="W7" i="67"/>
  <c r="V7" i="67"/>
  <c r="U7" i="67"/>
  <c r="D6" i="75" s="1"/>
  <c r="L7" i="67"/>
  <c r="K7" i="67"/>
  <c r="C5" i="75"/>
  <c r="BP6" i="67"/>
  <c r="AT6" i="67"/>
  <c r="R6" i="67"/>
  <c r="AM6" i="67"/>
  <c r="AK6" i="67"/>
  <c r="AJ6" i="67"/>
  <c r="AI6" i="67"/>
  <c r="N6" i="67"/>
  <c r="B6" i="67"/>
  <c r="Z6" i="67"/>
  <c r="Y6" i="67"/>
  <c r="X6" i="67"/>
  <c r="W6" i="67"/>
  <c r="V6" i="67"/>
  <c r="U6" i="67"/>
  <c r="D5" i="75" s="1"/>
  <c r="L6" i="67"/>
  <c r="K6" i="67"/>
  <c r="BK5" i="67"/>
  <c r="BI5" i="67"/>
  <c r="BP5" i="67"/>
  <c r="AT5" i="67"/>
  <c r="R5" i="67"/>
  <c r="AM5" i="67"/>
  <c r="AK5" i="67"/>
  <c r="AJ5" i="67"/>
  <c r="AI5" i="67"/>
  <c r="N5" i="67"/>
  <c r="B5" i="67"/>
  <c r="Z5" i="67"/>
  <c r="Y5" i="67"/>
  <c r="X5" i="67"/>
  <c r="W5" i="67"/>
  <c r="V5" i="67"/>
  <c r="U5" i="67"/>
  <c r="D4" i="75" s="1"/>
  <c r="L5" i="67"/>
  <c r="K5" i="67"/>
  <c r="BK4" i="67"/>
  <c r="BI4" i="67"/>
  <c r="BP4" i="67"/>
  <c r="AT4" i="67"/>
  <c r="R4" i="67"/>
  <c r="AM4" i="67"/>
  <c r="AK4" i="67"/>
  <c r="AJ4" i="67"/>
  <c r="AI4" i="67"/>
  <c r="N4" i="67"/>
  <c r="B4" i="67"/>
  <c r="Z4" i="67"/>
  <c r="Y4" i="67"/>
  <c r="X4" i="67"/>
  <c r="W4" i="67"/>
  <c r="V4" i="67"/>
  <c r="U4" i="67"/>
  <c r="D3" i="75" s="1"/>
  <c r="L4" i="67"/>
  <c r="K4" i="67"/>
  <c r="BK3" i="67"/>
  <c r="BI3" i="67"/>
  <c r="BP3" i="67"/>
  <c r="AT3" i="67"/>
  <c r="R3" i="67"/>
  <c r="AM3" i="67"/>
  <c r="AK3" i="67"/>
  <c r="AJ3" i="67"/>
  <c r="AI3" i="67"/>
  <c r="N3" i="67"/>
  <c r="B3" i="67"/>
  <c r="Z3" i="67"/>
  <c r="Y3" i="67"/>
  <c r="X3" i="67"/>
  <c r="W3" i="67"/>
  <c r="V3" i="67"/>
  <c r="U3" i="67"/>
  <c r="D2" i="75" s="1"/>
  <c r="L3" i="67"/>
  <c r="K3" i="67"/>
  <c r="L10" i="47"/>
  <c r="F10" i="47"/>
  <c r="E10" i="47"/>
  <c r="AC10" i="46"/>
  <c r="D10" i="50"/>
  <c r="C10" i="50"/>
  <c r="AN5" i="67" s="1"/>
  <c r="C4" i="75" s="1"/>
  <c r="L9" i="47"/>
  <c r="F9" i="47"/>
  <c r="E9" i="47"/>
  <c r="AC9" i="46"/>
  <c r="D9" i="50"/>
  <c r="C9" i="50"/>
  <c r="AN4" i="67" s="1"/>
  <c r="C3" i="75" s="1"/>
  <c r="L8" i="47"/>
  <c r="F8" i="47"/>
  <c r="E8" i="47"/>
  <c r="AC8" i="46"/>
  <c r="D8" i="50"/>
  <c r="C8" i="50"/>
  <c r="AN3" i="67" s="1"/>
  <c r="C2" i="75" s="1"/>
  <c r="L7" i="47"/>
  <c r="F7" i="47"/>
  <c r="E7" i="47"/>
  <c r="AC7" i="46"/>
  <c r="D7" i="50"/>
  <c r="C7" i="50"/>
  <c r="L6" i="47"/>
  <c r="F6" i="47"/>
  <c r="E6" i="47"/>
  <c r="AC6" i="46"/>
  <c r="D6" i="50"/>
  <c r="C6" i="50"/>
  <c r="L5" i="47"/>
  <c r="F5" i="47"/>
  <c r="E5" i="47"/>
  <c r="AC5" i="46"/>
  <c r="D5" i="50"/>
  <c r="C5" i="50"/>
  <c r="F5" i="33"/>
  <c r="H5" i="80"/>
  <c r="L4" i="47"/>
  <c r="F4" i="47"/>
  <c r="E4" i="47"/>
  <c r="AC4" i="46"/>
  <c r="D4" i="50"/>
  <c r="C4" i="50"/>
  <c r="F4" i="33"/>
  <c r="H4" i="80"/>
  <c r="L3" i="47"/>
  <c r="F3" i="47"/>
  <c r="E3" i="47"/>
  <c r="AC3" i="46"/>
  <c r="D3" i="50"/>
  <c r="C3" i="50"/>
  <c r="F3" i="33"/>
  <c r="H3" i="80"/>
  <c r="L2" i="47"/>
  <c r="F2" i="47"/>
  <c r="E2" i="47"/>
  <c r="AC2" i="46"/>
  <c r="D2" i="50"/>
  <c r="C2" i="50"/>
  <c r="F2" i="33"/>
  <c r="H2" i="80"/>
  <c r="H34" i="76" l="1"/>
  <c r="H33" i="76"/>
  <c r="H32" i="76"/>
  <c r="H30" i="76"/>
  <c r="H31" i="76"/>
  <c r="H29" i="76"/>
  <c r="H28" i="76"/>
  <c r="H27" i="76"/>
  <c r="H26" i="76"/>
  <c r="H25" i="76"/>
  <c r="H24" i="76"/>
  <c r="H23" i="76"/>
  <c r="H22" i="76"/>
  <c r="H21" i="76"/>
  <c r="H20" i="76"/>
  <c r="H19" i="76"/>
  <c r="H18" i="76"/>
  <c r="H17" i="76"/>
  <c r="H16" i="76"/>
  <c r="H15" i="76"/>
  <c r="H14" i="76"/>
  <c r="H13" i="76"/>
  <c r="H12" i="76"/>
  <c r="H11" i="76"/>
  <c r="H10" i="76"/>
  <c r="H9" i="76"/>
  <c r="H8" i="76"/>
  <c r="H7" i="76"/>
  <c r="H6" i="76"/>
  <c r="H5" i="76"/>
  <c r="H4" i="76"/>
  <c r="H3" i="76"/>
  <c r="H2" i="76"/>
  <c r="D2" i="5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EUSMAYV</author>
  </authors>
  <commentList>
    <comment ref="A27" authorId="0" shapeId="0" xr:uid="{00000000-0006-0000-0200-000001000000}">
      <text>
        <r>
          <rPr>
            <b/>
            <sz val="8"/>
            <color indexed="81"/>
            <rFont val="Tahoma"/>
            <family val="2"/>
          </rPr>
          <t>EUSMAYV:</t>
        </r>
        <r>
          <rPr>
            <sz val="8"/>
            <color indexed="81"/>
            <rFont val="Tahoma"/>
            <family val="2"/>
          </rPr>
          <t xml:space="preserve">
For TMA = No, insertion losses and delay will be considered as part of feeder attenuation and delay</t>
        </r>
      </text>
    </comment>
    <comment ref="A41" authorId="0" shapeId="0" xr:uid="{00000000-0006-0000-0200-000002000000}">
      <text>
        <r>
          <rPr>
            <b/>
            <sz val="8"/>
            <color indexed="81"/>
            <rFont val="Tahoma"/>
            <family val="2"/>
          </rPr>
          <t>EUSMAYV:</t>
        </r>
        <r>
          <rPr>
            <sz val="8"/>
            <color indexed="81"/>
            <rFont val="Tahoma"/>
            <family val="2"/>
          </rPr>
          <t xml:space="preserve">
For TMA = No, insertion losses and delay will be considered as part of feeder attenuation and delay</t>
        </r>
      </text>
    </comment>
    <comment ref="A42" authorId="0" shapeId="0" xr:uid="{00000000-0006-0000-0200-000003000000}">
      <text>
        <r>
          <rPr>
            <b/>
            <sz val="8"/>
            <color indexed="81"/>
            <rFont val="Tahoma"/>
            <family val="2"/>
          </rPr>
          <t>EUSMAYV:</t>
        </r>
        <r>
          <rPr>
            <sz val="8"/>
            <color indexed="81"/>
            <rFont val="Tahoma"/>
            <family val="2"/>
          </rPr>
          <t xml:space="preserve">
For TMA = No, insertion losses and delay will be considered as part of feeder attenuation and delay</t>
        </r>
      </text>
    </comment>
    <comment ref="A43" authorId="0" shapeId="0" xr:uid="{00000000-0006-0000-0200-000004000000}">
      <text>
        <r>
          <rPr>
            <b/>
            <sz val="8"/>
            <color indexed="81"/>
            <rFont val="Tahoma"/>
            <family val="2"/>
          </rPr>
          <t>EUSMAYV:</t>
        </r>
        <r>
          <rPr>
            <sz val="8"/>
            <color indexed="81"/>
            <rFont val="Tahoma"/>
            <family val="2"/>
          </rPr>
          <t xml:space="preserve">
For TMA = No, insertion losses and delay will be considered as part of feeder attenuation and delay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eatipar</author>
    <author>erayamb</author>
    <author>Hernan Carboni</author>
  </authors>
  <commentList>
    <comment ref="A1" authorId="0" shapeId="0" xr:uid="{00000000-0006-0000-0300-000001000000}">
      <text>
        <r>
          <rPr>
            <b/>
            <sz val="9"/>
            <color indexed="81"/>
            <rFont val="Tahoma"/>
            <family val="2"/>
          </rPr>
          <t>eatipar:</t>
        </r>
        <r>
          <rPr>
            <sz val="9"/>
            <color indexed="81"/>
            <rFont val="Tahoma"/>
            <family val="2"/>
          </rPr>
          <t xml:space="preserve">
Follow Standard on eNB IDs. 6 digits 000000-999999</t>
        </r>
      </text>
    </comment>
    <comment ref="D1" authorId="1" shapeId="0" xr:uid="{00000000-0006-0000-0300-000002000000}">
      <text>
        <r>
          <rPr>
            <b/>
            <sz val="9"/>
            <color indexed="81"/>
            <rFont val="Tahoma"/>
            <family val="2"/>
          </rPr>
          <t>erayamb:</t>
        </r>
        <r>
          <rPr>
            <sz val="9"/>
            <color indexed="81"/>
            <rFont val="Tahoma"/>
            <family val="2"/>
          </rPr>
          <t xml:space="preserve">
Indicate Shelter and Structure Type</t>
        </r>
      </text>
    </comment>
    <comment ref="G1" authorId="1" shapeId="0" xr:uid="{00000000-0006-0000-0300-000003000000}">
      <text>
        <r>
          <rPr>
            <b/>
            <sz val="9"/>
            <color indexed="81"/>
            <rFont val="Tahoma"/>
            <family val="2"/>
          </rPr>
          <t>erayamb:</t>
        </r>
        <r>
          <rPr>
            <sz val="9"/>
            <color indexed="81"/>
            <rFont val="Tahoma"/>
            <family val="2"/>
          </rPr>
          <t xml:space="preserve">
</t>
        </r>
        <r>
          <rPr>
            <b/>
            <sz val="9"/>
            <color indexed="10"/>
            <rFont val="Tahoma"/>
            <family val="2"/>
          </rPr>
          <t>Calculated Value.  Do not use as input</t>
        </r>
      </text>
    </comment>
    <comment ref="P1" authorId="2" shapeId="0" xr:uid="{60E1AC03-7244-4EF7-93E2-4001C08973EB}">
      <text>
        <r>
          <rPr>
            <b/>
            <sz val="9"/>
            <color indexed="81"/>
            <rFont val="Tahoma"/>
            <family val="2"/>
          </rPr>
          <t>Hernan Carboni:</t>
        </r>
        <r>
          <rPr>
            <sz val="9"/>
            <color indexed="81"/>
            <rFont val="Tahoma"/>
            <family val="2"/>
          </rPr>
          <t xml:space="preserve">
Only required for Manitoba sites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Hernan Carboni</author>
  </authors>
  <commentList>
    <comment ref="A1" authorId="0" shapeId="0" xr:uid="{2F916A62-4D9F-4949-B1DD-0E37DC210C32}">
      <text>
        <r>
          <rPr>
            <b/>
            <sz val="9"/>
            <color indexed="81"/>
            <rFont val="Tahoma"/>
            <family val="2"/>
          </rPr>
          <t>Hernan Carboni:</t>
        </r>
        <r>
          <rPr>
            <sz val="9"/>
            <color indexed="81"/>
            <rFont val="Tahoma"/>
            <family val="2"/>
          </rPr>
          <t xml:space="preserve">
Input required
EACH BB NEEDS TO BE INCLUDED ONLY ONCE, according to the following rules:
- BB has ONLY LTE carriers: use eNodeB name
- BB has ONLY NR carriers: use gNodeB name
- BB has BOTH LTE and NR carriers: use eNodeB name, include interference bands for LTE and NR (example, B38/N78)</t>
        </r>
      </text>
    </comment>
    <comment ref="B1" authorId="0" shapeId="0" xr:uid="{E9FE82D8-9A89-475B-9690-E187DC91048E}">
      <text>
        <r>
          <rPr>
            <b/>
            <sz val="9"/>
            <color indexed="81"/>
            <rFont val="Tahoma"/>
            <family val="2"/>
          </rPr>
          <t>Hernan Carboni:</t>
        </r>
        <r>
          <rPr>
            <sz val="9"/>
            <color indexed="81"/>
            <rFont val="Tahoma"/>
            <family val="2"/>
          </rPr>
          <t xml:space="preserve">
Input required
EACH BB NEEDS TO BE INCLUDED ONLY ONCE, according to the following rules:
- BB has ONLY LTE carriers: use eNodeB name
- BB has ONLY NR carriers: use gNodeB name
- BB has BOTH LTE and NR carriers: use eNodeB name, include interference bands for LTE and NR (example, B38/N78)</t>
        </r>
      </text>
    </comment>
    <comment ref="C1" authorId="0" shapeId="0" xr:uid="{B62486A2-FC94-4E3B-ACF1-36FC2A963028}">
      <text>
        <r>
          <rPr>
            <b/>
            <sz val="9"/>
            <color indexed="81"/>
            <rFont val="Tahoma"/>
            <family val="2"/>
          </rPr>
          <t>Hernan Carboni:</t>
        </r>
        <r>
          <rPr>
            <sz val="9"/>
            <color indexed="81"/>
            <rFont val="Tahoma"/>
            <family val="2"/>
          </rPr>
          <t xml:space="preserve">
Populated by formula; copy the relevant formula depending if the input is a gNodeB or eNodeB</t>
        </r>
      </text>
    </comment>
    <comment ref="D1" authorId="0" shapeId="0" xr:uid="{6B357F5A-1A8B-4A19-9980-E1DDBDACCD15}">
      <text>
        <r>
          <rPr>
            <b/>
            <sz val="9"/>
            <color indexed="81"/>
            <rFont val="Tahoma"/>
            <family val="2"/>
          </rPr>
          <t>Hernan Carboni:</t>
        </r>
        <r>
          <rPr>
            <sz val="9"/>
            <color indexed="81"/>
            <rFont val="Tahoma"/>
            <family val="2"/>
          </rPr>
          <t xml:space="preserve">
Populated by formula; copy the relevant formula depending if the input is a gNodeB or eNodeB</t>
        </r>
      </text>
    </comment>
    <comment ref="E1" authorId="0" shapeId="0" xr:uid="{2B750B04-E3C9-4720-9DB1-0BC290A189B3}">
      <text>
        <r>
          <rPr>
            <b/>
            <sz val="9"/>
            <color indexed="81"/>
            <rFont val="Tahoma"/>
            <family val="2"/>
          </rPr>
          <t>Hernan Carboni:</t>
        </r>
        <r>
          <rPr>
            <sz val="9"/>
            <color indexed="81"/>
            <rFont val="Tahoma"/>
            <family val="2"/>
          </rPr>
          <t xml:space="preserve">
Populated by formula; copy the relevant formula depending if the input for the particular row is "gNodeB Name" or "eNodeB Name"
Only mandatory for Manitoba sites.
For all other Regions the formula should result in "0"</t>
        </r>
      </text>
    </comment>
    <comment ref="F1" authorId="0" shapeId="0" xr:uid="{085EFB88-AD1A-45D9-BA71-9630B37C2FDE}">
      <text>
        <r>
          <rPr>
            <b/>
            <sz val="9"/>
            <color indexed="81"/>
            <rFont val="Tahoma"/>
            <family val="2"/>
          </rPr>
          <t>Hernan Carboni:</t>
        </r>
        <r>
          <rPr>
            <sz val="9"/>
            <color indexed="81"/>
            <rFont val="Tahoma"/>
            <family val="2"/>
          </rPr>
          <t xml:space="preserve">
Format expected: ERAN-EMG
- BBs are under same ERAN, must have same ERAN-ID
- ERAN-ID must provided if the site has more than 1 BB</t>
        </r>
      </text>
    </comment>
    <comment ref="G1" authorId="0" shapeId="0" xr:uid="{ECAB339C-90D1-4E35-811B-2D5638C5387B}">
      <text>
        <r>
          <rPr>
            <b/>
            <sz val="9"/>
            <color indexed="81"/>
            <rFont val="Tahoma"/>
            <family val="2"/>
          </rPr>
          <t>Hernan Carboni:</t>
        </r>
        <r>
          <rPr>
            <sz val="9"/>
            <color indexed="81"/>
            <rFont val="Tahoma"/>
            <family val="2"/>
          </rPr>
          <t xml:space="preserve">
Input Required:
Band1/Band2
For Nodes with LTE and NR cells, include LTE bands and NR bands
For nodes with just NR cells, include only NR bands</t>
        </r>
      </text>
    </comment>
    <comment ref="H1" authorId="0" shapeId="0" xr:uid="{40B67BAF-6612-44CE-9E34-67F50C016C71}">
      <text>
        <r>
          <rPr>
            <b/>
            <sz val="9"/>
            <color indexed="81"/>
            <rFont val="Tahoma"/>
            <family val="2"/>
          </rPr>
          <t>Hernan Carboni:</t>
        </r>
        <r>
          <rPr>
            <sz val="9"/>
            <color indexed="81"/>
            <rFont val="Tahoma"/>
            <family val="2"/>
          </rPr>
          <t xml:space="preserve">
Populated by formula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esvepol</author>
    <author>erayamb</author>
    <author>Hernan Carboni</author>
  </authors>
  <commentList>
    <comment ref="M1" authorId="0" shapeId="0" xr:uid="{00000000-0006-0000-0400-000001000000}">
      <text>
        <r>
          <rPr>
            <b/>
            <sz val="9"/>
            <color rgb="FF000000"/>
            <rFont val="Tahoma"/>
            <family val="2"/>
          </rPr>
          <t>esvepol:</t>
        </r>
        <r>
          <rPr>
            <sz val="9"/>
            <color rgb="FF000000"/>
            <rFont val="Tahoma"/>
            <family val="2"/>
          </rPr>
          <t xml:space="preserve">
</t>
        </r>
        <r>
          <rPr>
            <sz val="9"/>
            <color rgb="FF000000"/>
            <rFont val="Tahoma"/>
            <family val="2"/>
          </rPr>
          <t>Unit: 0.1 ns</t>
        </r>
      </text>
    </comment>
    <comment ref="N1" authorId="0" shapeId="0" xr:uid="{00000000-0006-0000-0400-000002000000}">
      <text>
        <r>
          <rPr>
            <b/>
            <sz val="9"/>
            <color indexed="81"/>
            <rFont val="Tahoma"/>
            <family val="2"/>
          </rPr>
          <t>esvepol:</t>
        </r>
        <r>
          <rPr>
            <sz val="9"/>
            <color indexed="81"/>
            <rFont val="Tahoma"/>
            <family val="2"/>
          </rPr>
          <t xml:space="preserve">
Unit: 0.1 ns</t>
        </r>
      </text>
    </comment>
    <comment ref="O1" authorId="0" shapeId="0" xr:uid="{00000000-0006-0000-0400-000003000000}">
      <text>
        <r>
          <rPr>
            <b/>
            <sz val="9"/>
            <color indexed="81"/>
            <rFont val="Tahoma"/>
            <family val="2"/>
          </rPr>
          <t>esvepol:</t>
        </r>
        <r>
          <rPr>
            <sz val="9"/>
            <color indexed="81"/>
            <rFont val="Tahoma"/>
            <family val="2"/>
          </rPr>
          <t xml:space="preserve">
Unit: 0.1 dB</t>
        </r>
      </text>
    </comment>
    <comment ref="P1" authorId="0" shapeId="0" xr:uid="{00000000-0006-0000-0400-000004000000}">
      <text>
        <r>
          <rPr>
            <b/>
            <sz val="9"/>
            <color rgb="FF000000"/>
            <rFont val="Tahoma"/>
            <family val="2"/>
          </rPr>
          <t>esvepol:</t>
        </r>
        <r>
          <rPr>
            <sz val="9"/>
            <color rgb="FF000000"/>
            <rFont val="Tahoma"/>
            <family val="2"/>
          </rPr>
          <t xml:space="preserve">
</t>
        </r>
        <r>
          <rPr>
            <sz val="9"/>
            <color rgb="FF000000"/>
            <rFont val="Tahoma"/>
            <family val="2"/>
          </rPr>
          <t>Unit: 0.1 dB</t>
        </r>
      </text>
    </comment>
    <comment ref="S1" authorId="1" shapeId="0" xr:uid="{00000000-0006-0000-0400-000005000000}">
      <text>
        <r>
          <rPr>
            <b/>
            <sz val="9"/>
            <color indexed="81"/>
            <rFont val="Tahoma"/>
            <family val="2"/>
          </rPr>
          <t>erayamb:</t>
        </r>
        <r>
          <rPr>
            <sz val="9"/>
            <color indexed="81"/>
            <rFont val="Tahoma"/>
            <family val="2"/>
          </rPr>
          <t xml:space="preserve">
+ downtilt
- uptilt</t>
        </r>
      </text>
    </comment>
    <comment ref="T1" authorId="1" shapeId="0" xr:uid="{00000000-0006-0000-0400-000006000000}">
      <text>
        <r>
          <rPr>
            <b/>
            <sz val="9"/>
            <color indexed="81"/>
            <rFont val="Tahoma"/>
            <family val="2"/>
          </rPr>
          <t>erayamb:</t>
        </r>
        <r>
          <rPr>
            <sz val="9"/>
            <color indexed="81"/>
            <rFont val="Tahoma"/>
            <family val="2"/>
          </rPr>
          <t xml:space="preserve">
+ downtilt</t>
        </r>
      </text>
    </comment>
    <comment ref="X1" authorId="1" shapeId="0" xr:uid="{00000000-0006-0000-0400-000007000000}">
      <text>
        <r>
          <rPr>
            <b/>
            <sz val="9"/>
            <color rgb="FF000000"/>
            <rFont val="Tahoma"/>
            <family val="2"/>
          </rPr>
          <t>erayamb:</t>
        </r>
        <r>
          <rPr>
            <sz val="9"/>
            <color rgb="FF000000"/>
            <rFont val="Tahoma"/>
            <family val="2"/>
          </rPr>
          <t xml:space="preserve">
</t>
        </r>
        <r>
          <rPr>
            <sz val="9"/>
            <color rgb="FF000000"/>
            <rFont val="Tahoma"/>
            <family val="2"/>
          </rPr>
          <t>Units: KHz</t>
        </r>
      </text>
    </comment>
    <comment ref="Y1" authorId="1" shapeId="0" xr:uid="{00000000-0006-0000-0400-000008000000}">
      <text>
        <r>
          <rPr>
            <b/>
            <sz val="9"/>
            <color rgb="FF000000"/>
            <rFont val="Tahoma"/>
            <family val="2"/>
          </rPr>
          <t>erayamb:</t>
        </r>
        <r>
          <rPr>
            <sz val="9"/>
            <color rgb="FF000000"/>
            <rFont val="Tahoma"/>
            <family val="2"/>
          </rPr>
          <t xml:space="preserve">
</t>
        </r>
        <r>
          <rPr>
            <sz val="9"/>
            <color rgb="FF000000"/>
            <rFont val="Tahoma"/>
            <family val="2"/>
          </rPr>
          <t>Units: KHz</t>
        </r>
      </text>
    </comment>
    <comment ref="AC1" authorId="1" shapeId="0" xr:uid="{00000000-0006-0000-0400-000009000000}">
      <text>
        <r>
          <rPr>
            <b/>
            <sz val="9"/>
            <color indexed="81"/>
            <rFont val="Tahoma"/>
            <family val="2"/>
          </rPr>
          <t xml:space="preserve">erayamb:
</t>
        </r>
        <r>
          <rPr>
            <b/>
            <sz val="9"/>
            <color indexed="10"/>
            <rFont val="Tahoma"/>
            <family val="2"/>
          </rPr>
          <t>Calculated value.  Do not use as input</t>
        </r>
        <r>
          <rPr>
            <sz val="9"/>
            <color indexed="81"/>
            <rFont val="Tahoma"/>
            <family val="2"/>
          </rPr>
          <t xml:space="preserve">
CGI - Cell Global Identity
PLMNId &amp; (eNbId*256 + CellId)</t>
        </r>
      </text>
    </comment>
    <comment ref="AI1" authorId="2" shapeId="0" xr:uid="{B451F434-BB69-4095-BE87-48201C115742}">
      <text>
        <r>
          <rPr>
            <b/>
            <sz val="9"/>
            <color rgb="FF000000"/>
            <rFont val="Tahoma"/>
            <family val="2"/>
          </rPr>
          <t>Hernan Carboni:</t>
        </r>
        <r>
          <rPr>
            <sz val="9"/>
            <color rgb="FF000000"/>
            <rFont val="Tahoma"/>
            <family val="2"/>
          </rPr>
          <t xml:space="preserve">
</t>
        </r>
        <r>
          <rPr>
            <sz val="9"/>
            <color rgb="FF000000"/>
            <rFont val="Tahoma"/>
            <family val="2"/>
          </rPr>
          <t>Select a standard configuration from the drop-down options. If 1T1R or 1T2R is used, an input in next column "RF branches and ports" is mandatory.</t>
        </r>
      </text>
    </comment>
    <comment ref="AJ1" authorId="2" shapeId="0" xr:uid="{8DF04D3F-1A8C-4679-92F7-66055865E777}">
      <text>
        <r>
          <rPr>
            <b/>
            <sz val="9"/>
            <color indexed="81"/>
            <rFont val="Tahoma"/>
            <family val="2"/>
          </rPr>
          <t>Hernan Carboni:</t>
        </r>
        <r>
          <rPr>
            <sz val="9"/>
            <color indexed="81"/>
            <rFont val="Tahoma"/>
            <family val="2"/>
          </rPr>
          <t xml:space="preserve">
Only needed when selecting 1T1R or 1T2R in previous column "RF Antenna Standard Configuration", to indicate the ports to be used. Examples: 
"Port A &amp; C for Tx", if using 2 TX antennas
"Port C for Tx", if using 1 TX antenna
</t>
        </r>
      </text>
    </comment>
    <comment ref="AK1" authorId="2" shapeId="0" xr:uid="{310A5CA8-816F-457C-A7C9-786DCF47BB34}">
      <text>
        <r>
          <rPr>
            <b/>
            <sz val="9"/>
            <color indexed="81"/>
            <rFont val="Tahoma"/>
            <family val="2"/>
          </rPr>
          <t>Hernan Carboni:</t>
        </r>
        <r>
          <rPr>
            <sz val="9"/>
            <color indexed="81"/>
            <rFont val="Tahoma"/>
            <family val="2"/>
          </rPr>
          <t xml:space="preserve">
To be set to "_MOCN_WPN" when a Rogers site is MOCN with a Wireless Private Network. Otherwise to be left empty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fabiola.roca</author>
    <author>Jeetendra Suryawanshi</author>
  </authors>
  <commentList>
    <comment ref="E1" authorId="0" shapeId="0" xr:uid="{00000000-0006-0000-0500-000001000000}">
      <text>
        <r>
          <rPr>
            <b/>
            <sz val="8"/>
            <color indexed="81"/>
            <rFont val="Tahoma"/>
            <family val="2"/>
          </rPr>
          <t>fabiola.roca:</t>
        </r>
        <r>
          <rPr>
            <sz val="8"/>
            <color indexed="81"/>
            <rFont val="Tahoma"/>
            <family val="2"/>
          </rPr>
          <t xml:space="preserve">
SSS</t>
        </r>
      </text>
    </comment>
    <comment ref="F1" authorId="0" shapeId="0" xr:uid="{00000000-0006-0000-0500-000002000000}">
      <text>
        <r>
          <rPr>
            <b/>
            <sz val="8"/>
            <color indexed="81"/>
            <rFont val="Tahoma"/>
            <family val="2"/>
          </rPr>
          <t>fabiola.roca:</t>
        </r>
        <r>
          <rPr>
            <sz val="8"/>
            <color indexed="81"/>
            <rFont val="Tahoma"/>
            <family val="2"/>
          </rPr>
          <t xml:space="preserve">
PSS</t>
        </r>
      </text>
    </comment>
    <comment ref="G1" authorId="0" shapeId="0" xr:uid="{00000000-0006-0000-0500-000003000000}">
      <text>
        <r>
          <rPr>
            <b/>
            <sz val="8"/>
            <color rgb="FF000000"/>
            <rFont val="Tahoma"/>
            <family val="2"/>
          </rPr>
          <t>fabiola.roca:</t>
        </r>
        <r>
          <rPr>
            <sz val="8"/>
            <color rgb="FF000000"/>
            <rFont val="Tahoma"/>
            <family val="2"/>
          </rPr>
          <t xml:space="preserve">
</t>
        </r>
        <r>
          <rPr>
            <sz val="8"/>
            <color rgb="FF000000"/>
            <rFont val="Tahoma"/>
            <family val="2"/>
          </rPr>
          <t>PCI=3*SSS + PSS</t>
        </r>
      </text>
    </comment>
    <comment ref="L1" authorId="1" shapeId="0" xr:uid="{366A262D-D1BB-4900-BE7D-231A9A9CA6A4}">
      <text>
        <r>
          <rPr>
            <b/>
            <sz val="9"/>
            <color rgb="FF000000"/>
            <rFont val="Tahoma"/>
            <family val="2"/>
          </rPr>
          <t>Jeetendra Suryawanshi:</t>
        </r>
        <r>
          <rPr>
            <sz val="9"/>
            <color rgb="FF000000"/>
            <rFont val="Tahoma"/>
            <family val="2"/>
          </rPr>
          <t xml:space="preserve">
</t>
        </r>
        <r>
          <rPr>
            <sz val="9"/>
            <color rgb="FF000000"/>
            <rFont val="Tahoma"/>
            <family val="2"/>
          </rPr>
          <t>apply market and Carrier based formula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esvepol</author>
    <author>fabiola.roca</author>
  </authors>
  <commentList>
    <comment ref="A1" authorId="0" shapeId="0" xr:uid="{00000000-0006-0000-0700-000001000000}">
      <text>
        <r>
          <rPr>
            <b/>
            <sz val="9"/>
            <color indexed="81"/>
            <rFont val="Tahoma"/>
            <family val="2"/>
          </rPr>
          <t>esvepol:</t>
        </r>
        <r>
          <rPr>
            <sz val="9"/>
            <color indexed="81"/>
            <rFont val="Tahoma"/>
            <family val="2"/>
          </rPr>
          <t xml:space="preserve">
Copy from column B in eUtran Parameters tab.</t>
        </r>
      </text>
    </comment>
    <comment ref="D1" authorId="1" shapeId="0" xr:uid="{00000000-0006-0000-0700-000002000000}">
      <text>
        <r>
          <rPr>
            <b/>
            <sz val="8"/>
            <color indexed="81"/>
            <rFont val="Tahoma"/>
            <family val="2"/>
          </rPr>
          <t>fabiola.roca:</t>
        </r>
        <r>
          <rPr>
            <sz val="8"/>
            <color indexed="81"/>
            <rFont val="Tahoma"/>
            <family val="2"/>
          </rPr>
          <t xml:space="preserve">
Review formula: depends on Feeder type: </t>
        </r>
      </text>
    </comment>
    <comment ref="G1" authorId="1" shapeId="0" xr:uid="{00000000-0006-0000-0700-000003000000}">
      <text>
        <r>
          <rPr>
            <b/>
            <sz val="8"/>
            <color indexed="81"/>
            <rFont val="Tahoma"/>
            <family val="2"/>
          </rPr>
          <t>fabiola.roca:</t>
        </r>
        <r>
          <rPr>
            <sz val="8"/>
            <color indexed="81"/>
            <rFont val="Tahoma"/>
            <family val="2"/>
          </rPr>
          <t xml:space="preserve">
Review formula: depends on Jumper type</t>
        </r>
      </text>
    </comment>
    <comment ref="H1" authorId="1" shapeId="0" xr:uid="{00000000-0006-0000-0700-000004000000}">
      <text>
        <r>
          <rPr>
            <b/>
            <sz val="8"/>
            <color indexed="81"/>
            <rFont val="Tahoma"/>
            <family val="2"/>
          </rPr>
          <t>fabiola.roca:</t>
        </r>
        <r>
          <rPr>
            <sz val="8"/>
            <color indexed="81"/>
            <rFont val="Tahoma"/>
            <family val="2"/>
          </rPr>
          <t xml:space="preserve">
Lines + RRU =2
Lines + 1 Diplex + RRU =3
Lines + Top/bottom Diplex + RRU =4
Lines + Top/bottom Diplex + AWS/PCS Diplex + RRU =6</t>
        </r>
      </text>
    </comment>
    <comment ref="V1" authorId="1" shapeId="0" xr:uid="{00000000-0006-0000-0700-000005000000}">
      <text>
        <r>
          <rPr>
            <b/>
            <sz val="8"/>
            <color indexed="81"/>
            <rFont val="Tahoma"/>
            <family val="2"/>
          </rPr>
          <t>fabiola.roca:</t>
        </r>
        <r>
          <rPr>
            <sz val="8"/>
            <color indexed="81"/>
            <rFont val="Tahoma"/>
            <family val="2"/>
          </rPr>
          <t xml:space="preserve">
Review formula: depends on Feeder type</t>
        </r>
      </text>
    </comment>
    <comment ref="W1" authorId="1" shapeId="0" xr:uid="{00000000-0006-0000-0700-000006000000}">
      <text>
        <r>
          <rPr>
            <b/>
            <sz val="8"/>
            <color indexed="81"/>
            <rFont val="Tahoma"/>
            <family val="2"/>
          </rPr>
          <t>fabiola.roca:</t>
        </r>
        <r>
          <rPr>
            <sz val="8"/>
            <color indexed="81"/>
            <rFont val="Tahoma"/>
            <family val="2"/>
          </rPr>
          <t xml:space="preserve">
Review formula: depends on jumper type</t>
        </r>
      </text>
    </comment>
    <comment ref="BA1" authorId="0" shapeId="0" xr:uid="{00000000-0006-0000-0700-000007000000}">
      <text>
        <r>
          <rPr>
            <b/>
            <sz val="9"/>
            <color indexed="81"/>
            <rFont val="Tahoma"/>
            <family val="2"/>
          </rPr>
          <t>esvepol:</t>
        </r>
        <r>
          <rPr>
            <sz val="9"/>
            <color indexed="81"/>
            <rFont val="Tahoma"/>
            <family val="2"/>
          </rPr>
          <t xml:space="preserve">
Unit: 1 ns
</t>
        </r>
      </text>
    </comment>
    <comment ref="BB1" authorId="0" shapeId="0" xr:uid="{00000000-0006-0000-0700-000008000000}">
      <text>
        <r>
          <rPr>
            <b/>
            <sz val="9"/>
            <color indexed="81"/>
            <rFont val="Tahoma"/>
            <family val="2"/>
          </rPr>
          <t>esvepol:</t>
        </r>
        <r>
          <rPr>
            <sz val="9"/>
            <color indexed="81"/>
            <rFont val="Tahoma"/>
            <family val="2"/>
          </rPr>
          <t xml:space="preserve">
Unit: 1 ns
</t>
        </r>
      </text>
    </comment>
    <comment ref="BC1" authorId="0" shapeId="0" xr:uid="{00000000-0006-0000-0700-000009000000}">
      <text>
        <r>
          <rPr>
            <b/>
            <sz val="9"/>
            <color indexed="81"/>
            <rFont val="Tahoma"/>
            <family val="2"/>
          </rPr>
          <t>esvepol:</t>
        </r>
        <r>
          <rPr>
            <sz val="9"/>
            <color indexed="81"/>
            <rFont val="Tahoma"/>
            <family val="2"/>
          </rPr>
          <t xml:space="preserve">
Unit: 0.1 dB
</t>
        </r>
      </text>
    </comment>
    <comment ref="BD1" authorId="0" shapeId="0" xr:uid="{00000000-0006-0000-0700-00000A000000}">
      <text>
        <r>
          <rPr>
            <b/>
            <sz val="9"/>
            <color indexed="81"/>
            <rFont val="Tahoma"/>
            <family val="2"/>
          </rPr>
          <t>esvepol:</t>
        </r>
        <r>
          <rPr>
            <sz val="9"/>
            <color indexed="81"/>
            <rFont val="Tahoma"/>
            <family val="2"/>
          </rPr>
          <t xml:space="preserve">
Unit: 0.1 dB
</t>
        </r>
      </text>
    </comment>
    <comment ref="BE1" authorId="0" shapeId="0" xr:uid="{00000000-0006-0000-0700-00000B000000}">
      <text>
        <r>
          <rPr>
            <b/>
            <sz val="9"/>
            <color indexed="81"/>
            <rFont val="Tahoma"/>
            <family val="2"/>
          </rPr>
          <t>esvepol:</t>
        </r>
        <r>
          <rPr>
            <sz val="9"/>
            <color indexed="81"/>
            <rFont val="Tahoma"/>
            <family val="2"/>
          </rPr>
          <t xml:space="preserve">
Unit: 1 ns
</t>
        </r>
      </text>
    </comment>
    <comment ref="BF1" authorId="0" shapeId="0" xr:uid="{00000000-0006-0000-0700-00000C000000}">
      <text>
        <r>
          <rPr>
            <b/>
            <sz val="9"/>
            <color indexed="81"/>
            <rFont val="Tahoma"/>
            <family val="2"/>
          </rPr>
          <t>esvepol:</t>
        </r>
        <r>
          <rPr>
            <sz val="9"/>
            <color indexed="81"/>
            <rFont val="Tahoma"/>
            <family val="2"/>
          </rPr>
          <t xml:space="preserve">
Unit: 1 ns
</t>
        </r>
      </text>
    </comment>
    <comment ref="BG1" authorId="0" shapeId="0" xr:uid="{00000000-0006-0000-0700-00000D000000}">
      <text>
        <r>
          <rPr>
            <b/>
            <sz val="9"/>
            <color indexed="81"/>
            <rFont val="Tahoma"/>
            <family val="2"/>
          </rPr>
          <t>esvepol:</t>
        </r>
        <r>
          <rPr>
            <sz val="9"/>
            <color indexed="81"/>
            <rFont val="Tahoma"/>
            <family val="2"/>
          </rPr>
          <t xml:space="preserve">
Unit: 0.1 dB
</t>
        </r>
      </text>
    </comment>
    <comment ref="BH1" authorId="0" shapeId="0" xr:uid="{00000000-0006-0000-0700-00000E000000}">
      <text>
        <r>
          <rPr>
            <b/>
            <sz val="9"/>
            <color indexed="81"/>
            <rFont val="Tahoma"/>
            <family val="2"/>
          </rPr>
          <t>esvepol:</t>
        </r>
        <r>
          <rPr>
            <sz val="9"/>
            <color indexed="81"/>
            <rFont val="Tahoma"/>
            <family val="2"/>
          </rPr>
          <t xml:space="preserve">
Unit: 0.1 dB
</t>
        </r>
      </text>
    </comment>
    <comment ref="BI1" authorId="0" shapeId="0" xr:uid="{00000000-0006-0000-0700-00000F000000}">
      <text>
        <r>
          <rPr>
            <b/>
            <sz val="9"/>
            <color indexed="81"/>
            <rFont val="Tahoma"/>
            <family val="2"/>
          </rPr>
          <t>esvepol:</t>
        </r>
        <r>
          <rPr>
            <sz val="9"/>
            <color indexed="81"/>
            <rFont val="Tahoma"/>
            <family val="2"/>
          </rPr>
          <t xml:space="preserve">
Unit: 1 ns
</t>
        </r>
      </text>
    </comment>
    <comment ref="BJ1" authorId="0" shapeId="0" xr:uid="{00000000-0006-0000-0700-000010000000}">
      <text>
        <r>
          <rPr>
            <b/>
            <sz val="9"/>
            <color indexed="81"/>
            <rFont val="Tahoma"/>
            <family val="2"/>
          </rPr>
          <t>esvepol:</t>
        </r>
        <r>
          <rPr>
            <sz val="9"/>
            <color indexed="81"/>
            <rFont val="Tahoma"/>
            <family val="2"/>
          </rPr>
          <t xml:space="preserve">
Unit: 1 ns
</t>
        </r>
      </text>
    </comment>
    <comment ref="BK1" authorId="0" shapeId="0" xr:uid="{00000000-0006-0000-0700-000011000000}">
      <text>
        <r>
          <rPr>
            <b/>
            <sz val="9"/>
            <color indexed="81"/>
            <rFont val="Tahoma"/>
            <family val="2"/>
          </rPr>
          <t>esvepol:</t>
        </r>
        <r>
          <rPr>
            <sz val="9"/>
            <color indexed="81"/>
            <rFont val="Tahoma"/>
            <family val="2"/>
          </rPr>
          <t xml:space="preserve">
Unit: 0.1 dB
</t>
        </r>
      </text>
    </comment>
    <comment ref="BL1" authorId="0" shapeId="0" xr:uid="{00000000-0006-0000-0700-000012000000}">
      <text>
        <r>
          <rPr>
            <b/>
            <sz val="9"/>
            <color indexed="81"/>
            <rFont val="Tahoma"/>
            <family val="2"/>
          </rPr>
          <t>esvepol:</t>
        </r>
        <r>
          <rPr>
            <sz val="9"/>
            <color indexed="81"/>
            <rFont val="Tahoma"/>
            <family val="2"/>
          </rPr>
          <t xml:space="preserve">
Unit: 0.1 dB
</t>
        </r>
      </text>
    </comment>
    <comment ref="BM1" authorId="0" shapeId="0" xr:uid="{00000000-0006-0000-0700-000013000000}">
      <text>
        <r>
          <rPr>
            <b/>
            <sz val="9"/>
            <color indexed="81"/>
            <rFont val="Tahoma"/>
            <family val="2"/>
          </rPr>
          <t>esvepol:</t>
        </r>
        <r>
          <rPr>
            <sz val="9"/>
            <color indexed="81"/>
            <rFont val="Tahoma"/>
            <family val="2"/>
          </rPr>
          <t xml:space="preserve">
Unit: 1 ns
</t>
        </r>
      </text>
    </comment>
    <comment ref="BN1" authorId="0" shapeId="0" xr:uid="{00000000-0006-0000-0700-000014000000}">
      <text>
        <r>
          <rPr>
            <b/>
            <sz val="9"/>
            <color indexed="81"/>
            <rFont val="Tahoma"/>
            <family val="2"/>
          </rPr>
          <t>esvepol:</t>
        </r>
        <r>
          <rPr>
            <sz val="9"/>
            <color indexed="81"/>
            <rFont val="Tahoma"/>
            <family val="2"/>
          </rPr>
          <t xml:space="preserve">
Unit: 1 ns
</t>
        </r>
      </text>
    </comment>
    <comment ref="BO1" authorId="0" shapeId="0" xr:uid="{00000000-0006-0000-0700-000015000000}">
      <text>
        <r>
          <rPr>
            <b/>
            <sz val="9"/>
            <color indexed="81"/>
            <rFont val="Tahoma"/>
            <family val="2"/>
          </rPr>
          <t>esvepol:</t>
        </r>
        <r>
          <rPr>
            <sz val="9"/>
            <color indexed="81"/>
            <rFont val="Tahoma"/>
            <family val="2"/>
          </rPr>
          <t xml:space="preserve">
Unit: 0.1 dB
</t>
        </r>
      </text>
    </comment>
    <comment ref="BP1" authorId="0" shapeId="0" xr:uid="{00000000-0006-0000-0700-000016000000}">
      <text>
        <r>
          <rPr>
            <b/>
            <sz val="9"/>
            <color indexed="81"/>
            <rFont val="Tahoma"/>
            <family val="2"/>
          </rPr>
          <t>esvepol:</t>
        </r>
        <r>
          <rPr>
            <sz val="9"/>
            <color indexed="81"/>
            <rFont val="Tahoma"/>
            <family val="2"/>
          </rPr>
          <t xml:space="preserve">
Unit: 0.1 dB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Hernan Carboni</author>
  </authors>
  <commentList>
    <comment ref="AA2" authorId="0" shapeId="0" xr:uid="{627BFA6F-D4C9-4EFF-ABB0-115647630ED5}">
      <text>
        <r>
          <rPr>
            <b/>
            <sz val="9"/>
            <color indexed="81"/>
            <rFont val="Tahoma"/>
            <family val="2"/>
          </rPr>
          <t>Hernan Carboni:</t>
        </r>
        <r>
          <rPr>
            <sz val="9"/>
            <color indexed="81"/>
            <rFont val="Tahoma"/>
            <family val="2"/>
          </rPr>
          <t xml:space="preserve">
Format required: n+band number
Examples:
n2
n66
n261</t>
        </r>
      </text>
    </comment>
    <comment ref="AR2" authorId="0" shapeId="0" xr:uid="{52A3B7CB-D419-4E58-9CF7-04CC19CEDF89}">
      <text>
        <r>
          <rPr>
            <b/>
            <sz val="9"/>
            <color indexed="81"/>
            <rFont val="Tahoma"/>
            <family val="2"/>
          </rPr>
          <t>Hernan Carboni:</t>
        </r>
        <r>
          <rPr>
            <sz val="9"/>
            <color indexed="81"/>
            <rFont val="Tahoma"/>
            <family val="2"/>
          </rPr>
          <t xml:space="preserve">
To be set to "_MOCN_WPN" when a Rogers site is using NR MOCN with a Wireless Private Network. Otherwise to be left empty</t>
        </r>
      </text>
    </comment>
    <comment ref="AY2" authorId="0" shapeId="0" xr:uid="{6BA6541C-CD28-4B48-8855-8F49158F9E8A}">
      <text>
        <r>
          <rPr>
            <b/>
            <sz val="9"/>
            <color indexed="81"/>
            <rFont val="Tahoma"/>
            <family val="2"/>
          </rPr>
          <t>Hernan Carboni:</t>
        </r>
        <r>
          <rPr>
            <sz val="9"/>
            <color indexed="81"/>
            <rFont val="Tahoma"/>
            <family val="2"/>
          </rPr>
          <t xml:space="preserve">
Select a standard configuration from the drop-down options. If 1T1R or 1T2R is used, an input in next column "RF branches and ports" is mandatory.</t>
        </r>
      </text>
    </comment>
    <comment ref="AZ2" authorId="0" shapeId="0" xr:uid="{119EA829-83F7-4AF2-8203-56E54124EDE5}">
      <text>
        <r>
          <rPr>
            <b/>
            <sz val="9"/>
            <color indexed="81"/>
            <rFont val="Tahoma"/>
            <family val="2"/>
          </rPr>
          <t>Hernan Carboni:</t>
        </r>
        <r>
          <rPr>
            <sz val="9"/>
            <color indexed="81"/>
            <rFont val="Tahoma"/>
            <family val="2"/>
          </rPr>
          <t xml:space="preserve">
Only needed when selecting 1T1R or 1T2R in previous column "RF Antenna Standard Configuration", to indicate the ports to be used. Examples: 
"Port A &amp; C for Tx", if using 2 TX antennas
"Port C for Tx", if using 1 TX antenna
</t>
        </r>
      </text>
    </comment>
    <comment ref="BS2" authorId="0" shapeId="0" xr:uid="{64932594-EEAA-4214-AA5C-E1DD2D0EA891}">
      <text>
        <r>
          <rPr>
            <b/>
            <sz val="9"/>
            <color indexed="81"/>
            <rFont val="Tahoma"/>
            <family val="2"/>
          </rPr>
          <t>Hernan Carboni:</t>
        </r>
        <r>
          <rPr>
            <sz val="9"/>
            <color indexed="81"/>
            <rFont val="Tahoma"/>
            <family val="2"/>
          </rPr>
          <t xml:space="preserve">
Only required for Manitoba sites</t>
        </r>
      </text>
    </comment>
    <comment ref="BT2" authorId="0" shapeId="0" xr:uid="{8A034252-5343-4B1E-BF07-119F05565582}">
      <text>
        <r>
          <rPr>
            <b/>
            <sz val="9"/>
            <color indexed="81"/>
            <rFont val="Tahoma"/>
            <family val="2"/>
          </rPr>
          <t>Hernan Carboni:</t>
        </r>
        <r>
          <rPr>
            <sz val="9"/>
            <color indexed="81"/>
            <rFont val="Tahoma"/>
            <family val="2"/>
          </rPr>
          <t xml:space="preserve">
Populated by default according to the Band (column AA)
If a different value is required just overwrite the formula with a different number.
Defaults used:
- n77 or n78: CoverageShape= 1
- n257 or n261: CoverageShape = 5
- all other bands: CoverageShape = 0</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fabiola.roca</author>
    <author>Hernan Carboni</author>
  </authors>
  <commentList>
    <comment ref="H1" authorId="0" shapeId="0" xr:uid="{01B472E0-B6DB-451E-8A48-CCB1FFA159CD}">
      <text>
        <r>
          <rPr>
            <b/>
            <sz val="8"/>
            <color indexed="81"/>
            <rFont val="Tahoma"/>
            <family val="2"/>
          </rPr>
          <t>fabiola.roca:</t>
        </r>
        <r>
          <rPr>
            <sz val="8"/>
            <color indexed="81"/>
            <rFont val="Tahoma"/>
            <family val="2"/>
          </rPr>
          <t xml:space="preserve">
SSS</t>
        </r>
      </text>
    </comment>
    <comment ref="I1" authorId="0" shapeId="0" xr:uid="{6F83DE5A-F095-46F1-B00C-896BF84EFBC5}">
      <text>
        <r>
          <rPr>
            <b/>
            <sz val="8"/>
            <color indexed="81"/>
            <rFont val="Tahoma"/>
            <family val="2"/>
          </rPr>
          <t>fabiola.roca:</t>
        </r>
        <r>
          <rPr>
            <sz val="8"/>
            <color indexed="81"/>
            <rFont val="Tahoma"/>
            <family val="2"/>
          </rPr>
          <t xml:space="preserve">
PSS</t>
        </r>
      </text>
    </comment>
    <comment ref="N1" authorId="1" shapeId="0" xr:uid="{5DABBB83-5EC9-4B91-BEEC-20FD6051C610}">
      <text>
        <r>
          <rPr>
            <b/>
            <sz val="9"/>
            <color indexed="81"/>
            <rFont val="Tahoma"/>
            <family val="2"/>
          </rPr>
          <t>Hernan Carboni:</t>
        </r>
        <r>
          <rPr>
            <sz val="9"/>
            <color indexed="81"/>
            <rFont val="Tahoma"/>
            <family val="2"/>
          </rPr>
          <t xml:space="preserve">
Free Text</t>
        </r>
      </text>
    </comment>
  </commentList>
</comments>
</file>

<file path=xl/sharedStrings.xml><?xml version="1.0" encoding="utf-8"?>
<sst xmlns="http://schemas.openxmlformats.org/spreadsheetml/2006/main" count="25396" uniqueCount="4478">
  <si>
    <t xml:space="preserve">RFBranch: RU3 dlTrafficDelay </t>
  </si>
  <si>
    <t xml:space="preserve">RFBranch: RU3 ulTrafficDelay </t>
  </si>
  <si>
    <t xml:space="preserve">RFBranch: RU3 dlAttenuation </t>
  </si>
  <si>
    <t xml:space="preserve">RFBranch: RU3 ulAttenuation </t>
  </si>
  <si>
    <t xml:space="preserve">RFBranch: RU4 dlTrafficDelay </t>
  </si>
  <si>
    <t xml:space="preserve">RFBranch: RU4 ulTrafficDelay </t>
  </si>
  <si>
    <t xml:space="preserve">RFBranch: RU4 dlAttenuation </t>
  </si>
  <si>
    <t xml:space="preserve">RFBranch: RU4 ulAttenuation </t>
  </si>
  <si>
    <t>Corner 1</t>
  </si>
  <si>
    <t>Corner 2</t>
  </si>
  <si>
    <t>Corner 3</t>
  </si>
  <si>
    <t>Corner 4</t>
  </si>
  <si>
    <t>Corner 5</t>
  </si>
  <si>
    <t>Corner 6</t>
  </si>
  <si>
    <t>Corner 7</t>
  </si>
  <si>
    <t>Corner 8</t>
  </si>
  <si>
    <t>Corner 9</t>
  </si>
  <si>
    <t>Corner 10</t>
  </si>
  <si>
    <t>Corner 11</t>
  </si>
  <si>
    <t>Corner 12</t>
  </si>
  <si>
    <t>Corner 13</t>
  </si>
  <si>
    <t>Corner 14</t>
  </si>
  <si>
    <t>Corner 15</t>
  </si>
  <si>
    <t>posCellRadius</t>
  </si>
  <si>
    <t>posCellBearing</t>
  </si>
  <si>
    <t>RU1 Feeder Type</t>
  </si>
  <si>
    <t>RU1 Feeder Length (m)</t>
  </si>
  <si>
    <r>
      <t>RU1 DL Feeder Loss (1dB Units)</t>
    </r>
    <r>
      <rPr>
        <b/>
        <sz val="10"/>
        <color indexed="9"/>
        <rFont val="Arial"/>
        <family val="2"/>
      </rPr>
      <t xml:space="preserve">
</t>
    </r>
    <r>
      <rPr>
        <sz val="10"/>
        <color indexed="9"/>
        <rFont val="Arial"/>
        <family val="2"/>
      </rPr>
      <t>=Feeder Length (ft) x Feeder Loss (dB/ft)</t>
    </r>
  </si>
  <si>
    <t>RU1 Jumper Type</t>
  </si>
  <si>
    <t>RU1 Jumper Length (m)</t>
  </si>
  <si>
    <r>
      <t>RU1 DL Jumper Loss (1dB Units)</t>
    </r>
    <r>
      <rPr>
        <b/>
        <sz val="10"/>
        <color indexed="9"/>
        <rFont val="Arial"/>
        <family val="2"/>
      </rPr>
      <t xml:space="preserve">
</t>
    </r>
    <r>
      <rPr>
        <sz val="10"/>
        <color indexed="9"/>
        <rFont val="Arial"/>
        <family val="2"/>
      </rPr>
      <t>=Jumper Length (ft) x Jumper Loss (dB/ft)</t>
    </r>
  </si>
  <si>
    <t>RU1 Number of Connectors</t>
  </si>
  <si>
    <r>
      <t>RU1 DL Connector Loss (1dB Units)</t>
    </r>
    <r>
      <rPr>
        <b/>
        <sz val="10"/>
        <color indexed="9"/>
        <rFont val="Arial"/>
        <family val="2"/>
      </rPr>
      <t xml:space="preserve">
</t>
    </r>
    <r>
      <rPr>
        <sz val="10"/>
        <color indexed="9"/>
        <rFont val="Arial"/>
        <family val="2"/>
      </rPr>
      <t>= Connector Loss (sqrt (Freq in GHz) x 0.05) x No. of Connectors</t>
    </r>
  </si>
  <si>
    <t>RU2 Feeder Type</t>
  </si>
  <si>
    <t>RU2 Feeder Length (m)</t>
  </si>
  <si>
    <r>
      <t>RU2 DL Feeder Loss (1dB Units)</t>
    </r>
    <r>
      <rPr>
        <b/>
        <sz val="10"/>
        <color indexed="9"/>
        <rFont val="Arial"/>
        <family val="2"/>
      </rPr>
      <t xml:space="preserve">
</t>
    </r>
    <r>
      <rPr>
        <sz val="10"/>
        <color indexed="9"/>
        <rFont val="Arial"/>
        <family val="2"/>
      </rPr>
      <t>=Feeder Length (ft) x Feeder Loss (dB/ft)</t>
    </r>
  </si>
  <si>
    <t>RU2 Jumper Type</t>
  </si>
  <si>
    <t>RU2 Jumper Length (m)</t>
  </si>
  <si>
    <r>
      <t>RU2 DL Jumper Loss (1dB Units)</t>
    </r>
    <r>
      <rPr>
        <b/>
        <sz val="10"/>
        <color indexed="9"/>
        <rFont val="Arial"/>
        <family val="2"/>
      </rPr>
      <t xml:space="preserve">
</t>
    </r>
    <r>
      <rPr>
        <sz val="10"/>
        <color indexed="9"/>
        <rFont val="Arial"/>
        <family val="2"/>
      </rPr>
      <t>=Jumper Length (ft) x Jumper Loss (dB/ft)</t>
    </r>
  </si>
  <si>
    <t>RU2 Number of Connectors</t>
  </si>
  <si>
    <r>
      <t>RU2 DL Connector Loss (1dB Units)</t>
    </r>
    <r>
      <rPr>
        <b/>
        <sz val="10"/>
        <color indexed="9"/>
        <rFont val="Arial"/>
        <family val="2"/>
      </rPr>
      <t xml:space="preserve">
</t>
    </r>
    <r>
      <rPr>
        <sz val="10"/>
        <color indexed="9"/>
        <rFont val="Arial"/>
        <family val="2"/>
      </rPr>
      <t>= Connector Loss (sqrt (Freq in GHz) x 0.05) x No. of Connectors</t>
    </r>
  </si>
  <si>
    <r>
      <t xml:space="preserve">RU1/RU2 DL Duplexer Loss (1dB Units)
</t>
    </r>
    <r>
      <rPr>
        <sz val="10"/>
        <color indexed="9"/>
        <rFont val="Arial"/>
        <family val="2"/>
      </rPr>
      <t>From specs sheet</t>
    </r>
  </si>
  <si>
    <r>
      <t xml:space="preserve">RU1/RU2 DL Diplexer Loss (1dB Units)
</t>
    </r>
    <r>
      <rPr>
        <sz val="10"/>
        <color indexed="9"/>
        <rFont val="Arial"/>
        <family val="2"/>
      </rPr>
      <t>From specs sheet</t>
    </r>
  </si>
  <si>
    <t>RU1/RU2 DL Other Misc.Losses (1dB Units)</t>
  </si>
  <si>
    <r>
      <t>RU1/RU2 Golden Feeder TMA dlAttenuation (1dB Units)</t>
    </r>
    <r>
      <rPr>
        <sz val="10"/>
        <color indexed="9"/>
        <rFont val="Arial"/>
        <family val="2"/>
      </rPr>
      <t xml:space="preserve">
From specs sheet</t>
    </r>
  </si>
  <si>
    <r>
      <t>RU1 DL Feeder Delay (1nS Units)</t>
    </r>
    <r>
      <rPr>
        <b/>
        <sz val="10"/>
        <color indexed="9"/>
        <rFont val="Arial"/>
        <family val="2"/>
      </rPr>
      <t xml:space="preserve">
</t>
    </r>
    <r>
      <rPr>
        <sz val="10"/>
        <color indexed="9"/>
        <rFont val="Arial"/>
        <family val="2"/>
      </rPr>
      <t>=Feeder Length (m) / Speed in Feeder Cable (m/nS)</t>
    </r>
  </si>
  <si>
    <r>
      <t>RU1 DL Jumper Delay (1nS Units)</t>
    </r>
    <r>
      <rPr>
        <b/>
        <sz val="10"/>
        <color indexed="9"/>
        <rFont val="Arial"/>
        <family val="2"/>
      </rPr>
      <t xml:space="preserve">
</t>
    </r>
    <r>
      <rPr>
        <sz val="10"/>
        <color indexed="9"/>
        <rFont val="Arial"/>
        <family val="2"/>
      </rPr>
      <t>=Jumper Length (m) / Jumper Delay (m/nS)</t>
    </r>
  </si>
  <si>
    <r>
      <t>RU2 DL Feeder Delay (1nS Units)</t>
    </r>
    <r>
      <rPr>
        <b/>
        <sz val="10"/>
        <color indexed="9"/>
        <rFont val="Arial"/>
        <family val="2"/>
      </rPr>
      <t xml:space="preserve">
</t>
    </r>
    <r>
      <rPr>
        <sz val="10"/>
        <color indexed="9"/>
        <rFont val="Arial"/>
        <family val="2"/>
      </rPr>
      <t>=Feeder Length (m) / Speed in Feeder Cable (m/nS)</t>
    </r>
  </si>
  <si>
    <r>
      <t>RU2 DL Jumper Delay (1nS Units)</t>
    </r>
    <r>
      <rPr>
        <b/>
        <sz val="10"/>
        <color indexed="9"/>
        <rFont val="Arial"/>
        <family val="2"/>
      </rPr>
      <t xml:space="preserve">
</t>
    </r>
    <r>
      <rPr>
        <sz val="10"/>
        <color indexed="9"/>
        <rFont val="Arial"/>
        <family val="2"/>
      </rPr>
      <t>=Jumper Length (m) / Jumper Delay (m/nS)</t>
    </r>
  </si>
  <si>
    <r>
      <t>RU1/RU2 Golden Feeder TMA DL Delay (1ns Unit)</t>
    </r>
    <r>
      <rPr>
        <sz val="12"/>
        <color indexed="9"/>
        <rFont val="Arial"/>
        <family val="2"/>
      </rPr>
      <t xml:space="preserve">
</t>
    </r>
    <r>
      <rPr>
        <sz val="10"/>
        <color indexed="9"/>
        <rFont val="Arial"/>
        <family val="2"/>
      </rPr>
      <t>From specs sheet</t>
    </r>
  </si>
  <si>
    <t>18000..23379, 23730..23849</t>
  </si>
  <si>
    <t>(1400, 3000, 5000, 10000, 15000, 20000)</t>
  </si>
  <si>
    <t>20, 40, 60, 80, 120</t>
  </si>
  <si>
    <t>0..100</t>
  </si>
  <si>
    <t>Co-Located Technology Cell</t>
  </si>
  <si>
    <t>numberOfSectors per DUL</t>
  </si>
  <si>
    <t>Site Address</t>
  </si>
  <si>
    <t>RBS Type</t>
  </si>
  <si>
    <t>Specify the RBS Type</t>
  </si>
  <si>
    <t>0..90</t>
  </si>
  <si>
    <t>N, S</t>
  </si>
  <si>
    <t>-180…180</t>
  </si>
  <si>
    <t>14000 (for L10B)</t>
  </si>
  <si>
    <t>0..359</t>
  </si>
  <si>
    <r>
      <t xml:space="preserve">TMA configurations supported include: 
</t>
    </r>
    <r>
      <rPr>
        <b/>
        <sz val="10"/>
        <color indexed="12"/>
        <rFont val="Verdana"/>
        <family val="2"/>
      </rPr>
      <t>Golden feeder TMA:</t>
    </r>
    <r>
      <rPr>
        <sz val="10"/>
        <rFont val="Verdana"/>
        <family val="2"/>
      </rPr>
      <t xml:space="preserve"> This type of TMA is not suppled with DC from the RBS and can not be monitored. It is modeled in the RfBranch MO. The parameters of the TMA are set in the feeder characteristics instead of a separate TMA unit, which will lead to a feeder gain instead of a loss. 
</t>
    </r>
    <r>
      <rPr>
        <b/>
        <sz val="10"/>
        <color indexed="12"/>
        <rFont val="Verdana"/>
        <family val="2"/>
      </rPr>
      <t>AISG v2.0 Compliant</t>
    </r>
    <r>
      <rPr>
        <sz val="10"/>
        <rFont val="Verdana"/>
        <family val="2"/>
      </rPr>
      <t xml:space="preserve"> : TMAs with an AISG 2.0 interface that communicates with the RBS on the antenna feeder using the Iuant interface protocol. These TMAs can report gain values and fault conditions to the RBS and also control RET equipment on a RS-485 interface. This TMA is power supplied by the RBS and has the possibility to supply RET units with DC power. These devices are modeled in the TMASubunit MO. 
</t>
    </r>
    <r>
      <rPr>
        <b/>
        <sz val="10"/>
        <color indexed="12"/>
        <rFont val="Verdana"/>
        <family val="2"/>
      </rPr>
      <t>External TMA</t>
    </r>
    <r>
      <rPr>
        <sz val="10"/>
        <rFont val="Verdana"/>
        <family val="2"/>
      </rPr>
      <t xml:space="preserve">: External TMAs are not supported in this release (L10A/L10B) External TMAs will be DC powered by the RBS and may be supervised by monitoring the current consumption. When supported, these devices will be modeled in the ExternalTma MO. 
As per USER DESCRIPTION     11/1553-HSC 105 50/1 Uen D  </t>
    </r>
  </si>
  <si>
    <t>0…20</t>
  </si>
  <si>
    <t>0,1,2,4</t>
  </si>
  <si>
    <t>Electrical tilt.  Used with RETs. It is a signed value where positive means downtilting and negative, uptilting. Unit 0.1degree ; Resolution: 1</t>
  </si>
  <si>
    <t>specify FCC LTE operating band. (Based on 3GPP release 10: values 1…41)</t>
  </si>
  <si>
    <t>1…41</t>
  </si>
  <si>
    <r>
      <t xml:space="preserve">Physical cell identity.  </t>
    </r>
    <r>
      <rPr>
        <sz val="10"/>
        <color indexed="10"/>
        <rFont val="Verdana"/>
        <family val="2"/>
      </rPr>
      <t>Requires PCI Planning</t>
    </r>
    <r>
      <rPr>
        <sz val="10"/>
        <rFont val="Verdana"/>
        <family val="2"/>
      </rPr>
      <t xml:space="preserve">
Similar as scrambling codes in umts.
= physicallayercellidgroup*3 + physicallayersubcellid</t>
    </r>
  </si>
  <si>
    <t>Specify street address, city, state of the site</t>
  </si>
  <si>
    <r>
      <t xml:space="preserve">Internal TMA traffic delay in the downlink
</t>
    </r>
    <r>
      <rPr>
        <b/>
        <u/>
        <sz val="10"/>
        <color indexed="10"/>
        <rFont val="Verdana"/>
        <family val="2"/>
      </rPr>
      <t>Fill out when 'Populate' message is seen only</t>
    </r>
    <r>
      <rPr>
        <sz val="10"/>
        <rFont val="Verdana"/>
        <family val="2"/>
      </rPr>
      <t xml:space="preserve">
Unit: 0.1nS. Resolution=1</t>
    </r>
  </si>
  <si>
    <t>1..3 (later releases may support 1..6)</t>
  </si>
  <si>
    <t>Unit: cm</t>
  </si>
  <si>
    <t>Antenna Height</t>
  </si>
  <si>
    <t>height of antenna centerline above ground in centimeters</t>
  </si>
  <si>
    <t>Specify the co-located UMTS/GSM/CDMA Cell</t>
  </si>
  <si>
    <t>Co-located Technology Cell</t>
  </si>
  <si>
    <t>Alphanumeric</t>
  </si>
  <si>
    <t>Automatic generation</t>
  </si>
  <si>
    <t>Alphanumeric. As per naming convention of Carrier</t>
  </si>
  <si>
    <t>Length: [1 .. 128] 
Alphanumeric. As per naming convention of carrier</t>
  </si>
  <si>
    <t>Alphanumeric. 
E.g. "NAD83"</t>
  </si>
  <si>
    <t>RFBranch: RU[1/2] dlTrafficDelay</t>
  </si>
  <si>
    <t>RFBranch: RU[1/2] ulTrafficDelay</t>
  </si>
  <si>
    <t>Unit 0.1dB. Integer values only
e.g 5.52dB -&gt; "55"</t>
  </si>
  <si>
    <t>Golden Feeder or AISG v2.0 Compliant or External TMA or N/A</t>
  </si>
  <si>
    <t>TMA model number</t>
  </si>
  <si>
    <t>Characters
e.g. "PowerWave TSAW-07BP111-001"</t>
  </si>
  <si>
    <t>1..6</t>
  </si>
  <si>
    <t>Losses &amp; Delays</t>
  </si>
  <si>
    <t>2 or 3</t>
  </si>
  <si>
    <t>Grey fields contain formulas for automatic population or read only values</t>
  </si>
  <si>
    <t>Blue fields indicate mandatory inputs required by the engineer</t>
  </si>
  <si>
    <t>0…2000. Units: 0.1ns</t>
  </si>
  <si>
    <t xml:space="preserve"> 0..800000 Unit: 1 nanoseconds. Default  = 300. Integer Values only</t>
  </si>
  <si>
    <t>0..800000  Unit: 1 nanoseconds. Default  = 300. Integer Values only</t>
  </si>
  <si>
    <r>
      <t xml:space="preserve">Uplink gain in the LNA branch associated with this connector.
</t>
    </r>
    <r>
      <rPr>
        <b/>
        <u/>
        <sz val="10"/>
        <color indexed="10"/>
        <rFont val="Verdana"/>
        <family val="2"/>
      </rPr>
      <t>Fill out when 'Populate' message is seen only</t>
    </r>
    <r>
      <rPr>
        <sz val="10"/>
        <rFont val="Verdana"/>
        <family val="2"/>
      </rPr>
      <t xml:space="preserve">
Unit: 0.1dB. Resolution=1</t>
    </r>
  </si>
  <si>
    <t>0…500. Unit: 0.1 dB. Integer Values Only</t>
  </si>
  <si>
    <t>supportSystemControl</t>
  </si>
  <si>
    <t xml:space="preserve">LDF4-50A </t>
  </si>
  <si>
    <t>Cell Global Identity
CGI = PLMNid &amp; (eNbId*256 + cellId)</t>
  </si>
  <si>
    <t>PhysicalLayerSubCellId</t>
  </si>
  <si>
    <t>PCI (Physical Cell Identity)</t>
  </si>
  <si>
    <t>EUtranCellFDDId</t>
  </si>
  <si>
    <t>Physical-layer cell identities are grouped into 168 unique physical-layer cell-identity groups, each group containing 3 unique sub identities. This attribute identifies the group.
Pseudo-random sequence</t>
  </si>
  <si>
    <t>This attribute together with physicalLayerCellIdGroup is used to calculate the physical layer cell identity (PCI)
Orthogonal sequence</t>
  </si>
  <si>
    <t>RND CIQ LTE</t>
  </si>
  <si>
    <r>
      <t>This document is to be completed by RF engineering prior to a configuration of Radio Network Design (RND) portion of an LTE network (MME and eNB nodes).</t>
    </r>
    <r>
      <rPr>
        <sz val="10"/>
        <rFont val="Arial"/>
        <family val="2"/>
      </rPr>
      <t xml:space="preserve"> It is recommended that an Ericsson engineer complete this document during a technical meeting with the customer.</t>
    </r>
  </si>
  <si>
    <t>Downlink Channel Bandwidth of the cell.  Unit in KHz</t>
  </si>
  <si>
    <t>Uplink Channel Bandwidth of the cell.  Unit in KHz</t>
  </si>
  <si>
    <t>Market:</t>
  </si>
  <si>
    <t>Used for identifying the node over the S1 interface. Is part of the Cell Global Identity and is also used to Identify an eNB within a PLMN.  Resolution: 1</t>
  </si>
  <si>
    <t>The cluster where the site belongs.  Alphanumeric.</t>
  </si>
  <si>
    <t>confOutputPower</t>
  </si>
  <si>
    <t>SectorFunction</t>
  </si>
  <si>
    <t>partofRadioPower</t>
  </si>
  <si>
    <t>StructureType</t>
  </si>
  <si>
    <t>decimal degrees above lathemisphere.</t>
  </si>
  <si>
    <t>specify north or south as reference</t>
  </si>
  <si>
    <t>Angular distance measure in decimal degrees east or west</t>
  </si>
  <si>
    <t>geodatum</t>
  </si>
  <si>
    <t>Projection system used to specify coordinates</t>
  </si>
  <si>
    <t>cellrange</t>
  </si>
  <si>
    <t>beamdirection</t>
  </si>
  <si>
    <t>RBS internal identity attribute for EUtranCell.  Unique within the RBS.
This forms part of th global cell id</t>
  </si>
  <si>
    <t>CGI</t>
  </si>
  <si>
    <t>Udated By</t>
  </si>
  <si>
    <t>mncLength</t>
  </si>
  <si>
    <t>Sub Network</t>
  </si>
  <si>
    <t>Name or number identifying a site also set as Logical name.</t>
  </si>
  <si>
    <t>is a part of the ENodeB Global Id that is used for identifying the node over the S1 interface.</t>
  </si>
  <si>
    <t>MobileCountryCode</t>
  </si>
  <si>
    <t>MobileNetworkCode</t>
  </si>
  <si>
    <t>the correct number of digits for the MNC</t>
  </si>
  <si>
    <t>azimuth of the antenna in Degrees</t>
  </si>
  <si>
    <t>eNodeB Name</t>
  </si>
  <si>
    <t>The Sub network where the site belongs.  Alphanumeric. This used group clusters</t>
  </si>
  <si>
    <r>
      <t>RU1 UL Feeder Loss (1dB Units)</t>
    </r>
    <r>
      <rPr>
        <b/>
        <sz val="10"/>
        <color indexed="9"/>
        <rFont val="Arial"/>
        <family val="2"/>
      </rPr>
      <t xml:space="preserve">
</t>
    </r>
    <r>
      <rPr>
        <sz val="10"/>
        <color indexed="9"/>
        <rFont val="Arial"/>
        <family val="2"/>
      </rPr>
      <t>=Feeder Length (ft) x Feeder Loss (dB/ft)</t>
    </r>
  </si>
  <si>
    <r>
      <t>RU1 UL Jumper Loss (1dB Units)</t>
    </r>
    <r>
      <rPr>
        <b/>
        <sz val="10"/>
        <color indexed="9"/>
        <rFont val="Arial"/>
        <family val="2"/>
      </rPr>
      <t xml:space="preserve">
</t>
    </r>
    <r>
      <rPr>
        <sz val="10"/>
        <color indexed="9"/>
        <rFont val="Arial"/>
        <family val="2"/>
      </rPr>
      <t>=Jumper Length (ft) x Jumper Loss (dB/ft)</t>
    </r>
  </si>
  <si>
    <r>
      <t>RU1 UL Connector Loss (1dB Units)</t>
    </r>
    <r>
      <rPr>
        <b/>
        <sz val="10"/>
        <color indexed="9"/>
        <rFont val="Arial"/>
        <family val="2"/>
      </rPr>
      <t xml:space="preserve">
</t>
    </r>
    <r>
      <rPr>
        <sz val="10"/>
        <color indexed="9"/>
        <rFont val="Arial"/>
        <family val="2"/>
      </rPr>
      <t>= Connector Loss (sqrt (Freq in GHz) x 0.05) x No. of Connectors</t>
    </r>
  </si>
  <si>
    <r>
      <t>RU2 UL Feeder Loss (1dB Units)</t>
    </r>
    <r>
      <rPr>
        <b/>
        <sz val="10"/>
        <color indexed="9"/>
        <rFont val="Arial"/>
        <family val="2"/>
      </rPr>
      <t xml:space="preserve">
</t>
    </r>
    <r>
      <rPr>
        <sz val="10"/>
        <color indexed="9"/>
        <rFont val="Arial"/>
        <family val="2"/>
      </rPr>
      <t>=Feeder Length (ft) x Feeder Loss (dB/ft)</t>
    </r>
  </si>
  <si>
    <t>RU2 Jumper Type (m)</t>
  </si>
  <si>
    <t>RU2 Jumper Length</t>
  </si>
  <si>
    <r>
      <t>RU2 UL Jumper Loss (1dB Units)</t>
    </r>
    <r>
      <rPr>
        <b/>
        <sz val="10"/>
        <color indexed="9"/>
        <rFont val="Arial"/>
        <family val="2"/>
      </rPr>
      <t xml:space="preserve">
</t>
    </r>
    <r>
      <rPr>
        <sz val="10"/>
        <color indexed="9"/>
        <rFont val="Arial"/>
        <family val="2"/>
      </rPr>
      <t>=Jumper Length (ft) x Jumper Loss (dB/ft)</t>
    </r>
  </si>
  <si>
    <r>
      <t>RU2 UL Connector Loss (1dB Units)</t>
    </r>
    <r>
      <rPr>
        <b/>
        <sz val="10"/>
        <color indexed="9"/>
        <rFont val="Arial"/>
        <family val="2"/>
      </rPr>
      <t xml:space="preserve">
</t>
    </r>
    <r>
      <rPr>
        <sz val="10"/>
        <color indexed="9"/>
        <rFont val="Arial"/>
        <family val="2"/>
      </rPr>
      <t>= Connector Loss (sqrt (Freq in GHz) x 0.05) x No. of Connectors</t>
    </r>
  </si>
  <si>
    <r>
      <t xml:space="preserve">RU1/RU2 UL Duplexer Loss (1dB Units)
</t>
    </r>
    <r>
      <rPr>
        <sz val="10"/>
        <color indexed="9"/>
        <rFont val="Arial"/>
        <family val="2"/>
      </rPr>
      <t>From specs sheet</t>
    </r>
  </si>
  <si>
    <r>
      <t xml:space="preserve">RU1/RU2 UL Diplexer Loss (1dB Units)
</t>
    </r>
    <r>
      <rPr>
        <sz val="10"/>
        <color indexed="9"/>
        <rFont val="Arial"/>
        <family val="2"/>
      </rPr>
      <t>From specs Sheet</t>
    </r>
  </si>
  <si>
    <t>RU1/RU2 UL Other Misc.Losses (1dB Units)</t>
  </si>
  <si>
    <r>
      <t>RU1/RU2 Golden Feeder TMA ulGain (1dB Units)</t>
    </r>
    <r>
      <rPr>
        <sz val="10"/>
        <color indexed="9"/>
        <rFont val="Arial"/>
        <family val="2"/>
      </rPr>
      <t xml:space="preserve">
From specs sheet</t>
    </r>
  </si>
  <si>
    <r>
      <t>RU1 UL Feeder Delay (1nS Units)</t>
    </r>
    <r>
      <rPr>
        <b/>
        <sz val="10"/>
        <color indexed="9"/>
        <rFont val="Arial"/>
        <family val="2"/>
      </rPr>
      <t xml:space="preserve">
</t>
    </r>
    <r>
      <rPr>
        <sz val="10"/>
        <color indexed="9"/>
        <rFont val="Arial"/>
        <family val="2"/>
      </rPr>
      <t>=Feeder Length (m) *  Feeder delay (nS/m)</t>
    </r>
  </si>
  <si>
    <r>
      <t>RU1 UL Jumper Delay (1nS Units)</t>
    </r>
    <r>
      <rPr>
        <b/>
        <sz val="10"/>
        <color indexed="9"/>
        <rFont val="Arial"/>
        <family val="2"/>
      </rPr>
      <t xml:space="preserve">
</t>
    </r>
    <r>
      <rPr>
        <sz val="10"/>
        <color indexed="9"/>
        <rFont val="Arial"/>
        <family val="2"/>
      </rPr>
      <t>=Jumper Length (m) / Jumper Delay (m/nS)</t>
    </r>
  </si>
  <si>
    <r>
      <t>RU2 UL Feeder Delay (1nS Units)</t>
    </r>
    <r>
      <rPr>
        <b/>
        <sz val="10"/>
        <color indexed="9"/>
        <rFont val="Arial"/>
        <family val="2"/>
      </rPr>
      <t xml:space="preserve">
</t>
    </r>
    <r>
      <rPr>
        <sz val="10"/>
        <color indexed="9"/>
        <rFont val="Arial"/>
        <family val="2"/>
      </rPr>
      <t>=Feeder Length (m) *  Feeder delay (nS/m)</t>
    </r>
  </si>
  <si>
    <r>
      <t>RU2 UL Jumper Delay (1nS Units)</t>
    </r>
    <r>
      <rPr>
        <b/>
        <sz val="10"/>
        <color indexed="9"/>
        <rFont val="Arial"/>
        <family val="2"/>
      </rPr>
      <t xml:space="preserve">
</t>
    </r>
    <r>
      <rPr>
        <sz val="10"/>
        <color indexed="9"/>
        <rFont val="Arial"/>
        <family val="2"/>
      </rPr>
      <t>=Jumper Length (m) / Jumper Delay (m/nS)</t>
    </r>
  </si>
  <si>
    <r>
      <t>RU1/RU2 Golden Feeder TMA UL Delay (1ns Unit)</t>
    </r>
    <r>
      <rPr>
        <sz val="12"/>
        <color indexed="9"/>
        <rFont val="Arial"/>
        <family val="2"/>
      </rPr>
      <t xml:space="preserve">
</t>
    </r>
    <r>
      <rPr>
        <sz val="10"/>
        <color indexed="9"/>
        <rFont val="Arial"/>
        <family val="2"/>
      </rPr>
      <t>From specs sheet</t>
    </r>
  </si>
  <si>
    <t>Delay Constant</t>
  </si>
  <si>
    <t xml:space="preserve">RFBranch: RU1 dlTrafficDelay </t>
  </si>
  <si>
    <t xml:space="preserve">RFBranch: RU1 ulTrafficDelay </t>
  </si>
  <si>
    <t xml:space="preserve">RFBranch: RU1 dlAttenuation </t>
  </si>
  <si>
    <t xml:space="preserve">RFBranch: RU1 ulAttenuation </t>
  </si>
  <si>
    <t xml:space="preserve">RFBranch: RU2 dlTrafficDelay </t>
  </si>
  <si>
    <t xml:space="preserve">RFBranch: RU2 ulTrafficDelay </t>
  </si>
  <si>
    <t xml:space="preserve">RFBranch: RU2 dlAttenuation </t>
  </si>
  <si>
    <t xml:space="preserve">RFBranch: RU2 ulAttenuation </t>
  </si>
  <si>
    <t xml:space="preserve">No special characters ( ! @ # $ % ^ &amp; * _ - + / ' \ ~ ` : ; { } [ ] | ?  &lt; &gt; ) eUcept alphanumeric and . , </t>
  </si>
  <si>
    <t>EUternalTMA: ulGain</t>
  </si>
  <si>
    <t>EUtTMAConnector -&gt; ulGain</t>
  </si>
  <si>
    <t>noOfRUAntennas</t>
  </si>
  <si>
    <t>noOfTUAntennas</t>
  </si>
  <si>
    <t>TMASubUnit -&gt; dlAttenuation or 
EUtTMAConnector -&gt; dlAttenuation</t>
  </si>
  <si>
    <t>TMASubUnit -&gt; dlTrafficDelay or 
EUtTMAConnector -&gt; dlTrafficDelay</t>
  </si>
  <si>
    <t>TMASubUnit -&gt; ulTrafficDelay or 
EUtTMAConnector -&gt; ulTrafficDelay</t>
  </si>
  <si>
    <t>Please note that the values used in this CIQ are eUamples only.</t>
  </si>
  <si>
    <t>Greyed-Out fields will automatically change based on inputs from the engineer.</t>
  </si>
  <si>
    <t>qRxLevMin</t>
  </si>
  <si>
    <t>Description</t>
  </si>
  <si>
    <t>Revision History</t>
  </si>
  <si>
    <t>Version</t>
  </si>
  <si>
    <t>Updated Date</t>
  </si>
  <si>
    <t>Cluster</t>
  </si>
  <si>
    <t>Neigh #4</t>
  </si>
  <si>
    <t>Neigh #5</t>
  </si>
  <si>
    <t>Neigh #6</t>
  </si>
  <si>
    <t>Neigh #7</t>
  </si>
  <si>
    <t>Neigh #8</t>
  </si>
  <si>
    <t>Neigh #9</t>
  </si>
  <si>
    <t>Neigh #10</t>
  </si>
  <si>
    <t>Neigh #1</t>
  </si>
  <si>
    <t>Neigh #3</t>
  </si>
  <si>
    <t>cellRange</t>
  </si>
  <si>
    <t>latitude</t>
  </si>
  <si>
    <t>latHemisphere</t>
  </si>
  <si>
    <t>longitude</t>
  </si>
  <si>
    <t>geoDatum</t>
  </si>
  <si>
    <t>beamDirection</t>
  </si>
  <si>
    <t>tmaType</t>
  </si>
  <si>
    <t xml:space="preserve"> </t>
  </si>
  <si>
    <t>Structure Type</t>
  </si>
  <si>
    <t>Evolved Packet System (ePS) Parameter Design</t>
  </si>
  <si>
    <t>eNBId</t>
  </si>
  <si>
    <t>RBS type</t>
  </si>
  <si>
    <t>antenna model</t>
  </si>
  <si>
    <t>earfcnDl</t>
  </si>
  <si>
    <t>earfcnUl</t>
  </si>
  <si>
    <t>mechanicalAntennaTilt</t>
  </si>
  <si>
    <t>electricalAntennaTilt</t>
  </si>
  <si>
    <t>Parameter</t>
  </si>
  <si>
    <t>Tab</t>
  </si>
  <si>
    <t>eUtran Parameters</t>
  </si>
  <si>
    <t>earfcndl</t>
  </si>
  <si>
    <t>This parameter specifies the channel number for the central downlink frequency. The mapping from channel number to physical frequency is described in TS 36.101. The channel raster is 0.1 MHz.</t>
  </si>
  <si>
    <t>This parameter specifies the channel number for the central uplink frequency. The mapping from channel number to physical frequency is described in TS 36.101. The channel raster is 0.1 MHz.</t>
  </si>
  <si>
    <t>earfcnul</t>
  </si>
  <si>
    <t>eUTRA operating band</t>
  </si>
  <si>
    <t>EutranCellFDDId</t>
  </si>
  <si>
    <t>cellId</t>
  </si>
  <si>
    <t>dlChannelBandwidth</t>
  </si>
  <si>
    <t>PhysicalLayerCellIdGroup</t>
  </si>
  <si>
    <t>physicalLayerSubCellId</t>
  </si>
  <si>
    <t>tac</t>
  </si>
  <si>
    <t>ulChannelBandwidth</t>
  </si>
  <si>
    <t>EutranCellFDD</t>
  </si>
  <si>
    <t>EUtranCellFDD</t>
  </si>
  <si>
    <t>ENodeBFunction</t>
  </si>
  <si>
    <t>RET</t>
  </si>
  <si>
    <t>AntennaUnit</t>
  </si>
  <si>
    <t>The antenna tilt relative to vertical plane for this antenna.  Unit 0.1degree ; Resolution: 1</t>
  </si>
  <si>
    <t>MCC</t>
  </si>
  <si>
    <t>MNC</t>
  </si>
  <si>
    <t>PLMNId</t>
  </si>
  <si>
    <t>eNB Info</t>
  </si>
  <si>
    <t>Corresponding RBS/MME Parameter (Manged Object -&gt; Parameter)</t>
  </si>
  <si>
    <t>PCI</t>
  </si>
  <si>
    <t xml:space="preserve">Customer: </t>
  </si>
  <si>
    <t>Rogers Communications Inc.</t>
  </si>
  <si>
    <t xml:space="preserve">Uplink attenuation between the connector on the RU/RRU and the connector on the Antenna Unit. The attenuation includes feeder, filters and non-supervised, non-controlled TMA. 
TMAs managed by the TmaSubUnit MO do not need to be included in this attenuation parameter. In the case of MIMO, RU1 parameters are related to RF Branch A of RU1 and RU2 parameters are related to RF Branch A of RU2.  In the case of SIMO, RU1 parameters are related to RF Branch A of RU1 and RU2 parameters in the RND are related to RF Branch B of RU1.
</t>
  </si>
  <si>
    <t xml:space="preserve">Uplink attenuation between the connector on the RU/RRU and the connector on the Antenna Unit. The attenuation includes feeder, filters and non-supervised, non-controlled TMA. 
TMAs managed by the TmaSubUnit MO do not need to be included in this attenuation parameter. In the case of MIMO, RU1 parameters are related to RF Branch A of RU1 and RU2 parameters are related to RF Branch A of RU2.  In the case of SIMO, RU1 parameters are related to RF Branch A of RU1 and RU2 parameters in the RND are related to RF Branch B of RU1.
</t>
  </si>
  <si>
    <t xml:space="preserve">Downlink attenuation between the connector on the RU/RRU and the connector on the Antenna Unit. The attenuation includes feeder, filters and non-supervised, non-controlled TMA. 
TMAs managed by the TmaSubUnit MO do not need to be included in this attenuation parameter. In the case of MIMO, RU1 parameters are related to RF Branch A of RU1 and RU2 parameters are related to RF Branch A of RU2.  In the case of SIMO, RU1 parameters are related to RF Branch A of RU1 and RU2 parameters in the RND are related to RF Branch B of RU1.
</t>
  </si>
  <si>
    <r>
      <t xml:space="preserve">Internal TMA traffic delay in the uplink
</t>
    </r>
    <r>
      <rPr>
        <b/>
        <u/>
        <sz val="10"/>
        <color indexed="10"/>
        <rFont val="Verdana"/>
        <family val="2"/>
      </rPr>
      <t>Fill out when 'Populate' message is seen only</t>
    </r>
    <r>
      <rPr>
        <sz val="10"/>
        <rFont val="Verdana"/>
        <family val="2"/>
      </rPr>
      <t xml:space="preserve">
Unit: 0.1nS. Resolution=1</t>
    </r>
  </si>
  <si>
    <r>
      <t xml:space="preserve">Internal attenuation in downlink of the TMA. 
</t>
    </r>
    <r>
      <rPr>
        <b/>
        <u/>
        <sz val="10"/>
        <color indexed="10"/>
        <rFont val="Verdana"/>
        <family val="2"/>
      </rPr>
      <t>Fill out when 'Populate' message is seen only</t>
    </r>
    <r>
      <rPr>
        <sz val="10"/>
        <rFont val="Verdana"/>
        <family val="2"/>
      </rPr>
      <t xml:space="preserve">
Unit: 0.1dB. Resolution=1</t>
    </r>
  </si>
  <si>
    <t>sectorID</t>
  </si>
  <si>
    <t>sector number of the cell based on azimuth. Does not need to be unique within the RBS</t>
  </si>
  <si>
    <t>Pending issues</t>
  </si>
  <si>
    <t>Transmission Mode</t>
  </si>
  <si>
    <t>Updated By</t>
  </si>
  <si>
    <t>Light Blue fields indicate inputs are non-service affecting (optional)</t>
  </si>
  <si>
    <t>The current release supports the following transmission modes:
Transmission mode 1: Single Input Multiple Output (SIMO)
Transmission mode 2: TXD
Transmission mode 3: TXD and OLSM and MIMO
A product and technical description is found in the document Dual-Antenna
Downlink Performance Package.
As per 9/100 56-HSC 105 50/1-T Uen B 2010-01-25</t>
  </si>
  <si>
    <t>MIMO/OLSM/TxD or TxD or SIMO</t>
  </si>
  <si>
    <t>% of total hardware (not licensed) radio power per antenna allocated per cell.  Unit % (% of 60W)</t>
  </si>
  <si>
    <t>Cabinet Controlling DUL</t>
  </si>
  <si>
    <t xml:space="preserve">Specify type of structure to mount antenna. </t>
  </si>
  <si>
    <t>e.g. Monopole, Building Top etc.
Range: Alphanumeric</t>
  </si>
  <si>
    <t>e.g. RBS6601, RBS6201
Range: Alphanumeric</t>
  </si>
  <si>
    <t>Number of sectors per DUL</t>
  </si>
  <si>
    <t xml:space="preserve">Downlink traffic delay between the connector on the RU/RRU and the connector on the Antenna Unit. The delay includes feeder, filter, and non-supervised, non-controlled TMA. 
TMAs managed by the TmaSubUnit MO do not need to be included in this delay parameter. In the case of MIMO, RU1 parameters are related to RF Branch A of RU1 and RU2 parameters are related to RF Branch A of RU2.  In the case of SIMO, RU1 parameters are related to RF Branch A of RU1 and RU2 parameters in the RND are related to RF Branch B of RU1.
</t>
  </si>
  <si>
    <t>Version 9.3</t>
  </si>
  <si>
    <t>Specify eNodeB Name of the DUL that is responsible for controlling and supervising the climate, power and external alarm HW in the cabinet. 
Only one DUL in the cabinet can control and supervise climate and power.</t>
  </si>
  <si>
    <t>Maximum range for which the RBS receiver shall be capable of demodulating a UE's transmitted signal from a propagation delay point of view.  Unit meters.</t>
  </si>
  <si>
    <t>The number of antennas that can be used for downlink beamforming/MIMO. 
Valid values: 0,1,2,4
0 = Max number of antennas.</t>
  </si>
  <si>
    <t>This name cannot contain spaces. The Maximum number of characters allowed is 21. 
Names consisting of the following characters: A-Z, a-z, 0-9, # _ [ ] @ can be added to the network. 
The character _ cannot be used as the first or the last character of the ID. 
Consecutive use of the character _ that is __ is not allowed.
NOTE: No hyphens allowed.</t>
  </si>
  <si>
    <t>This name cannot contain spaces. The Maximum number of characters allowed is 21. 
Names consisting of the following characters: A-Z, a-z, 0-9, # _ - [ ] @ can be added to the network. 
The character _ cannot be used as the first or the last character of the ID. 
Consecutive use of the character _ that is __ is not allowed</t>
  </si>
  <si>
    <t xml:space="preserve">Maximum sector power.  Unit watts. E.g 30 U 30w; confOutputPower = 60w. </t>
  </si>
  <si>
    <t>The number of antennas that can be used for Uplink beamforming/MIMO. 
Valid values: 0,1,2,4
0 = Max number of antennas.</t>
  </si>
  <si>
    <t>Cell name as per cell naming convention (for example MSL0nnnn[_Rmm]_bS_c[_CellQualifiers])</t>
  </si>
  <si>
    <t>N/A</t>
  </si>
  <si>
    <t>RFBranch: RU[1/2] dlAttenuation</t>
  </si>
  <si>
    <t>RFBranch: RU[1/2] ulAttenuation</t>
  </si>
  <si>
    <t>RFBranch -&gt; dlTrafficDelay</t>
  </si>
  <si>
    <t>RFBranch -&gt; ulTrafficDelay</t>
  </si>
  <si>
    <t>RFBranch -&gt; dlAttenuation</t>
  </si>
  <si>
    <t>RFBranch -&gt; ulAttenuation</t>
  </si>
  <si>
    <t>TMA: dlTrafficDelay</t>
  </si>
  <si>
    <t>TMA: ulTrafficDelay</t>
  </si>
  <si>
    <t>TMA: dlAttenuation</t>
  </si>
  <si>
    <t>tmaConfiguration</t>
  </si>
  <si>
    <t>Identifies the tracking area code for the cell. Range: 0..65535</t>
  </si>
  <si>
    <t>Grey tabs are for reference only. No information should be added</t>
  </si>
  <si>
    <t>Information in the Light Blue tabs in optional</t>
  </si>
  <si>
    <t>Field</t>
  </si>
  <si>
    <t xml:space="preserve">Information in the Blue tabs is mandatory </t>
  </si>
  <si>
    <t>sectorId</t>
  </si>
  <si>
    <t>ExternalTMA: ulGain</t>
  </si>
  <si>
    <t>Range</t>
  </si>
  <si>
    <t>0..1048575</t>
  </si>
  <si>
    <t>0…999</t>
  </si>
  <si>
    <t>0 .. 255</t>
  </si>
  <si>
    <t>0..167</t>
  </si>
  <si>
    <t>0..2</t>
  </si>
  <si>
    <t>0..503</t>
  </si>
  <si>
    <t>0..65535</t>
  </si>
  <si>
    <t>(-900..900)</t>
  </si>
  <si>
    <t>0..5379, 5730..5849</t>
  </si>
  <si>
    <t>FDN</t>
  </si>
  <si>
    <t>COMENTS</t>
  </si>
  <si>
    <t>Location Code</t>
  </si>
  <si>
    <t>OSS</t>
  </si>
  <si>
    <t>Neigh #2</t>
  </si>
  <si>
    <t>Radio Block Configuration</t>
  </si>
  <si>
    <t>posCellOpeningAngle</t>
  </si>
  <si>
    <t>RRU ID</t>
  </si>
  <si>
    <t>AntennaunitGroup</t>
  </si>
  <si>
    <t>Antennanearunit</t>
  </si>
  <si>
    <t>iuantSectorID</t>
  </si>
  <si>
    <t>UserLabel</t>
  </si>
  <si>
    <t>MOCN</t>
  </si>
  <si>
    <t>WorldTimeZondeID</t>
  </si>
  <si>
    <t>eNBName</t>
  </si>
  <si>
    <t>configuredMaxTxPower</t>
  </si>
  <si>
    <t>Radio Type</t>
  </si>
  <si>
    <t>numberOfSectors per DU</t>
  </si>
  <si>
    <t>RET uniqueID</t>
  </si>
  <si>
    <t>Control RRU ID</t>
  </si>
  <si>
    <t>EMG</t>
  </si>
  <si>
    <t>MechanicalAntennaTilt</t>
  </si>
  <si>
    <t>Ant Type</t>
  </si>
  <si>
    <t>Router Name</t>
  </si>
  <si>
    <t>iuantDeviceType</t>
  </si>
  <si>
    <t>Neigh #11</t>
  </si>
  <si>
    <t>Neigh #12</t>
  </si>
  <si>
    <t>Neigh #13</t>
  </si>
  <si>
    <t>Neigh #14</t>
  </si>
  <si>
    <t>Neigh #15</t>
  </si>
  <si>
    <t>Neigh #16</t>
  </si>
  <si>
    <t>Neigh #17</t>
  </si>
  <si>
    <t>Neigh #18</t>
  </si>
  <si>
    <t>Neigh #19</t>
  </si>
  <si>
    <t>Neigh #20</t>
  </si>
  <si>
    <t>essScLocalId
(SectorCarrier)</t>
  </si>
  <si>
    <t>essScPairId
(SectorCarrier)</t>
  </si>
  <si>
    <t>Dual CPRI Radio portID</t>
  </si>
  <si>
    <t>LicensedTxPower</t>
  </si>
  <si>
    <t>Mandatory Parameters</t>
  </si>
  <si>
    <t>Ports</t>
  </si>
  <si>
    <t xml:space="preserve">Optional </t>
  </si>
  <si>
    <t>ESS</t>
  </si>
  <si>
    <t>Subnetwork</t>
  </si>
  <si>
    <t xml:space="preserve">gNB ID </t>
  </si>
  <si>
    <t>gNB Name</t>
  </si>
  <si>
    <t>gutranCellId</t>
  </si>
  <si>
    <t>Address</t>
  </si>
  <si>
    <t>Latitude</t>
  </si>
  <si>
    <t>Longitude</t>
  </si>
  <si>
    <t>BBU Type</t>
  </si>
  <si>
    <t>tempTac</t>
  </si>
  <si>
    <t>Primary BB eNB Name</t>
  </si>
  <si>
    <t>NumberOfSectors per BB</t>
  </si>
  <si>
    <t>SectorID</t>
  </si>
  <si>
    <t>CellID</t>
  </si>
  <si>
    <t>Carrier</t>
  </si>
  <si>
    <t>BeamDirection (Azimuth)</t>
  </si>
  <si>
    <t>RRU Type</t>
  </si>
  <si>
    <t>Antenna Type</t>
  </si>
  <si>
    <t>Mechanical AntennaTilt</t>
  </si>
  <si>
    <t>Electrical AntennaTilt(+/- (0.1) deg)</t>
  </si>
  <si>
    <t>Operating Band</t>
  </si>
  <si>
    <t>ArfcnDL</t>
  </si>
  <si>
    <t>ArfcnUL</t>
  </si>
  <si>
    <t>channelBandwidth</t>
  </si>
  <si>
    <t>frequencyDL(MHz)</t>
  </si>
  <si>
    <t>nCI</t>
  </si>
  <si>
    <t>PhysicalLayerCellIdGroup (SSS)</t>
  </si>
  <si>
    <t>physicalLayerSubCellId (PSS)</t>
  </si>
  <si>
    <t>rachRootSequence</t>
  </si>
  <si>
    <t>rachPreambleFormat</t>
  </si>
  <si>
    <t>LTE Site Name</t>
  </si>
  <si>
    <t>LTE eNBID</t>
  </si>
  <si>
    <t>BB/XMU</t>
  </si>
  <si>
    <t>Port</t>
  </si>
  <si>
    <t>USID</t>
  </si>
  <si>
    <t>RBB Type</t>
  </si>
  <si>
    <t>Comments</t>
  </si>
  <si>
    <t>Tier Area</t>
  </si>
  <si>
    <t>LC</t>
  </si>
  <si>
    <t>Project</t>
  </si>
  <si>
    <t>LTE reference cell</t>
  </si>
  <si>
    <t>ESS PAIR LTE CELL</t>
  </si>
  <si>
    <t>NRCellDU.ssbPeriodicity (Static NR)</t>
  </si>
  <si>
    <t>ESS/Static NR</t>
  </si>
  <si>
    <t>Neigh #21</t>
  </si>
  <si>
    <t>Neigh #22</t>
  </si>
  <si>
    <t>Neigh #23</t>
  </si>
  <si>
    <t>Neigh #24</t>
  </si>
  <si>
    <t>Neigh #25</t>
  </si>
  <si>
    <t>Neigh #26</t>
  </si>
  <si>
    <t>Neigh #27</t>
  </si>
  <si>
    <t>Neigh #28</t>
  </si>
  <si>
    <t>Neigh #29</t>
  </si>
  <si>
    <t>Neigh #30</t>
  </si>
  <si>
    <t>Neigh #31</t>
  </si>
  <si>
    <t>Neigh #32</t>
  </si>
  <si>
    <t>Rilink(BB ports)</t>
  </si>
  <si>
    <t>gNB MCC</t>
  </si>
  <si>
    <t>gNB MNC</t>
  </si>
  <si>
    <t>gNB mncLength</t>
  </si>
  <si>
    <t>nRTAC</t>
  </si>
  <si>
    <t>configuredEpsTAC</t>
  </si>
  <si>
    <t>EUtranFreqRelation1</t>
  </si>
  <si>
    <t>EUtranFreqRelation2</t>
  </si>
  <si>
    <t>EUtranFreqRelation3</t>
  </si>
  <si>
    <t>EUtranFreqRelation4</t>
  </si>
  <si>
    <t>EUtranFreqRelation5</t>
  </si>
  <si>
    <t>EUtranFreqRelation6</t>
  </si>
  <si>
    <t>EUtranFreqRelation7</t>
  </si>
  <si>
    <t>EUtranFreqRelation8</t>
  </si>
  <si>
    <t>UtranFreqRelation1</t>
  </si>
  <si>
    <t>UtranFreqRelation2</t>
  </si>
  <si>
    <t>UtranFreqRelation3</t>
  </si>
  <si>
    <t>New BB</t>
  </si>
  <si>
    <t>Total BB</t>
  </si>
  <si>
    <t>node</t>
  </si>
  <si>
    <t>band</t>
  </si>
  <si>
    <t>NRSectorCarrier</t>
  </si>
  <si>
    <t>radius</t>
  </si>
  <si>
    <t>bearing</t>
  </si>
  <si>
    <t>openingAngle</t>
  </si>
  <si>
    <t>On site Scope</t>
  </si>
  <si>
    <t>Add BB</t>
  </si>
  <si>
    <t>index</t>
  </si>
  <si>
    <t>For sites requiring addition of new baseband(s)</t>
  </si>
  <si>
    <t>On-site reconfig</t>
  </si>
  <si>
    <t>For sites where existing carriers will need to be reconfigured and re-terminated on different ports</t>
  </si>
  <si>
    <t>Remote config</t>
  </si>
  <si>
    <t>Remote Ericsson work only required. If adding new Carriers fiber work to be completed by Civil team</t>
  </si>
  <si>
    <t>On-site reconfig &amp; Cascading</t>
  </si>
  <si>
    <t xml:space="preserve">Both Ericsson &amp; Civil on-site work. Ericsson will do port regrooming &amp; Civil will do cascading fiber regrooming. </t>
  </si>
  <si>
    <t>Cascading only</t>
  </si>
  <si>
    <t>Remote Ericsson work only required, Civil on-site work to regroom fibers</t>
  </si>
  <si>
    <t>Add BB &amp; On-site reconfig &amp; Cascading</t>
  </si>
  <si>
    <t xml:space="preserve">BB# </t>
  </si>
  <si>
    <t>nbIotCellName</t>
  </si>
  <si>
    <t>nbIotCellType</t>
  </si>
  <si>
    <t>nbIotTac</t>
  </si>
  <si>
    <t>nbIotCellId</t>
  </si>
  <si>
    <t>physicalLayerCellId</t>
  </si>
  <si>
    <t>nbIot earfcnDL</t>
  </si>
  <si>
    <t>NB IoT CGI</t>
  </si>
  <si>
    <t>Loc Code</t>
  </si>
  <si>
    <t>Site Name</t>
  </si>
  <si>
    <t>108.2_2ndBB Updated</t>
  </si>
  <si>
    <t>107 update</t>
  </si>
  <si>
    <t>ElectricalTilt</t>
  </si>
  <si>
    <t>NGS</t>
  </si>
  <si>
    <t>selectionMode</t>
  </si>
  <si>
    <t>syncNodePriority</t>
  </si>
  <si>
    <t>Anchor Lte eNB</t>
  </si>
  <si>
    <t>Nr Node 2</t>
  </si>
  <si>
    <t>Nr Node 3</t>
  </si>
  <si>
    <t>Nr Node 4</t>
  </si>
  <si>
    <t>Nr Node 5</t>
  </si>
  <si>
    <t>Nr Node 6</t>
  </si>
  <si>
    <t>Nr Node 7</t>
  </si>
  <si>
    <t>Nr Node 8</t>
  </si>
  <si>
    <t>Nr Node 9</t>
  </si>
  <si>
    <t>Nr Node 10</t>
  </si>
  <si>
    <t>Nr Node 11</t>
  </si>
  <si>
    <t>Nr Node 12</t>
  </si>
  <si>
    <t>Nr Node 13</t>
  </si>
  <si>
    <t>Nr Node 14</t>
  </si>
  <si>
    <t>Nr Node 15</t>
  </si>
  <si>
    <t>Nr Node 16</t>
  </si>
  <si>
    <t>Nr Node 17</t>
  </si>
  <si>
    <t>Nr Node 18</t>
  </si>
  <si>
    <t>Nr Node 19</t>
  </si>
  <si>
    <t>Nr Node 20</t>
  </si>
  <si>
    <t>Nr Node 21</t>
  </si>
  <si>
    <t>Nr Node 22</t>
  </si>
  <si>
    <t>Nr Node 23</t>
  </si>
  <si>
    <t>Nr Node 24</t>
  </si>
  <si>
    <t>Nr Node 25</t>
  </si>
  <si>
    <t>Nr Node 26</t>
  </si>
  <si>
    <t>Nr Node 27</t>
  </si>
  <si>
    <t>Nr Node 28</t>
  </si>
  <si>
    <t>Nr Node 29</t>
  </si>
  <si>
    <t>Nr Node 30</t>
  </si>
  <si>
    <t>Nr Node 31</t>
  </si>
  <si>
    <t>Nr Node 32</t>
  </si>
  <si>
    <t>Nr Node 33</t>
  </si>
  <si>
    <t>Nr Node 34</t>
  </si>
  <si>
    <t>Nr Node 35</t>
  </si>
  <si>
    <t>Nr Node 36</t>
  </si>
  <si>
    <t>Nr Node 37</t>
  </si>
  <si>
    <t>Nr Node 38</t>
  </si>
  <si>
    <t>Nr Node 39</t>
  </si>
  <si>
    <t>Nr Node 40</t>
  </si>
  <si>
    <t>Nr Node 41</t>
  </si>
  <si>
    <t>Nr Node 42</t>
  </si>
  <si>
    <t>Nr Node 43</t>
  </si>
  <si>
    <t>Nr Node 44</t>
  </si>
  <si>
    <t>Nr Node 45</t>
  </si>
  <si>
    <t>Nr Node 46</t>
  </si>
  <si>
    <t>Nr Node 47</t>
  </si>
  <si>
    <t>Nr Node 48</t>
  </si>
  <si>
    <t>Nr Node 49</t>
  </si>
  <si>
    <t>Nr Node 50</t>
  </si>
  <si>
    <t>Nr Node 51</t>
  </si>
  <si>
    <t>Nr Node 52</t>
  </si>
  <si>
    <t>Nr Node 53</t>
  </si>
  <si>
    <t>Nr Node 54</t>
  </si>
  <si>
    <t>Nr Node 55</t>
  </si>
  <si>
    <t>Nr Node 56</t>
  </si>
  <si>
    <t>Nr Node 57</t>
  </si>
  <si>
    <t>Nr Node 58</t>
  </si>
  <si>
    <t>Nr Node 59</t>
  </si>
  <si>
    <t>Nr Node 60</t>
  </si>
  <si>
    <t>Nr Node 61</t>
  </si>
  <si>
    <t>Nr Node 62</t>
  </si>
  <si>
    <t>Nr Node 63</t>
  </si>
  <si>
    <t>Nr Node 64</t>
  </si>
  <si>
    <t>Nr Node 1</t>
  </si>
  <si>
    <t>SiteLocation</t>
  </si>
  <si>
    <t>GutranFreqRelation to this cell</t>
  </si>
  <si>
    <t>Co-site Lte to NR GutranCellRelation</t>
  </si>
  <si>
    <t>Ncell1</t>
  </si>
  <si>
    <t>Ncell2</t>
  </si>
  <si>
    <t>Ncell3</t>
  </si>
  <si>
    <t>Ncell4</t>
  </si>
  <si>
    <t>Ncell5</t>
  </si>
  <si>
    <t>Ncell6</t>
  </si>
  <si>
    <t>Ncell7</t>
  </si>
  <si>
    <t>Ncell8</t>
  </si>
  <si>
    <t>Ncell9</t>
  </si>
  <si>
    <t>Ncell10</t>
  </si>
  <si>
    <t>Ncell11</t>
  </si>
  <si>
    <t>Ncell12</t>
  </si>
  <si>
    <t>Ncell13</t>
  </si>
  <si>
    <t>Ncell14</t>
  </si>
  <si>
    <t>Ncell15</t>
  </si>
  <si>
    <t>Ncell16</t>
  </si>
  <si>
    <t>ssbFrequency (NRCellDU)</t>
  </si>
  <si>
    <t>essScLocalId (NRSectorCarrier )</t>
  </si>
  <si>
    <t>essScPairId (NRSectorCarrier)</t>
  </si>
  <si>
    <t>essScLocalId (SectorCarrier)</t>
  </si>
  <si>
    <t>essScPairId (SectorCarrier)</t>
  </si>
  <si>
    <t>Co_site NR nodes, including nodes sharing the same BB</t>
  </si>
  <si>
    <t>Licensed Bandwidth (Hz)</t>
  </si>
  <si>
    <t>Technology (FWA/Mobile)</t>
  </si>
  <si>
    <t>RF branches and ports</t>
  </si>
  <si>
    <t>comment</t>
  </si>
  <si>
    <t>RF Antenna
 Standard Configuration</t>
  </si>
  <si>
    <t>Mobility Zone</t>
  </si>
  <si>
    <r>
      <rPr>
        <b/>
        <sz val="8"/>
        <color theme="0"/>
        <rFont val="Arial"/>
        <family val="2"/>
      </rPr>
      <t xml:space="preserve">ERAN ID
</t>
    </r>
    <r>
      <rPr>
        <b/>
        <sz val="6"/>
        <color theme="0"/>
        <rFont val="Arial"/>
        <family val="2"/>
      </rPr>
      <t>(CoordinatedRAN Cluster ID)</t>
    </r>
  </si>
  <si>
    <t>Cross Border
UL Interference Zone</t>
  </si>
  <si>
    <t>Mixed-Mode BB Name
or
LTE BB Name</t>
  </si>
  <si>
    <t>NR BB Name
(NOT Mixed-Mode)</t>
  </si>
  <si>
    <t>mmWave</t>
  </si>
  <si>
    <t>Beamforming and M-MIMO</t>
  </si>
  <si>
    <t>TDD Licenses</t>
  </si>
  <si>
    <t>FDD Licenses</t>
  </si>
  <si>
    <t>Power</t>
  </si>
  <si>
    <t>Small Cells</t>
  </si>
  <si>
    <t>BB6620</t>
  </si>
  <si>
    <t>Basebands</t>
  </si>
  <si>
    <t>Generic</t>
  </si>
  <si>
    <t>mmWave EiRP HWAC 1dBm</t>
  </si>
  <si>
    <t>NR mmWave 50MHz</t>
  </si>
  <si>
    <t>Streetmacro NR mmWave CCBW 50 MHz</t>
  </si>
  <si>
    <t>M-MIMO Layers HUP 12 Layers (Formula)</t>
  </si>
  <si>
    <t>Beamforming for 64T</t>
  </si>
  <si>
    <t xml:space="preserve">Beamforming for Dual-Band 32T AIR </t>
  </si>
  <si>
    <t>Beamforming for 32T</t>
  </si>
  <si>
    <t>10MHz LTE AAS -TDD</t>
  </si>
  <si>
    <t>10MHz NR AAS -TDD</t>
  </si>
  <si>
    <t>5MHz NR- TDD</t>
  </si>
  <si>
    <t>5MHz LTE-TDD</t>
  </si>
  <si>
    <t>NR FDD Cell Carrier 5 MHz B/W incr.step HWAC - ESS</t>
  </si>
  <si>
    <t>5MHz NR-FDD</t>
  </si>
  <si>
    <t>5MHz LTE-FDD</t>
  </si>
  <si>
    <t>Power 20W</t>
  </si>
  <si>
    <t>Small Cells - NR-FDD Cell Carrier 5MHz B/W</t>
  </si>
  <si>
    <t xml:space="preserve">Small Cells - LTE-FDD Cell Carrier 5MHz B/W </t>
  </si>
  <si>
    <t>Small Cells ESS-LTE-FDD Cell Carrier 5MHz</t>
  </si>
  <si>
    <t>Small Cells - NR-FDD Cell Carrier 5MHz B/W - ESS</t>
  </si>
  <si>
    <t>WCDMA Cell Carrier</t>
  </si>
  <si>
    <t>GSM Cell Carrier</t>
  </si>
  <si>
    <t>HUP Exp BB6620 Throughput</t>
  </si>
  <si>
    <t>Initial BB6620 Throughput</t>
  </si>
  <si>
    <t>BB6630 Multiple Ethernet Ports</t>
  </si>
  <si>
    <t>BB6630 10GE Port Capability (Formula)</t>
  </si>
  <si>
    <t>BB6630 CPRI Port Expansion (Formula)</t>
  </si>
  <si>
    <t>Exp Throughput HUP BB6630 Step</t>
  </si>
  <si>
    <t>Initial HWAC BB6630</t>
  </si>
  <si>
    <t>Exp Throughput HUP (1200Mbps)</t>
  </si>
  <si>
    <t>Expansion HWAC Baseband 6303</t>
  </si>
  <si>
    <t>Initial HWAC BB6303</t>
  </si>
  <si>
    <t>GSM Emergency Unlock Reset</t>
  </si>
  <si>
    <t>HSPA Emergency Unlock Reset</t>
  </si>
  <si>
    <t>NR Emergency Unlock Reset</t>
  </si>
  <si>
    <t>LTE Emergency Unlock Reset</t>
  </si>
  <si>
    <t>SmallCells?</t>
  </si>
  <si>
    <t>ESS?</t>
  </si>
  <si>
    <t>SW Release</t>
  </si>
  <si>
    <t>Project#</t>
  </si>
  <si>
    <t>Fingerprint</t>
  </si>
  <si>
    <t>INF9039999/HE001</t>
  </si>
  <si>
    <t>INF9039999/HR502</t>
  </si>
  <si>
    <t>INF9037999/SM001</t>
  </si>
  <si>
    <t>INF9036092/06</t>
  </si>
  <si>
    <t>INF9036864/B001</t>
  </si>
  <si>
    <t>INF9036832/B002</t>
  </si>
  <si>
    <t>INF9036832/B001</t>
  </si>
  <si>
    <t>INF9019999/HR901</t>
  </si>
  <si>
    <t>INF9039999/HR903</t>
  </si>
  <si>
    <t>INF9039999/HR505</t>
  </si>
  <si>
    <t>INF9039999/HR05</t>
  </si>
  <si>
    <t>INF9039999/HR504SS</t>
  </si>
  <si>
    <t>INF9039999/HR504</t>
  </si>
  <si>
    <t>INF9039999/HR04</t>
  </si>
  <si>
    <t>INF9039999/HR01</t>
  </si>
  <si>
    <t>INF9039999/HR504SC</t>
  </si>
  <si>
    <t>INF9039999/HR04SC</t>
  </si>
  <si>
    <t>INF9039999/HR04SCS</t>
  </si>
  <si>
    <t>INF9039999HR504SCS</t>
  </si>
  <si>
    <t>INF9039999/HR03</t>
  </si>
  <si>
    <t>INF9039999/HR02</t>
  </si>
  <si>
    <t>INF9036090/02</t>
  </si>
  <si>
    <t>FAK1010083</t>
  </si>
  <si>
    <t>INF9036091/TM1</t>
  </si>
  <si>
    <t>INF9036091/TG1</t>
  </si>
  <si>
    <t>INF9036091/TC1</t>
  </si>
  <si>
    <t>INF9036091/02</t>
  </si>
  <si>
    <t>FAK1010081</t>
  </si>
  <si>
    <t>INF9036094/02</t>
  </si>
  <si>
    <t>FAK1010089</t>
  </si>
  <si>
    <t>FAK1010088</t>
  </si>
  <si>
    <t>FAL1260164/ER</t>
  </si>
  <si>
    <t>FAL1260055</t>
  </si>
  <si>
    <t>FAL1261009</t>
  </si>
  <si>
    <t>FAL1261001</t>
  </si>
  <si>
    <t>FAK1010191</t>
  </si>
  <si>
    <t>FAK1010147</t>
  </si>
  <si>
    <t>FAK1010164</t>
  </si>
  <si>
    <t>FAK1010189</t>
  </si>
  <si>
    <t>FAK1010119</t>
  </si>
  <si>
    <t>FAK1010216</t>
  </si>
  <si>
    <t>FAK1010156</t>
  </si>
  <si>
    <t>FAK1010118</t>
  </si>
  <si>
    <t>FAK1010149</t>
  </si>
  <si>
    <t>FAK1010154</t>
  </si>
  <si>
    <t>FAK1010213</t>
  </si>
  <si>
    <t>FAK1010153</t>
  </si>
  <si>
    <t>FAK1010157</t>
  </si>
  <si>
    <t>FAK1010155</t>
  </si>
  <si>
    <t>FAJ1211344</t>
  </si>
  <si>
    <t>FAK1010076</t>
  </si>
  <si>
    <t>FAK1010084</t>
  </si>
  <si>
    <t>FAK1010071</t>
  </si>
  <si>
    <t>FAK1010070</t>
  </si>
  <si>
    <t>FAK1010085</t>
  </si>
  <si>
    <t>FAK1010082</t>
  </si>
  <si>
    <t>FAK1010181</t>
  </si>
  <si>
    <t>EUtranFreqRelation9</t>
  </si>
  <si>
    <t>EUtranFreqRelation10</t>
  </si>
  <si>
    <t>EUtranFreqRelation11</t>
  </si>
  <si>
    <t>EUtranFreqRelation12</t>
  </si>
  <si>
    <t>EUtranFreqRelation13</t>
  </si>
  <si>
    <t>EUtranFreqRelation14</t>
  </si>
  <si>
    <t>EUtranFreqRelation15</t>
  </si>
  <si>
    <t>UtranFreqRelation4</t>
  </si>
  <si>
    <t>UtranFreqRelation5</t>
  </si>
  <si>
    <t>UtranFreqRelation6</t>
  </si>
  <si>
    <t>Ncell17</t>
  </si>
  <si>
    <t>Ncell18</t>
  </si>
  <si>
    <t>Ncell19</t>
  </si>
  <si>
    <t>Ncell20</t>
  </si>
  <si>
    <t>Ncell21</t>
  </si>
  <si>
    <t>Ncell22</t>
  </si>
  <si>
    <t>Ncell23</t>
  </si>
  <si>
    <t>Ncell24</t>
  </si>
  <si>
    <t>Baseband (Dropdown)</t>
  </si>
  <si>
    <t>Initial BB6621 Throughput</t>
  </si>
  <si>
    <t>Baseband</t>
  </si>
  <si>
    <t>FAK1010232</t>
  </si>
  <si>
    <t>BasebandList</t>
  </si>
  <si>
    <t>RND_Template_All Regions_June2021</t>
  </si>
  <si>
    <t>Template shared with all regions, to be used by Rogers as the standard format for all projects</t>
  </si>
  <si>
    <t>Shared by Emebet Haile</t>
  </si>
  <si>
    <t>Column name changes in Tab CIQ: 
- FROM "ConfiguredMaxTXPower" TO "configuredMaxTxPower"
- FROM "ConfiguredMaxTXPower(to meet SC6)" TO "LicensedTxPower"</t>
  </si>
  <si>
    <t>RND_Template_All Regions_Sep2021</t>
  </si>
  <si>
    <t>Column name change in Tab RET:
- FROM "Electrical" TO "ElectricalTilt"</t>
  </si>
  <si>
    <t>Shared by Hernan Carboni</t>
  </si>
  <si>
    <t>RND_Template_All Regions_Dec2021</t>
  </si>
  <si>
    <t>Columns added in Tab PCI:
- NGS
- SelectionMode
- syncNodePriority</t>
  </si>
  <si>
    <t>RND_Template_All Regions_Jan24_2022</t>
  </si>
  <si>
    <t>New Tab added: LTE-NR X2</t>
  </si>
  <si>
    <t>RND_Template_All Regions_Mar09_2022</t>
  </si>
  <si>
    <t>Column "PLMN" renamed as "SiteLocation" in tab "eNB Info", to be filled for Manitoba sites</t>
  </si>
  <si>
    <t>RND_Template_All Regions_May16_2022</t>
  </si>
  <si>
    <r>
      <t xml:space="preserve">Tab "sCell Candidate" removed; sCell candidates will be defined automatically by the ASM feature.
After ASM feature activation, LTE will use co-site Neighbors to auto detect Carrier Aggregation candidates.
</t>
    </r>
    <r>
      <rPr>
        <b/>
        <u/>
        <sz val="12"/>
        <rFont val="Arial"/>
        <family val="2"/>
      </rPr>
      <t>Note</t>
    </r>
    <r>
      <rPr>
        <sz val="12"/>
        <rFont val="Arial"/>
        <family val="2"/>
      </rPr>
      <t>: Tab "eUtran NeighRelations" must include all co-site bidirectional relations to support automatic scell management (CA).</t>
    </r>
  </si>
  <si>
    <t>Tab "GUtranFreqRelation" removed; replaced by new column "GutranFreqRelation to this cell" in Tab "CIQ"</t>
  </si>
  <si>
    <r>
      <t xml:space="preserve">Tab "CIQ": Column "GutranFreqRelation to this cell" added.
To be defined </t>
    </r>
    <r>
      <rPr>
        <b/>
        <u/>
        <sz val="12"/>
        <rFont val="Arial"/>
        <family val="2"/>
      </rPr>
      <t>From</t>
    </r>
    <r>
      <rPr>
        <sz val="12"/>
        <rFont val="Arial"/>
        <family val="2"/>
      </rPr>
      <t xml:space="preserve"> every LTE Co-Site cell </t>
    </r>
    <r>
      <rPr>
        <b/>
        <u/>
        <sz val="12"/>
        <rFont val="Arial"/>
        <family val="2"/>
      </rPr>
      <t>To</t>
    </r>
    <r>
      <rPr>
        <sz val="12"/>
        <rFont val="Arial"/>
        <family val="2"/>
      </rPr>
      <t xml:space="preserve"> every Co-Site NR band
Naming convention: Band_SSB (ex: N41_521070, ESS71_125310)</t>
    </r>
  </si>
  <si>
    <t>Tab "CIQ": Column "Static RRU ID" renamed as "RRU ID"</t>
  </si>
  <si>
    <t>Tab "CIQ": following columns are removed: 
- LTE - 1st Carrier Frequency - F1
- LTE - 2nd Carrier Frequency - F2
- LTE - 3rd Carrier Frequency - F3
- LTE - 4th Carrier Frequency - F4
- LTE - 5th Carrier Frequency - F5
- LTE - 6th Carrier Frequency - F6</t>
  </si>
  <si>
    <t>Tab "CIQ" add column "BW license (Hz)"</t>
  </si>
  <si>
    <t>Tab " LTE-NR X2": no need for inter site definition anymore, only keep the X2 from Co-Site LTE BB to Co-site NR BB, including the LTE &amp; NR nodes sharing the same BB</t>
  </si>
  <si>
    <r>
      <t xml:space="preserve">Tab "GUtranCellRelation" added.
</t>
    </r>
    <r>
      <rPr>
        <b/>
        <u/>
        <sz val="12"/>
        <rFont val="Arial"/>
        <family val="2"/>
      </rPr>
      <t>From</t>
    </r>
    <r>
      <rPr>
        <sz val="12"/>
        <rFont val="Arial"/>
        <family val="2"/>
      </rPr>
      <t xml:space="preserve"> every Co-Site LTE cell </t>
    </r>
    <r>
      <rPr>
        <b/>
        <u/>
        <sz val="12"/>
        <rFont val="Arial"/>
        <family val="2"/>
      </rPr>
      <t>To</t>
    </r>
    <r>
      <rPr>
        <sz val="12"/>
        <rFont val="Arial"/>
        <family val="2"/>
      </rPr>
      <t xml:space="preserve"> every Co-Site NR Cell. This is to assure "isRemoveAllowed" is set to false avoiding a potential removal by ANR</t>
    </r>
  </si>
  <si>
    <r>
      <t xml:space="preserve">Tab "NR_Intra_Relations": must contain relations </t>
    </r>
    <r>
      <rPr>
        <b/>
        <u/>
        <sz val="12"/>
        <rFont val="Arial"/>
        <family val="2"/>
      </rPr>
      <t>From</t>
    </r>
    <r>
      <rPr>
        <sz val="12"/>
        <rFont val="Arial"/>
        <family val="2"/>
      </rPr>
      <t xml:space="preserve"> every Co-Site NR cell </t>
    </r>
    <r>
      <rPr>
        <b/>
        <u/>
        <sz val="12"/>
        <rFont val="Arial"/>
        <family val="2"/>
      </rPr>
      <t>To</t>
    </r>
    <r>
      <rPr>
        <sz val="12"/>
        <rFont val="Arial"/>
        <family val="2"/>
      </rPr>
      <t xml:space="preserve"> every Co-Site NR Cell  (intra freq band)</t>
    </r>
  </si>
  <si>
    <r>
      <t xml:space="preserve">Tab "NR_Inter_Relations": must contain relations </t>
    </r>
    <r>
      <rPr>
        <b/>
        <u/>
        <sz val="12"/>
        <rFont val="Arial"/>
        <family val="2"/>
      </rPr>
      <t>From</t>
    </r>
    <r>
      <rPr>
        <sz val="12"/>
        <rFont val="Arial"/>
        <family val="2"/>
      </rPr>
      <t xml:space="preserve"> every Co-Site NR cell </t>
    </r>
    <r>
      <rPr>
        <b/>
        <u/>
        <sz val="12"/>
        <rFont val="Arial"/>
        <family val="2"/>
      </rPr>
      <t>To</t>
    </r>
    <r>
      <rPr>
        <sz val="12"/>
        <rFont val="Arial"/>
        <family val="2"/>
      </rPr>
      <t xml:space="preserve"> every Co-Site NR Cell  (inter freq band)</t>
    </r>
  </si>
  <si>
    <t>RND_Template_All Regions_May17_2022</t>
  </si>
  <si>
    <t>Tab "LTE-NR X2": heading updated to be consistent with description in the Revision History</t>
  </si>
  <si>
    <t>File format changed from .xlsm to .xlsx</t>
  </si>
  <si>
    <t>RND_Template_All Regions_May19_2022</t>
  </si>
  <si>
    <t>Tab "CIQ": column "BW license (Hz)" added on May 16 renamed as "Licensed Bandwidth (Hz)", and moved beside the existing column "channelBandwidth"</t>
  </si>
  <si>
    <t>Tab "CIQ": column "Technology (FWA/Mobile)" added</t>
  </si>
  <si>
    <t>RND_Template_All Regions_May19_2022 RevB</t>
  </si>
  <si>
    <t>Clarification (no format changes): all NR cells included in Tab "GUtranCellRelation" must be defined also in Tab "CIQ"</t>
  </si>
  <si>
    <t>RND_Template_All Regions_Dec16_2022</t>
  </si>
  <si>
    <t>Tab "eUtran Parameters": column AI heading change, from "Comment" to "RF branches and ports". Note about the required format added to the column heading</t>
  </si>
  <si>
    <t>Tab "CIQ": column AZ heading change, from "Comment" to "RF branches and ports". Note about the required format added to the column heading</t>
  </si>
  <si>
    <t>Tab "NBIoT": column N, note added to the column heading to clarify format</t>
  </si>
  <si>
    <t>RND_Template_All Regions_Dec16_2022_RevB</t>
  </si>
  <si>
    <t>Tab "NBIoT": column N, empty second line removed in the heading</t>
  </si>
  <si>
    <t>RND_Template_All Regions_June_16_2023</t>
  </si>
  <si>
    <t>Tab "eUtran Parameters": columns "noOfTxAntennas" (Q) and "noOfRxAntennas" (R) removed; the information will be obtained from the new column "RF Antenna Standard Configuration"</t>
  </si>
  <si>
    <t>Tab "eUtran Parameters": column "RF Antenna Standard Configuration" (AI) added, with drop-down choices among the Rogers standard configurations</t>
  </si>
  <si>
    <t>Tab  "eUtran Parameters": column "RF branches and ports" moved to column AJ</t>
  </si>
  <si>
    <t>Tab "eNB Info": column P "SiteLocation" heading changed to "Mobility Zone" to avoid confusion with new Tab "SiteLocation". Input mandatoty just for Manitoba Region (Urban/Rural)</t>
  </si>
  <si>
    <r>
      <t xml:space="preserve">Tab "SiteLocation": new Tab added. Input required in column "NR BB Name (NOT Mixed-Mode)" (A) or "Mixed-Mode BB Name or LTE BB Name" (B) depending on the specific case, column "ERAN ID (CoordinatedRAN Cluster ID)" (F) and column "Cross Border UL Interference Zone" (G). Note the formulas used in columns C/D/E need to be copied from the eNB or gNB case, as the input is fetched from different tabs.
</t>
    </r>
    <r>
      <rPr>
        <b/>
        <sz val="12"/>
        <color rgb="FFFF0000"/>
        <rFont val="Arial"/>
        <family val="2"/>
      </rPr>
      <t>EACH BB NEEDS TO BE INCLUDED ONLY ONCE</t>
    </r>
    <r>
      <rPr>
        <sz val="12"/>
        <rFont val="Arial"/>
        <family val="2"/>
      </rPr>
      <t>, according to the following rules:
- BB has ONLY LTE carriers: use column B
- BB has ONLY NR carriers: use column A
- BB has BOTH LTE and NR carriers: use column B, include interference bands for LTE and NR (example, B38/N78)</t>
    </r>
  </si>
  <si>
    <t>Tab "CIQ": column "noOfTxAntennas/noOfRxAntennas" (AY) replaced by column "RF Antenna Standard Configuration", aligned with the same column in Tab "eUtran Parameters". Column "RF branches and ports" aligned with equivalent column in Tab "eUtran Parameters"</t>
  </si>
  <si>
    <t>Tab "CIQ":  column "Mobility Zone"(BS) added, equivalent to the corresponding column in Tab "eNB Info". Mandatory only for Manitoba Region (Urban/Rural)</t>
  </si>
  <si>
    <t>RND_Template_All Regions_June_16_2023 Rev B</t>
  </si>
  <si>
    <t>Tab "SiteLocation": formula for "Mobility Zone" (column E) changed to ensure the "Zone" information is not included in the SiteLocation (column H) for regions others than Manitoba. 
For regions others than Manitoba the "Mobility Zone" in this Tab will now be set to "N/A".</t>
  </si>
  <si>
    <t>RND_Template_All Regions_August_08_2023</t>
  </si>
  <si>
    <t>Tab "eUtran Parameters": Column "User Label /_MOCN_WPN" added (column AK). Field to be set to "_MOCN_WPN" when a Rogers site is MOCN with a Wireless Private Network. Otherwise to be left empty. Only the value "_MOCN_WPN" is accepted.</t>
  </si>
  <si>
    <t>Port Expansion 1</t>
  </si>
  <si>
    <t>Port Expansion 2</t>
  </si>
  <si>
    <t>CoverageShape</t>
  </si>
  <si>
    <t>NRCELLCU
User Label</t>
  </si>
  <si>
    <t>User Label
_MOCN_WPN</t>
  </si>
  <si>
    <t>GeranFreqGroupRelation</t>
  </si>
  <si>
    <t>GeranFreqGroup</t>
  </si>
  <si>
    <t>GeranFrequency1</t>
  </si>
  <si>
    <t>GeranFrequency2</t>
  </si>
  <si>
    <t>GeranFrequency3</t>
  </si>
  <si>
    <t>GeranFrequency4</t>
  </si>
  <si>
    <t>GeranFrequency5</t>
  </si>
  <si>
    <t>GeranFrequency6</t>
  </si>
  <si>
    <t>GeranFrequency7</t>
  </si>
  <si>
    <t>GeranFrequency8</t>
  </si>
  <si>
    <t>GeranFrequency9</t>
  </si>
  <si>
    <t>GeranFrequency10</t>
  </si>
  <si>
    <t>GeranFrequency11</t>
  </si>
  <si>
    <t>GeranFrequency12</t>
  </si>
  <si>
    <t>GeranFrequency13</t>
  </si>
  <si>
    <t>GeranFrequency14</t>
  </si>
  <si>
    <t>GeranFrequency15</t>
  </si>
  <si>
    <t>GeranFrequency16</t>
  </si>
  <si>
    <t>E0632</t>
  </si>
  <si>
    <t>M93G8X</t>
  </si>
  <si>
    <t>Mod Scenario3</t>
  </si>
  <si>
    <t>n</t>
  </si>
  <si>
    <t>M93G</t>
  </si>
  <si>
    <t>MAISONNEUVE / DE LA MONTAGNE</t>
  </si>
  <si>
    <t>ROOFTOP</t>
  </si>
  <si>
    <t>BB6630</t>
  </si>
  <si>
    <t>YES</t>
  </si>
  <si>
    <t>Project Mod Scenario3</t>
  </si>
  <si>
    <t>Canada/Eastern</t>
  </si>
  <si>
    <t>Project Mod Scenario3/Uplift : Add 850 LTE on existing site on a new BB6630</t>
  </si>
  <si>
    <t>ENM_TeamNet</t>
  </si>
  <si>
    <t>QC_Montreal</t>
  </si>
  <si>
    <t>M93GX5</t>
  </si>
  <si>
    <t>GSM850</t>
  </si>
  <si>
    <t>N</t>
  </si>
  <si>
    <t>NAD83</t>
  </si>
  <si>
    <t>2T2R</t>
  </si>
  <si>
    <t>ERC_KRE-80010622_MET08_2100MHz</t>
  </si>
  <si>
    <t>RRUS11 (2100)</t>
  </si>
  <si>
    <t>MIMO/OSLM/TxD</t>
  </si>
  <si>
    <t>X5</t>
  </si>
  <si>
    <t>F</t>
  </si>
  <si>
    <t>M93G01X</t>
  </si>
  <si>
    <t>ENM3_ROGERS</t>
  </si>
  <si>
    <t>NO MOCN</t>
  </si>
  <si>
    <t>M93GX8</t>
  </si>
  <si>
    <t>ERC_KRE-80010622_MET08_2600MHz</t>
  </si>
  <si>
    <t>RRUS11 (2600)</t>
  </si>
  <si>
    <t>X8</t>
  </si>
  <si>
    <t>H</t>
  </si>
  <si>
    <t>M93G09XMA</t>
  </si>
  <si>
    <t>M93GXH</t>
  </si>
  <si>
    <t>2T4R Low-band</t>
  </si>
  <si>
    <t>Port A &amp; B for Tx</t>
  </si>
  <si>
    <t>HUA_ASI4516R0V06_MET10_850MHz</t>
  </si>
  <si>
    <t>RADIO 4478 (850)</t>
  </si>
  <si>
    <t>XH</t>
  </si>
  <si>
    <t>DATA_1</t>
  </si>
  <si>
    <t>Yes</t>
  </si>
  <si>
    <t>REFERENCE_AND_NODE_PRIORITY</t>
  </si>
  <si>
    <t>E0939</t>
  </si>
  <si>
    <t>M44J00X</t>
  </si>
  <si>
    <t>BB6648</t>
  </si>
  <si>
    <t>y</t>
  </si>
  <si>
    <t>M44J</t>
  </si>
  <si>
    <t>STE-ADELE</t>
  </si>
  <si>
    <t>SELF SUPPORTED</t>
  </si>
  <si>
    <t>QC_Laurentides</t>
  </si>
  <si>
    <t>M44JXD</t>
  </si>
  <si>
    <t>2T4R Mid-band &amp; High-band</t>
  </si>
  <si>
    <t>TQBM-T126027INTDER6FT2V03_MET03_1900MHz</t>
  </si>
  <si>
    <t>RADIO 4415 (1900)</t>
  </si>
  <si>
    <t>XD</t>
  </si>
  <si>
    <t>M44JXE</t>
  </si>
  <si>
    <t>XE</t>
  </si>
  <si>
    <t>M44JXF</t>
  </si>
  <si>
    <t>XF</t>
  </si>
  <si>
    <t>M44JXX</t>
  </si>
  <si>
    <t>Port C &amp; D for Tx</t>
  </si>
  <si>
    <t>TQBM-T2008M6R032V03_MET05_600MHz</t>
  </si>
  <si>
    <t>RADIO 4449 (600)</t>
  </si>
  <si>
    <t>XX</t>
  </si>
  <si>
    <t>DATA_2</t>
  </si>
  <si>
    <t>M44JXY</t>
  </si>
  <si>
    <t>TQBM-T2008M6R032V03_MET10_600MHz</t>
  </si>
  <si>
    <t>XY</t>
  </si>
  <si>
    <t>M44JXZ</t>
  </si>
  <si>
    <t>XZ</t>
  </si>
  <si>
    <t>ENM3</t>
  </si>
  <si>
    <t>M44JN1</t>
  </si>
  <si>
    <t>3-014</t>
  </si>
  <si>
    <t>N1</t>
  </si>
  <si>
    <t>n71</t>
  </si>
  <si>
    <t>ESS71_124370</t>
  </si>
  <si>
    <t>M44JN2</t>
  </si>
  <si>
    <t>N2</t>
  </si>
  <si>
    <t>M44JN3</t>
  </si>
  <si>
    <t>N3</t>
  </si>
  <si>
    <t>M44JNK</t>
  </si>
  <si>
    <t>NK</t>
  </si>
  <si>
    <t>Static NR</t>
  </si>
  <si>
    <t>n2</t>
  </si>
  <si>
    <t>N2_387410</t>
  </si>
  <si>
    <t>M44JNL</t>
  </si>
  <si>
    <t>NL</t>
  </si>
  <si>
    <t>M44JNM</t>
  </si>
  <si>
    <t>NM</t>
  </si>
  <si>
    <t>M44J02XMA</t>
  </si>
  <si>
    <t>M44JXA</t>
  </si>
  <si>
    <t>M44JOA</t>
  </si>
  <si>
    <t>NBIOT_GUARDBAND</t>
  </si>
  <si>
    <t>M44JXB</t>
  </si>
  <si>
    <t>M44JOB</t>
  </si>
  <si>
    <t>M44JXC</t>
  </si>
  <si>
    <t>M44JOC</t>
  </si>
  <si>
    <t>M44JX4</t>
  </si>
  <si>
    <t>4T4R</t>
  </si>
  <si>
    <t>TQBM-T2008M6R032V03_MET03_2100MHz</t>
  </si>
  <si>
    <t>RADIO 4426 (2100)</t>
  </si>
  <si>
    <t>X4</t>
  </si>
  <si>
    <t>M44JX5</t>
  </si>
  <si>
    <t>TQBM-T2008M6R032V03_MET06_2100MHz</t>
  </si>
  <si>
    <t>M44JX6</t>
  </si>
  <si>
    <t>X6</t>
  </si>
  <si>
    <t>TQBM-T2008M6R032V03_MET05_700MHz</t>
  </si>
  <si>
    <t>RADIO 4449 (700)</t>
  </si>
  <si>
    <t>XA</t>
  </si>
  <si>
    <t>TQBM-T2008M6R032V03_MET10_700MHz</t>
  </si>
  <si>
    <t>XB</t>
  </si>
  <si>
    <t>XC</t>
  </si>
  <si>
    <t>M44J09XMA</t>
  </si>
  <si>
    <t>M44JXG</t>
  </si>
  <si>
    <t>TQBM-T126027INTDER6FT2V03_MET06_850MHz</t>
  </si>
  <si>
    <t>XG</t>
  </si>
  <si>
    <t>M44JXH</t>
  </si>
  <si>
    <t>M44JXJ</t>
  </si>
  <si>
    <t>XJ</t>
  </si>
  <si>
    <t>M44J00X/M44J02XMA/M44J09XMA</t>
  </si>
  <si>
    <t>68314/51202/50512</t>
  </si>
  <si>
    <t>E1043</t>
  </si>
  <si>
    <t>M11Q00X</t>
  </si>
  <si>
    <t>RP6651</t>
  </si>
  <si>
    <t>M11Q</t>
  </si>
  <si>
    <t>LAURENTIDES</t>
  </si>
  <si>
    <t>BB6651</t>
  </si>
  <si>
    <t>QC_Lanaudiere</t>
  </si>
  <si>
    <t>M11QXD</t>
  </si>
  <si>
    <t>TQBM-T2008L6R034V03_MET03_1900MHz</t>
  </si>
  <si>
    <t>M11QXE</t>
  </si>
  <si>
    <t>M11QXF</t>
  </si>
  <si>
    <t>M11QXX</t>
  </si>
  <si>
    <t>TQBM-T2008L6R034V03_MET08_600MHz</t>
  </si>
  <si>
    <t>RADIO 4480 (600)</t>
  </si>
  <si>
    <t>M11QXY</t>
  </si>
  <si>
    <t>TQBM-T2008L6R034V03_MET06_600MHz</t>
  </si>
  <si>
    <t>M11QXZ</t>
  </si>
  <si>
    <t>M11QN1</t>
  </si>
  <si>
    <t>3-013</t>
  </si>
  <si>
    <t>M11QN2</t>
  </si>
  <si>
    <t>M11QN3</t>
  </si>
  <si>
    <t>M11QNK</t>
  </si>
  <si>
    <t>M11QNL</t>
  </si>
  <si>
    <t>M11QNM</t>
  </si>
  <si>
    <t>M11Q02XMA</t>
  </si>
  <si>
    <t>M11QXA</t>
  </si>
  <si>
    <t>M11QOA</t>
  </si>
  <si>
    <t>M11QXB</t>
  </si>
  <si>
    <t>M11QOB</t>
  </si>
  <si>
    <t>M11QXC</t>
  </si>
  <si>
    <t>M11QOC</t>
  </si>
  <si>
    <t>M11QX4</t>
  </si>
  <si>
    <t>TQBM-T2008L6R034V03_MET04_2100MHz</t>
  </si>
  <si>
    <t>M11QX5</t>
  </si>
  <si>
    <t>M11QX6</t>
  </si>
  <si>
    <t>TQBM-T2008L6R034V03_MET08_700MHz</t>
  </si>
  <si>
    <t>RADIO 4480 (700)</t>
  </si>
  <si>
    <t>TQBM-T2008L6R034V03_MET06_700MHz</t>
  </si>
  <si>
    <t>M11Q09XMA</t>
  </si>
  <si>
    <t>M11QXG</t>
  </si>
  <si>
    <t>ERC_KRE-101-2003_MET06_850MHz</t>
  </si>
  <si>
    <t>M11QXH</t>
  </si>
  <si>
    <t>M11QXJ</t>
  </si>
  <si>
    <t>M11Q00X/M11Q02XMA/M11Q09XMA</t>
  </si>
  <si>
    <t>50228/51253/50262</t>
  </si>
  <si>
    <t>E1268</t>
  </si>
  <si>
    <t>MNCOX</t>
  </si>
  <si>
    <t>MNCO</t>
  </si>
  <si>
    <t>LA CONCEPTION</t>
  </si>
  <si>
    <t>GUYED</t>
  </si>
  <si>
    <t>MNCOXA</t>
  </si>
  <si>
    <t>MNCOOA</t>
  </si>
  <si>
    <t>MNCOXB</t>
  </si>
  <si>
    <t>MNCOOB</t>
  </si>
  <si>
    <t>MNCOXC</t>
  </si>
  <si>
    <t>MNCOOC</t>
  </si>
  <si>
    <t>MNCOX4</t>
  </si>
  <si>
    <t>TQBM-T2008L6R032V03_MET05_2100MHz</t>
  </si>
  <si>
    <t>MNCOX5</t>
  </si>
  <si>
    <t>MNCOX6</t>
  </si>
  <si>
    <t>TQBM-T2008L6R032V03_MET03_2100MHz</t>
  </si>
  <si>
    <t>TQBM-T2008L6R032V03_MET10_700MHz</t>
  </si>
  <si>
    <t>TQBM-T2008L6R032V03_MET06_700MHz</t>
  </si>
  <si>
    <t>TQBM-T2008L6R032V03_MET09_700MHz</t>
  </si>
  <si>
    <t>MNCO01X</t>
  </si>
  <si>
    <t>MNCOXD</t>
  </si>
  <si>
    <t>TQBM-T2008L6R032V03_MET05_1900MHz</t>
  </si>
  <si>
    <t>MNCOXE</t>
  </si>
  <si>
    <t>MNCOXF</t>
  </si>
  <si>
    <t>MNCOXX</t>
  </si>
  <si>
    <t>TQBM-T2008L6R032V03_MET10_600MHz</t>
  </si>
  <si>
    <t>MNCOXY</t>
  </si>
  <si>
    <t>TQBM-T2008L6R032V03_MET06_600MHz</t>
  </si>
  <si>
    <t>MNCOXZ</t>
  </si>
  <si>
    <t>TQBM-T2008L6R032V03_MET09_600MHz</t>
  </si>
  <si>
    <t>MNCON1</t>
  </si>
  <si>
    <t>MNCON2</t>
  </si>
  <si>
    <t>MNCON3</t>
  </si>
  <si>
    <t>MNCONK</t>
  </si>
  <si>
    <t>MNCONL</t>
  </si>
  <si>
    <t>MNCONM</t>
  </si>
  <si>
    <t>MNCO09XMA</t>
  </si>
  <si>
    <t>MNCOXG</t>
  </si>
  <si>
    <t>TQBM-T2008L6R032V03_MET03_850MHz</t>
  </si>
  <si>
    <t>MNCOXH</t>
  </si>
  <si>
    <t>MNCOXJ</t>
  </si>
  <si>
    <t>MNCOX/MNCO01X/MNCO09XMA</t>
  </si>
  <si>
    <t>66134/68015/50513</t>
  </si>
  <si>
    <t>E1304</t>
  </si>
  <si>
    <t>MD41G7X</t>
  </si>
  <si>
    <t>MD41G</t>
  </si>
  <si>
    <t>UNIVERSITÉ DE MONTREAL</t>
  </si>
  <si>
    <t>MD41GXA</t>
  </si>
  <si>
    <t>MD41GOA</t>
  </si>
  <si>
    <t>MD41GXB</t>
  </si>
  <si>
    <t>MD41GOB</t>
  </si>
  <si>
    <t>MD41GXC</t>
  </si>
  <si>
    <t>MD41GOC</t>
  </si>
  <si>
    <t>MD41GX4</t>
  </si>
  <si>
    <t>ERC_KRE-80010692V01_MET06_2100MHz</t>
  </si>
  <si>
    <t>C</t>
  </si>
  <si>
    <t>MD41GX5</t>
  </si>
  <si>
    <t>MD41GX6</t>
  </si>
  <si>
    <t>J</t>
  </si>
  <si>
    <t>MD41GX7</t>
  </si>
  <si>
    <t>ERC_KRE-80010692V01_MET06_2600MHz</t>
  </si>
  <si>
    <t>X7</t>
  </si>
  <si>
    <t>MD41GX8</t>
  </si>
  <si>
    <t>MD41GX9</t>
  </si>
  <si>
    <t>X9</t>
  </si>
  <si>
    <t>ERC_KRE-80010692V01_MET09_700MHz</t>
  </si>
  <si>
    <t>RRUS11 (700)</t>
  </si>
  <si>
    <t>A</t>
  </si>
  <si>
    <t>D</t>
  </si>
  <si>
    <t>ERC_KRE-80010692V01_MET10_700MHz</t>
  </si>
  <si>
    <t>G</t>
  </si>
  <si>
    <t>MD41G09XMA</t>
  </si>
  <si>
    <t>MD41GXG</t>
  </si>
  <si>
    <t>HUA_A704521R0_MET03_850MHz</t>
  </si>
  <si>
    <t>MD41GXH</t>
  </si>
  <si>
    <t>MD41GXJ</t>
  </si>
  <si>
    <t>E1518</t>
  </si>
  <si>
    <t>MD11G7X</t>
  </si>
  <si>
    <t>MD11G</t>
  </si>
  <si>
    <t>VAN HORNE</t>
  </si>
  <si>
    <t>MD11GXA</t>
  </si>
  <si>
    <t>MD11GOA</t>
  </si>
  <si>
    <t>MD11GXB</t>
  </si>
  <si>
    <t>MD11GOB</t>
  </si>
  <si>
    <t>MD11GXC</t>
  </si>
  <si>
    <t>MD11GOC</t>
  </si>
  <si>
    <t>MD11GX4</t>
  </si>
  <si>
    <t>ERC_KRE-80010865_MET03_2100MHz</t>
  </si>
  <si>
    <t>RADIO 4415 (2100)</t>
  </si>
  <si>
    <t>MD11GX5</t>
  </si>
  <si>
    <t>MD11GX6</t>
  </si>
  <si>
    <t>ERC_KRE-80010865_MET04_2100MHz</t>
  </si>
  <si>
    <t>MD11GX7</t>
  </si>
  <si>
    <t>ERC_KRE-80010865_MET04_2600MHz</t>
  </si>
  <si>
    <t>MD11GX8</t>
  </si>
  <si>
    <t>ERC_KRE-80010865_MET03_2600MHz</t>
  </si>
  <si>
    <t>MD11GX9</t>
  </si>
  <si>
    <t>ERC_KRE-80010865_MET04_700MHz</t>
  </si>
  <si>
    <t>ERC_KRE-80010865_MET05_700MHz</t>
  </si>
  <si>
    <t>MD11G09XMA</t>
  </si>
  <si>
    <t>MD11GXG</t>
  </si>
  <si>
    <t>HUA_ASI4517R6V06_MET03_850MHz</t>
  </si>
  <si>
    <t>MD11GXH</t>
  </si>
  <si>
    <t>HUA_ASI4517R6V06_MET06_850MHz</t>
  </si>
  <si>
    <t>MD11GXJ</t>
  </si>
  <si>
    <t>HUA_ASI4517R6V06_MET04_850MHz</t>
  </si>
  <si>
    <t>E1673</t>
  </si>
  <si>
    <t>M18G7X</t>
  </si>
  <si>
    <t>M18G</t>
  </si>
  <si>
    <t>COTE-DE-LIESSE / 55E AVENUE</t>
  </si>
  <si>
    <t>M18GXA</t>
  </si>
  <si>
    <t>M18GOA</t>
  </si>
  <si>
    <t>M18GXB</t>
  </si>
  <si>
    <t>M18GOB</t>
  </si>
  <si>
    <t>M18GXC</t>
  </si>
  <si>
    <t>M18GOC</t>
  </si>
  <si>
    <t>M18GX4</t>
  </si>
  <si>
    <t>M18GX5</t>
  </si>
  <si>
    <t>M18GX6</t>
  </si>
  <si>
    <t>ERC_KRE-80010865_MET05_2100MHz</t>
  </si>
  <si>
    <t>M18GX7</t>
  </si>
  <si>
    <t>ERC_KRE-80010865_MET06_2600MHz</t>
  </si>
  <si>
    <t>M18GX8</t>
  </si>
  <si>
    <t>M18GX9</t>
  </si>
  <si>
    <t>ERC_KRE-80010865_MET10_700MHz</t>
  </si>
  <si>
    <t>ERC_KRE-80010865_MET09_700MHz</t>
  </si>
  <si>
    <t>M18G09XMA</t>
  </si>
  <si>
    <t>M18GXG</t>
  </si>
  <si>
    <t>ERC_KRE-101-2065_MET03_850MHz</t>
  </si>
  <si>
    <t>M18GXH</t>
  </si>
  <si>
    <t>M18GXJ</t>
  </si>
  <si>
    <t>E1895</t>
  </si>
  <si>
    <t>MKC1D7X</t>
  </si>
  <si>
    <t>MKC1D</t>
  </si>
  <si>
    <t>HOPITAL GENERAL LAKESHORE</t>
  </si>
  <si>
    <t>MKC1DX4</t>
  </si>
  <si>
    <t>ERC_KRE-80010692V01_MET02_2100MHz</t>
  </si>
  <si>
    <t>MKC1DX5</t>
  </si>
  <si>
    <t>ERC_KRE-80010692V01_MET04_2100MHz</t>
  </si>
  <si>
    <t>MKC1DX6</t>
  </si>
  <si>
    <t>MKC1DX7</t>
  </si>
  <si>
    <t>ERC_KRE-80010692V01_MET02_2600MHz</t>
  </si>
  <si>
    <t>MKC1DX8</t>
  </si>
  <si>
    <t>MKC1DX9</t>
  </si>
  <si>
    <t>ERC_KRE-80010692V01_MET04_2600MHz</t>
  </si>
  <si>
    <t>MKC1D09XMA</t>
  </si>
  <si>
    <t>MKC1DXG</t>
  </si>
  <si>
    <t>TQBM-T126027INTDER6FT2V03_MET05_850MHz</t>
  </si>
  <si>
    <t>MKC1DXH</t>
  </si>
  <si>
    <t>MKC1DXJ</t>
  </si>
  <si>
    <t>E1963</t>
  </si>
  <si>
    <t>M8L1G7X</t>
  </si>
  <si>
    <t>M8L1G</t>
  </si>
  <si>
    <t>CRESCENT</t>
  </si>
  <si>
    <t>M8L1GX4</t>
  </si>
  <si>
    <t>ERC_KRE-80010622_MET10_2100MHz</t>
  </si>
  <si>
    <t>M8L1GX5</t>
  </si>
  <si>
    <t>ERC_KRE-80010622_MET11_2100MHz</t>
  </si>
  <si>
    <t>M8L1GX6</t>
  </si>
  <si>
    <t>QC03UFX5</t>
  </si>
  <si>
    <t>ERC_KRE-105-280-1_2100MHz</t>
  </si>
  <si>
    <t>RADIO 4402 (2100)</t>
  </si>
  <si>
    <t>QC03UHX5</t>
  </si>
  <si>
    <t>M8L1G51XSC</t>
  </si>
  <si>
    <t>ERAN_M8L1G_01</t>
  </si>
  <si>
    <t>QC03UDXD</t>
  </si>
  <si>
    <t>ERC_KRE-101-2249_1900MHz</t>
  </si>
  <si>
    <t>RADIO 4402 (1900)</t>
  </si>
  <si>
    <t>QC03UEX7</t>
  </si>
  <si>
    <t>ERC_KRE-105-283-1_2600MHz</t>
  </si>
  <si>
    <t>RADIO 4402 (2600)</t>
  </si>
  <si>
    <t>QC03UEX8</t>
  </si>
  <si>
    <t>RADIO 4408 (3500)</t>
  </si>
  <si>
    <t>ERC_KRE-105-281-1_3500MHz</t>
  </si>
  <si>
    <t>QC03UCNX</t>
  </si>
  <si>
    <t>NX</t>
  </si>
  <si>
    <t>RBB44_2A</t>
  </si>
  <si>
    <t>4-051</t>
  </si>
  <si>
    <t>Mobile</t>
  </si>
  <si>
    <t>n78</t>
  </si>
  <si>
    <t>N78_639360</t>
  </si>
  <si>
    <t>QC03UCNY</t>
  </si>
  <si>
    <t>NY</t>
  </si>
  <si>
    <t>QC03UDNK</t>
  </si>
  <si>
    <t>QC03UDNX</t>
  </si>
  <si>
    <t>QC03UENX</t>
  </si>
  <si>
    <t>QC03UENY</t>
  </si>
  <si>
    <t>M8L1G50XSC</t>
  </si>
  <si>
    <t>QC03UAX7</t>
  </si>
  <si>
    <t>QC03UAX8</t>
  </si>
  <si>
    <t>QC03UBX8</t>
  </si>
  <si>
    <t>QC03UBX9</t>
  </si>
  <si>
    <t>QC03UBXD</t>
  </si>
  <si>
    <t>QC03UANX</t>
  </si>
  <si>
    <t>QC03UANY</t>
  </si>
  <si>
    <t>QC03UBNK</t>
  </si>
  <si>
    <t>QC03UBNX</t>
  </si>
  <si>
    <t>QC03UBNY</t>
  </si>
  <si>
    <t>QC03UBNZ</t>
  </si>
  <si>
    <t>NZ</t>
  </si>
  <si>
    <t>M8L1G52XSC</t>
  </si>
  <si>
    <t>QC03UFX8</t>
  </si>
  <si>
    <t>QC03UFXE</t>
  </si>
  <si>
    <t>ERC_KRE-105-280-1_1900MHz</t>
  </si>
  <si>
    <t>QC03UFXF</t>
  </si>
  <si>
    <t>QC03UGX7</t>
  </si>
  <si>
    <t>QC03UGXE</t>
  </si>
  <si>
    <t>QC03UGXF</t>
  </si>
  <si>
    <t>QC03UHX7</t>
  </si>
  <si>
    <t>QC03UHXE</t>
  </si>
  <si>
    <t>QC03UHXF</t>
  </si>
  <si>
    <t>QC03UFNL</t>
  </si>
  <si>
    <t>QC03UFNM</t>
  </si>
  <si>
    <t>QC03UFNX</t>
  </si>
  <si>
    <t>QC03UFNZ</t>
  </si>
  <si>
    <t>QC03UGNL</t>
  </si>
  <si>
    <t>QC03UGNM</t>
  </si>
  <si>
    <t>QC03UGNX</t>
  </si>
  <si>
    <t>QC03UGNY</t>
  </si>
  <si>
    <t>QC03UHNL</t>
  </si>
  <si>
    <t>QC03UHNM</t>
  </si>
  <si>
    <t>QC03UHNX</t>
  </si>
  <si>
    <t>QC03UHNZ</t>
  </si>
  <si>
    <t>M8L1G01X</t>
  </si>
  <si>
    <t>M8L1GX7</t>
  </si>
  <si>
    <t>ERC_KRE-80010622_MET10_2600MHz</t>
  </si>
  <si>
    <t>RADIO 4415 (2600)</t>
  </si>
  <si>
    <t>M8L1GX8</t>
  </si>
  <si>
    <t>ERC_KRE-80010622_MET11_2600MHz</t>
  </si>
  <si>
    <t>M8L1GX9</t>
  </si>
  <si>
    <t>M8L1GXD</t>
  </si>
  <si>
    <t>ERC_KRE-80010622_MET10_1900MHz</t>
  </si>
  <si>
    <t>M8L1GXE</t>
  </si>
  <si>
    <t>ERC_KRE-80010622_MET11_1900MHz</t>
  </si>
  <si>
    <t>M8L1GXF</t>
  </si>
  <si>
    <t>M8L1GNK</t>
  </si>
  <si>
    <t>M8L1GNL</t>
  </si>
  <si>
    <t>M8L1GNM</t>
  </si>
  <si>
    <t>M8L1G09XMA</t>
  </si>
  <si>
    <t>M8L1GXG</t>
  </si>
  <si>
    <t>ERC_KRE-101-2065_MET08_850MHz</t>
  </si>
  <si>
    <t>M8L1GXH</t>
  </si>
  <si>
    <t>ERC_KRE-101-2065_MET10_850MHz</t>
  </si>
  <si>
    <t>M8L1GXJ</t>
  </si>
  <si>
    <t>M8L1G7X/M8L1G51XSC/M8L1G50XSC/M8L1G52XSC/M8L1G01X/M8L1G09XMA</t>
  </si>
  <si>
    <t>65889/50620/50615/51153/67403/50277</t>
  </si>
  <si>
    <t>E1965</t>
  </si>
  <si>
    <t>MC9G7X</t>
  </si>
  <si>
    <t>MC9G</t>
  </si>
  <si>
    <t>HWY-40 / ST-LAURENT</t>
  </si>
  <si>
    <t>MC9GX4</t>
  </si>
  <si>
    <t>MC9GX5</t>
  </si>
  <si>
    <t>MC9GX6</t>
  </si>
  <si>
    <t>MC9GX7</t>
  </si>
  <si>
    <t>MC9GX8</t>
  </si>
  <si>
    <t>MC9GX9</t>
  </si>
  <si>
    <t>MC9G09XMA</t>
  </si>
  <si>
    <t>MC9GXG</t>
  </si>
  <si>
    <t>HUA_ASI4517R6V07_MET12_850MHz</t>
  </si>
  <si>
    <t>MC9GXH</t>
  </si>
  <si>
    <t>HUA_ASI4517R6V07_MET08_850MHz</t>
  </si>
  <si>
    <t>MC9GXJ</t>
  </si>
  <si>
    <t>E2807</t>
  </si>
  <si>
    <t>MSQB00X</t>
  </si>
  <si>
    <t>MSQB</t>
  </si>
  <si>
    <t>ERAN_MSQB_01</t>
  </si>
  <si>
    <t>SKI BROMONT</t>
  </si>
  <si>
    <t>QC_Monteregie</t>
  </si>
  <si>
    <t>MSQBX7</t>
  </si>
  <si>
    <t>TQBM-T2008M6R032V03_MET03_2600MHz</t>
  </si>
  <si>
    <t>MSQBX8</t>
  </si>
  <si>
    <t>TQBM-T2008M6R032V03_MET06_2600MHz</t>
  </si>
  <si>
    <t>MSQBX9</t>
  </si>
  <si>
    <t>MSQBXF</t>
  </si>
  <si>
    <t>TQBM-T2008M6R032V03_MET03_1900MHz</t>
  </si>
  <si>
    <t>MSQBXX</t>
  </si>
  <si>
    <t>MSQBXY</t>
  </si>
  <si>
    <t>TQBM-T2008M6R032V03_MET04_600MHz</t>
  </si>
  <si>
    <t>MSQBXZ</t>
  </si>
  <si>
    <t>MSQBN1</t>
  </si>
  <si>
    <t>3-012</t>
  </si>
  <si>
    <t>MSQBN2</t>
  </si>
  <si>
    <t>MSQBN3</t>
  </si>
  <si>
    <t>MSQBNM</t>
  </si>
  <si>
    <t>MSQB03X</t>
  </si>
  <si>
    <t>RADIO 8863 (3500)</t>
  </si>
  <si>
    <t>TQBM_T2008L6R032_BF_MET05_3500MHz</t>
  </si>
  <si>
    <t>MSQBNX</t>
  </si>
  <si>
    <t>RBB88_2A</t>
  </si>
  <si>
    <t>8T8R</t>
  </si>
  <si>
    <t>4-047</t>
  </si>
  <si>
    <t>N78_635040</t>
  </si>
  <si>
    <t>MSQBNY</t>
  </si>
  <si>
    <t>MSQBNZ</t>
  </si>
  <si>
    <t>MSQB02XMA</t>
  </si>
  <si>
    <t>MSQBXA</t>
  </si>
  <si>
    <t>MSQBOA</t>
  </si>
  <si>
    <t>MSQBXB</t>
  </si>
  <si>
    <t>MSQBOB</t>
  </si>
  <si>
    <t>MSQBXC</t>
  </si>
  <si>
    <t>MSQBOC</t>
  </si>
  <si>
    <t>MSQBX4</t>
  </si>
  <si>
    <t>MSQBX5</t>
  </si>
  <si>
    <t>MSQBX6</t>
  </si>
  <si>
    <t>TQBM-T2008M6R032V03_MET04_700MHz</t>
  </si>
  <si>
    <t>MSQB09XMA</t>
  </si>
  <si>
    <t>MSQBXG</t>
  </si>
  <si>
    <t>TQBM-T2008M6R032V03_MET05_850MHz</t>
  </si>
  <si>
    <t>MSQBXJ</t>
  </si>
  <si>
    <t>TQBM-T2008M6R032V03_MET07_850MHz</t>
  </si>
  <si>
    <t>MSQB00X/MSQB02XMA/MSQB09XMA</t>
  </si>
  <si>
    <t>50231/50938/50518</t>
  </si>
  <si>
    <t>E2873</t>
  </si>
  <si>
    <t>MULG00X</t>
  </si>
  <si>
    <t>BaseBand use is : DUS</t>
  </si>
  <si>
    <t>MULG</t>
  </si>
  <si>
    <t>75 QUEEN REWORK</t>
  </si>
  <si>
    <t>DUS</t>
  </si>
  <si>
    <t>MULGX4</t>
  </si>
  <si>
    <t>HUA_ASI4516R0V06_MET10_2100MHz</t>
  </si>
  <si>
    <t>MULGX5</t>
  </si>
  <si>
    <t>MULGX6</t>
  </si>
  <si>
    <t>HUA_ASI4516R0V06_MET12_2100MHz</t>
  </si>
  <si>
    <t>MULG09XMA</t>
  </si>
  <si>
    <t>MULGXG</t>
  </si>
  <si>
    <t>HUA_ASI4516R0V06_MET05_850MHz</t>
  </si>
  <si>
    <t>MULGXH</t>
  </si>
  <si>
    <t>MULGXJ</t>
  </si>
  <si>
    <t>E5052</t>
  </si>
  <si>
    <t>ML10GX</t>
  </si>
  <si>
    <t>ML10G</t>
  </si>
  <si>
    <t>MONASTERE DES PERES</t>
  </si>
  <si>
    <t>ML10GXA</t>
  </si>
  <si>
    <t>ML10GOA</t>
  </si>
  <si>
    <t>ML10GXB</t>
  </si>
  <si>
    <t>ML10GOB</t>
  </si>
  <si>
    <t>ML10GXC</t>
  </si>
  <si>
    <t>ML10GOC</t>
  </si>
  <si>
    <t>ML10GX4</t>
  </si>
  <si>
    <t>ML10GX5</t>
  </si>
  <si>
    <t>ERC_KRE-80010865_MET06_2100MHz</t>
  </si>
  <si>
    <t>ML10GX6</t>
  </si>
  <si>
    <t>ML10GX7</t>
  </si>
  <si>
    <t>ML10GX8</t>
  </si>
  <si>
    <t>ML10GX9</t>
  </si>
  <si>
    <t>ERC_KRE-80010865_MET12_700MHz</t>
  </si>
  <si>
    <t>ERC_KRE-80010865_MET08_700MHz</t>
  </si>
  <si>
    <t>ML10G09XMA</t>
  </si>
  <si>
    <t>ML10GXG</t>
  </si>
  <si>
    <t>HUA_ASI4517R6V06_MET10_850MHz</t>
  </si>
  <si>
    <t>ML10GXJ</t>
  </si>
  <si>
    <t>HUA_ASI4517R6V06_MET09_850MHz</t>
  </si>
  <si>
    <t>E5054</t>
  </si>
  <si>
    <t>ML41G7X</t>
  </si>
  <si>
    <t>ML41G</t>
  </si>
  <si>
    <t>PARTHENAIS</t>
  </si>
  <si>
    <t>ML41GX4</t>
  </si>
  <si>
    <t>ERC_KRE-80010622_MET09_2100MHz</t>
  </si>
  <si>
    <t>ML41GX5</t>
  </si>
  <si>
    <t>ML41GX6</t>
  </si>
  <si>
    <t>ML41GX7</t>
  </si>
  <si>
    <t>ML41GX8</t>
  </si>
  <si>
    <t>ERC_KRE-80010622_MET12_2600MHz</t>
  </si>
  <si>
    <t>ML41GX9</t>
  </si>
  <si>
    <t>ML41G09XMA</t>
  </si>
  <si>
    <t>ML41GXG</t>
  </si>
  <si>
    <t>HUA_ASI4517R6V07_MET11_850MHz</t>
  </si>
  <si>
    <t>ML41GXH</t>
  </si>
  <si>
    <t>ML41GXJ</t>
  </si>
  <si>
    <t>E5056</t>
  </si>
  <si>
    <t>ML51G09XMA</t>
  </si>
  <si>
    <t>ML51G</t>
  </si>
  <si>
    <t>TUNNEL VILLE MARIE</t>
  </si>
  <si>
    <t>TUNNEL</t>
  </si>
  <si>
    <t>ML51GXG</t>
  </si>
  <si>
    <t>TIL_TA-824-4-45-T0_850MHz</t>
  </si>
  <si>
    <t>E5079</t>
  </si>
  <si>
    <t>ML11G7X</t>
  </si>
  <si>
    <t>ML11G</t>
  </si>
  <si>
    <t>TERRASSE OUTREMONT</t>
  </si>
  <si>
    <t>ML11GXA</t>
  </si>
  <si>
    <t>ML11GOA</t>
  </si>
  <si>
    <t>ML11GXB</t>
  </si>
  <si>
    <t>ML11GOB</t>
  </si>
  <si>
    <t>ML11GXC</t>
  </si>
  <si>
    <t>ML11GOC</t>
  </si>
  <si>
    <t>ML11GX4</t>
  </si>
  <si>
    <t>ERC_KRE-80010865_MET07_2100MHz</t>
  </si>
  <si>
    <t>ML11GX5</t>
  </si>
  <si>
    <t>ML11GX6</t>
  </si>
  <si>
    <t>ERC_KRE-80010865_MET09_2100MHz</t>
  </si>
  <si>
    <t>ML11GX7</t>
  </si>
  <si>
    <t>ERC_KRE-80010865_MET07_2600MHz</t>
  </si>
  <si>
    <t>ML11GX8</t>
  </si>
  <si>
    <t>ML11GX9</t>
  </si>
  <si>
    <t>ERC_KRE-80010865_MET11_700MHz</t>
  </si>
  <si>
    <t>ML11G09XMA</t>
  </si>
  <si>
    <t>ML11GXG</t>
  </si>
  <si>
    <t>HUA_ASI4517R6V06_MET08_850MHz</t>
  </si>
  <si>
    <t>ML11GXH</t>
  </si>
  <si>
    <t>ML11GXJ</t>
  </si>
  <si>
    <t>HUA_ASI4517R6V06_MET11_850MHz</t>
  </si>
  <si>
    <t>E5085</t>
  </si>
  <si>
    <t>MD2G7X</t>
  </si>
  <si>
    <t>MD2G</t>
  </si>
  <si>
    <t>ERAN_MD2G_01</t>
  </si>
  <si>
    <t>PLACE NEWMAN</t>
  </si>
  <si>
    <t>MD2GXA</t>
  </si>
  <si>
    <t>MD2GOA</t>
  </si>
  <si>
    <t>MD2GXB</t>
  </si>
  <si>
    <t>MD2GOB</t>
  </si>
  <si>
    <t>MD2GXC</t>
  </si>
  <si>
    <t>MD2GOC</t>
  </si>
  <si>
    <t>MD2GX4</t>
  </si>
  <si>
    <t>TQBM-T2008M6R034V03_MET06_2100MHz</t>
  </si>
  <si>
    <t>MD2GX5</t>
  </si>
  <si>
    <t>TQBM-T2008M6R034V03_MET05_2100MHz</t>
  </si>
  <si>
    <t>MD2GX6</t>
  </si>
  <si>
    <t>TQBM-T2008M6R034V03_MET12_700MHz</t>
  </si>
  <si>
    <t>TQBM-T2008M6R034V03_MET10_700MHz</t>
  </si>
  <si>
    <t>MD2G09XMA</t>
  </si>
  <si>
    <t>MD2GXG</t>
  </si>
  <si>
    <t>TQBM-T2008M6R034V03_MET10_850MHz</t>
  </si>
  <si>
    <t>MD2GXH</t>
  </si>
  <si>
    <t>TQBM-T2008M6R034V03_MET09_850MHz</t>
  </si>
  <si>
    <t>MD2GXJ</t>
  </si>
  <si>
    <t>E5091</t>
  </si>
  <si>
    <t>MD8GX</t>
  </si>
  <si>
    <t>MD8G</t>
  </si>
  <si>
    <t>SOMERLED MANOR</t>
  </si>
  <si>
    <t>MD8GXA</t>
  </si>
  <si>
    <t>MD8GOA</t>
  </si>
  <si>
    <t>MD8GXB</t>
  </si>
  <si>
    <t>MD8GOB</t>
  </si>
  <si>
    <t>MD8GXC</t>
  </si>
  <si>
    <t>MD8GOC</t>
  </si>
  <si>
    <t>MD8GX4</t>
  </si>
  <si>
    <t>MD8GX5</t>
  </si>
  <si>
    <t>MD8GX6</t>
  </si>
  <si>
    <t>MD8GX7</t>
  </si>
  <si>
    <t>MD8GX8</t>
  </si>
  <si>
    <t>MD8GX9</t>
  </si>
  <si>
    <t>MD8G09XMA</t>
  </si>
  <si>
    <t>MD8GXG</t>
  </si>
  <si>
    <t>ERC_KRE-80010865_MET09_850MHz</t>
  </si>
  <si>
    <t>MD8GXH</t>
  </si>
  <si>
    <t>ERC_KRE-80010865_MET11_850MHz</t>
  </si>
  <si>
    <t>MD8GXJ</t>
  </si>
  <si>
    <t>ERC_KRE-80010865_MET12_850MHz</t>
  </si>
  <si>
    <t>E5093</t>
  </si>
  <si>
    <t>MACG7X</t>
  </si>
  <si>
    <t>MACG</t>
  </si>
  <si>
    <t>HQ TERRASSE FLEURY (AHUNTSIC)</t>
  </si>
  <si>
    <t>HYDRO TOWER</t>
  </si>
  <si>
    <t>MACGX4</t>
  </si>
  <si>
    <t>CSA_X65-13-AAA-D_MET09_2100MHz</t>
  </si>
  <si>
    <t>RBS-6201 (2100)</t>
  </si>
  <si>
    <t>MACGX5</t>
  </si>
  <si>
    <t>MACGX6</t>
  </si>
  <si>
    <t>MACG09XMA</t>
  </si>
  <si>
    <t>MACGXG</t>
  </si>
  <si>
    <t>MACGXH</t>
  </si>
  <si>
    <t>MACGXJ</t>
  </si>
  <si>
    <t>E5189</t>
  </si>
  <si>
    <t>MU5G7X</t>
  </si>
  <si>
    <t>MU5G</t>
  </si>
  <si>
    <t>PARC INDUSTRIEL 15 / 440</t>
  </si>
  <si>
    <t>QC_Laval</t>
  </si>
  <si>
    <t>MU5GX4</t>
  </si>
  <si>
    <t>ERC_KRE-101-2011_MET05_2100MHz</t>
  </si>
  <si>
    <t>MU5GX5</t>
  </si>
  <si>
    <t>ERC_KRE-101-2011_MET04_2100MHz</t>
  </si>
  <si>
    <t>MU5GX6</t>
  </si>
  <si>
    <t>ERC_KRE-101-2011_MET02_2100MHz</t>
  </si>
  <si>
    <t>MU5GXD</t>
  </si>
  <si>
    <t>ERC_KRE-101-2011_MET07_1900MHz</t>
  </si>
  <si>
    <t>RRUS32 (1900)</t>
  </si>
  <si>
    <t>MU5GXE</t>
  </si>
  <si>
    <t>MU5GXF</t>
  </si>
  <si>
    <t>MU5G09XMA</t>
  </si>
  <si>
    <t>MU5GXG</t>
  </si>
  <si>
    <t>MU5GXH</t>
  </si>
  <si>
    <t>MU5GXJ</t>
  </si>
  <si>
    <t>ERAN_M93G_01</t>
  </si>
  <si>
    <t>1T2R</t>
  </si>
  <si>
    <t>Port C for Tx And C &amp; D for Rx</t>
  </si>
  <si>
    <t>45°29'53.6"</t>
  </si>
  <si>
    <t>73°34'29.5"</t>
  </si>
  <si>
    <t>45°29'52.7"</t>
  </si>
  <si>
    <t>73°34'31.3"</t>
  </si>
  <si>
    <t>45°29'50.9"</t>
  </si>
  <si>
    <t>73°34'34.7"</t>
  </si>
  <si>
    <t>73°34'35.7"</t>
  </si>
  <si>
    <t>45°29'50.8"</t>
  </si>
  <si>
    <t>73°34'38.1"</t>
  </si>
  <si>
    <t>45°29'55.4"</t>
  </si>
  <si>
    <t>73°34'43.5"</t>
  </si>
  <si>
    <t>45°29'56.3"</t>
  </si>
  <si>
    <t>73°34'43.7"</t>
  </si>
  <si>
    <t>45°29'56.8"</t>
  </si>
  <si>
    <t>73°34'42.3"</t>
  </si>
  <si>
    <t>45°30'0.9"</t>
  </si>
  <si>
    <t>73°34'30.5"</t>
  </si>
  <si>
    <t>45°29'56.5"</t>
  </si>
  <si>
    <t>73°34'29.9"</t>
  </si>
  <si>
    <t>45°29'54.0"</t>
  </si>
  <si>
    <t>73°34'30.0"</t>
  </si>
  <si>
    <t>45°29'56.0"</t>
  </si>
  <si>
    <t>73°34'36.0"</t>
  </si>
  <si>
    <t>ERAN_M44J_01</t>
  </si>
  <si>
    <t>E</t>
  </si>
  <si>
    <t>B</t>
  </si>
  <si>
    <t>K</t>
  </si>
  <si>
    <t>10</t>
  </si>
  <si>
    <t>NOT USED</t>
  </si>
  <si>
    <t>TY000002103130699R1</t>
  </si>
  <si>
    <t>TY000002103130699R2</t>
  </si>
  <si>
    <t>M44JXD M44JNK</t>
  </si>
  <si>
    <t>TY000002103130699Y1</t>
  </si>
  <si>
    <t>TY000002103130699Y2</t>
  </si>
  <si>
    <t>TY000002103130699Y3</t>
  </si>
  <si>
    <t>TY000002103130699Y4</t>
  </si>
  <si>
    <t>11</t>
  </si>
  <si>
    <t>TY000002108240376R1</t>
  </si>
  <si>
    <t>TY000002108240376R2</t>
  </si>
  <si>
    <t>M44JXE M44JNL</t>
  </si>
  <si>
    <t>TY000002108240376Y1</t>
  </si>
  <si>
    <t>TY000002108240376Y2</t>
  </si>
  <si>
    <t>TY000002108240376Y3</t>
  </si>
  <si>
    <t>TY000002108240376Y4</t>
  </si>
  <si>
    <t>12</t>
  </si>
  <si>
    <t>TY000002108240425R1</t>
  </si>
  <si>
    <t>TY000002108240425R2</t>
  </si>
  <si>
    <t>M44JXF M44JNM</t>
  </si>
  <si>
    <t>TY000002108240425Y1</t>
  </si>
  <si>
    <t>TY000002108240425Y2</t>
  </si>
  <si>
    <t>TY000002108240425Y3</t>
  </si>
  <si>
    <t>TY000002108240425Y4</t>
  </si>
  <si>
    <t>1</t>
  </si>
  <si>
    <t>M44JXA M44JXX M44JN1 M44JOA</t>
  </si>
  <si>
    <t>TY000002108170320R1</t>
  </si>
  <si>
    <t>T2008M6R032v3R1</t>
  </si>
  <si>
    <t>TY000002108170320R2</t>
  </si>
  <si>
    <t>T2008M6R032v3R2</t>
  </si>
  <si>
    <t>TY000002108170320Y1</t>
  </si>
  <si>
    <t>T2008M6R032v3Y1</t>
  </si>
  <si>
    <t>TY000002108170320Y2</t>
  </si>
  <si>
    <t>T2008M6R032v3Y2</t>
  </si>
  <si>
    <t>TY000002108170320Y3</t>
  </si>
  <si>
    <t>T2008M6R032v3Y3</t>
  </si>
  <si>
    <t>TY000002108170320Y4</t>
  </si>
  <si>
    <t>T2008M6R032v3Y4</t>
  </si>
  <si>
    <t>TY000002108170320P1</t>
  </si>
  <si>
    <t>T2008M6R032v3P1</t>
  </si>
  <si>
    <t>2</t>
  </si>
  <si>
    <t>M44JXB M44JXY M44JN2 M44JOB</t>
  </si>
  <si>
    <t>TY000002108170300R1</t>
  </si>
  <si>
    <t>TY000002108170300R2</t>
  </si>
  <si>
    <t>TY000002108170300Y1</t>
  </si>
  <si>
    <t>TY000002108170300Y2</t>
  </si>
  <si>
    <t>TY000002108170300Y3</t>
  </si>
  <si>
    <t>TY000002108170300Y4</t>
  </si>
  <si>
    <t>TY000002108170300P1</t>
  </si>
  <si>
    <t>3</t>
  </si>
  <si>
    <t>M44JXC M44JXZ M44JN3 M44JOC</t>
  </si>
  <si>
    <t>TY000002108170557R1</t>
  </si>
  <si>
    <t>TY000002108170557R2</t>
  </si>
  <si>
    <t>TY000002108170557Y1</t>
  </si>
  <si>
    <t>TY000002108170557Y2</t>
  </si>
  <si>
    <t>TY000002108170557Y3</t>
  </si>
  <si>
    <t>TY000002108170557Y4</t>
  </si>
  <si>
    <t>TY000002108170557P1</t>
  </si>
  <si>
    <t>TQBM-T2008M6R032V03</t>
  </si>
  <si>
    <t>TQBM-T126027INTDER6FT2V03</t>
  </si>
  <si>
    <t>M44JXG M44JX1</t>
  </si>
  <si>
    <t>M44JXH M44JX2</t>
  </si>
  <si>
    <t>M44JXJ M44JX3</t>
  </si>
  <si>
    <t>45° 58' 19"</t>
  </si>
  <si>
    <t>73° 59' 48"</t>
  </si>
  <si>
    <t>45° 57' 32"</t>
  </si>
  <si>
    <t>74° 00' 48"</t>
  </si>
  <si>
    <t>45° 57' 15"</t>
  </si>
  <si>
    <t>74° 01' 19"</t>
  </si>
  <si>
    <t>45° 57' 26"</t>
  </si>
  <si>
    <t>74° 02' 06"</t>
  </si>
  <si>
    <t>45° 57' 56"</t>
  </si>
  <si>
    <t>74° 02' 51"</t>
  </si>
  <si>
    <t>45° 58' 11"</t>
  </si>
  <si>
    <t>74° 03' 04"</t>
  </si>
  <si>
    <t>45° 57' 31"</t>
  </si>
  <si>
    <t>74° 05' 31"</t>
  </si>
  <si>
    <t>45° 58' 06"</t>
  </si>
  <si>
    <t>74° 04' 27"</t>
  </si>
  <si>
    <t>45° 58' 53"</t>
  </si>
  <si>
    <t>74° 04' 48"</t>
  </si>
  <si>
    <t>45° 59' 25"</t>
  </si>
  <si>
    <t>74° 03' 55"</t>
  </si>
  <si>
    <t>46° 00' 12"</t>
  </si>
  <si>
    <t>46° 00' 22"</t>
  </si>
  <si>
    <t>74° 02' 52"</t>
  </si>
  <si>
    <t>45° 58' 57"</t>
  </si>
  <si>
    <t>74° 02' 24"</t>
  </si>
  <si>
    <t>45° 59' 07"</t>
  </si>
  <si>
    <t>74° 01' 11"</t>
  </si>
  <si>
    <t>45° 58' 26"</t>
  </si>
  <si>
    <t>74° 01' 01"</t>
  </si>
  <si>
    <t>45° 55' 21"</t>
  </si>
  <si>
    <t>74° 03' 48"</t>
  </si>
  <si>
    <t>45° 55' 15"</t>
  </si>
  <si>
    <t>74° 05' 04"</t>
  </si>
  <si>
    <t>45° 55' 12"</t>
  </si>
  <si>
    <t>74° 05' 53"</t>
  </si>
  <si>
    <t>45° 54' 27"</t>
  </si>
  <si>
    <t>74° 05' 59"</t>
  </si>
  <si>
    <t>45° 54' 56"</t>
  </si>
  <si>
    <t>74° 06' 36"</t>
  </si>
  <si>
    <t>74° 07' 03"</t>
  </si>
  <si>
    <t>45° 55' 27"</t>
  </si>
  <si>
    <t>74° 08' 31"</t>
  </si>
  <si>
    <t>45° 56' 15"</t>
  </si>
  <si>
    <t>74° 09' 05"</t>
  </si>
  <si>
    <t>45° 56' 17"</t>
  </si>
  <si>
    <t>74° 08' 43"</t>
  </si>
  <si>
    <t>45° 56' 47"</t>
  </si>
  <si>
    <t>74° 07' 30"</t>
  </si>
  <si>
    <t>45° 56' 39"</t>
  </si>
  <si>
    <t>74° 06' 33"</t>
  </si>
  <si>
    <t>45° 57' 04"</t>
  </si>
  <si>
    <t>74° 05' 49"</t>
  </si>
  <si>
    <t>45° 56' 59"</t>
  </si>
  <si>
    <t>74° 05' 38"</t>
  </si>
  <si>
    <t>45° 56' 28"</t>
  </si>
  <si>
    <t>74° 05' 01"</t>
  </si>
  <si>
    <t>45° 55' 51"</t>
  </si>
  <si>
    <t>74° 04' 45"</t>
  </si>
  <si>
    <t>45° 58' 15"</t>
  </si>
  <si>
    <t>74° 05' 24"</t>
  </si>
  <si>
    <t>45° 57' 25"</t>
  </si>
  <si>
    <t>74° 05' 46"</t>
  </si>
  <si>
    <t>45° 57' 09"</t>
  </si>
  <si>
    <t>74° 06' 53"</t>
  </si>
  <si>
    <t>45° 57' 18"</t>
  </si>
  <si>
    <t>74° 07' 00"</t>
  </si>
  <si>
    <t>74° 07' 34"</t>
  </si>
  <si>
    <t>45° 58' 31"</t>
  </si>
  <si>
    <t>74° 08' 09"</t>
  </si>
  <si>
    <t>45° 59' 18"</t>
  </si>
  <si>
    <t>74° 09' 00"</t>
  </si>
  <si>
    <t>45° 59' 11"</t>
  </si>
  <si>
    <t>74° 08' 23"</t>
  </si>
  <si>
    <t>45° 59' 40"</t>
  </si>
  <si>
    <t>74° 07' 41"</t>
  </si>
  <si>
    <t>46° 00' 32"</t>
  </si>
  <si>
    <t>74° 06' 58"</t>
  </si>
  <si>
    <t>46° 00' 58"</t>
  </si>
  <si>
    <t>74° 06' 12"</t>
  </si>
  <si>
    <t>46° 00' 18"</t>
  </si>
  <si>
    <t>74° 05' 39"</t>
  </si>
  <si>
    <t>45° 59' 42"</t>
  </si>
  <si>
    <t>74° 04' 38"</t>
  </si>
  <si>
    <t>45° 59' 35"</t>
  </si>
  <si>
    <t>74° 04' 36"</t>
  </si>
  <si>
    <t>45° 58' 48"</t>
  </si>
  <si>
    <t>74° 04' 52"</t>
  </si>
  <si>
    <t>45°58'30.0"</t>
  </si>
  <si>
    <t>74°3'15.0"</t>
  </si>
  <si>
    <t>45°58'24.0"</t>
  </si>
  <si>
    <t>74°3'10.0"</t>
  </si>
  <si>
    <t>45°57'60.0"</t>
  </si>
  <si>
    <t>74°4'33.0"</t>
  </si>
  <si>
    <t>45°57'41.0"</t>
  </si>
  <si>
    <t>74°5'11.0"</t>
  </si>
  <si>
    <t>45°57'6.0"</t>
  </si>
  <si>
    <t>74°5'44.0"</t>
  </si>
  <si>
    <t>45°57'31.0"</t>
  </si>
  <si>
    <t>74°5'56.0"</t>
  </si>
  <si>
    <t>45°57'50.0"</t>
  </si>
  <si>
    <t>74°6'35.0"</t>
  </si>
  <si>
    <t>45°58'15.0"</t>
  </si>
  <si>
    <t>74°7'3.0"</t>
  </si>
  <si>
    <t>45°58'52.0"</t>
  </si>
  <si>
    <t>74°7'21.0"</t>
  </si>
  <si>
    <t>45°59'23.0"</t>
  </si>
  <si>
    <t>74°8'16.0"</t>
  </si>
  <si>
    <t>45°59'14.0"</t>
  </si>
  <si>
    <t>45°59'51.0"</t>
  </si>
  <si>
    <t>74°6'45.0"</t>
  </si>
  <si>
    <t>45°58'41.0"</t>
  </si>
  <si>
    <t>74°5'45.0"</t>
  </si>
  <si>
    <t>45°59'33.0"</t>
  </si>
  <si>
    <t>74°5'1.0"</t>
  </si>
  <si>
    <t>45°59'13.0"</t>
  </si>
  <si>
    <t>74°4'7.0"</t>
  </si>
  <si>
    <t>45°55'13.0"</t>
  </si>
  <si>
    <t>74°4'12.0"</t>
  </si>
  <si>
    <t>45°55'11.0"</t>
  </si>
  <si>
    <t>74°4'22.0"</t>
  </si>
  <si>
    <t>45°55'18.0"</t>
  </si>
  <si>
    <t>74°4'53.0"</t>
  </si>
  <si>
    <t>45°55'19.0"</t>
  </si>
  <si>
    <t>74°5'16.0"</t>
  </si>
  <si>
    <t>45°55'30.0"</t>
  </si>
  <si>
    <t>74°5'38.0"</t>
  </si>
  <si>
    <t>45°55'51.0"</t>
  </si>
  <si>
    <t>74°6'16.0"</t>
  </si>
  <si>
    <t>45°55'60.0"</t>
  </si>
  <si>
    <t>74°6'11.0"</t>
  </si>
  <si>
    <t>45°57'5.0"</t>
  </si>
  <si>
    <t>74°5'46.0"</t>
  </si>
  <si>
    <t>45°56'7.0"</t>
  </si>
  <si>
    <t>74°5'20.0"</t>
  </si>
  <si>
    <t>74°5'13.0"</t>
  </si>
  <si>
    <t>45°56'2.0"</t>
  </si>
  <si>
    <t>74°4'52.0"</t>
  </si>
  <si>
    <t>45°55'53.0"</t>
  </si>
  <si>
    <t>74°4'35.0"</t>
  </si>
  <si>
    <t>45°55'45.0"</t>
  </si>
  <si>
    <t>74°3'31.0"</t>
  </si>
  <si>
    <t>45°55'40.0"</t>
  </si>
  <si>
    <t>45°57'8.0"</t>
  </si>
  <si>
    <t>74°5'49.0"</t>
  </si>
  <si>
    <t>45°57'4.0"</t>
  </si>
  <si>
    <t>74°5'47.0"</t>
  </si>
  <si>
    <t>45°56'46.0"</t>
  </si>
  <si>
    <t>74°6'13.0"</t>
  </si>
  <si>
    <t>45°56'23.0"</t>
  </si>
  <si>
    <t>74°6'5.0"</t>
  </si>
  <si>
    <t>45°56'36.0"</t>
  </si>
  <si>
    <t>74°6'40.0"</t>
  </si>
  <si>
    <t>45°56'29.0"</t>
  </si>
  <si>
    <t>74°7'9.0"</t>
  </si>
  <si>
    <t>45°56'35.0"</t>
  </si>
  <si>
    <t>74°7'43.0"</t>
  </si>
  <si>
    <t>45°56'56.0"</t>
  </si>
  <si>
    <t>74°8'6.0"</t>
  </si>
  <si>
    <t>45°57'2.0"</t>
  </si>
  <si>
    <t>74°8'10.0"</t>
  </si>
  <si>
    <t>45°57'21.0"</t>
  </si>
  <si>
    <t>74°7'60.0"</t>
  </si>
  <si>
    <t>45°57'34.0"</t>
  </si>
  <si>
    <t>74°7'31.0"</t>
  </si>
  <si>
    <t>45°58'6.0"</t>
  </si>
  <si>
    <t>74°7'19.0"</t>
  </si>
  <si>
    <t>45°58'5.0"</t>
  </si>
  <si>
    <t>74°7'12.0"</t>
  </si>
  <si>
    <t>45°57'48.0"</t>
  </si>
  <si>
    <t>45°57'25.0"</t>
  </si>
  <si>
    <t>74°6'22.0"</t>
  </si>
  <si>
    <t>45°58'7.0"</t>
  </si>
  <si>
    <t>74°3'30.0"</t>
  </si>
  <si>
    <t>45°57'55.0"</t>
  </si>
  <si>
    <t>74°4'15.0"</t>
  </si>
  <si>
    <t>45°57'51.0"</t>
  </si>
  <si>
    <t>74°4'56.0"</t>
  </si>
  <si>
    <t>74°6'14.0"</t>
  </si>
  <si>
    <t>45°58'14.0"</t>
  </si>
  <si>
    <t>74°7'2.0"</t>
  </si>
  <si>
    <t>45°58'39.0"</t>
  </si>
  <si>
    <t>74°7'28.0"</t>
  </si>
  <si>
    <t>45°58'59.0"</t>
  </si>
  <si>
    <t>74°6'7.0"</t>
  </si>
  <si>
    <t>74°5'23.0"</t>
  </si>
  <si>
    <t>45°59'39.0"</t>
  </si>
  <si>
    <t>74°4'55.0"</t>
  </si>
  <si>
    <t>45°59'50.0"</t>
  </si>
  <si>
    <t>74°3'58.0"</t>
  </si>
  <si>
    <t>46°0'52.0"</t>
  </si>
  <si>
    <t>74°1'53.0"</t>
  </si>
  <si>
    <t>74°2'54.0"</t>
  </si>
  <si>
    <t>45°59'10.0"</t>
  </si>
  <si>
    <t>74°1'28.0"</t>
  </si>
  <si>
    <t>45°58'40.0"</t>
  </si>
  <si>
    <t>74°1'54.0"</t>
  </si>
  <si>
    <t>45°55'56.0"</t>
  </si>
  <si>
    <t>74°3'23.0"</t>
  </si>
  <si>
    <t>45°55'22.0"</t>
  </si>
  <si>
    <t>74°3'47.0"</t>
  </si>
  <si>
    <t>45°54'47.0"</t>
  </si>
  <si>
    <t>74°4'20.0"</t>
  </si>
  <si>
    <t>45°55'12.0"</t>
  </si>
  <si>
    <t>74°5'14.0"</t>
  </si>
  <si>
    <t>45°54'24.0"</t>
  </si>
  <si>
    <t>74°6'2.0"</t>
  </si>
  <si>
    <t>45°54'56.0"</t>
  </si>
  <si>
    <t>74°6'21.0"</t>
  </si>
  <si>
    <t>45°54'60.0"</t>
  </si>
  <si>
    <t>74°6'36.0"</t>
  </si>
  <si>
    <t>45°55'43.0"</t>
  </si>
  <si>
    <t>45°56'10.0"</t>
  </si>
  <si>
    <t>45°56'40.0"</t>
  </si>
  <si>
    <t>74°5'55.0"</t>
  </si>
  <si>
    <t>45°57'11.0"</t>
  </si>
  <si>
    <t>74°5'17.0"</t>
  </si>
  <si>
    <t>45°57'18.0"</t>
  </si>
  <si>
    <t>45°56'17.0"</t>
  </si>
  <si>
    <t>74°4'50.0"</t>
  </si>
  <si>
    <t>45°56'15.0"</t>
  </si>
  <si>
    <t>74°4'18.0"</t>
  </si>
  <si>
    <t>45°56'1.0"</t>
  </si>
  <si>
    <t>74°3'20.0"</t>
  </si>
  <si>
    <t>45°56'34.0"</t>
  </si>
  <si>
    <t>74°5'58.0"</t>
  </si>
  <si>
    <t>45°55'39.0"</t>
  </si>
  <si>
    <t>45°55'3.0"</t>
  </si>
  <si>
    <t>74°7'27.0"</t>
  </si>
  <si>
    <t>45°54'57.0"</t>
  </si>
  <si>
    <t>74°7'34.0"</t>
  </si>
  <si>
    <t>45°55'2.0"</t>
  </si>
  <si>
    <t>74°8'54.0"</t>
  </si>
  <si>
    <t>45°54'58.0"</t>
  </si>
  <si>
    <t>74°9'8.0"</t>
  </si>
  <si>
    <t>45°55'42.0"</t>
  </si>
  <si>
    <t>74°9'57.0"</t>
  </si>
  <si>
    <t>45°56'14.0"</t>
  </si>
  <si>
    <t>74°12'15.0"</t>
  </si>
  <si>
    <t>74°11'7.0"</t>
  </si>
  <si>
    <t>74°9'2.0"</t>
  </si>
  <si>
    <t>45°57'38.0"</t>
  </si>
  <si>
    <t>74°8'37.0"</t>
  </si>
  <si>
    <t>45°58'28.0"</t>
  </si>
  <si>
    <t>74°7'20.0"</t>
  </si>
  <si>
    <t>45°58'25.0"</t>
  </si>
  <si>
    <t>74°7'16.0"</t>
  </si>
  <si>
    <t>74°6'15.0"</t>
  </si>
  <si>
    <t>45°56'59.0"</t>
  </si>
  <si>
    <t>74°5'48.0"</t>
  </si>
  <si>
    <t>74°3'60.0"</t>
  </si>
  <si>
    <t>74°4'1.0"</t>
  </si>
  <si>
    <t>45°56'20.0"</t>
  </si>
  <si>
    <t>74°4'32.0"</t>
  </si>
  <si>
    <t>74°4'60.0"</t>
  </si>
  <si>
    <t>74°5'25.0"</t>
  </si>
  <si>
    <t>45°57'3.0"</t>
  </si>
  <si>
    <t>74°5'41.0"</t>
  </si>
  <si>
    <t>74°5'24.0"</t>
  </si>
  <si>
    <t>45°57'23.0"</t>
  </si>
  <si>
    <t>74°4'59.0"</t>
  </si>
  <si>
    <t>45°57'27.0"</t>
  </si>
  <si>
    <t>74°4'42.0"</t>
  </si>
  <si>
    <t>74°4'41.0"</t>
  </si>
  <si>
    <t>74°4'17.0"</t>
  </si>
  <si>
    <t>45°56'52.0"</t>
  </si>
  <si>
    <t>74°4'4.0"</t>
  </si>
  <si>
    <t>74°3'53.0"</t>
  </si>
  <si>
    <t>45°55'4.0"</t>
  </si>
  <si>
    <t>74°6'9.0"</t>
  </si>
  <si>
    <t>45°54'25.0"</t>
  </si>
  <si>
    <t>74°5'59.0"</t>
  </si>
  <si>
    <t>45°54'55.0"</t>
  </si>
  <si>
    <t>74°6'50.0"</t>
  </si>
  <si>
    <t>45°55'16.0"</t>
  </si>
  <si>
    <t>74°7'22.0"</t>
  </si>
  <si>
    <t>45°54'45.0"</t>
  </si>
  <si>
    <t>74°9'19.0"</t>
  </si>
  <si>
    <t>74°9'17.0"</t>
  </si>
  <si>
    <t>45°56'16.0"</t>
  </si>
  <si>
    <t>45°56'54.0"</t>
  </si>
  <si>
    <t>74°7'55.0"</t>
  </si>
  <si>
    <t>45°56'42.0"</t>
  </si>
  <si>
    <t>74°6'47.0"</t>
  </si>
  <si>
    <t>74°5'51.0"</t>
  </si>
  <si>
    <t>74°5'8.0"</t>
  </si>
  <si>
    <t>45°55'50.0"</t>
  </si>
  <si>
    <t>74°4'31.0"</t>
  </si>
  <si>
    <t>45°58'37.0"</t>
  </si>
  <si>
    <t>45°57'57.0"</t>
  </si>
  <si>
    <t>45°57'17.0"</t>
  </si>
  <si>
    <t>74°6'59.0"</t>
  </si>
  <si>
    <t>45°57'36.0"</t>
  </si>
  <si>
    <t>74°7'49.0"</t>
  </si>
  <si>
    <t>45°58'55.0"</t>
  </si>
  <si>
    <t>45°59'17.0"</t>
  </si>
  <si>
    <t>45°59'34.0"</t>
  </si>
  <si>
    <t>74°7'50.0"</t>
  </si>
  <si>
    <t>46°0'30.0"</t>
  </si>
  <si>
    <t>46°0'55.0"</t>
  </si>
  <si>
    <t>74°6'23.0"</t>
  </si>
  <si>
    <t>46°0'39.0"</t>
  </si>
  <si>
    <t>74°5'12.0"</t>
  </si>
  <si>
    <t>45°59'22.0"</t>
  </si>
  <si>
    <t>74°4'21.0"</t>
  </si>
  <si>
    <t>46°0'20.0"</t>
  </si>
  <si>
    <t>74°2'14.0"</t>
  </si>
  <si>
    <t>45°59'7.0"</t>
  </si>
  <si>
    <t>45°58'12.0"</t>
  </si>
  <si>
    <t>74°2'47.0"</t>
  </si>
  <si>
    <t>45°57'46.0"</t>
  </si>
  <si>
    <t>74°4'44.0"</t>
  </si>
  <si>
    <t>74°7'4.0"</t>
  </si>
  <si>
    <t>45°59'26.0"</t>
  </si>
  <si>
    <t>74°8'48.0"</t>
  </si>
  <si>
    <t>45°59'28.0"</t>
  </si>
  <si>
    <t>74°8'44.0"</t>
  </si>
  <si>
    <t>46°0'60.0"</t>
  </si>
  <si>
    <t>46°1'48.0"</t>
  </si>
  <si>
    <t>74°5'54.0"</t>
  </si>
  <si>
    <t>46°2'30.0"</t>
  </si>
  <si>
    <t>74°3'55.0"</t>
  </si>
  <si>
    <t>46°4'25.0"</t>
  </si>
  <si>
    <t>74°1'25.0"</t>
  </si>
  <si>
    <t>46°5'2.0"</t>
  </si>
  <si>
    <t>74°0'15.0"</t>
  </si>
  <si>
    <t>46°3'30.0"</t>
  </si>
  <si>
    <t>73°59'6.0"</t>
  </si>
  <si>
    <t>46°0'48.0"</t>
  </si>
  <si>
    <t>74°3'9.0"</t>
  </si>
  <si>
    <t>45°56'27.0"</t>
  </si>
  <si>
    <t>74°6'1.0"</t>
  </si>
  <si>
    <t>45°55'24.0"</t>
  </si>
  <si>
    <t>74°6'27.0"</t>
  </si>
  <si>
    <t>45°55'26.0"</t>
  </si>
  <si>
    <t>74°6'28.0"</t>
  </si>
  <si>
    <t>45°56'45.0"</t>
  </si>
  <si>
    <t>45°57'1.0"</t>
  </si>
  <si>
    <t>74°8'21.0"</t>
  </si>
  <si>
    <t>45°56'50.0"</t>
  </si>
  <si>
    <t>74°9'52.0"</t>
  </si>
  <si>
    <t>45°57'26.0"</t>
  </si>
  <si>
    <t>74°8'47.0"</t>
  </si>
  <si>
    <t>45°57'58.0"</t>
  </si>
  <si>
    <t>74°8'33.0"</t>
  </si>
  <si>
    <t>45°58'48.0"</t>
  </si>
  <si>
    <t>74°8'1.0"</t>
  </si>
  <si>
    <t>45°58'2.0"</t>
  </si>
  <si>
    <t>74°7'1.0"</t>
  </si>
  <si>
    <t>45°57'39.0"</t>
  </si>
  <si>
    <t>74°6'31.0"</t>
  </si>
  <si>
    <t>45°57'10.0"</t>
  </si>
  <si>
    <t>74°5'52.0"</t>
  </si>
  <si>
    <t>45°46'49.0"</t>
  </si>
  <si>
    <t>73°47'50.0"</t>
  </si>
  <si>
    <t>45°46'41.0"</t>
  </si>
  <si>
    <t>73°48'4.0"</t>
  </si>
  <si>
    <t>45°44'57.0"</t>
  </si>
  <si>
    <t>73°49'31.0"</t>
  </si>
  <si>
    <t>45°46'8.0"</t>
  </si>
  <si>
    <t>73°48'53.0"</t>
  </si>
  <si>
    <t>45°44'58.0"</t>
  </si>
  <si>
    <t>73°50'35.0"</t>
  </si>
  <si>
    <t>45°45'18.0"</t>
  </si>
  <si>
    <t>73°52'52.0"</t>
  </si>
  <si>
    <t>45°46'4.0"</t>
  </si>
  <si>
    <t>73°52'1.0"</t>
  </si>
  <si>
    <t>45°48'7.0"</t>
  </si>
  <si>
    <t>73°49'1.0"</t>
  </si>
  <si>
    <t>45°48'18.0"</t>
  </si>
  <si>
    <t>73°47'47.0"</t>
  </si>
  <si>
    <t>45°48'37.0"</t>
  </si>
  <si>
    <t>73°45'45.0"</t>
  </si>
  <si>
    <t>45°48'36.0"</t>
  </si>
  <si>
    <t>73°45'29.0"</t>
  </si>
  <si>
    <t>73°45'1.0"</t>
  </si>
  <si>
    <t>45°47'18.0"</t>
  </si>
  <si>
    <t>73°42'40.0"</t>
  </si>
  <si>
    <t>45°46'58.0"</t>
  </si>
  <si>
    <t>73°42'55.0"</t>
  </si>
  <si>
    <t>ERAN_M11Q_01</t>
  </si>
  <si>
    <t>Port A for Tx And A &amp; C for Rx</t>
  </si>
  <si>
    <t>L</t>
  </si>
  <si>
    <t>TY000002203150258R1</t>
  </si>
  <si>
    <t>TY000002203150258R2</t>
  </si>
  <si>
    <t>M11QXD M11QNK</t>
  </si>
  <si>
    <t>TY000002203150258Y1</t>
  </si>
  <si>
    <t>TY000002203150258Y2</t>
  </si>
  <si>
    <t>TY000002203150258Y3</t>
  </si>
  <si>
    <t>TY000002203150258Y4</t>
  </si>
  <si>
    <t>TY000002203150258P1</t>
  </si>
  <si>
    <t>TY000002203150253R1</t>
  </si>
  <si>
    <t>TY000002203150253R2</t>
  </si>
  <si>
    <t>M11QXE M11QNL</t>
  </si>
  <si>
    <t>TY000002203150253Y1</t>
  </si>
  <si>
    <t>TY000002203150253Y2</t>
  </si>
  <si>
    <t>TY000002203150253Y3</t>
  </si>
  <si>
    <t>TY000002203150253Y4</t>
  </si>
  <si>
    <t>TY000002203150253P1</t>
  </si>
  <si>
    <t>TY000002203150154R1</t>
  </si>
  <si>
    <t>TY000002203150154R2</t>
  </si>
  <si>
    <t>M11QXF M11QNM</t>
  </si>
  <si>
    <t>TY000002203150154Y1</t>
  </si>
  <si>
    <t>TY000002203150154Y2</t>
  </si>
  <si>
    <t>TY000002203150154Y3</t>
  </si>
  <si>
    <t>TY000002203150154Y4</t>
  </si>
  <si>
    <t>TY000002203150154P1</t>
  </si>
  <si>
    <t>M11QXA M11QXX M11QN1 M11QOA</t>
  </si>
  <si>
    <t>TY000002203150257R1</t>
  </si>
  <si>
    <t>TY000002203150257R2</t>
  </si>
  <si>
    <t>TY000002203150257Y1</t>
  </si>
  <si>
    <t>TY000002203150257Y2</t>
  </si>
  <si>
    <t>TY000002203150257Y3</t>
  </si>
  <si>
    <t>TY000002203150257Y4</t>
  </si>
  <si>
    <t>TY000002203150257P1</t>
  </si>
  <si>
    <t>M11QXB M11QXY M11QN2 M11QOB</t>
  </si>
  <si>
    <t>TY000002203150130R1</t>
  </si>
  <si>
    <t>TY000002203150130R2</t>
  </si>
  <si>
    <t>TY000002203150130Y1</t>
  </si>
  <si>
    <t>TY000002203150130Y2</t>
  </si>
  <si>
    <t>TY000002203150130Y3</t>
  </si>
  <si>
    <t>TY000002203150130Y4</t>
  </si>
  <si>
    <t>TY000002203150130P1</t>
  </si>
  <si>
    <t>M11QXC M11QXZ M11QN3 M11QOC</t>
  </si>
  <si>
    <t>TY000002203150259R1</t>
  </si>
  <si>
    <t>TY000002203150259R2</t>
  </si>
  <si>
    <t>TY000002203150259Y1</t>
  </si>
  <si>
    <t>TY000002203150259Y2</t>
  </si>
  <si>
    <t>TY000002203150259Y3</t>
  </si>
  <si>
    <t>TY000002203150259Y4</t>
  </si>
  <si>
    <t>TY000002203150259P1</t>
  </si>
  <si>
    <t>TQBM-T2008L6R034V03</t>
  </si>
  <si>
    <t>45°49'43.0"</t>
  </si>
  <si>
    <t>45°49'60.0"</t>
  </si>
  <si>
    <t>73°44'13.0"</t>
  </si>
  <si>
    <t>45°50'15.0"</t>
  </si>
  <si>
    <t>45°50'36.0"</t>
  </si>
  <si>
    <t>73°45'36.0"</t>
  </si>
  <si>
    <t>73°45'3.0"</t>
  </si>
  <si>
    <t>73°44'23.0"</t>
  </si>
  <si>
    <t>45°51'33.0"</t>
  </si>
  <si>
    <t>45°50'44.0"</t>
  </si>
  <si>
    <t>73°44'19.0"</t>
  </si>
  <si>
    <t>73°44'31.0"</t>
  </si>
  <si>
    <t>73°46'5.0"</t>
  </si>
  <si>
    <t>73°48'57.0"</t>
  </si>
  <si>
    <t>73°50'28.0"</t>
  </si>
  <si>
    <t>45°50'47.0"</t>
  </si>
  <si>
    <t>73°49'43.0"</t>
  </si>
  <si>
    <t>45°50'54.0"</t>
  </si>
  <si>
    <t>45°49'37.0"</t>
  </si>
  <si>
    <t>73°45'5.0"</t>
  </si>
  <si>
    <t>45°52'54.0"</t>
  </si>
  <si>
    <t>73°43'50.0"</t>
  </si>
  <si>
    <t>45°52'28.0"</t>
  </si>
  <si>
    <t>73°45'40.0"</t>
  </si>
  <si>
    <t>45°50'50.0"</t>
  </si>
  <si>
    <t>45°51'56.0"</t>
  </si>
  <si>
    <t>45°53'30.0"</t>
  </si>
  <si>
    <t>73°44'3.0"</t>
  </si>
  <si>
    <t>73°43'2.0"</t>
  </si>
  <si>
    <t>45°50'43.0"</t>
  </si>
  <si>
    <t>73°43'26.0"</t>
  </si>
  <si>
    <t>45°50'31.0"</t>
  </si>
  <si>
    <t>73°43'57.0"</t>
  </si>
  <si>
    <t>45°50'33.0"</t>
  </si>
  <si>
    <t>73°44'32.0"</t>
  </si>
  <si>
    <t>45°51'11.0"</t>
  </si>
  <si>
    <t>73°46'3.0"</t>
  </si>
  <si>
    <t>45°51'38.0"</t>
  </si>
  <si>
    <t>73°46'23.0"</t>
  </si>
  <si>
    <t>45°51'51.0"</t>
  </si>
  <si>
    <t>45°52'42.0"</t>
  </si>
  <si>
    <t>73°45'41.0"</t>
  </si>
  <si>
    <t>45°52'44.0"</t>
  </si>
  <si>
    <t>73°45'37.0"</t>
  </si>
  <si>
    <t>45°52'43.0"</t>
  </si>
  <si>
    <t>73°44'33.0"</t>
  </si>
  <si>
    <t>45°52'32.0"</t>
  </si>
  <si>
    <t>73°44'28.0"</t>
  </si>
  <si>
    <t>45°52'8.0"</t>
  </si>
  <si>
    <t>73°43'37.0"</t>
  </si>
  <si>
    <t>45°51'54.0"</t>
  </si>
  <si>
    <t>73°43'1.0"</t>
  </si>
  <si>
    <t>45°51'29.0"</t>
  </si>
  <si>
    <t>73°43'14.0"</t>
  </si>
  <si>
    <t>45°49'57.0"</t>
  </si>
  <si>
    <t>73°43'5.0"</t>
  </si>
  <si>
    <t>45°49'54.0"</t>
  </si>
  <si>
    <t>73°43'4.0"</t>
  </si>
  <si>
    <t>45°49'30.0"</t>
  </si>
  <si>
    <t>73°43'53.0"</t>
  </si>
  <si>
    <t>45°49'6.0"</t>
  </si>
  <si>
    <t>73°44'27.0"</t>
  </si>
  <si>
    <t>45°49'5.0"</t>
  </si>
  <si>
    <t>73°44'30.0"</t>
  </si>
  <si>
    <t>45°49'26.0"</t>
  </si>
  <si>
    <t>73°45'7.0"</t>
  </si>
  <si>
    <t>45°49'42.0"</t>
  </si>
  <si>
    <t>73°45'44.0"</t>
  </si>
  <si>
    <t>45°50'1.0"</t>
  </si>
  <si>
    <t>73°46'13.0"</t>
  </si>
  <si>
    <t>45°50'18.0"</t>
  </si>
  <si>
    <t>73°45'54.0"</t>
  </si>
  <si>
    <t>45°50'34.0"</t>
  </si>
  <si>
    <t>73°45'8.0"</t>
  </si>
  <si>
    <t>45°50'32.0"</t>
  </si>
  <si>
    <t>73°44'29.0"</t>
  </si>
  <si>
    <t>45°50'24.0"</t>
  </si>
  <si>
    <t>73°43'52.0"</t>
  </si>
  <si>
    <t>45°50'10.0"</t>
  </si>
  <si>
    <t>73°46'4.0"</t>
  </si>
  <si>
    <t>73°46'50.0"</t>
  </si>
  <si>
    <t>45°49'49.0"</t>
  </si>
  <si>
    <t>73°46'60.0"</t>
  </si>
  <si>
    <t>45°50'3.0"</t>
  </si>
  <si>
    <t>73°47'31.0"</t>
  </si>
  <si>
    <t>45°50'17.0"</t>
  </si>
  <si>
    <t>73°48'1.0"</t>
  </si>
  <si>
    <t>73°49'18.0"</t>
  </si>
  <si>
    <t>45°50'40.0"</t>
  </si>
  <si>
    <t>45°50'46.0"</t>
  </si>
  <si>
    <t>73°48'35.0"</t>
  </si>
  <si>
    <t>45°51'17.0"</t>
  </si>
  <si>
    <t>73°48'11.0"</t>
  </si>
  <si>
    <t>45°51'20.0"</t>
  </si>
  <si>
    <t>73°47'25.0"</t>
  </si>
  <si>
    <t>45°51'31.0"</t>
  </si>
  <si>
    <t>73°46'47.0"</t>
  </si>
  <si>
    <t>73°46'36.0"</t>
  </si>
  <si>
    <t>45°51'15.0"</t>
  </si>
  <si>
    <t>73°46'8.0"</t>
  </si>
  <si>
    <t>45°51'35.0"</t>
  </si>
  <si>
    <t>73°43'10.0"</t>
  </si>
  <si>
    <t>45°50'51.0"</t>
  </si>
  <si>
    <t>73°42'30.0"</t>
  </si>
  <si>
    <t>73°42'46.0"</t>
  </si>
  <si>
    <t>45°50'35.0"</t>
  </si>
  <si>
    <t>45°50'26.0"</t>
  </si>
  <si>
    <t>73°44'6.0"</t>
  </si>
  <si>
    <t>73°44'46.0"</t>
  </si>
  <si>
    <t>45°51'19.0"</t>
  </si>
  <si>
    <t>73°45'60.0"</t>
  </si>
  <si>
    <t>73°46'17.0"</t>
  </si>
  <si>
    <t>45°51'57.0"</t>
  </si>
  <si>
    <t>73°46'12.0"</t>
  </si>
  <si>
    <t>73°45'33.0"</t>
  </si>
  <si>
    <t>73°44'43.0"</t>
  </si>
  <si>
    <t>45°53'4.0"</t>
  </si>
  <si>
    <t>73°44'12.0"</t>
  </si>
  <si>
    <t>73°43'44.0"</t>
  </si>
  <si>
    <t>45°52'9.0"</t>
  </si>
  <si>
    <t>73°43'16.0"</t>
  </si>
  <si>
    <t>73°44'2.0"</t>
  </si>
  <si>
    <t>45°49'34.0"</t>
  </si>
  <si>
    <t>73°44'22.0"</t>
  </si>
  <si>
    <t>45°49'21.0"</t>
  </si>
  <si>
    <t>45°49'31.0"</t>
  </si>
  <si>
    <t>73°45'0.0"</t>
  </si>
  <si>
    <t>73°46'20.0"</t>
  </si>
  <si>
    <t>73°46'28.0"</t>
  </si>
  <si>
    <t>45°49'51.0"</t>
  </si>
  <si>
    <t>45°50'16.0"</t>
  </si>
  <si>
    <t>73°46'1.0"</t>
  </si>
  <si>
    <t>73°45'25.0"</t>
  </si>
  <si>
    <t>73°44'58.0"</t>
  </si>
  <si>
    <t>45°50'28.0"</t>
  </si>
  <si>
    <t>45°50'23.0"</t>
  </si>
  <si>
    <t>73°43'43.0"</t>
  </si>
  <si>
    <t>45°50'6.0"</t>
  </si>
  <si>
    <t>73°46'15.0"</t>
  </si>
  <si>
    <t>73°47'4.0"</t>
  </si>
  <si>
    <t>45°49'45.0"</t>
  </si>
  <si>
    <t>73°47'53.0"</t>
  </si>
  <si>
    <t>73°48'55.0"</t>
  </si>
  <si>
    <t>45°49'40.0"</t>
  </si>
  <si>
    <t>45°49'59.0"</t>
  </si>
  <si>
    <t>73°50'23.0"</t>
  </si>
  <si>
    <t>45°50'19.0"</t>
  </si>
  <si>
    <t>73°49'53.0"</t>
  </si>
  <si>
    <t>45°51'7.0"</t>
  </si>
  <si>
    <t>73°49'23.0"</t>
  </si>
  <si>
    <t>45°51'32.0"</t>
  </si>
  <si>
    <t>73°47'49.0"</t>
  </si>
  <si>
    <t>45°51'58.0"</t>
  </si>
  <si>
    <t>73°47'2.0"</t>
  </si>
  <si>
    <t>73°46'53.0"</t>
  </si>
  <si>
    <t>45°51'26.0"</t>
  </si>
  <si>
    <t>73°40'40.0"</t>
  </si>
  <si>
    <t>45°50'30.0"</t>
  </si>
  <si>
    <t>73°42'34.0"</t>
  </si>
  <si>
    <t>45°50'9.0"</t>
  </si>
  <si>
    <t>73°43'40.0"</t>
  </si>
  <si>
    <t>73°44'48.0"</t>
  </si>
  <si>
    <t>73°45'32.0"</t>
  </si>
  <si>
    <t>73°45'2.0"</t>
  </si>
  <si>
    <t>45°52'14.0"</t>
  </si>
  <si>
    <t>73°44'16.0"</t>
  </si>
  <si>
    <t>45°52'7.0"</t>
  </si>
  <si>
    <t>73°42'33.0"</t>
  </si>
  <si>
    <t>45°51'44.0"</t>
  </si>
  <si>
    <t>73°41'29.0"</t>
  </si>
  <si>
    <t>73°41'6.0"</t>
  </si>
  <si>
    <t>73°45'12.0"</t>
  </si>
  <si>
    <t>45°49'52.0"</t>
  </si>
  <si>
    <t>45°49'41.0"</t>
  </si>
  <si>
    <t>73°45'55.0"</t>
  </si>
  <si>
    <t>45°49'35.0"</t>
  </si>
  <si>
    <t>73°46'26.0"</t>
  </si>
  <si>
    <t>73°46'54.0"</t>
  </si>
  <si>
    <t>73°47'37.0"</t>
  </si>
  <si>
    <t>73°47'38.0"</t>
  </si>
  <si>
    <t>73°48'0.0"</t>
  </si>
  <si>
    <t>73°47'55.0"</t>
  </si>
  <si>
    <t>45°50'37.0"</t>
  </si>
  <si>
    <t>73°48'25.0"</t>
  </si>
  <si>
    <t>73°47'24.0"</t>
  </si>
  <si>
    <t>73°46'51.0"</t>
  </si>
  <si>
    <t>45°51'6.0"</t>
  </si>
  <si>
    <t>73°45'13.0"</t>
  </si>
  <si>
    <t>73°47'17.0"</t>
  </si>
  <si>
    <t>73°47'23.0"</t>
  </si>
  <si>
    <t>45°51'1.0"</t>
  </si>
  <si>
    <t>73°48'24.0"</t>
  </si>
  <si>
    <t>45°51'53.0"</t>
  </si>
  <si>
    <t>73°48'45.0"</t>
  </si>
  <si>
    <t>73°49'24.0"</t>
  </si>
  <si>
    <t>73°48'20.0"</t>
  </si>
  <si>
    <t>73°47'13.0"</t>
  </si>
  <si>
    <t>73°46'18.0"</t>
  </si>
  <si>
    <t>45°52'58.0"</t>
  </si>
  <si>
    <t>73°46'9.0"</t>
  </si>
  <si>
    <t>73°44'36.0"</t>
  </si>
  <si>
    <t>45°52'15.0"</t>
  </si>
  <si>
    <t>73°44'17.0"</t>
  </si>
  <si>
    <t>73°42'43.0"</t>
  </si>
  <si>
    <t>45°50'21.0"</t>
  </si>
  <si>
    <t>73°43'45.0"</t>
  </si>
  <si>
    <t>45°50'22.0"</t>
  </si>
  <si>
    <t>73°43'46.0"</t>
  </si>
  <si>
    <t>73°44'49.0"</t>
  </si>
  <si>
    <t>73°46'21.0"</t>
  </si>
  <si>
    <t>45°51'60.0"</t>
  </si>
  <si>
    <t>45°52'40.0"</t>
  </si>
  <si>
    <t>73°45'48.0"</t>
  </si>
  <si>
    <t>45°53'8.0"</t>
  </si>
  <si>
    <t>45°52'47.0"</t>
  </si>
  <si>
    <t>73°43'23.0"</t>
  </si>
  <si>
    <t>45°51'37.0"</t>
  </si>
  <si>
    <t>73°43'59.0"</t>
  </si>
  <si>
    <t>73°44'8.0"</t>
  </si>
  <si>
    <t>45°49'22.0"</t>
  </si>
  <si>
    <t>73°44'14.0"</t>
  </si>
  <si>
    <t>45°49'29.0"</t>
  </si>
  <si>
    <t>45°49'46.0"</t>
  </si>
  <si>
    <t>73°46'27.0"</t>
  </si>
  <si>
    <t>73°45'27.0"</t>
  </si>
  <si>
    <t>73°44'57.0"</t>
  </si>
  <si>
    <t>73°44'21.0"</t>
  </si>
  <si>
    <t>45°50'20.0"</t>
  </si>
  <si>
    <t>73°47'10.0"</t>
  </si>
  <si>
    <t>45°50'2.0"</t>
  </si>
  <si>
    <t>45°49'36.0"</t>
  </si>
  <si>
    <t>73°48'60.0"</t>
  </si>
  <si>
    <t>45°49'44.0"</t>
  </si>
  <si>
    <t>73°50'32.0"</t>
  </si>
  <si>
    <t>73°49'55.0"</t>
  </si>
  <si>
    <t>45°51'8.0"</t>
  </si>
  <si>
    <t>73°48'37.0"</t>
  </si>
  <si>
    <t>73°47'52.0"</t>
  </si>
  <si>
    <t>45°51'59.0"</t>
  </si>
  <si>
    <t>73°46'55.0"</t>
  </si>
  <si>
    <t>45°51'28.0"</t>
  </si>
  <si>
    <t>73°46'7.0"</t>
  </si>
  <si>
    <t>45°50'45.0"</t>
  </si>
  <si>
    <t>73°45'43.0"</t>
  </si>
  <si>
    <t>ERAN_MNCO_01</t>
  </si>
  <si>
    <t>46°8'1.0"</t>
  </si>
  <si>
    <t>74°37'24.0"</t>
  </si>
  <si>
    <t>46°7'17.0"</t>
  </si>
  <si>
    <t>74°37'44.0"</t>
  </si>
  <si>
    <t>46°6'26.0"</t>
  </si>
  <si>
    <t>74°38'5.0"</t>
  </si>
  <si>
    <t>46°7'10.0"</t>
  </si>
  <si>
    <t>74°38'50.0"</t>
  </si>
  <si>
    <t>46°7'53.0"</t>
  </si>
  <si>
    <t>74°39'20.0"</t>
  </si>
  <si>
    <t>46°8'19.0"</t>
  </si>
  <si>
    <t>74°39'37.0"</t>
  </si>
  <si>
    <t>46°8'50.0"</t>
  </si>
  <si>
    <t>74°39'59.0"</t>
  </si>
  <si>
    <t>46°8'58.0"</t>
  </si>
  <si>
    <t>74°40'5.0"</t>
  </si>
  <si>
    <t>46°9'27.0"</t>
  </si>
  <si>
    <t>74°39'41.0"</t>
  </si>
  <si>
    <t>46°10'20.0"</t>
  </si>
  <si>
    <t>74°38'58.0"</t>
  </si>
  <si>
    <t>46°10'14.0"</t>
  </si>
  <si>
    <t>74°38'53.0"</t>
  </si>
  <si>
    <t>46°9'29.0"</t>
  </si>
  <si>
    <t>74°37'54.0"</t>
  </si>
  <si>
    <t>46°9'4.0"</t>
  </si>
  <si>
    <t>74°37'20.0"</t>
  </si>
  <si>
    <t>46°8'49.0"</t>
  </si>
  <si>
    <t>74°37'2.0"</t>
  </si>
  <si>
    <t>46°8'32.0"</t>
  </si>
  <si>
    <t>74°37'23.0"</t>
  </si>
  <si>
    <t>46°6'58.0"</t>
  </si>
  <si>
    <t>74°38'44.0"</t>
  </si>
  <si>
    <t>46°5'41.0"</t>
  </si>
  <si>
    <t>46°5'4.0"</t>
  </si>
  <si>
    <t>74°41'27.0"</t>
  </si>
  <si>
    <t>46°4'50.0"</t>
  </si>
  <si>
    <t>74°41'30.0"</t>
  </si>
  <si>
    <t>46°5'35.0"</t>
  </si>
  <si>
    <t>74°43'12.0"</t>
  </si>
  <si>
    <t>46°5'31.0"</t>
  </si>
  <si>
    <t>74°44'58.0"</t>
  </si>
  <si>
    <t>46°6'31.0"</t>
  </si>
  <si>
    <t>74°46'15.0"</t>
  </si>
  <si>
    <t>46°7'57.0"</t>
  </si>
  <si>
    <t>74°46'30.0"</t>
  </si>
  <si>
    <t>46°8'29.0"</t>
  </si>
  <si>
    <t>74°47'7.0"</t>
  </si>
  <si>
    <t>46°8'54.0"</t>
  </si>
  <si>
    <t>74°44'57.0"</t>
  </si>
  <si>
    <t>46°8'55.0"</t>
  </si>
  <si>
    <t>46°8'56.0"</t>
  </si>
  <si>
    <t>74°41'43.0"</t>
  </si>
  <si>
    <t>74°40'12.0"</t>
  </si>
  <si>
    <t>74°39'49.0"</t>
  </si>
  <si>
    <t>46°7'11.0"</t>
  </si>
  <si>
    <t>74°38'51.0"</t>
  </si>
  <si>
    <t>46°11'51.0"</t>
  </si>
  <si>
    <t>46°11'7.0"</t>
  </si>
  <si>
    <t>74°38'22.0"</t>
  </si>
  <si>
    <t>74°40'6.0"</t>
  </si>
  <si>
    <t>46°8'57.0"</t>
  </si>
  <si>
    <t>74°41'50.0"</t>
  </si>
  <si>
    <t>74°44'21.0"</t>
  </si>
  <si>
    <t>46°9'3.0"</t>
  </si>
  <si>
    <t>74°47'17.0"</t>
  </si>
  <si>
    <t>46°8'52.0"</t>
  </si>
  <si>
    <t>74°47'55.0"</t>
  </si>
  <si>
    <t>46°10'8.0"</t>
  </si>
  <si>
    <t>74°49'28.0"</t>
  </si>
  <si>
    <t>46°10'49.0"</t>
  </si>
  <si>
    <t>74°48'54.0"</t>
  </si>
  <si>
    <t>46°12'41.0"</t>
  </si>
  <si>
    <t>74°47'43.0"</t>
  </si>
  <si>
    <t>46°13'0.0"</t>
  </si>
  <si>
    <t>74°45'8.0"</t>
  </si>
  <si>
    <t>46°15'59.0"</t>
  </si>
  <si>
    <t>74°44'28.0"</t>
  </si>
  <si>
    <t>46°18'6.0"</t>
  </si>
  <si>
    <t>74°43'47.0"</t>
  </si>
  <si>
    <t>46°14'48.0"</t>
  </si>
  <si>
    <t>74°41'46.0"</t>
  </si>
  <si>
    <t>46°12'42.0"</t>
  </si>
  <si>
    <t>74°41'53.0"</t>
  </si>
  <si>
    <t>46°8'11.0"</t>
  </si>
  <si>
    <t>74°37'28.0"</t>
  </si>
  <si>
    <t>46°8'6.0"</t>
  </si>
  <si>
    <t>74°38'19.0"</t>
  </si>
  <si>
    <t>46°7'13.0"</t>
  </si>
  <si>
    <t>74°38'29.0"</t>
  </si>
  <si>
    <t>46°7'45.0"</t>
  </si>
  <si>
    <t>74°38'57.0"</t>
  </si>
  <si>
    <t>46°8'14.0"</t>
  </si>
  <si>
    <t>74°39'24.0"</t>
  </si>
  <si>
    <t>46°8'34.0"</t>
  </si>
  <si>
    <t>46°9'2.0"</t>
  </si>
  <si>
    <t>74°40'2.0"</t>
  </si>
  <si>
    <t>46°9'34.0"</t>
  </si>
  <si>
    <t>74°39'43.0"</t>
  </si>
  <si>
    <t>46°10'9.0"</t>
  </si>
  <si>
    <t>74°39'22.0"</t>
  </si>
  <si>
    <t>46°9'52.0"</t>
  </si>
  <si>
    <t>46°9'28.0"</t>
  </si>
  <si>
    <t>74°38'17.0"</t>
  </si>
  <si>
    <t>46°9'14.0"</t>
  </si>
  <si>
    <t>74°37'41.0"</t>
  </si>
  <si>
    <t>74°37'14.0"</t>
  </si>
  <si>
    <t>46°8'46.0"</t>
  </si>
  <si>
    <t>74°37'51.0"</t>
  </si>
  <si>
    <t>46°7'51.0"</t>
  </si>
  <si>
    <t>74°39'5.0"</t>
  </si>
  <si>
    <t>46°7'22.0"</t>
  </si>
  <si>
    <t>74°38'39.0"</t>
  </si>
  <si>
    <t>46°6'48.0"</t>
  </si>
  <si>
    <t>74°39'3.0"</t>
  </si>
  <si>
    <t>74°40'43.0"</t>
  </si>
  <si>
    <t>46°6'24.0"</t>
  </si>
  <si>
    <t>74°41'35.0"</t>
  </si>
  <si>
    <t>74°41'42.0"</t>
  </si>
  <si>
    <t>46°6'55.0"</t>
  </si>
  <si>
    <t>74°42'36.0"</t>
  </si>
  <si>
    <t>46°7'28.0"</t>
  </si>
  <si>
    <t>74°43'25.0"</t>
  </si>
  <si>
    <t>46°8'17.0"</t>
  </si>
  <si>
    <t>74°43'26.0"</t>
  </si>
  <si>
    <t>46°8'31.0"</t>
  </si>
  <si>
    <t>74°43'43.0"</t>
  </si>
  <si>
    <t>46°8'43.0"</t>
  </si>
  <si>
    <t>74°42'29.0"</t>
  </si>
  <si>
    <t>46°8'48.0"</t>
  </si>
  <si>
    <t>74°41'36.0"</t>
  </si>
  <si>
    <t>74°40'44.0"</t>
  </si>
  <si>
    <t>46°8'35.0"</t>
  </si>
  <si>
    <t>74°39'47.0"</t>
  </si>
  <si>
    <t>74°40'3.0"</t>
  </si>
  <si>
    <t>74°42'8.0"</t>
  </si>
  <si>
    <t>46°8'41.0"</t>
  </si>
  <si>
    <t>74°43'39.0"</t>
  </si>
  <si>
    <t>74°44'43.0"</t>
  </si>
  <si>
    <t>74°45'18.0"</t>
  </si>
  <si>
    <t>46°9'43.0"</t>
  </si>
  <si>
    <t>74°47'8.0"</t>
  </si>
  <si>
    <t>46°10'6.0"</t>
  </si>
  <si>
    <t>74°49'18.0"</t>
  </si>
  <si>
    <t>46°10'58.0"</t>
  </si>
  <si>
    <t>74°45'29.0"</t>
  </si>
  <si>
    <t>46°12'16.0"</t>
  </si>
  <si>
    <t>74°45'27.0"</t>
  </si>
  <si>
    <t>46°12'26.0"</t>
  </si>
  <si>
    <t>46°13'26.0"</t>
  </si>
  <si>
    <t>74°42'26.0"</t>
  </si>
  <si>
    <t>74°42'5.0"</t>
  </si>
  <si>
    <t>46°11'26.0"</t>
  </si>
  <si>
    <t>74°41'11.0"</t>
  </si>
  <si>
    <t>46°10'30.0"</t>
  </si>
  <si>
    <t>74°39'60.0"</t>
  </si>
  <si>
    <t>46°17'1.4"</t>
  </si>
  <si>
    <t>74°33'18.4"</t>
  </si>
  <si>
    <t>46°17'25.3"</t>
  </si>
  <si>
    <t>74°34'24.4"</t>
  </si>
  <si>
    <t>46°8'58.3"</t>
  </si>
  <si>
    <t>74°40'6.1"</t>
  </si>
  <si>
    <t>46°6'57.6"</t>
  </si>
  <si>
    <t>74°38'25.5"</t>
  </si>
  <si>
    <t>46°12'35.3"</t>
  </si>
  <si>
    <t>74°32'12.6"</t>
  </si>
  <si>
    <t>46°16'1.6"</t>
  </si>
  <si>
    <t>74°31'17.3"</t>
  </si>
  <si>
    <t>46°16'33.4"</t>
  </si>
  <si>
    <t>74°32'15.8"</t>
  </si>
  <si>
    <t>46°4'58.9"</t>
  </si>
  <si>
    <t>74°52'17.1"</t>
  </si>
  <si>
    <t>46°3'33.3"</t>
  </si>
  <si>
    <t>74°51'4.8"</t>
  </si>
  <si>
    <t>46°2'17.9"</t>
  </si>
  <si>
    <t>74°49'31.9"</t>
  </si>
  <si>
    <t>46°1'15.0"</t>
  </si>
  <si>
    <t>74°47'41.4"</t>
  </si>
  <si>
    <t>46°0'26.5"</t>
  </si>
  <si>
    <t>74°45'36.6"</t>
  </si>
  <si>
    <t>46°8'9.5"</t>
  </si>
  <si>
    <t>74°53'31.5"</t>
  </si>
  <si>
    <t>46°6'32.0"</t>
  </si>
  <si>
    <t>74°53'6.5"</t>
  </si>
  <si>
    <t>74°53'34.5"</t>
  </si>
  <si>
    <t>46°18'9.2"</t>
  </si>
  <si>
    <t>74°37'45.7"</t>
  </si>
  <si>
    <t>46°18'15.5"</t>
  </si>
  <si>
    <t>74°41'16.5"</t>
  </si>
  <si>
    <t>46°17'58.6"</t>
  </si>
  <si>
    <t>74°43'35.3"</t>
  </si>
  <si>
    <t>46°17'2.8"</t>
  </si>
  <si>
    <t>74°46'50.3"</t>
  </si>
  <si>
    <t>46°15'34.0"</t>
  </si>
  <si>
    <t>74°49'37.7"</t>
  </si>
  <si>
    <t>46°13'38.2"</t>
  </si>
  <si>
    <t>74°51'46.2"</t>
  </si>
  <si>
    <t>46°11'23.3"</t>
  </si>
  <si>
    <t>74°53'7.0"</t>
  </si>
  <si>
    <t>74°37'4.0"</t>
  </si>
  <si>
    <t>46°8'2.0"</t>
  </si>
  <si>
    <t>46°7'30.0"</t>
  </si>
  <si>
    <t>74°38'2.0"</t>
  </si>
  <si>
    <t>74°38'27.0"</t>
  </si>
  <si>
    <t>74°39'31.0"</t>
  </si>
  <si>
    <t>46°8'44.0"</t>
  </si>
  <si>
    <t>74°39'54.0"</t>
  </si>
  <si>
    <t>46°9'21.0"</t>
  </si>
  <si>
    <t>74°39'18.0"</t>
  </si>
  <si>
    <t>46°9'59.0"</t>
  </si>
  <si>
    <t>74°39'11.0"</t>
  </si>
  <si>
    <t>46°9'33.0"</t>
  </si>
  <si>
    <t>74°38'14.0"</t>
  </si>
  <si>
    <t>46°9'15.0"</t>
  </si>
  <si>
    <t>74°37'36.0"</t>
  </si>
  <si>
    <t>46°9'25.0"</t>
  </si>
  <si>
    <t>46°7'15.0"</t>
  </si>
  <si>
    <t>74°38'46.0"</t>
  </si>
  <si>
    <t>46°6'42.0"</t>
  </si>
  <si>
    <t>74°41'25.0"</t>
  </si>
  <si>
    <t>46°4'51.0"</t>
  </si>
  <si>
    <t>74°41'29.0"</t>
  </si>
  <si>
    <t>46°5'3.0"</t>
  </si>
  <si>
    <t>74°42'48.0"</t>
  </si>
  <si>
    <t>46°6'30.0"</t>
  </si>
  <si>
    <t>74°43'17.0"</t>
  </si>
  <si>
    <t>46°7'16.0"</t>
  </si>
  <si>
    <t>74°43'18.0"</t>
  </si>
  <si>
    <t>74°43'14.0"</t>
  </si>
  <si>
    <t>74°43'50.0"</t>
  </si>
  <si>
    <t>74°41'1.0"</t>
  </si>
  <si>
    <t>74°40'23.0"</t>
  </si>
  <si>
    <t>46°8'21.0"</t>
  </si>
  <si>
    <t>74°39'36.0"</t>
  </si>
  <si>
    <t>46°10'36.0"</t>
  </si>
  <si>
    <t>74°39'19.0"</t>
  </si>
  <si>
    <t>46°9'6.0"</t>
  </si>
  <si>
    <t>74°40'0.0"</t>
  </si>
  <si>
    <t>46°8'51.0"</t>
  </si>
  <si>
    <t>74°42'13.0"</t>
  </si>
  <si>
    <t>46°9'39.0"</t>
  </si>
  <si>
    <t>74°43'33.0"</t>
  </si>
  <si>
    <t>74°45'40.0"</t>
  </si>
  <si>
    <t>74°47'45.0"</t>
  </si>
  <si>
    <t>46°11'5.0"</t>
  </si>
  <si>
    <t>74°49'47.0"</t>
  </si>
  <si>
    <t>46°11'2.0"</t>
  </si>
  <si>
    <t>74°45'26.0"</t>
  </si>
  <si>
    <t>46°12'18.0"</t>
  </si>
  <si>
    <t>46°12'22.0"</t>
  </si>
  <si>
    <t>46°13'21.0"</t>
  </si>
  <si>
    <t>74°42'41.0"</t>
  </si>
  <si>
    <t>74°41'58.0"</t>
  </si>
  <si>
    <t>46°11'28.0"</t>
  </si>
  <si>
    <t>74°41'26.0"</t>
  </si>
  <si>
    <t>MNCOXX MNCOXA MNCON1</t>
  </si>
  <si>
    <t>TY000002101290522R1</t>
  </si>
  <si>
    <t>TY000002101290522R2</t>
  </si>
  <si>
    <t>TY000002101290522Y1</t>
  </si>
  <si>
    <t>TY000002101290522Y3</t>
  </si>
  <si>
    <t>TY000002101290522Y2</t>
  </si>
  <si>
    <t>TY000002101290522Y4</t>
  </si>
  <si>
    <t>TY000002101290522P1</t>
  </si>
  <si>
    <t>MNCOXY MNCOXB MNCON2</t>
  </si>
  <si>
    <t>TY000002101290521R1</t>
  </si>
  <si>
    <t>TY000002101290521R2</t>
  </si>
  <si>
    <t>TY000002101290521Y1</t>
  </si>
  <si>
    <t>TY000002101290521Y3</t>
  </si>
  <si>
    <t>TY000002101290521Y2</t>
  </si>
  <si>
    <t>TY000002101290521Y4</t>
  </si>
  <si>
    <t>TY000002101290521P1</t>
  </si>
  <si>
    <t>MNCOXZ MNCOXC MNCON3</t>
  </si>
  <si>
    <t>TY000002101290570R1</t>
  </si>
  <si>
    <t>TY000002101290570R2</t>
  </si>
  <si>
    <t>TY000002101290570Y1</t>
  </si>
  <si>
    <t>TY000002101290570Y3</t>
  </si>
  <si>
    <t>TY000002101290570Y2</t>
  </si>
  <si>
    <t>TY000002101290570Y4</t>
  </si>
  <si>
    <t>TY000002101290570P1</t>
  </si>
  <si>
    <t>TQBM-T2008L6R032V03</t>
  </si>
  <si>
    <t>M</t>
  </si>
  <si>
    <t>KACSF3854672</t>
  </si>
  <si>
    <t>80010692V01_TOP</t>
  </si>
  <si>
    <t>KACSF3854594</t>
  </si>
  <si>
    <t>KACSF3854371</t>
  </si>
  <si>
    <t>4</t>
  </si>
  <si>
    <t>KACSG1321925</t>
  </si>
  <si>
    <t>80010692V01_LOW</t>
  </si>
  <si>
    <t>5</t>
  </si>
  <si>
    <t>KACSG1323827</t>
  </si>
  <si>
    <t>6</t>
  </si>
  <si>
    <t>KACSG1323520</t>
  </si>
  <si>
    <t>7</t>
  </si>
  <si>
    <t>KACSF3854953</t>
  </si>
  <si>
    <t>80010692V01_BOT</t>
  </si>
  <si>
    <t>8</t>
  </si>
  <si>
    <t>KACSF3854957</t>
  </si>
  <si>
    <t>9</t>
  </si>
  <si>
    <t>KACSF3854658</t>
  </si>
  <si>
    <t>45°30'15.0"</t>
  </si>
  <si>
    <t>73°36'19.0"</t>
  </si>
  <si>
    <t>45°30'9.0"</t>
  </si>
  <si>
    <t>73°36'52.0"</t>
  </si>
  <si>
    <t>73°37'9.0"</t>
  </si>
  <si>
    <t>45°30'19.0"</t>
  </si>
  <si>
    <t>73°37'8.0"</t>
  </si>
  <si>
    <t>45°30'20.0"</t>
  </si>
  <si>
    <t>73°37'5.0"</t>
  </si>
  <si>
    <t>45°30'33.0"</t>
  </si>
  <si>
    <t>73°36'22.0"</t>
  </si>
  <si>
    <t>45°30'31.0"</t>
  </si>
  <si>
    <t>73°36'20.0"</t>
  </si>
  <si>
    <t>45°30'14.0"</t>
  </si>
  <si>
    <t>45°30'5.0"</t>
  </si>
  <si>
    <t>45°29'55.0"</t>
  </si>
  <si>
    <t>73°36'40.0"</t>
  </si>
  <si>
    <t>45°30'2.0"</t>
  </si>
  <si>
    <t>73°37'11.0"</t>
  </si>
  <si>
    <t>73°36'43.0"</t>
  </si>
  <si>
    <t>45°30'15.4"</t>
  </si>
  <si>
    <t>73°36'19.4"</t>
  </si>
  <si>
    <t>45°30'9.3"</t>
  </si>
  <si>
    <t>73°36'51.8"</t>
  </si>
  <si>
    <t>45°30'21.8"</t>
  </si>
  <si>
    <t>73°37'30.1"</t>
  </si>
  <si>
    <t>45°30'33.8"</t>
  </si>
  <si>
    <t>73°37'16.5"</t>
  </si>
  <si>
    <t>45°30'34.4"</t>
  </si>
  <si>
    <t>73°37'13.2"</t>
  </si>
  <si>
    <t>45°30'43.5"</t>
  </si>
  <si>
    <t>73°36'26.1"</t>
  </si>
  <si>
    <t>45°30'41.1"</t>
  </si>
  <si>
    <t>73°36'20.4"</t>
  </si>
  <si>
    <t>45°30'4.4"</t>
  </si>
  <si>
    <t>45°30'14.6"</t>
  </si>
  <si>
    <t>45°29'55.1"</t>
  </si>
  <si>
    <t>73°36'40.2"</t>
  </si>
  <si>
    <t>45°29'49.8"</t>
  </si>
  <si>
    <t>73°37'19.9"</t>
  </si>
  <si>
    <t>45°30'3.4"</t>
  </si>
  <si>
    <t>73°37'32.7"</t>
  </si>
  <si>
    <t>45°30'20.4"</t>
  </si>
  <si>
    <t>73°37'31.6"</t>
  </si>
  <si>
    <t>45°29'52.2"</t>
  </si>
  <si>
    <t>73°36'46.8"</t>
  </si>
  <si>
    <t>KACSH1425285-Y1</t>
  </si>
  <si>
    <t>80010865_Y1</t>
  </si>
  <si>
    <t>KACSH1425285-R1</t>
  </si>
  <si>
    <t>80010865_R1</t>
  </si>
  <si>
    <t>KACSH1425285-Y2</t>
  </si>
  <si>
    <t>80010865_Y2</t>
  </si>
  <si>
    <t>KACSH3091563-Y1</t>
  </si>
  <si>
    <t>KACSH3091563-R1</t>
  </si>
  <si>
    <t>KACSH3091563-Y2</t>
  </si>
  <si>
    <t>KACSH2639611-Y1</t>
  </si>
  <si>
    <t>KACSH2639611-R1</t>
  </si>
  <si>
    <t>KACSH2639611-Y2</t>
  </si>
  <si>
    <t>MD11GXA MD11GOA</t>
  </si>
  <si>
    <t>MD41GXB MD41GOB</t>
  </si>
  <si>
    <t>MD41GXC MD41GOC</t>
  </si>
  <si>
    <t>MD11GXB MD11GOB</t>
  </si>
  <si>
    <t>MD11GXC MD11GOC</t>
  </si>
  <si>
    <t>MD41GXA MD41GOA</t>
  </si>
  <si>
    <t>45°29'36.0"</t>
  </si>
  <si>
    <t>73°37'41.0"</t>
  </si>
  <si>
    <t>45°29'32.0"</t>
  </si>
  <si>
    <t>73°37'43.0"</t>
  </si>
  <si>
    <t>45°29'27.0"</t>
  </si>
  <si>
    <t>73°37'50.0"</t>
  </si>
  <si>
    <t>45°29'35.0"</t>
  </si>
  <si>
    <t>73°37'52.0"</t>
  </si>
  <si>
    <t>45°29'37.0"</t>
  </si>
  <si>
    <t>73°37'55.0"</t>
  </si>
  <si>
    <t>45°29'39.0"</t>
  </si>
  <si>
    <t>45°29'43.0"</t>
  </si>
  <si>
    <t>45°29'46.0"</t>
  </si>
  <si>
    <t>73°37'44.0"</t>
  </si>
  <si>
    <t>45°29'40.0"</t>
  </si>
  <si>
    <t>73°37'42.0"</t>
  </si>
  <si>
    <t>45°29'23.0"</t>
  </si>
  <si>
    <t>45°29'18.0"</t>
  </si>
  <si>
    <t>73°38'6.0"</t>
  </si>
  <si>
    <t>45°29'15.0"</t>
  </si>
  <si>
    <t>73°38'10.0"</t>
  </si>
  <si>
    <t>73°38'16.0"</t>
  </si>
  <si>
    <t>73°38'22.0"</t>
  </si>
  <si>
    <t>73°38'27.0"</t>
  </si>
  <si>
    <t>45°29'38.0"</t>
  </si>
  <si>
    <t>73°38'29.0"</t>
  </si>
  <si>
    <t>45°29'42.0"</t>
  </si>
  <si>
    <t>73°38'18.0"</t>
  </si>
  <si>
    <t>45°29'41.0"</t>
  </si>
  <si>
    <t>73°38'17.0"</t>
  </si>
  <si>
    <t>73°38'7.0"</t>
  </si>
  <si>
    <t>73°37'56.0"</t>
  </si>
  <si>
    <t>45°29'31.0"</t>
  </si>
  <si>
    <t>73°37'45.0"</t>
  </si>
  <si>
    <t>73°37'60.0"</t>
  </si>
  <si>
    <t>45°29'45.0"</t>
  </si>
  <si>
    <t>45°29'52.0"</t>
  </si>
  <si>
    <t>73°38'13.0"</t>
  </si>
  <si>
    <t>45°30'3.0"</t>
  </si>
  <si>
    <t>73°38'4.0"</t>
  </si>
  <si>
    <t>45°30'0.0"</t>
  </si>
  <si>
    <t>73°37'53.0"</t>
  </si>
  <si>
    <t>45°29'57.0"</t>
  </si>
  <si>
    <t>45°29'51.0"</t>
  </si>
  <si>
    <t>45°29'59.0"</t>
  </si>
  <si>
    <t>73°38'2.0"</t>
  </si>
  <si>
    <t>45°29'29.0"</t>
  </si>
  <si>
    <t>73°38'14.0"</t>
  </si>
  <si>
    <t>45°29'20.0"</t>
  </si>
  <si>
    <t>73°38'26.0"</t>
  </si>
  <si>
    <t>73°38'24.0"</t>
  </si>
  <si>
    <t>73°38'21.0"</t>
  </si>
  <si>
    <t>73°37'33.0"</t>
  </si>
  <si>
    <t>45°29'50.0"</t>
  </si>
  <si>
    <t>73°37'20.0"</t>
  </si>
  <si>
    <t>73°37'21.0"</t>
  </si>
  <si>
    <t>73°37'22.0"</t>
  </si>
  <si>
    <t>73°37'36.0"</t>
  </si>
  <si>
    <t>73°37'23.0"</t>
  </si>
  <si>
    <t>45°29'49.0"</t>
  </si>
  <si>
    <t>73°38'32.0"</t>
  </si>
  <si>
    <t>45°29'56.63"</t>
  </si>
  <si>
    <t>73°34'37.12"</t>
  </si>
  <si>
    <t>45°26'28.37"</t>
  </si>
  <si>
    <t>73°40'30.59"</t>
  </si>
  <si>
    <t>45°24'52.37"</t>
  </si>
  <si>
    <t>73°37'14.86"</t>
  </si>
  <si>
    <t>45°24'37.79"</t>
  </si>
  <si>
    <t>73°33'17.04"</t>
  </si>
  <si>
    <t>45°25'48.51"</t>
  </si>
  <si>
    <t>73°29'40.58"</t>
  </si>
  <si>
    <t>45°28'05.67"</t>
  </si>
  <si>
    <t>73°27'23.31"</t>
  </si>
  <si>
    <t>45°50'36.03"</t>
  </si>
  <si>
    <t>73°45'36.02"</t>
  </si>
  <si>
    <t>45°48'45.07"</t>
  </si>
  <si>
    <t>73°38'19.54"</t>
  </si>
  <si>
    <t>45°51'32"</t>
  </si>
  <si>
    <t>73°37'58.2"</t>
  </si>
  <si>
    <t>45°54'03.98"</t>
  </si>
  <si>
    <t>73°39'39.63"</t>
  </si>
  <si>
    <t>45°55'40.23"</t>
  </si>
  <si>
    <t>73°42'56.83"</t>
  </si>
  <si>
    <t>45°55'54.86"</t>
  </si>
  <si>
    <t>73°46'56.85"</t>
  </si>
  <si>
    <t>45°47'07.77"</t>
  </si>
  <si>
    <t>73°51'31.67"</t>
  </si>
  <si>
    <t>45°45'31.77"</t>
  </si>
  <si>
    <t>73°48'14.73"</t>
  </si>
  <si>
    <t>45°45'17.19"</t>
  </si>
  <si>
    <t>73°44'15.45"</t>
  </si>
  <si>
    <t>45°46'27.91"</t>
  </si>
  <si>
    <t>73°40'37.66"</t>
  </si>
  <si>
    <t>45°54'43.93"</t>
  </si>
  <si>
    <t>73°50'35.13"</t>
  </si>
  <si>
    <t>45°52'26.53"</t>
  </si>
  <si>
    <t>73°52'52.99"</t>
  </si>
  <si>
    <t>45°49'39.56"</t>
  </si>
  <si>
    <t>73°53'13.58"</t>
  </si>
  <si>
    <t>45°30'16.48"</t>
  </si>
  <si>
    <t>73°36'46.51"</t>
  </si>
  <si>
    <t>45°25'12.22"</t>
  </si>
  <si>
    <t>73°34'08.75"</t>
  </si>
  <si>
    <t>45°26'48.22"</t>
  </si>
  <si>
    <t>73°30'53"</t>
  </si>
  <si>
    <t>45°29'20.01"</t>
  </si>
  <si>
    <t>73°29'11.71"</t>
  </si>
  <si>
    <t>45°32'06.98"</t>
  </si>
  <si>
    <t>73°29'32.18"</t>
  </si>
  <si>
    <t>45°34'24.39"</t>
  </si>
  <si>
    <t>73°31'49.21"</t>
  </si>
  <si>
    <t>73°42'40.02"</t>
  </si>
  <si>
    <t>73°39'24.27"</t>
  </si>
  <si>
    <t>45°24'57.64"</t>
  </si>
  <si>
    <t>73°35'26.42"</t>
  </si>
  <si>
    <t>45°26'08.36"</t>
  </si>
  <si>
    <t>73°31'49.94"</t>
  </si>
  <si>
    <t>45°28'25.52"</t>
  </si>
  <si>
    <t>73°29'32.66"</t>
  </si>
  <si>
    <t>45°33'44.44"</t>
  </si>
  <si>
    <t>73°42'40.74"</t>
  </si>
  <si>
    <t>45°31'12.45"</t>
  </si>
  <si>
    <t>73°44'21.56"</t>
  </si>
  <si>
    <t>73°44'00.36"</t>
  </si>
  <si>
    <t>73°41'43.08"</t>
  </si>
  <si>
    <t>73°38'06.6"</t>
  </si>
  <si>
    <t>45°29'39.03"</t>
  </si>
  <si>
    <t>73°37'54.58"</t>
  </si>
  <si>
    <t>45°28'14.99"</t>
  </si>
  <si>
    <t>73°30'28.64"</t>
  </si>
  <si>
    <t>45°31'02.58"</t>
  </si>
  <si>
    <t>73°30'28.27"</t>
  </si>
  <si>
    <t>45°33'27.83"</t>
  </si>
  <si>
    <t>73°32'27.63"</t>
  </si>
  <si>
    <t>45°34'51.74"</t>
  </si>
  <si>
    <t>73°35'54.86"</t>
  </si>
  <si>
    <t>73°39'54.3"</t>
  </si>
  <si>
    <t>45°29'39.09"</t>
  </si>
  <si>
    <t>73°37'56.07"</t>
  </si>
  <si>
    <t>45°26'10.83"</t>
  </si>
  <si>
    <t>73°43'49.51"</t>
  </si>
  <si>
    <t>45°24'34.83"</t>
  </si>
  <si>
    <t>73°40'33.8"</t>
  </si>
  <si>
    <t>45°24'20.25"</t>
  </si>
  <si>
    <t>73°36'36"</t>
  </si>
  <si>
    <t>45°25'30.97"</t>
  </si>
  <si>
    <t>73°32'59.56"</t>
  </si>
  <si>
    <t>45°27'48.13"</t>
  </si>
  <si>
    <t>73°30'42.3"</t>
  </si>
  <si>
    <t>45°29'39.11"</t>
  </si>
  <si>
    <t>73°37'58.17"</t>
  </si>
  <si>
    <t>45°31'29.61"</t>
  </si>
  <si>
    <t>73°45'12.41"</t>
  </si>
  <si>
    <t>45°28'42.64"</t>
  </si>
  <si>
    <t>73°45'32.89"</t>
  </si>
  <si>
    <t>45°26'10.85"</t>
  </si>
  <si>
    <t>73°43'51.61"</t>
  </si>
  <si>
    <t>45°24'34.85"</t>
  </si>
  <si>
    <t>73°40'35.9"</t>
  </si>
  <si>
    <t>45°24'20.26"</t>
  </si>
  <si>
    <t>73°36'38.09"</t>
  </si>
  <si>
    <t>KACSH3203845-Y1</t>
  </si>
  <si>
    <t>KACSH3203845-R1</t>
  </si>
  <si>
    <t>KACSH3203845-Y2</t>
  </si>
  <si>
    <t>KACSH3203903-Y1</t>
  </si>
  <si>
    <t>KACSH3203903-R1</t>
  </si>
  <si>
    <t>KACSH3203903-Y2</t>
  </si>
  <si>
    <t>KACSH3203825-Y1</t>
  </si>
  <si>
    <t>KACSH3203825-R1</t>
  </si>
  <si>
    <t>KACSH3203825-Y2</t>
  </si>
  <si>
    <t>M18GXA M18GOA</t>
  </si>
  <si>
    <t>M18GXB M18GOB</t>
  </si>
  <si>
    <t>M18GXC M18GOC</t>
  </si>
  <si>
    <t>45°28'3.9"</t>
  </si>
  <si>
    <t>73°43'0.7"</t>
  </si>
  <si>
    <t>45°27'32.0"</t>
  </si>
  <si>
    <t>73°42'51.8"</t>
  </si>
  <si>
    <t>45°27'29.8"</t>
  </si>
  <si>
    <t>73°42'51.2"</t>
  </si>
  <si>
    <t>45°27'29.3"</t>
  </si>
  <si>
    <t>73°42'53.4"</t>
  </si>
  <si>
    <t>45°27'39.2"</t>
  </si>
  <si>
    <t>73°43'23.5"</t>
  </si>
  <si>
    <t>45°28'8.7"</t>
  </si>
  <si>
    <t>73°43'27.2"</t>
  </si>
  <si>
    <t>45°28'11.4"</t>
  </si>
  <si>
    <t>73°43'22.8"</t>
  </si>
  <si>
    <t>45°28'11.3"</t>
  </si>
  <si>
    <t>73°43'22.1"</t>
  </si>
  <si>
    <t>73°43'14.8"</t>
  </si>
  <si>
    <t>45°28'7.0"</t>
  </si>
  <si>
    <t>73°43'6.5"</t>
  </si>
  <si>
    <t>45°27'24.9"</t>
  </si>
  <si>
    <t>73°43'15.1"</t>
  </si>
  <si>
    <t>45°27'16.8"</t>
  </si>
  <si>
    <t>73°43'54.9"</t>
  </si>
  <si>
    <t>45°27'18.7"</t>
  </si>
  <si>
    <t>73°43'58.3"</t>
  </si>
  <si>
    <t>45°27'27.9"</t>
  </si>
  <si>
    <t>73°44'15.5"</t>
  </si>
  <si>
    <t>45°27'38.8"</t>
  </si>
  <si>
    <t>73°44'17.2"</t>
  </si>
  <si>
    <t>45°27'51.7"</t>
  </si>
  <si>
    <t>73°43'55.6"</t>
  </si>
  <si>
    <t>45°27'39.0"</t>
  </si>
  <si>
    <t>45°27'33.0"</t>
  </si>
  <si>
    <t>45°27'36.0"</t>
  </si>
  <si>
    <t>73°43'9.0"</t>
  </si>
  <si>
    <t>73°43'18.0"</t>
  </si>
  <si>
    <t>73°43'22.0"</t>
  </si>
  <si>
    <t>45°27'42.0"</t>
  </si>
  <si>
    <t>45°27'48.0"</t>
  </si>
  <si>
    <t>73°43'21.0"</t>
  </si>
  <si>
    <t>45°27'51.0"</t>
  </si>
  <si>
    <t>73°43'17.0"</t>
  </si>
  <si>
    <t>45°27'54.0"</t>
  </si>
  <si>
    <t>45°27'45.0"</t>
  </si>
  <si>
    <t>45°27'22.0"</t>
  </si>
  <si>
    <t>73°43'30.0"</t>
  </si>
  <si>
    <t>45°27'25.0"</t>
  </si>
  <si>
    <t>73°43'34.0"</t>
  </si>
  <si>
    <t>45°27'31.0"</t>
  </si>
  <si>
    <t>45°27'30.0"</t>
  </si>
  <si>
    <t>45°27'27.0"</t>
  </si>
  <si>
    <t>73°43'38.0"</t>
  </si>
  <si>
    <t>45°27'37.0"</t>
  </si>
  <si>
    <t>73°43'47.0"</t>
  </si>
  <si>
    <t>73°43'55.0"</t>
  </si>
  <si>
    <t>73°43'42.0"</t>
  </si>
  <si>
    <t>73°43'22.7"</t>
  </si>
  <si>
    <t>73°43'22.2"</t>
  </si>
  <si>
    <t>45°28'11.2"</t>
  </si>
  <si>
    <t>73°43'2.7"</t>
  </si>
  <si>
    <t>45°27'32.1"</t>
  </si>
  <si>
    <t>73°42'51.6"</t>
  </si>
  <si>
    <t>45°27'28.4"</t>
  </si>
  <si>
    <t>73°42'50.5"</t>
  </si>
  <si>
    <t>45°27'5.5"</t>
  </si>
  <si>
    <t>73°42'44.0"</t>
  </si>
  <si>
    <t>45°27'6.3"</t>
  </si>
  <si>
    <t>73°42'53.7"</t>
  </si>
  <si>
    <t>45°27'10.0"</t>
  </si>
  <si>
    <t>73°43'42.2"</t>
  </si>
  <si>
    <t>45°27'26.7"</t>
  </si>
  <si>
    <t>73°44'13.2"</t>
  </si>
  <si>
    <t>45°27'39.6"</t>
  </si>
  <si>
    <t>73°44'15.9"</t>
  </si>
  <si>
    <t>45°27'53.2"</t>
  </si>
  <si>
    <t>73°43'53.1"</t>
  </si>
  <si>
    <t>45°28'8.5"</t>
  </si>
  <si>
    <t>73°43'27.5"</t>
  </si>
  <si>
    <t>45°27'21.0"</t>
  </si>
  <si>
    <t>73°42'45.0"</t>
  </si>
  <si>
    <t>45°27'17.0"</t>
  </si>
  <si>
    <t>73°42'52.0"</t>
  </si>
  <si>
    <t>45°27'28.0"</t>
  </si>
  <si>
    <t>73°43'25.0"</t>
  </si>
  <si>
    <t>45°27'38.0"</t>
  </si>
  <si>
    <t>73°43'19.0"</t>
  </si>
  <si>
    <t>73°43'12.0"</t>
  </si>
  <si>
    <t>45°27'47.0"</t>
  </si>
  <si>
    <t>73°43'8.0"</t>
  </si>
  <si>
    <t>45°27'40.0"</t>
  </si>
  <si>
    <t>73°42'57.0"</t>
  </si>
  <si>
    <t>73°42'54.0"</t>
  </si>
  <si>
    <t>45°27'24.0"</t>
  </si>
  <si>
    <t>73°43'29.0"</t>
  </si>
  <si>
    <t>45°27'16.0"</t>
  </si>
  <si>
    <t>73°43'33.0"</t>
  </si>
  <si>
    <t>45°27'5.0"</t>
  </si>
  <si>
    <t>45°27'3.0"</t>
  </si>
  <si>
    <t>45°27'9.0"</t>
  </si>
  <si>
    <t>73°43'60.0"</t>
  </si>
  <si>
    <t>45°27'18.0"</t>
  </si>
  <si>
    <t>73°44'9.0"</t>
  </si>
  <si>
    <t>73°44'10.0"</t>
  </si>
  <si>
    <t>45°27'29.0"</t>
  </si>
  <si>
    <t>45°27'35.0"</t>
  </si>
  <si>
    <t>73°43'51.0"</t>
  </si>
  <si>
    <t>73°43'24.0"</t>
  </si>
  <si>
    <t>45°28'3.0"</t>
  </si>
  <si>
    <t>45°27'55.0"</t>
  </si>
  <si>
    <t>73°43'20.0"</t>
  </si>
  <si>
    <t>45°27'41.0"</t>
  </si>
  <si>
    <t>45°27'52.0"</t>
  </si>
  <si>
    <t>73°43'41.0"</t>
  </si>
  <si>
    <t>45°27'60.0"</t>
  </si>
  <si>
    <t>73°43'49.0"</t>
  </si>
  <si>
    <t>45°28'9.0"</t>
  </si>
  <si>
    <t>45°28'21.0"</t>
  </si>
  <si>
    <t>45°28'31.0"</t>
  </si>
  <si>
    <t>45°28'23.0"</t>
  </si>
  <si>
    <t>45°28'10.0"</t>
  </si>
  <si>
    <t>KACSF4778990</t>
  </si>
  <si>
    <t>KACSF4778992</t>
  </si>
  <si>
    <t>KACSF4778953</t>
  </si>
  <si>
    <t>KACSF4778724</t>
  </si>
  <si>
    <t>KACSF3854975</t>
  </si>
  <si>
    <t>KACSF4778857</t>
  </si>
  <si>
    <t>45°26'51.2"</t>
  </si>
  <si>
    <t>73°50'6.0"</t>
  </si>
  <si>
    <t>45°26'57.8"</t>
  </si>
  <si>
    <t>73°49'58.0"</t>
  </si>
  <si>
    <t>45°26'56.8"</t>
  </si>
  <si>
    <t>73°49'56.3"</t>
  </si>
  <si>
    <t>45°26'38.6"</t>
  </si>
  <si>
    <t>73°49'24.1"</t>
  </si>
  <si>
    <t>45°26'26.3"</t>
  </si>
  <si>
    <t>73°49'27.6"</t>
  </si>
  <si>
    <t>45°26'22.0"</t>
  </si>
  <si>
    <t>73°49'48.3"</t>
  </si>
  <si>
    <t>45°26'21.5"</t>
  </si>
  <si>
    <t>73°49'50.6"</t>
  </si>
  <si>
    <t>45°26'21.4"</t>
  </si>
  <si>
    <t>73°49'50.5"</t>
  </si>
  <si>
    <t>45°26'16.2"</t>
  </si>
  <si>
    <t>73°50'15.4"</t>
  </si>
  <si>
    <t>45°26'29.3"</t>
  </si>
  <si>
    <t>73°50'38.2"</t>
  </si>
  <si>
    <t>45°26'54.0"</t>
  </si>
  <si>
    <t>73°50'28.8"</t>
  </si>
  <si>
    <t>45°27'4.9"</t>
  </si>
  <si>
    <t>73°50'24.8"</t>
  </si>
  <si>
    <t>45°27'10.6"</t>
  </si>
  <si>
    <t>73°50'22.7"</t>
  </si>
  <si>
    <t>45°27'11.6"</t>
  </si>
  <si>
    <t>73°50'22.3"</t>
  </si>
  <si>
    <t>45°26'32.0"</t>
  </si>
  <si>
    <t>73°49'26.0"</t>
  </si>
  <si>
    <t>45°26'30.0"</t>
  </si>
  <si>
    <t>73°49'25.0"</t>
  </si>
  <si>
    <t>45°26'28.0"</t>
  </si>
  <si>
    <t>73°49'38.0"</t>
  </si>
  <si>
    <t>73°49'40.0"</t>
  </si>
  <si>
    <t>73°49'42.0"</t>
  </si>
  <si>
    <t>45°26'31.0"</t>
  </si>
  <si>
    <t>45°26'38.0"</t>
  </si>
  <si>
    <t>73°49'57.0"</t>
  </si>
  <si>
    <t>45°26'42.0"</t>
  </si>
  <si>
    <t>73°49'59.0"</t>
  </si>
  <si>
    <t>45°26'51.0"</t>
  </si>
  <si>
    <t>73°50'5.0"</t>
  </si>
  <si>
    <t>45°26'52.0"</t>
  </si>
  <si>
    <t>73°50'3.0"</t>
  </si>
  <si>
    <t>45°27'0.0"</t>
  </si>
  <si>
    <t>45°27'2.0"</t>
  </si>
  <si>
    <t>73°49'52.0"</t>
  </si>
  <si>
    <t>45°26'49.0"</t>
  </si>
  <si>
    <t>73°49'34.0"</t>
  </si>
  <si>
    <t>45°26'43.0"</t>
  </si>
  <si>
    <t>73°49'33.0"</t>
  </si>
  <si>
    <t>45°26'26.0"</t>
  </si>
  <si>
    <t>73°49'50.0"</t>
  </si>
  <si>
    <t>45°26'25.0"</t>
  </si>
  <si>
    <t>73°49'54.0"</t>
  </si>
  <si>
    <t>73°49'60.0"</t>
  </si>
  <si>
    <t>45°26'23.0"</t>
  </si>
  <si>
    <t>73°50'9.0"</t>
  </si>
  <si>
    <t>73°50'20.0"</t>
  </si>
  <si>
    <t>45°26'29.0"</t>
  </si>
  <si>
    <t>73°50'31.0"</t>
  </si>
  <si>
    <t>45°26'36.0"</t>
  </si>
  <si>
    <t>73°50'49.0"</t>
  </si>
  <si>
    <t>45°26'44.0"</t>
  </si>
  <si>
    <t>73°50'14.0"</t>
  </si>
  <si>
    <t>45°26'50.0"</t>
  </si>
  <si>
    <t>73°50'1.0"</t>
  </si>
  <si>
    <t>45°26'55.0"</t>
  </si>
  <si>
    <t>73°50'2.0"</t>
  </si>
  <si>
    <t>73°50'17.0"</t>
  </si>
  <si>
    <t>73°50'21.0"</t>
  </si>
  <si>
    <t>45°26'59.0"</t>
  </si>
  <si>
    <t>73°50'27.0"</t>
  </si>
  <si>
    <t>73°50'25.0"</t>
  </si>
  <si>
    <t>45°27'19.0"</t>
  </si>
  <si>
    <t>45°27'20.0"</t>
  </si>
  <si>
    <t>45°27'13.0"</t>
  </si>
  <si>
    <t>45°27'7.0"</t>
  </si>
  <si>
    <t>45°26'52.86"</t>
  </si>
  <si>
    <t>73°50'09.76"</t>
  </si>
  <si>
    <t>45°21'48.6"</t>
  </si>
  <si>
    <t>73°47'32.16"</t>
  </si>
  <si>
    <t>45°23'24.6"</t>
  </si>
  <si>
    <t>73°44'16.6"</t>
  </si>
  <si>
    <t>45°25'56.39"</t>
  </si>
  <si>
    <t>73°42'35.41"</t>
  </si>
  <si>
    <t>45°28'43.36"</t>
  </si>
  <si>
    <t>73°42'55.87"</t>
  </si>
  <si>
    <t>45°31'00.77"</t>
  </si>
  <si>
    <t>73°45'12.76"</t>
  </si>
  <si>
    <t>45°26'50.3"</t>
  </si>
  <si>
    <t>73°50'03.65"</t>
  </si>
  <si>
    <t>45°27'46.27"</t>
  </si>
  <si>
    <t>73°57'38.24"</t>
  </si>
  <si>
    <t>45°24'59.34"</t>
  </si>
  <si>
    <t>73°57'17.06"</t>
  </si>
  <si>
    <t>45°22'42.18"</t>
  </si>
  <si>
    <t>73°54'59.92"</t>
  </si>
  <si>
    <t>45°21'31.46"</t>
  </si>
  <si>
    <t>73°51'23.66"</t>
  </si>
  <si>
    <t>45°21'46.04"</t>
  </si>
  <si>
    <t>73°47'26.05"</t>
  </si>
  <si>
    <t>45°26'50.33"</t>
  </si>
  <si>
    <t>73°50'04.49"</t>
  </si>
  <si>
    <t>45°30'58.23"</t>
  </si>
  <si>
    <t>73°45'07.5"</t>
  </si>
  <si>
    <t>45°32'09.16"</t>
  </si>
  <si>
    <t>73°48'44.23"</t>
  </si>
  <si>
    <t>45°31'54.53"</t>
  </si>
  <si>
    <t>73°52'42.56"</t>
  </si>
  <si>
    <t>45°30'18.28"</t>
  </si>
  <si>
    <t>73°55'58.37"</t>
  </si>
  <si>
    <t>45°27'46.3"</t>
  </si>
  <si>
    <t>73°57'39.08"</t>
  </si>
  <si>
    <t>A(R503-1-15)</t>
  </si>
  <si>
    <t>A(R503-1-16)</t>
  </si>
  <si>
    <t>E(R503-2-12)</t>
  </si>
  <si>
    <t>E(R503-2-11)</t>
  </si>
  <si>
    <t>J(R503-1-7)</t>
  </si>
  <si>
    <t>J(R503-1-6)</t>
  </si>
  <si>
    <t>M8L1GX4 M8L1GX7 M8L1GXD</t>
  </si>
  <si>
    <t>KACSF3107964</t>
  </si>
  <si>
    <t>KACSH0655106</t>
  </si>
  <si>
    <t>M8L1GX5 M8L1GX8 M8L1GXE</t>
  </si>
  <si>
    <t>KACSF3107878</t>
  </si>
  <si>
    <t>KACSF3107984</t>
  </si>
  <si>
    <t>M8L1GX6 M8L1GX9 M8L1GXF</t>
  </si>
  <si>
    <t>KACSF3751086</t>
  </si>
  <si>
    <t>KACSF3853276</t>
  </si>
  <si>
    <t>45°29'53.0"</t>
  </si>
  <si>
    <t>73°34'31.0"</t>
  </si>
  <si>
    <t>73°34'29.0"</t>
  </si>
  <si>
    <t>73°34'20.0"</t>
  </si>
  <si>
    <t>73°34'22.0"</t>
  </si>
  <si>
    <t>45°29'48.0"</t>
  </si>
  <si>
    <t>73°34'28.0"</t>
  </si>
  <si>
    <t>45°29'44.0"</t>
  </si>
  <si>
    <t>73°34'24.0"</t>
  </si>
  <si>
    <t>73°34'35.0"</t>
  </si>
  <si>
    <t>45°29'48.2"</t>
  </si>
  <si>
    <t>73°34'20.7"</t>
  </si>
  <si>
    <t>45°29'32.3"</t>
  </si>
  <si>
    <t>73°34'24.7"</t>
  </si>
  <si>
    <t>45°29'33.0"</t>
  </si>
  <si>
    <t>73°34'12.8"</t>
  </si>
  <si>
    <t>45°29'37.8"</t>
  </si>
  <si>
    <t>73°34'3.0"</t>
  </si>
  <si>
    <t>45°29'45.4"</t>
  </si>
  <si>
    <t>73°33'58.0"</t>
  </si>
  <si>
    <t>45°29'53.8"</t>
  </si>
  <si>
    <t>73°33'59.0"</t>
  </si>
  <si>
    <t>45°29'45.5"</t>
  </si>
  <si>
    <t>73°34'14.7"</t>
  </si>
  <si>
    <t>45°29'31.5"</t>
  </si>
  <si>
    <t>73°34'26.2"</t>
  </si>
  <si>
    <t>45°29'29.3"</t>
  </si>
  <si>
    <t>73°34'3.1"</t>
  </si>
  <si>
    <t>45°29'37.4"</t>
  </si>
  <si>
    <t>73°33'54.7"</t>
  </si>
  <si>
    <t>73°33'51.6"</t>
  </si>
  <si>
    <t>73°34'30.7"</t>
  </si>
  <si>
    <t>45°29'38.6"</t>
  </si>
  <si>
    <t>73°33'48.8"</t>
  </si>
  <si>
    <t>73°33'44.7"</t>
  </si>
  <si>
    <t>45°30'10.8"</t>
  </si>
  <si>
    <t>73°33'52.8"</t>
  </si>
  <si>
    <t>45°30'21.6"</t>
  </si>
  <si>
    <t>73°34'11.2"</t>
  </si>
  <si>
    <t>45°30'24.5"</t>
  </si>
  <si>
    <t>45°29'41.2"</t>
  </si>
  <si>
    <t>73°35'14.1"</t>
  </si>
  <si>
    <t>45°29'27.4"</t>
  </si>
  <si>
    <t>73°35'0.4"</t>
  </si>
  <si>
    <t>45°29'20.4"</t>
  </si>
  <si>
    <t>73°34'38.7"</t>
  </si>
  <si>
    <t>45°29'21.8"</t>
  </si>
  <si>
    <t>73°34'14.9"</t>
  </si>
  <si>
    <t>45°29'31.4"</t>
  </si>
  <si>
    <t>73°33'55.3"</t>
  </si>
  <si>
    <t>73°34'37.4"</t>
  </si>
  <si>
    <t>45°29'47.1"</t>
  </si>
  <si>
    <t>45°30'3.8"</t>
  </si>
  <si>
    <t>45°30'18.3"</t>
  </si>
  <si>
    <t>73°34'4.7"</t>
  </si>
  <si>
    <t>45°30'26.7"</t>
  </si>
  <si>
    <t>73°34'25.4"</t>
  </si>
  <si>
    <t>73°34'49.3"</t>
  </si>
  <si>
    <t>45°29'50.6"</t>
  </si>
  <si>
    <t>73°34'40.4"</t>
  </si>
  <si>
    <t>45°29'20.1"</t>
  </si>
  <si>
    <t>73°34'56.2"</t>
  </si>
  <si>
    <t>45°29'18.7"</t>
  </si>
  <si>
    <t>73°34'32.4"</t>
  </si>
  <si>
    <t>45°29'25.8"</t>
  </si>
  <si>
    <t>73°34'10.7"</t>
  </si>
  <si>
    <t>45°29'39.5"</t>
  </si>
  <si>
    <t>73°33'57.0"</t>
  </si>
  <si>
    <t>45°29'56.2"</t>
  </si>
  <si>
    <t>73°33'54.9"</t>
  </si>
  <si>
    <t>45°30'13.5"</t>
  </si>
  <si>
    <t>73°35'13.1"</t>
  </si>
  <si>
    <t>45°29'58.9"</t>
  </si>
  <si>
    <t>73°35'25.0"</t>
  </si>
  <si>
    <t>45°29'42.2"</t>
  </si>
  <si>
    <t>45°29'27.7"</t>
  </si>
  <si>
    <t>45°29'19.3"</t>
  </si>
  <si>
    <t>73°34'52.3"</t>
  </si>
  <si>
    <t>73°34'39.5"</t>
  </si>
  <si>
    <t>45°29'20.8"</t>
  </si>
  <si>
    <t>73°34'35.5"</t>
  </si>
  <si>
    <t>45°29'26.5"</t>
  </si>
  <si>
    <t>73°34'13.1"</t>
  </si>
  <si>
    <t>45°29'39.4"</t>
  </si>
  <si>
    <t>73°33'57.7"</t>
  </si>
  <si>
    <t>45°29'55.9"</t>
  </si>
  <si>
    <t>73°33'53.5"</t>
  </si>
  <si>
    <t>45°30'11.6"</t>
  </si>
  <si>
    <t>73°34'1.7"</t>
  </si>
  <si>
    <t>45°30'23.5"</t>
  </si>
  <si>
    <t>73°34'23.7"</t>
  </si>
  <si>
    <t>45°30'24.9"</t>
  </si>
  <si>
    <t>73°34'47.6"</t>
  </si>
  <si>
    <t>45°30'17.8"</t>
  </si>
  <si>
    <t>73°35'9.2"</t>
  </si>
  <si>
    <t>45°30'4.1"</t>
  </si>
  <si>
    <t>73°35'23.0"</t>
  </si>
  <si>
    <t>45°29'47.4"</t>
  </si>
  <si>
    <t>45°30'22.4"</t>
  </si>
  <si>
    <t>45°30'25.3"</t>
  </si>
  <si>
    <t>73°34'43.6"</t>
  </si>
  <si>
    <t>45°29'44.1"</t>
  </si>
  <si>
    <t>73°33'58.4"</t>
  </si>
  <si>
    <t>45°29'52.4"</t>
  </si>
  <si>
    <t>45°29'59.7"</t>
  </si>
  <si>
    <t>73°34'4.4"</t>
  </si>
  <si>
    <t>45°30'3.9"</t>
  </si>
  <si>
    <t>73°34'14.8"</t>
  </si>
  <si>
    <t>73°34'26.7"</t>
  </si>
  <si>
    <t>45°29'46.8"</t>
  </si>
  <si>
    <t>73°34'39.7"</t>
  </si>
  <si>
    <t>45°29'33.6"</t>
  </si>
  <si>
    <t>45°29'32.1"</t>
  </si>
  <si>
    <t>73°34'18.7"</t>
  </si>
  <si>
    <t>73°34'7.5"</t>
  </si>
  <si>
    <t>73°34'13.9"</t>
  </si>
  <si>
    <t>45°29'41.4"</t>
  </si>
  <si>
    <t>73°34'2.4"</t>
  </si>
  <si>
    <t>73°33'53.9"</t>
  </si>
  <si>
    <t>73°33'50.8"</t>
  </si>
  <si>
    <t>45°30'3.5"</t>
  </si>
  <si>
    <t>45°30'9.5"</t>
  </si>
  <si>
    <t>45°29'51.3"</t>
  </si>
  <si>
    <t>73°34'36.2"</t>
  </si>
  <si>
    <t>73°34'30.2"</t>
  </si>
  <si>
    <t>45°29'39.8"</t>
  </si>
  <si>
    <t>73°34'19.9"</t>
  </si>
  <si>
    <t>73°34'7.9"</t>
  </si>
  <si>
    <t>73°33'57.6"</t>
  </si>
  <si>
    <t>45°30'6.9"</t>
  </si>
  <si>
    <t>45°30'11.1"</t>
  </si>
  <si>
    <t>45°29'59.6"</t>
  </si>
  <si>
    <t>45°29'42.7"</t>
  </si>
  <si>
    <t>73°33'52.0"</t>
  </si>
  <si>
    <t>73°33'53.0"</t>
  </si>
  <si>
    <t>45°29'57.9"</t>
  </si>
  <si>
    <t>73°33'59.9"</t>
  </si>
  <si>
    <t>45°30'1.4"</t>
  </si>
  <si>
    <t>45°30'0.7"</t>
  </si>
  <si>
    <t>73°34'22.6"</t>
  </si>
  <si>
    <t>45°30'1.1"</t>
  </si>
  <si>
    <t>45°29'56.9"</t>
  </si>
  <si>
    <t>45°29'49.7"</t>
  </si>
  <si>
    <t>73°34'37.0"</t>
  </si>
  <si>
    <t>45°29'41.3"</t>
  </si>
  <si>
    <t>45°29'34.0"</t>
  </si>
  <si>
    <t>73°34'21.0"</t>
  </si>
  <si>
    <t>73°34'25.0"</t>
  </si>
  <si>
    <t>73°34'27.0"</t>
  </si>
  <si>
    <t>45°29'47.0"</t>
  </si>
  <si>
    <t>73°34'32.0"</t>
  </si>
  <si>
    <t>73°34'33.0"</t>
  </si>
  <si>
    <t>73°34'23.0"</t>
  </si>
  <si>
    <t>45°29'48.26"</t>
  </si>
  <si>
    <t>73°34'27.94"</t>
  </si>
  <si>
    <t>45°29'19.79"</t>
  </si>
  <si>
    <t>73°26'47.88"</t>
  </si>
  <si>
    <t>45°32'04.87"</t>
  </si>
  <si>
    <t>73°27'29.05"</t>
  </si>
  <si>
    <t>45°34'13.38"</t>
  </si>
  <si>
    <t>73°30'02.67"</t>
  </si>
  <si>
    <t>45°35'10.78"</t>
  </si>
  <si>
    <t>73°33'47.62"</t>
  </si>
  <si>
    <t>45°34'41.64"</t>
  </si>
  <si>
    <t>73°37'43.42"</t>
  </si>
  <si>
    <t>45°29'48.13"</t>
  </si>
  <si>
    <t>73°34'28.18"</t>
  </si>
  <si>
    <t>45°24'35.39"</t>
  </si>
  <si>
    <t>73°36'27.54"</t>
  </si>
  <si>
    <t>73°32'28.82"</t>
  </si>
  <si>
    <t>45°25'59.07"</t>
  </si>
  <si>
    <t>73°29'01.95"</t>
  </si>
  <si>
    <t>45°28'24.1"</t>
  </si>
  <si>
    <t>73°27'02.22"</t>
  </si>
  <si>
    <t>45°31'11.68"</t>
  </si>
  <si>
    <t>73°27'01.85"</t>
  </si>
  <si>
    <t>45°34'28.58"</t>
  </si>
  <si>
    <t>73°38'19.2"</t>
  </si>
  <si>
    <t>45°32'29.94"</t>
  </si>
  <si>
    <t>73°41'08.26"</t>
  </si>
  <si>
    <t>45°29'48"</t>
  </si>
  <si>
    <t>73°42'09.82"</t>
  </si>
  <si>
    <t>45°27'06.19"</t>
  </si>
  <si>
    <t>73°41'07.62"</t>
  </si>
  <si>
    <t>45°25'07.82"</t>
  </si>
  <si>
    <t>73°38'18.56"</t>
  </si>
  <si>
    <t>73°34'33.3"</t>
  </si>
  <si>
    <t>45°29'18.2"</t>
  </si>
  <si>
    <t>73°34'25.2"</t>
  </si>
  <si>
    <t>45°29'25.2"</t>
  </si>
  <si>
    <t>73°34'3.6"</t>
  </si>
  <si>
    <t>73°33'49.9"</t>
  </si>
  <si>
    <t>45°29'55.7"</t>
  </si>
  <si>
    <t>73°33'47.8"</t>
  </si>
  <si>
    <t>73°33'57.9"</t>
  </si>
  <si>
    <t>45°30'18.1"</t>
  </si>
  <si>
    <t>73°34'10.2"</t>
  </si>
  <si>
    <t>73°34'56.4"</t>
  </si>
  <si>
    <t>45°30'6.2"</t>
  </si>
  <si>
    <t>73°35'13.3"</t>
  </si>
  <si>
    <t>73°35'19.4"</t>
  </si>
  <si>
    <t>45°29'45.7"</t>
  </si>
  <si>
    <t>73°34'7.4"</t>
  </si>
  <si>
    <t>73°34'10.9"</t>
  </si>
  <si>
    <t>45°29'57.6"</t>
  </si>
  <si>
    <t>73°34'17.1"</t>
  </si>
  <si>
    <t>73°34'24.3"</t>
  </si>
  <si>
    <t>73°34'34.5"</t>
  </si>
  <si>
    <t>73°34'32.1"</t>
  </si>
  <si>
    <t>73°34'26.6"</t>
  </si>
  <si>
    <t>73°34'19.5"</t>
  </si>
  <si>
    <t>45°29'40.3"</t>
  </si>
  <si>
    <t>45°30'2.3"</t>
  </si>
  <si>
    <t>73°34'4.1"</t>
  </si>
  <si>
    <t>45°30'4.8"</t>
  </si>
  <si>
    <t>73°34'10.3"</t>
  </si>
  <si>
    <t>73°34'17.5"</t>
  </si>
  <si>
    <t>45°29'58.0"</t>
  </si>
  <si>
    <t>73°34'27.3"</t>
  </si>
  <si>
    <t>45°29'52.9"</t>
  </si>
  <si>
    <t>45°29'48.6"</t>
  </si>
  <si>
    <t>45°29'46.1"</t>
  </si>
  <si>
    <t>73°34'7.0"</t>
  </si>
  <si>
    <t>73°34'1.9"</t>
  </si>
  <si>
    <t>73°34'0.1"</t>
  </si>
  <si>
    <t>45°30'0.3"</t>
  </si>
  <si>
    <t>45°29'37.1"</t>
  </si>
  <si>
    <t>73°34'21.6"</t>
  </si>
  <si>
    <t>45°29'35.8"</t>
  </si>
  <si>
    <t>73°34'7.8"</t>
  </si>
  <si>
    <t>45°29'40.6"</t>
  </si>
  <si>
    <t>73°34'2.7"</t>
  </si>
  <si>
    <t>73°34'0.8"</t>
  </si>
  <si>
    <t>45°29'54.9"</t>
  </si>
  <si>
    <t>73°34'18.3"</t>
  </si>
  <si>
    <t>73°34'24.5"</t>
  </si>
  <si>
    <t>73°34'28.1"</t>
  </si>
  <si>
    <t>45°29'43.8"</t>
  </si>
  <si>
    <t>73°34'1.0"</t>
  </si>
  <si>
    <t>45°29'48.8"</t>
  </si>
  <si>
    <t>73°34'5.8"</t>
  </si>
  <si>
    <t>73°34'12.3"</t>
  </si>
  <si>
    <t>45°29'54.6"</t>
  </si>
  <si>
    <t>73°34'19.4"</t>
  </si>
  <si>
    <t>KACSF4101310</t>
  </si>
  <si>
    <t>KACSF4101377</t>
  </si>
  <si>
    <t>KACSF4102545</t>
  </si>
  <si>
    <t>KACSF4102688</t>
  </si>
  <si>
    <t>KACSF4101378</t>
  </si>
  <si>
    <t>KACSF4102707</t>
  </si>
  <si>
    <t>45°32'53.8"</t>
  </si>
  <si>
    <t>73°38'40.8"</t>
  </si>
  <si>
    <t>45°32'44.8"</t>
  </si>
  <si>
    <t>73°38'20.4"</t>
  </si>
  <si>
    <t>45°32'40.7"</t>
  </si>
  <si>
    <t>73°38'10.8"</t>
  </si>
  <si>
    <t>45°32'35.7"</t>
  </si>
  <si>
    <t>73°38'23.3"</t>
  </si>
  <si>
    <t>45°32'43.9"</t>
  </si>
  <si>
    <t>73°38'51.7"</t>
  </si>
  <si>
    <t>45°32'24.5"</t>
  </si>
  <si>
    <t>73°38'13.3"</t>
  </si>
  <si>
    <t>45°32'26.3"</t>
  </si>
  <si>
    <t>73°38'19.1"</t>
  </si>
  <si>
    <t>45°32'37.2"</t>
  </si>
  <si>
    <t>73°38'2.7"</t>
  </si>
  <si>
    <t>45°32'33.2"</t>
  </si>
  <si>
    <t>45°32'30.8"</t>
  </si>
  <si>
    <t>73°38'34.0"</t>
  </si>
  <si>
    <t>45°32'38.1"</t>
  </si>
  <si>
    <t>73°38'58.1"</t>
  </si>
  <si>
    <t>45°32'45.0"</t>
  </si>
  <si>
    <t>73°38'20.0"</t>
  </si>
  <si>
    <t>45°32'42.0"</t>
  </si>
  <si>
    <t>45°32'39.0"</t>
  </si>
  <si>
    <t>73°38'37.0"</t>
  </si>
  <si>
    <t>45°32'48.0"</t>
  </si>
  <si>
    <t>45°32'57.0"</t>
  </si>
  <si>
    <t>73°38'36.0"</t>
  </si>
  <si>
    <t>45°33'0.0"</t>
  </si>
  <si>
    <t>73°38'28.0"</t>
  </si>
  <si>
    <t>45°32'51.0"</t>
  </si>
  <si>
    <t>45°32'33.0"</t>
  </si>
  <si>
    <t>45°32'30.0"</t>
  </si>
  <si>
    <t>45°32'27.0"</t>
  </si>
  <si>
    <t>73°38'8.0"</t>
  </si>
  <si>
    <t>73°38'12.0"</t>
  </si>
  <si>
    <t>45°32'36.0"</t>
  </si>
  <si>
    <t>45°32'24.0"</t>
  </si>
  <si>
    <t>73°38'25.0"</t>
  </si>
  <si>
    <t>45°32'19.0"</t>
  </si>
  <si>
    <t>45°32'22.0"</t>
  </si>
  <si>
    <t>73°38'33.0"</t>
  </si>
  <si>
    <t>45°32'36.22"</t>
  </si>
  <si>
    <t>73°38'24.02"</t>
  </si>
  <si>
    <t>45°34'26.72"</t>
  </si>
  <si>
    <t>73°31'09.4"</t>
  </si>
  <si>
    <t>45°36'44.12"</t>
  </si>
  <si>
    <t>73°33'26.52"</t>
  </si>
  <si>
    <t>45°37'55.05"</t>
  </si>
  <si>
    <t>73°37'03.62"</t>
  </si>
  <si>
    <t>45°37'40.42"</t>
  </si>
  <si>
    <t>73°41'02.36"</t>
  </si>
  <si>
    <t>45°36'04.17"</t>
  </si>
  <si>
    <t>73°44'18.5"</t>
  </si>
  <si>
    <t>45°32'35.53"</t>
  </si>
  <si>
    <t>73°38'22.41"</t>
  </si>
  <si>
    <t>45°27'16.69"</t>
  </si>
  <si>
    <t>73°37'02.26"</t>
  </si>
  <si>
    <t>45°28'27.41"</t>
  </si>
  <si>
    <t>73°33'25.64"</t>
  </si>
  <si>
    <t>45°30'44.57"</t>
  </si>
  <si>
    <t>73°31'08.26"</t>
  </si>
  <si>
    <t>45°33'31.5"</t>
  </si>
  <si>
    <t>73°30'47.04"</t>
  </si>
  <si>
    <t>45°36'03.48"</t>
  </si>
  <si>
    <t>73°32'27.93"</t>
  </si>
  <si>
    <t>45°32'35.5"</t>
  </si>
  <si>
    <t>73°38'24.36"</t>
  </si>
  <si>
    <t>45°33'03.46"</t>
  </si>
  <si>
    <t>73°46'04.93"</t>
  </si>
  <si>
    <t>45°30'18.46"</t>
  </si>
  <si>
    <t>73°45'23.03"</t>
  </si>
  <si>
    <t>45°28'10.21"</t>
  </si>
  <si>
    <t>73°42'49.16"</t>
  </si>
  <si>
    <t>45°27'12.97"</t>
  </si>
  <si>
    <t>73°39'04.58"</t>
  </si>
  <si>
    <t>45°27'42.03"</t>
  </si>
  <si>
    <t>73°35'09.28"</t>
  </si>
  <si>
    <t>Port A for Tx And A &amp; B for Rx</t>
  </si>
  <si>
    <t>TY000002104170198R1</t>
  </si>
  <si>
    <t>TY000002104170198R2</t>
  </si>
  <si>
    <t>MSQBXF MSQBNM</t>
  </si>
  <si>
    <t>TY000002104170198Y1</t>
  </si>
  <si>
    <t>TY000002104170198Y2</t>
  </si>
  <si>
    <t>TY000002104170198Y3</t>
  </si>
  <si>
    <t>TY000002104170198Y4</t>
  </si>
  <si>
    <t>TY000002104170198P1</t>
  </si>
  <si>
    <t>MSQBXA MSQBXX MSQBN1 MSQBOA</t>
  </si>
  <si>
    <t>TY000002101250687R1</t>
  </si>
  <si>
    <t>TY000002101250687R2</t>
  </si>
  <si>
    <t>TY000002101250687Y1</t>
  </si>
  <si>
    <t>TY000002101250687Y2</t>
  </si>
  <si>
    <t>TY000002101250687Y3</t>
  </si>
  <si>
    <t>TY000002101250687Y4</t>
  </si>
  <si>
    <t>TY000002101250687P1</t>
  </si>
  <si>
    <t>MSQBXB MSQBXY MSQBN2 MSQBOB</t>
  </si>
  <si>
    <t>TY000002104170149R1</t>
  </si>
  <si>
    <t>TY000002104170149R2</t>
  </si>
  <si>
    <t>TY000002104170149Y1</t>
  </si>
  <si>
    <t>TY000002104170149Y2</t>
  </si>
  <si>
    <t>TY000002104170149Y3</t>
  </si>
  <si>
    <t>TY000002104170149Y4</t>
  </si>
  <si>
    <t>TY000002104170149P1</t>
  </si>
  <si>
    <t>MSQBXC MSQBXZ MSQBN3 MSQBOC</t>
  </si>
  <si>
    <t>TY000002104170183R1</t>
  </si>
  <si>
    <t>TY000002104170183R2</t>
  </si>
  <si>
    <t>TY000002104170183Y1</t>
  </si>
  <si>
    <t>TY000002104170183Y2</t>
  </si>
  <si>
    <t>TY000002104170183Y3</t>
  </si>
  <si>
    <t>TY000002104170183Y4</t>
  </si>
  <si>
    <t>TY000002104170183P1</t>
  </si>
  <si>
    <t>45°18'55.0"</t>
  </si>
  <si>
    <t>72°32'23.0"</t>
  </si>
  <si>
    <t>45°17'34.0"</t>
  </si>
  <si>
    <t>72°31'47.0"</t>
  </si>
  <si>
    <t>45°17'9.0"</t>
  </si>
  <si>
    <t>72°33'35.0"</t>
  </si>
  <si>
    <t>45°15'54.0"</t>
  </si>
  <si>
    <t>72°34'19.0"</t>
  </si>
  <si>
    <t>45°16'20.0"</t>
  </si>
  <si>
    <t>72°35'19.0"</t>
  </si>
  <si>
    <t>45°17'3.0"</t>
  </si>
  <si>
    <t>72°37'9.0"</t>
  </si>
  <si>
    <t>45°17'22.0"</t>
  </si>
  <si>
    <t>72°38'10.0"</t>
  </si>
  <si>
    <t>45°18'30.0"</t>
  </si>
  <si>
    <t>72°37'12.0"</t>
  </si>
  <si>
    <t>45°19'39.0"</t>
  </si>
  <si>
    <t>72°37'41.0"</t>
  </si>
  <si>
    <t>45°20'56.0"</t>
  </si>
  <si>
    <t>72°36'57.0"</t>
  </si>
  <si>
    <t>45°20'44.0"</t>
  </si>
  <si>
    <t>72°34'57.0"</t>
  </si>
  <si>
    <t>45°20'52.0"</t>
  </si>
  <si>
    <t>72°33'20.0"</t>
  </si>
  <si>
    <t>45°22'19.0"</t>
  </si>
  <si>
    <t>72°29'55.0"</t>
  </si>
  <si>
    <t>45°21'44.0"</t>
  </si>
  <si>
    <t>72°28'56.0"</t>
  </si>
  <si>
    <t>45°21'12.0"</t>
  </si>
  <si>
    <t>72°29'24.0"</t>
  </si>
  <si>
    <t>45°14'50.0"</t>
  </si>
  <si>
    <t>45°14'11.0"</t>
  </si>
  <si>
    <t>72°37'38.0"</t>
  </si>
  <si>
    <t>45°14'2.0"</t>
  </si>
  <si>
    <t>72°38'42.0"</t>
  </si>
  <si>
    <t>45°14'10.0"</t>
  </si>
  <si>
    <t>72°39'60.0"</t>
  </si>
  <si>
    <t>45°13'50.0"</t>
  </si>
  <si>
    <t>72°40'33.0"</t>
  </si>
  <si>
    <t>45°15'3.0"</t>
  </si>
  <si>
    <t>72°40'19.0"</t>
  </si>
  <si>
    <t>45°15'25.0"</t>
  </si>
  <si>
    <t>72°41'10.0"</t>
  </si>
  <si>
    <t>45°15'57.0"</t>
  </si>
  <si>
    <t>72°40'41.0"</t>
  </si>
  <si>
    <t>45°16'15.0"</t>
  </si>
  <si>
    <t>72°39'21.0"</t>
  </si>
  <si>
    <t>45°16'54.0"</t>
  </si>
  <si>
    <t>72°38'36.0"</t>
  </si>
  <si>
    <t>45°17'21.0"</t>
  </si>
  <si>
    <t>45°16'57.0"</t>
  </si>
  <si>
    <t>72°37'5.0"</t>
  </si>
  <si>
    <t>45°16'22.0"</t>
  </si>
  <si>
    <t>72°36'8.0"</t>
  </si>
  <si>
    <t>45°15'41.0"</t>
  </si>
  <si>
    <t>72°35'2.0"</t>
  </si>
  <si>
    <t>45°15'23.0"</t>
  </si>
  <si>
    <t>72°36'27.0"</t>
  </si>
  <si>
    <t>45°19'50.0"</t>
  </si>
  <si>
    <t>72°38'7.0"</t>
  </si>
  <si>
    <t>45°19'35.0"</t>
  </si>
  <si>
    <t>72°37'46.0"</t>
  </si>
  <si>
    <t>45°18'24.0"</t>
  </si>
  <si>
    <t>72°38'11.0"</t>
  </si>
  <si>
    <t>45°17'16.0"</t>
  </si>
  <si>
    <t>72°38'38.0"</t>
  </si>
  <si>
    <t>45°18'9.0"</t>
  </si>
  <si>
    <t>72°40'14.0"</t>
  </si>
  <si>
    <t>45°18'3.0"</t>
  </si>
  <si>
    <t>72°41'44.0"</t>
  </si>
  <si>
    <t>45°18'32.0"</t>
  </si>
  <si>
    <t>72°43'4.0"</t>
  </si>
  <si>
    <t>45°19'18.0"</t>
  </si>
  <si>
    <t>72°44'30.0"</t>
  </si>
  <si>
    <t>45°20'20.0"</t>
  </si>
  <si>
    <t>72°44'54.0"</t>
  </si>
  <si>
    <t>45°20'38.0"</t>
  </si>
  <si>
    <t>72°44'28.0"</t>
  </si>
  <si>
    <t>45°21'30.0"</t>
  </si>
  <si>
    <t>72°43'8.0"</t>
  </si>
  <si>
    <t>45°22'24.0"</t>
  </si>
  <si>
    <t>72°41'41.0"</t>
  </si>
  <si>
    <t>45°23'26.0"</t>
  </si>
  <si>
    <t>72°40'12.0"</t>
  </si>
  <si>
    <t>45°21'43.0"</t>
  </si>
  <si>
    <t>72°40'9.0"</t>
  </si>
  <si>
    <t>45°20'33.0"</t>
  </si>
  <si>
    <t>72°39'44.0"</t>
  </si>
  <si>
    <t>45°15'18.0"</t>
  </si>
  <si>
    <t>72°36'25.0"</t>
  </si>
  <si>
    <t>45°14'16.0"</t>
  </si>
  <si>
    <t>72°38'13.0"</t>
  </si>
  <si>
    <t>45°14'46.0"</t>
  </si>
  <si>
    <t>72°41'32.0"</t>
  </si>
  <si>
    <t>45°14'36.0"</t>
  </si>
  <si>
    <t>72°42'51.0"</t>
  </si>
  <si>
    <t>45°13'34.0"</t>
  </si>
  <si>
    <t>72°43'50.0"</t>
  </si>
  <si>
    <t>45°14'24.0"</t>
  </si>
  <si>
    <t>72°44'55.0"</t>
  </si>
  <si>
    <t>45°14'59.0"</t>
  </si>
  <si>
    <t>72°47'23.0"</t>
  </si>
  <si>
    <t>45°15'31.0"</t>
  </si>
  <si>
    <t>72°46'44.0"</t>
  </si>
  <si>
    <t>45°17'4.0"</t>
  </si>
  <si>
    <t>72°45'44.0"</t>
  </si>
  <si>
    <t>45°18'57.0"</t>
  </si>
  <si>
    <t>72°45'31.0"</t>
  </si>
  <si>
    <t>45°19'22.0"</t>
  </si>
  <si>
    <t>72°45'11.0"</t>
  </si>
  <si>
    <t>45°18'36.0"</t>
  </si>
  <si>
    <t>72°42'50.0"</t>
  </si>
  <si>
    <t>45°18'54.0"</t>
  </si>
  <si>
    <t>72°40'38.0"</t>
  </si>
  <si>
    <t>45°17'49.0"</t>
  </si>
  <si>
    <t>72°38'53.0"</t>
  </si>
  <si>
    <t>72°39'1.0"</t>
  </si>
  <si>
    <t>45°17'58.0"</t>
  </si>
  <si>
    <t>72°32'8.0"</t>
  </si>
  <si>
    <t>72°33'15.0"</t>
  </si>
  <si>
    <t>45°15'30.0"</t>
  </si>
  <si>
    <t>72°33'41.0"</t>
  </si>
  <si>
    <t>45°15'34.0"</t>
  </si>
  <si>
    <t>72°33'56.0"</t>
  </si>
  <si>
    <t>45°16'26.0"</t>
  </si>
  <si>
    <t>72°35'54.0"</t>
  </si>
  <si>
    <t>72°37'1.0"</t>
  </si>
  <si>
    <t>45°17'24.0"</t>
  </si>
  <si>
    <t>45°17'43.0"</t>
  </si>
  <si>
    <t>72°37'49.0"</t>
  </si>
  <si>
    <t>45°18'41.0"</t>
  </si>
  <si>
    <t>72°37'48.0"</t>
  </si>
  <si>
    <t>45°19'45.0"</t>
  </si>
  <si>
    <t>72°37'19.0"</t>
  </si>
  <si>
    <t>45°20'42.0"</t>
  </si>
  <si>
    <t>72°35'52.0"</t>
  </si>
  <si>
    <t>45°20'53.0"</t>
  </si>
  <si>
    <t>72°35'47.0"</t>
  </si>
  <si>
    <t>72°34'26.0"</t>
  </si>
  <si>
    <t>45°18'51.0"</t>
  </si>
  <si>
    <t>72°33'49.0"</t>
  </si>
  <si>
    <t>45°18'5.0"</t>
  </si>
  <si>
    <t>72°32'20.0"</t>
  </si>
  <si>
    <t>45°9'51.0"</t>
  </si>
  <si>
    <t>72°30'57.0"</t>
  </si>
  <si>
    <t>45°7'20.0"</t>
  </si>
  <si>
    <t>72°28'23.0"</t>
  </si>
  <si>
    <t>45°7'29.0"</t>
  </si>
  <si>
    <t>72°32'2.0"</t>
  </si>
  <si>
    <t>45°4'50.0"</t>
  </si>
  <si>
    <t>72°35'14.0"</t>
  </si>
  <si>
    <t>45°1'29.0"</t>
  </si>
  <si>
    <t>72°37'55.0"</t>
  </si>
  <si>
    <t>45°4'44.0"</t>
  </si>
  <si>
    <t>72°39'41.0"</t>
  </si>
  <si>
    <t>45°5'23.0"</t>
  </si>
  <si>
    <t>72°43'56.0"</t>
  </si>
  <si>
    <t>45°7'25.0"</t>
  </si>
  <si>
    <t>72°46'55.0"</t>
  </si>
  <si>
    <t>45°8'41.0"</t>
  </si>
  <si>
    <t>72°45'10.0"</t>
  </si>
  <si>
    <t>45°11'2.0"</t>
  </si>
  <si>
    <t>72°42'32.0"</t>
  </si>
  <si>
    <t>45°13'27.0"</t>
  </si>
  <si>
    <t>72°42'3.0"</t>
  </si>
  <si>
    <t>45°17'8.0"</t>
  </si>
  <si>
    <t>72°39'13.0"</t>
  </si>
  <si>
    <t>72°38'12.0"</t>
  </si>
  <si>
    <t>45°14'26.0"</t>
  </si>
  <si>
    <t>72°34'58.0"</t>
  </si>
  <si>
    <t>45°11'45.0"</t>
  </si>
  <si>
    <t>72°33'59.0"</t>
  </si>
  <si>
    <t>45°17'45.0"</t>
  </si>
  <si>
    <t>72°39'14.0"</t>
  </si>
  <si>
    <t>45°17'31.0"</t>
  </si>
  <si>
    <t>72°39'48.0"</t>
  </si>
  <si>
    <t>45°16'53.0"</t>
  </si>
  <si>
    <t>72°40'35.0"</t>
  </si>
  <si>
    <t>45°16'38.0"</t>
  </si>
  <si>
    <t>72°41'48.0"</t>
  </si>
  <si>
    <t>45°16'40.0"</t>
  </si>
  <si>
    <t>72°41'47.0"</t>
  </si>
  <si>
    <t>45°16'48.0"</t>
  </si>
  <si>
    <t>72°44'46.0"</t>
  </si>
  <si>
    <t>45°17'40.0"</t>
  </si>
  <si>
    <t>72°43'24.0"</t>
  </si>
  <si>
    <t>45°18'34.0"</t>
  </si>
  <si>
    <t>72°41'40.0"</t>
  </si>
  <si>
    <t>45°19'6.0"</t>
  </si>
  <si>
    <t>72°41'13.0"</t>
  </si>
  <si>
    <t>45°19'25.0"</t>
  </si>
  <si>
    <t>72°40'26.0"</t>
  </si>
  <si>
    <t>45°19'31.0"</t>
  </si>
  <si>
    <t>72°39'22.0"</t>
  </si>
  <si>
    <t>45°19'33.0"</t>
  </si>
  <si>
    <t>45°19'24.0"</t>
  </si>
  <si>
    <t>72°37'42.0"</t>
  </si>
  <si>
    <t>45°19'19.0"</t>
  </si>
  <si>
    <t>72°37'43.0"</t>
  </si>
  <si>
    <t>45°18'12.0"</t>
  </si>
  <si>
    <t>72°32'5.0"</t>
  </si>
  <si>
    <t>45°17'32.0"</t>
  </si>
  <si>
    <t>72°33'18.0"</t>
  </si>
  <si>
    <t>45°16'1.0"</t>
  </si>
  <si>
    <t>45°15'45.0"</t>
  </si>
  <si>
    <t>72°34'12.0"</t>
  </si>
  <si>
    <t>45°16'25.0"</t>
  </si>
  <si>
    <t>72°35'50.0"</t>
  </si>
  <si>
    <t>45°17'5.0"</t>
  </si>
  <si>
    <t>45°18'2.0"</t>
  </si>
  <si>
    <t>72°37'56.0"</t>
  </si>
  <si>
    <t>45°19'3.0"</t>
  </si>
  <si>
    <t>72°37'37.0"</t>
  </si>
  <si>
    <t>45°20'12.0"</t>
  </si>
  <si>
    <t>72°37'15.0"</t>
  </si>
  <si>
    <t>45°20'51.0"</t>
  </si>
  <si>
    <t>72°35'41.0"</t>
  </si>
  <si>
    <t>45°21'23.0"</t>
  </si>
  <si>
    <t>72°34'39.0"</t>
  </si>
  <si>
    <t>45°20'49.0"</t>
  </si>
  <si>
    <t>72°33'43.0"</t>
  </si>
  <si>
    <t>45°19'13.0"</t>
  </si>
  <si>
    <t>45°18'29.0"</t>
  </si>
  <si>
    <t>72°32'45.0"</t>
  </si>
  <si>
    <t>45°15'19.0"</t>
  </si>
  <si>
    <t>72°36'16.0"</t>
  </si>
  <si>
    <t>45°14'23.0"</t>
  </si>
  <si>
    <t>72°36'51.0"</t>
  </si>
  <si>
    <t>45°14'14.0"</t>
  </si>
  <si>
    <t>45°13'59.0"</t>
  </si>
  <si>
    <t>45°13'45.0"</t>
  </si>
  <si>
    <t>72°40'15.0"</t>
  </si>
  <si>
    <t>72°40'28.0"</t>
  </si>
  <si>
    <t>45°14'30.0"</t>
  </si>
  <si>
    <t>45°14'35.0"</t>
  </si>
  <si>
    <t>72°43'9.0"</t>
  </si>
  <si>
    <t>45°15'51.0"</t>
  </si>
  <si>
    <t>72°40'59.0"</t>
  </si>
  <si>
    <t>45°16'13.0"</t>
  </si>
  <si>
    <t>72°39'51.0"</t>
  </si>
  <si>
    <t>72°39'4.0"</t>
  </si>
  <si>
    <t>72°37'39.0"</t>
  </si>
  <si>
    <t>45°16'32.0"</t>
  </si>
  <si>
    <t>72°36'10.0"</t>
  </si>
  <si>
    <t>45°16'3.0"</t>
  </si>
  <si>
    <t>45°17'57.0"</t>
  </si>
  <si>
    <t>72°38'8.0"</t>
  </si>
  <si>
    <t>72°39'3.0"</t>
  </si>
  <si>
    <t>72°39'52.0"</t>
  </si>
  <si>
    <t>72°41'29.0"</t>
  </si>
  <si>
    <t>72°41'12.0"</t>
  </si>
  <si>
    <t>45°18'13.0"</t>
  </si>
  <si>
    <t>72°41'54.0"</t>
  </si>
  <si>
    <t>45°18'47.0"</t>
  </si>
  <si>
    <t>72°42'20.0"</t>
  </si>
  <si>
    <t>45°19'1.0"</t>
  </si>
  <si>
    <t>72°41'8.0"</t>
  </si>
  <si>
    <t>72°40'58.0"</t>
  </si>
  <si>
    <t>45°19'37.0"</t>
  </si>
  <si>
    <t>45°20'24.0"</t>
  </si>
  <si>
    <t>72°38'22.0"</t>
  </si>
  <si>
    <t>72°37'29.0"</t>
  </si>
  <si>
    <t>45°18'37.0"</t>
  </si>
  <si>
    <t>72°37'47.0"</t>
  </si>
  <si>
    <t>45°17'12.0"</t>
  </si>
  <si>
    <t>72°33'11.0"</t>
  </si>
  <si>
    <t>45°15'43.0"</t>
  </si>
  <si>
    <t>72°33'27.0"</t>
  </si>
  <si>
    <t>45°15'59.0"</t>
  </si>
  <si>
    <t>45°16'37.0"</t>
  </si>
  <si>
    <t>72°36'3.0"</t>
  </si>
  <si>
    <t>72°37'13.0"</t>
  </si>
  <si>
    <t>45°17'55.0"</t>
  </si>
  <si>
    <t>72°37'57.0"</t>
  </si>
  <si>
    <t>45°20'13.0"</t>
  </si>
  <si>
    <t>72°37'45.0"</t>
  </si>
  <si>
    <t>45°21'4.0"</t>
  </si>
  <si>
    <t>72°36'44.0"</t>
  </si>
  <si>
    <t>45°20'50.0"</t>
  </si>
  <si>
    <t>72°35'60.0"</t>
  </si>
  <si>
    <t>45°20'11.0"</t>
  </si>
  <si>
    <t>72°34'20.0"</t>
  </si>
  <si>
    <t>45°19'9.0"</t>
  </si>
  <si>
    <t>72°33'46.0"</t>
  </si>
  <si>
    <t>45°18'18.0"</t>
  </si>
  <si>
    <t>72°33'5.0"</t>
  </si>
  <si>
    <t>45°10'18.0"</t>
  </si>
  <si>
    <t>72°36'38.0"</t>
  </si>
  <si>
    <t>45°8'57.0"</t>
  </si>
  <si>
    <t>45°7'12.0"</t>
  </si>
  <si>
    <t>72°40'60.0"</t>
  </si>
  <si>
    <t>45°5'54.0"</t>
  </si>
  <si>
    <t>72°44'40.0"</t>
  </si>
  <si>
    <t>45°7'9.0"</t>
  </si>
  <si>
    <t>72°45'58.0"</t>
  </si>
  <si>
    <t>45°8'5.0"</t>
  </si>
  <si>
    <t>72°44'47.0"</t>
  </si>
  <si>
    <t>45°11'27.0"</t>
  </si>
  <si>
    <t>72°42'12.0"</t>
  </si>
  <si>
    <t>45°12'9.0"</t>
  </si>
  <si>
    <t>45°13'30.0"</t>
  </si>
  <si>
    <t>72°41'42.0"</t>
  </si>
  <si>
    <t>72°40'37.0"</t>
  </si>
  <si>
    <t>45°16'46.0"</t>
  </si>
  <si>
    <t>45°15'42.0"</t>
  </si>
  <si>
    <t>72°33'28.0"</t>
  </si>
  <si>
    <t>45°13'23.0"</t>
  </si>
  <si>
    <t>72°36'19.0"</t>
  </si>
  <si>
    <t>45°11'48.0"</t>
  </si>
  <si>
    <t>72°36'1.0"</t>
  </si>
  <si>
    <t>45°18'48.0"</t>
  </si>
  <si>
    <t>72°37'59.0"</t>
  </si>
  <si>
    <t>72°38'6.0"</t>
  </si>
  <si>
    <t>45°17'13.0"</t>
  </si>
  <si>
    <t>72°38'45.0"</t>
  </si>
  <si>
    <t>72°40'13.0"</t>
  </si>
  <si>
    <t>45°16'24.0"</t>
  </si>
  <si>
    <t>72°41'37.0"</t>
  </si>
  <si>
    <t>72°41'7.0"</t>
  </si>
  <si>
    <t>72°42'22.0"</t>
  </si>
  <si>
    <t>72°42'6.0"</t>
  </si>
  <si>
    <t>45°19'10.0"</t>
  </si>
  <si>
    <t>45°19'58.0"</t>
  </si>
  <si>
    <t>72°41'2.0"</t>
  </si>
  <si>
    <t>45°20'14.0"</t>
  </si>
  <si>
    <t>72°39'56.0"</t>
  </si>
  <si>
    <t>45°21'5.0"</t>
  </si>
  <si>
    <t>72°38'31.0"</t>
  </si>
  <si>
    <t>72°38'20.0"</t>
  </si>
  <si>
    <t>45°20'41.0"</t>
  </si>
  <si>
    <t>72°37'52.0"</t>
  </si>
  <si>
    <t>72°38'33.0"</t>
  </si>
  <si>
    <t>45°15'7.0"</t>
  </si>
  <si>
    <t>45°13'57.0"</t>
  </si>
  <si>
    <t>72°39'55.0"</t>
  </si>
  <si>
    <t>45°13'47.0"</t>
  </si>
  <si>
    <t>72°43'39.0"</t>
  </si>
  <si>
    <t>72°45'48.0"</t>
  </si>
  <si>
    <t>45°11'32.0"</t>
  </si>
  <si>
    <t>72°50'21.0"</t>
  </si>
  <si>
    <t>45°12'17.0"</t>
  </si>
  <si>
    <t>72°50'48.0"</t>
  </si>
  <si>
    <t>72°52'47.0"</t>
  </si>
  <si>
    <t>45°15'32.0"</t>
  </si>
  <si>
    <t>72°50'40.0"</t>
  </si>
  <si>
    <t>45°17'52.0"</t>
  </si>
  <si>
    <t>72°51'5.0"</t>
  </si>
  <si>
    <t>45°18'49.0"</t>
  </si>
  <si>
    <t>72°47'56.0"</t>
  </si>
  <si>
    <t>45°19'47.0"</t>
  </si>
  <si>
    <t>72°45'50.0"</t>
  </si>
  <si>
    <t>72°42'59.0"</t>
  </si>
  <si>
    <t>45°20'16.0"</t>
  </si>
  <si>
    <t>72°42'42.0"</t>
  </si>
  <si>
    <t>45°17'21.91"</t>
  </si>
  <si>
    <t>72°38'10.82"</t>
  </si>
  <si>
    <t>45°15'04.87"</t>
  </si>
  <si>
    <t>72°31'14.03"</t>
  </si>
  <si>
    <t>45°17'49.87"</t>
  </si>
  <si>
    <t>72°30'32.32"</t>
  </si>
  <si>
    <t>45°20'27.43"</t>
  </si>
  <si>
    <t>72°31'53.51"</t>
  </si>
  <si>
    <t>45°22'15.28"</t>
  </si>
  <si>
    <t>72°34'56.06"</t>
  </si>
  <si>
    <t>45°22'44.43"</t>
  </si>
  <si>
    <t>72°38'50.99"</t>
  </si>
  <si>
    <t>45°17'29.0"</t>
  </si>
  <si>
    <t>72°26'42.0"</t>
  </si>
  <si>
    <t>45°16'44.0"</t>
  </si>
  <si>
    <t>72°26'44.0"</t>
  </si>
  <si>
    <t>45°15'46.0"</t>
  </si>
  <si>
    <t>72°26'56.0"</t>
  </si>
  <si>
    <t>45°13'51.0"</t>
  </si>
  <si>
    <t>72°28'32.0"</t>
  </si>
  <si>
    <t>45°14'27.0"</t>
  </si>
  <si>
    <t>72°30'14.0"</t>
  </si>
  <si>
    <t>45°15'35.0"</t>
  </si>
  <si>
    <t>72°35'53.0"</t>
  </si>
  <si>
    <t>45°18'33.0"</t>
  </si>
  <si>
    <t>72°37'14.0"</t>
  </si>
  <si>
    <t>45°21'2.0"</t>
  </si>
  <si>
    <t>72°36'36.0"</t>
  </si>
  <si>
    <t>45°22'40.0"</t>
  </si>
  <si>
    <t>72°33'37.0"</t>
  </si>
  <si>
    <t>45°24'15.0"</t>
  </si>
  <si>
    <t>72°32'24.0"</t>
  </si>
  <si>
    <t>45°22'47.0"</t>
  </si>
  <si>
    <t>72°29'40.0"</t>
  </si>
  <si>
    <t>45°20'30.0"</t>
  </si>
  <si>
    <t>72°27'36.0"</t>
  </si>
  <si>
    <t>45°18'22.0"</t>
  </si>
  <si>
    <t>72°27'29.0"</t>
  </si>
  <si>
    <t>72°28'55.0"</t>
  </si>
  <si>
    <t>45°11'51.0"</t>
  </si>
  <si>
    <t>72°34'21.0"</t>
  </si>
  <si>
    <t>72°33'52.0"</t>
  </si>
  <si>
    <t>45°10'45.0"</t>
  </si>
  <si>
    <t>45°11'11.0"</t>
  </si>
  <si>
    <t>72°38'48.0"</t>
  </si>
  <si>
    <t>45°11'29.0"</t>
  </si>
  <si>
    <t>45°12'51.0"</t>
  </si>
  <si>
    <t>72°42'45.0"</t>
  </si>
  <si>
    <t>45°14'33.0"</t>
  </si>
  <si>
    <t>72°48'54.0"</t>
  </si>
  <si>
    <t>45°15'28.0"</t>
  </si>
  <si>
    <t>72°45'54.0"</t>
  </si>
  <si>
    <t>72°40'47.0"</t>
  </si>
  <si>
    <t>45°15'52.0"</t>
  </si>
  <si>
    <t>72°38'30.0"</t>
  </si>
  <si>
    <t>45°16'60.0"</t>
  </si>
  <si>
    <t>72°37'7.0"</t>
  </si>
  <si>
    <t>72°36'9.0"</t>
  </si>
  <si>
    <t>45°15'40.0"</t>
  </si>
  <si>
    <t>45°13'36.0"</t>
  </si>
  <si>
    <t>72°28'27.0"</t>
  </si>
  <si>
    <t>45°18'1.0"</t>
  </si>
  <si>
    <t>72°39'40.0"</t>
  </si>
  <si>
    <t>45°16'36.0"</t>
  </si>
  <si>
    <t>72°45'18.0"</t>
  </si>
  <si>
    <t>45°15'1.0"</t>
  </si>
  <si>
    <t>72°48'31.0"</t>
  </si>
  <si>
    <t>72°49'37.0"</t>
  </si>
  <si>
    <t>45°17'15.0"</t>
  </si>
  <si>
    <t>72°49'39.0"</t>
  </si>
  <si>
    <t>45°20'1.0"</t>
  </si>
  <si>
    <t>72°49'1.0"</t>
  </si>
  <si>
    <t>45°22'11.0"</t>
  </si>
  <si>
    <t>72°47'22.0"</t>
  </si>
  <si>
    <t>45°22'4.0"</t>
  </si>
  <si>
    <t>72°44'5.0"</t>
  </si>
  <si>
    <t>45°25'17.0"</t>
  </si>
  <si>
    <t>72°40'27.0"</t>
  </si>
  <si>
    <t>45°25'27.0"</t>
  </si>
  <si>
    <t>45°21'57.0"</t>
  </si>
  <si>
    <t>72°38'40.0"</t>
  </si>
  <si>
    <t>45°21'33.0"</t>
  </si>
  <si>
    <t>45°19'48.0"</t>
  </si>
  <si>
    <t>HWM3040J308DG327Lr1</t>
  </si>
  <si>
    <t>ASI4517R6v07</t>
  </si>
  <si>
    <t>HWM3040J308DH158Rr2</t>
  </si>
  <si>
    <t>HWM3040J308DJ68LBy1</t>
  </si>
  <si>
    <t>HWM3040J308DL70RBy3</t>
  </si>
  <si>
    <t>MULGZ7</t>
  </si>
  <si>
    <t>HWM3040J308DK59LTy2</t>
  </si>
  <si>
    <t>HWM3040J308DM73RTy4</t>
  </si>
  <si>
    <t>HWM3040J40B7R003Lr1</t>
  </si>
  <si>
    <t>HWM3040J40B7S703Rr2</t>
  </si>
  <si>
    <t>HWM3040J40B7T14LBy1</t>
  </si>
  <si>
    <t>HWM3040J40B7V47RBy3</t>
  </si>
  <si>
    <t>MULGZ8</t>
  </si>
  <si>
    <t>HWM3040J40B7U94LTy2</t>
  </si>
  <si>
    <t>HWM3040J40B7W57RTy4</t>
  </si>
  <si>
    <t>HWM3040J307TR304Lr1</t>
  </si>
  <si>
    <t>HWM3040J307TS147Rr2</t>
  </si>
  <si>
    <t>HWM3040J307TT50LBy1</t>
  </si>
  <si>
    <t>HWM3040J307TV32RBy3</t>
  </si>
  <si>
    <t>MULGZ9</t>
  </si>
  <si>
    <t>HWM3040J307TU30LTy2</t>
  </si>
  <si>
    <t>HWM3040J307TW93RTy4</t>
  </si>
  <si>
    <t>MULGXG MULG1</t>
  </si>
  <si>
    <t>MULGXH MULG2</t>
  </si>
  <si>
    <t>MULGXJ MULG3</t>
  </si>
  <si>
    <t>73°33'11.0"</t>
  </si>
  <si>
    <t>73°33'14.0"</t>
  </si>
  <si>
    <t>73°33'15.0"</t>
  </si>
  <si>
    <t>73°33'13.0"</t>
  </si>
  <si>
    <t>73°33'10.0"</t>
  </si>
  <si>
    <t>73°33'8.0"</t>
  </si>
  <si>
    <t>73°33'7.0"</t>
  </si>
  <si>
    <t>73°33'17.0"</t>
  </si>
  <si>
    <t>73°33'18.0"</t>
  </si>
  <si>
    <t>73°33'1.0"</t>
  </si>
  <si>
    <t>73°33'4.0"</t>
  </si>
  <si>
    <t>73°33'5.0"</t>
  </si>
  <si>
    <t>73°33'16.0"</t>
  </si>
  <si>
    <t>73°33'12.0"</t>
  </si>
  <si>
    <t>45°30'1.0"</t>
  </si>
  <si>
    <t>73°32'59.0"</t>
  </si>
  <si>
    <t>73°32'57.0"</t>
  </si>
  <si>
    <t>73°32'58.0"</t>
  </si>
  <si>
    <t>73°33'0.0"</t>
  </si>
  <si>
    <t>73°33'9.0"</t>
  </si>
  <si>
    <t>73°33'22.0"</t>
  </si>
  <si>
    <t>73°33'20.0"</t>
  </si>
  <si>
    <t>73°33'19.0"</t>
  </si>
  <si>
    <t>73°33'6.0"</t>
  </si>
  <si>
    <t>73°33'2.0"</t>
  </si>
  <si>
    <t>73°33'21.0"</t>
  </si>
  <si>
    <t>KACSH3090532-Y1</t>
  </si>
  <si>
    <t>KACSH3090532-R1</t>
  </si>
  <si>
    <t>KACSH3090532-Y2</t>
  </si>
  <si>
    <t>KACSH3090541-Y1</t>
  </si>
  <si>
    <t>KACSH3090541-R1</t>
  </si>
  <si>
    <t>KACSH3090541-Y2</t>
  </si>
  <si>
    <t>KACSH3090945-Y1</t>
  </si>
  <si>
    <t>KACSH3090945-R1</t>
  </si>
  <si>
    <t>KACSH3090945-Y2</t>
  </si>
  <si>
    <t>ML10GXA ML10GOA</t>
  </si>
  <si>
    <t>ML10GXB ML10GOB</t>
  </si>
  <si>
    <t>ML10GXC ML10GOC</t>
  </si>
  <si>
    <t>45°31'29.5"</t>
  </si>
  <si>
    <t>73°34'49.0"</t>
  </si>
  <si>
    <t>45°31'36.9"</t>
  </si>
  <si>
    <t>73°34'38.4"</t>
  </si>
  <si>
    <t>45°31'36.1"</t>
  </si>
  <si>
    <t>73°34'35.6"</t>
  </si>
  <si>
    <t>45°31'27.4"</t>
  </si>
  <si>
    <t>73°34'38.5"</t>
  </si>
  <si>
    <t>45°31'23.4"</t>
  </si>
  <si>
    <t>73°34'39.8"</t>
  </si>
  <si>
    <t>45°31'25.3"</t>
  </si>
  <si>
    <t>73°34'47.7"</t>
  </si>
  <si>
    <t>45°31'25.0"</t>
  </si>
  <si>
    <t>73°34'45.0"</t>
  </si>
  <si>
    <t>45°31'23.0"</t>
  </si>
  <si>
    <t>73°34'50.0"</t>
  </si>
  <si>
    <t>45°31'21.0"</t>
  </si>
  <si>
    <t>73°34'52.0"</t>
  </si>
  <si>
    <t>45°31'22.0"</t>
  </si>
  <si>
    <t>73°34'55.0"</t>
  </si>
  <si>
    <t>45°31'24.0"</t>
  </si>
  <si>
    <t>73°34'59.0"</t>
  </si>
  <si>
    <t>73°35'4.0"</t>
  </si>
  <si>
    <t>45°31'27.0"</t>
  </si>
  <si>
    <t>73°35'7.0"</t>
  </si>
  <si>
    <t>45°31'28.0"</t>
  </si>
  <si>
    <t>45°31'29.0"</t>
  </si>
  <si>
    <t>45°31'30.0"</t>
  </si>
  <si>
    <t>73°34'57.0"</t>
  </si>
  <si>
    <t>73°34'54.0"</t>
  </si>
  <si>
    <t>73°34'56.0"</t>
  </si>
  <si>
    <t>45°31'26.0"</t>
  </si>
  <si>
    <t>73°34'48.0"</t>
  </si>
  <si>
    <t>45°31'37.0"</t>
  </si>
  <si>
    <t>73°34'39.0"</t>
  </si>
  <si>
    <t>45°31'32.0"</t>
  </si>
  <si>
    <t>73°34'46.0"</t>
  </si>
  <si>
    <t>45°31'31.0"</t>
  </si>
  <si>
    <t>73°35'1.0"</t>
  </si>
  <si>
    <t>73°35'5.0"</t>
  </si>
  <si>
    <t>45°31'39.0"</t>
  </si>
  <si>
    <t>45°31'43.0"</t>
  </si>
  <si>
    <t>45°31'47.0"</t>
  </si>
  <si>
    <t>45°31'46.0"</t>
  </si>
  <si>
    <t>73°34'47.0"</t>
  </si>
  <si>
    <t>45°31'38.0"</t>
  </si>
  <si>
    <t>73°34'42.0"</t>
  </si>
  <si>
    <t>73°34'44.0"</t>
  </si>
  <si>
    <t>73°34'43.0"</t>
  </si>
  <si>
    <t>45°31'36.0"</t>
  </si>
  <si>
    <t>45°31'34.0"</t>
  </si>
  <si>
    <t>73°34'58.0"</t>
  </si>
  <si>
    <t>73°34'53.0"</t>
  </si>
  <si>
    <t>45°31'35.0"</t>
  </si>
  <si>
    <t>45°31'48.0"</t>
  </si>
  <si>
    <t>45°31'54.0"</t>
  </si>
  <si>
    <t>45°31'56.0"</t>
  </si>
  <si>
    <t>45°31'58.0"</t>
  </si>
  <si>
    <t>73°35'9.0"</t>
  </si>
  <si>
    <t>45°31'55.0"</t>
  </si>
  <si>
    <t>73°35'12.0"</t>
  </si>
  <si>
    <t>45°31'41.0"</t>
  </si>
  <si>
    <t>73°35'10.0"</t>
  </si>
  <si>
    <t>45°31'33.0"</t>
  </si>
  <si>
    <t>45°31'15.4"</t>
  </si>
  <si>
    <t>73°34'42.9"</t>
  </si>
  <si>
    <t>45°31'15.3"</t>
  </si>
  <si>
    <t>45°31'29.6"</t>
  </si>
  <si>
    <t>73°34'48.9"</t>
  </si>
  <si>
    <t>45°31'40.3"</t>
  </si>
  <si>
    <t>73°34'33.6"</t>
  </si>
  <si>
    <t>45°31'11.8"</t>
  </si>
  <si>
    <t>73°35'17.1"</t>
  </si>
  <si>
    <t>45°31'31.8"</t>
  </si>
  <si>
    <t>73°35'25.9"</t>
  </si>
  <si>
    <t>45°31'35.9"</t>
  </si>
  <si>
    <t>73°35'23.1"</t>
  </si>
  <si>
    <t>45°31'15.0"</t>
  </si>
  <si>
    <t>73°34'46.4"</t>
  </si>
  <si>
    <t>45°31'48.1"</t>
  </si>
  <si>
    <t>73°34'39.9"</t>
  </si>
  <si>
    <t>73°34'38.6"</t>
  </si>
  <si>
    <t>73°34'32.6"</t>
  </si>
  <si>
    <t>45°31'46.7"</t>
  </si>
  <si>
    <t>73°34'44.8"</t>
  </si>
  <si>
    <t>73°34'60.0"</t>
  </si>
  <si>
    <t>73°35'2.0"</t>
  </si>
  <si>
    <t>73°35'8.0"</t>
  </si>
  <si>
    <t>73°35'6.0"</t>
  </si>
  <si>
    <t>45°31'40.0"</t>
  </si>
  <si>
    <t>73°34'51.0"</t>
  </si>
  <si>
    <t>45°31'42.0"</t>
  </si>
  <si>
    <t>KACSF4778750</t>
  </si>
  <si>
    <t>KACSF4778733</t>
  </si>
  <si>
    <t>KACSF4882594</t>
  </si>
  <si>
    <t>KACSF3750899</t>
  </si>
  <si>
    <t>KACSF3853271</t>
  </si>
  <si>
    <t>KACSF3536593</t>
  </si>
  <si>
    <t>45°31'34.8"</t>
  </si>
  <si>
    <t>73°33'7.7"</t>
  </si>
  <si>
    <t>45°31'41.7"</t>
  </si>
  <si>
    <t>73°33'10.4"</t>
  </si>
  <si>
    <t>45°31'47.1"</t>
  </si>
  <si>
    <t>73°33'2.8"</t>
  </si>
  <si>
    <t>45°31'44.7"</t>
  </si>
  <si>
    <t>73°33'1.1"</t>
  </si>
  <si>
    <t>45°31'41.4"</t>
  </si>
  <si>
    <t>73°32'58.6"</t>
  </si>
  <si>
    <t>45°31'34.3"</t>
  </si>
  <si>
    <t>73°32'53.3"</t>
  </si>
  <si>
    <t>45°31'34.9"</t>
  </si>
  <si>
    <t>73°33'10.5"</t>
  </si>
  <si>
    <t>45°31'35.8"</t>
  </si>
  <si>
    <t>73°33'36.8"</t>
  </si>
  <si>
    <t>45°31'46.3"</t>
  </si>
  <si>
    <t>73°33'34.8"</t>
  </si>
  <si>
    <t>73°33'9.2"</t>
  </si>
  <si>
    <t>45°31'52.2"</t>
  </si>
  <si>
    <t>73°33'33.7"</t>
  </si>
  <si>
    <t>45°31'54.8"</t>
  </si>
  <si>
    <t>73°33'27.7"</t>
  </si>
  <si>
    <t>45°32'1.0"</t>
  </si>
  <si>
    <t>73°33'13.2"</t>
  </si>
  <si>
    <t>73°32'46.0"</t>
  </si>
  <si>
    <t>73°32'50.0"</t>
  </si>
  <si>
    <t>45°31'45.0"</t>
  </si>
  <si>
    <t>73°32'49.0"</t>
  </si>
  <si>
    <t>45°31'57.0"</t>
  </si>
  <si>
    <t>73°32'45.0"</t>
  </si>
  <si>
    <t>73°32'37.0"</t>
  </si>
  <si>
    <t>73°32'33.0"</t>
  </si>
  <si>
    <t>73°32'42.0"</t>
  </si>
  <si>
    <t>73°33'29.0"</t>
  </si>
  <si>
    <t>73°33'34.0"</t>
  </si>
  <si>
    <t>73°33'37.0"</t>
  </si>
  <si>
    <t>73°33'35.0"</t>
  </si>
  <si>
    <t>73°33'27.0"</t>
  </si>
  <si>
    <t>45°31'49.0"</t>
  </si>
  <si>
    <t>73°32'56.0"</t>
  </si>
  <si>
    <t>73°32'53.0"</t>
  </si>
  <si>
    <t>45°31'59.0"</t>
  </si>
  <si>
    <t>45°32'3.0"</t>
  </si>
  <si>
    <t>45°32'7.0"</t>
  </si>
  <si>
    <t>45°32'9.0"</t>
  </si>
  <si>
    <t>73°33'28.0"</t>
  </si>
  <si>
    <t>45°32'14.0"</t>
  </si>
  <si>
    <t>73°31'52.0"</t>
  </si>
  <si>
    <t>45°32'11.0"</t>
  </si>
  <si>
    <t>73°32'1.0"</t>
  </si>
  <si>
    <t>45°32'2.0"</t>
  </si>
  <si>
    <t>73°32'10.0"</t>
  </si>
  <si>
    <t>73°32'51.0"</t>
  </si>
  <si>
    <t>45°31'50.0"</t>
  </si>
  <si>
    <t>45°32'13.0"</t>
  </si>
  <si>
    <t>45°32'25.0"</t>
  </si>
  <si>
    <t>73°32'20.0"</t>
  </si>
  <si>
    <t>45°32'29.0"</t>
  </si>
  <si>
    <t>73°32'17.0"</t>
  </si>
  <si>
    <t>45°32'49.0"</t>
  </si>
  <si>
    <t>73°32'12.0"</t>
  </si>
  <si>
    <t>73°31'55.0"</t>
  </si>
  <si>
    <t>45°32'52.0"</t>
  </si>
  <si>
    <t>73°31'46.0"</t>
  </si>
  <si>
    <t>45°32'43.0"</t>
  </si>
  <si>
    <t>73°31'14.0"</t>
  </si>
  <si>
    <t>45°32'34.0"</t>
  </si>
  <si>
    <t>73°30'60.0"</t>
  </si>
  <si>
    <t>45°32'20.0"</t>
  </si>
  <si>
    <t>73°31'23.0"</t>
  </si>
  <si>
    <t>45°31'11.0"</t>
  </si>
  <si>
    <t>73°32'35.0"</t>
  </si>
  <si>
    <t>45°31'6.0"</t>
  </si>
  <si>
    <t>73°32'38.0"</t>
  </si>
  <si>
    <t>45°30'57.0"</t>
  </si>
  <si>
    <t>73°32'48.0"</t>
  </si>
  <si>
    <t>45°31'3.0"</t>
  </si>
  <si>
    <t>45°31'4.0"</t>
  </si>
  <si>
    <t>73°32'55.0"</t>
  </si>
  <si>
    <t>73°32'39.0"</t>
  </si>
  <si>
    <t>73°33'31.0"</t>
  </si>
  <si>
    <t>73°33'33.0"</t>
  </si>
  <si>
    <t>73°33'41.0"</t>
  </si>
  <si>
    <t>73°33'51.0"</t>
  </si>
  <si>
    <t>73°33'50.0"</t>
  </si>
  <si>
    <t>45°31'53.0"</t>
  </si>
  <si>
    <t>73°33'49.0"</t>
  </si>
  <si>
    <t>73°33'42.0"</t>
  </si>
  <si>
    <t>45°31'52.0"</t>
  </si>
  <si>
    <t>73°33'24.0"</t>
  </si>
  <si>
    <t>45°30'20.67"</t>
  </si>
  <si>
    <t>73°33'34.39"</t>
  </si>
  <si>
    <t>45°31'05.48"</t>
  </si>
  <si>
    <t>73°41'11.95"</t>
  </si>
  <si>
    <t>45°28'19.17"</t>
  </si>
  <si>
    <t>73°40'42.45"</t>
  </si>
  <si>
    <t>45°26'05.45"</t>
  </si>
  <si>
    <t>73°38'18.44"</t>
  </si>
  <si>
    <t>45°25'00.06"</t>
  </si>
  <si>
    <t>73°34'38.58"</t>
  </si>
  <si>
    <t>45°25'20.45"</t>
  </si>
  <si>
    <t>73°30'41.6"</t>
  </si>
  <si>
    <t>M11GX4</t>
  </si>
  <si>
    <t>KACSI2987126-Y1</t>
  </si>
  <si>
    <t>KACSI2987126-R1</t>
  </si>
  <si>
    <t>M11GX7</t>
  </si>
  <si>
    <t>KACSI2987126-Y2</t>
  </si>
  <si>
    <t>M11GX5</t>
  </si>
  <si>
    <t>KACSI2987180-Y1</t>
  </si>
  <si>
    <t>KACSI2987180-R1</t>
  </si>
  <si>
    <t>M11GX8</t>
  </si>
  <si>
    <t>KACSI2987180-Y2</t>
  </si>
  <si>
    <t>M11GX6</t>
  </si>
  <si>
    <t>KACSI2987176-Y1</t>
  </si>
  <si>
    <t>KACSI2987176-R1</t>
  </si>
  <si>
    <t>M11GX9</t>
  </si>
  <si>
    <t>KACSI2987176-Y2</t>
  </si>
  <si>
    <t>M11GXA M11GOA</t>
  </si>
  <si>
    <t>M11GXB M11GOB</t>
  </si>
  <si>
    <t>ML11GXC ML11GOC</t>
  </si>
  <si>
    <t>45°30'43.2"</t>
  </si>
  <si>
    <t>73°35'11.7"</t>
  </si>
  <si>
    <t>45°30'42.5"</t>
  </si>
  <si>
    <t>73°35'12.6"</t>
  </si>
  <si>
    <t>45°30'36.2"</t>
  </si>
  <si>
    <t>73°35'20.5"</t>
  </si>
  <si>
    <t>45°30'59.0"</t>
  </si>
  <si>
    <t>73°35'29.2"</t>
  </si>
  <si>
    <t>45°31'4.6"</t>
  </si>
  <si>
    <t>73°35'21.3"</t>
  </si>
  <si>
    <t>45°30'53.3"</t>
  </si>
  <si>
    <t>73°35'5.5"</t>
  </si>
  <si>
    <t>45°30'48.6"</t>
  </si>
  <si>
    <t>73°35'5.1"</t>
  </si>
  <si>
    <t>45°30'32.4"</t>
  </si>
  <si>
    <t>73°35'25.3"</t>
  </si>
  <si>
    <t>45°30'35.3"</t>
  </si>
  <si>
    <t>73°35'42.6"</t>
  </si>
  <si>
    <t>45°31'1.6"</t>
  </si>
  <si>
    <t>73°35'43.3"</t>
  </si>
  <si>
    <t>45°31'6.1"</t>
  </si>
  <si>
    <t>73°35'43.4"</t>
  </si>
  <si>
    <t>45°31'10.8"</t>
  </si>
  <si>
    <t>73°35'37.3"</t>
  </si>
  <si>
    <t>45°31'13.5"</t>
  </si>
  <si>
    <t>73°35'33.8"</t>
  </si>
  <si>
    <t>45°31'6.5"</t>
  </si>
  <si>
    <t>73°35'24.1"</t>
  </si>
  <si>
    <t>45°30'43.0"</t>
  </si>
  <si>
    <t>73°35'13.0"</t>
  </si>
  <si>
    <t>45°30'36.0"</t>
  </si>
  <si>
    <t>73°35'21.0"</t>
  </si>
  <si>
    <t>73°35'29.0"</t>
  </si>
  <si>
    <t>45°31'5.0"</t>
  </si>
  <si>
    <t>45°30'53.0"</t>
  </si>
  <si>
    <t>45°30'49.0"</t>
  </si>
  <si>
    <t>45°30'32.0"</t>
  </si>
  <si>
    <t>45°30'35.0"</t>
  </si>
  <si>
    <t>73°35'43.0"</t>
  </si>
  <si>
    <t>45°31'2.0"</t>
  </si>
  <si>
    <t>73°35'37.0"</t>
  </si>
  <si>
    <t>45°31'13.0"</t>
  </si>
  <si>
    <t>73°35'34.0"</t>
  </si>
  <si>
    <t>45°31'7.0"</t>
  </si>
  <si>
    <t>73°35'24.0"</t>
  </si>
  <si>
    <t>45°30'58.95"</t>
  </si>
  <si>
    <t>73°35'29"</t>
  </si>
  <si>
    <t>45°25'46.21"</t>
  </si>
  <si>
    <t>73°33'29.6"</t>
  </si>
  <si>
    <t>45°27'09.89"</t>
  </si>
  <si>
    <t>73°30'02.66"</t>
  </si>
  <si>
    <t>45°29'34.91"</t>
  </si>
  <si>
    <t>73°28'02.89"</t>
  </si>
  <si>
    <t>45°32'22.5"</t>
  </si>
  <si>
    <t>73°28'02.52"</t>
  </si>
  <si>
    <t>45°34'47.75"</t>
  </si>
  <si>
    <t>73°30'01.92"</t>
  </si>
  <si>
    <t>45°30'58.96"</t>
  </si>
  <si>
    <t>73°35'29.44"</t>
  </si>
  <si>
    <t>45°32'22.51"</t>
  </si>
  <si>
    <t>73°42'55.92"</t>
  </si>
  <si>
    <t>45°29'34.93"</t>
  </si>
  <si>
    <t>73°42'55.55"</t>
  </si>
  <si>
    <t>45°27'09.9"</t>
  </si>
  <si>
    <t>73°40'55.78"</t>
  </si>
  <si>
    <t>45°25'46.22"</t>
  </si>
  <si>
    <t>73°37'28.84"</t>
  </si>
  <si>
    <t>73°33'30.04"</t>
  </si>
  <si>
    <t>45°30'59.16"</t>
  </si>
  <si>
    <t>73°35'29.04"</t>
  </si>
  <si>
    <t>45°34'47.96"</t>
  </si>
  <si>
    <t>73°30'01.96"</t>
  </si>
  <si>
    <t>45°36'11.87"</t>
  </si>
  <si>
    <t>73°33'29.27"</t>
  </si>
  <si>
    <t>73°37'28.81"</t>
  </si>
  <si>
    <t>73°40'56.12"</t>
  </si>
  <si>
    <t>45°32'22.71"</t>
  </si>
  <si>
    <t>73°42'55.52"</t>
  </si>
  <si>
    <t>KACSH3317408-Y1</t>
  </si>
  <si>
    <t>KACSH3317408-R1</t>
  </si>
  <si>
    <t>MD2GX7</t>
  </si>
  <si>
    <t>KACSH3317408-Y2</t>
  </si>
  <si>
    <t>KACSH3654368-Y1</t>
  </si>
  <si>
    <t>KACSH3654368-R1</t>
  </si>
  <si>
    <t>MD2GX8</t>
  </si>
  <si>
    <t>KACSH3654368-Y2</t>
  </si>
  <si>
    <t>KACSH3317055-Y1</t>
  </si>
  <si>
    <t>KACSH3317055-R1</t>
  </si>
  <si>
    <t>MD2GX9</t>
  </si>
  <si>
    <t>KACSH3317055-Y2</t>
  </si>
  <si>
    <t>MD2GXA MD2GOA</t>
  </si>
  <si>
    <t>MD2GXB MD2GOB</t>
  </si>
  <si>
    <t>MD2GXC MD2GOC</t>
  </si>
  <si>
    <t>45°29'22.0"</t>
  </si>
  <si>
    <t>73°38'40.0"</t>
  </si>
  <si>
    <t>45°28'53.0"</t>
  </si>
  <si>
    <t>73°39'24.0"</t>
  </si>
  <si>
    <t>45°29'14.0"</t>
  </si>
  <si>
    <t>45°29'2.0"</t>
  </si>
  <si>
    <t>73°39'13.0"</t>
  </si>
  <si>
    <t>73°39'3.0"</t>
  </si>
  <si>
    <t>45°28'60.0"</t>
  </si>
  <si>
    <t>45°29'10.0"</t>
  </si>
  <si>
    <t>73°39'29.0"</t>
  </si>
  <si>
    <t>73°38'42.0"</t>
  </si>
  <si>
    <t>73°38'43.0"</t>
  </si>
  <si>
    <t>45°28'54.0"</t>
  </si>
  <si>
    <t>73°38'15.0"</t>
  </si>
  <si>
    <t>45°29'12.0"</t>
  </si>
  <si>
    <t>45°29'8.0"</t>
  </si>
  <si>
    <t>73°38'23.0"</t>
  </si>
  <si>
    <t>45°29'19.0"</t>
  </si>
  <si>
    <t>73°38'35.0"</t>
  </si>
  <si>
    <t>45°29'30.0"</t>
  </si>
  <si>
    <t>73°38'19.0"</t>
  </si>
  <si>
    <t>45°29'25.0"</t>
  </si>
  <si>
    <t>45°29'7.0"</t>
  </si>
  <si>
    <t>45°29'1.0"</t>
  </si>
  <si>
    <t>73°38'38.0"</t>
  </si>
  <si>
    <t>45°28'56.0"</t>
  </si>
  <si>
    <t>73°38'50.0"</t>
  </si>
  <si>
    <t>73°38'52.0"</t>
  </si>
  <si>
    <t>73°38'56.0"</t>
  </si>
  <si>
    <t>45°28'58.0"</t>
  </si>
  <si>
    <t>73°39'6.0"</t>
  </si>
  <si>
    <t>73°39'14.0"</t>
  </si>
  <si>
    <t>73°39'19.0"</t>
  </si>
  <si>
    <t>45°29'17.0"</t>
  </si>
  <si>
    <t>73°39'18.0"</t>
  </si>
  <si>
    <t>73°39'5.0"</t>
  </si>
  <si>
    <t>73°39'2.0"</t>
  </si>
  <si>
    <t>73°38'58.0"</t>
  </si>
  <si>
    <t>45°29'11.0"</t>
  </si>
  <si>
    <t>45°29'26.0"</t>
  </si>
  <si>
    <t>45°29'21.0"</t>
  </si>
  <si>
    <t>73°38'39.0"</t>
  </si>
  <si>
    <t>45°29'24.0"</t>
  </si>
  <si>
    <t>73°38'46.0"</t>
  </si>
  <si>
    <t>73°38'44.0"</t>
  </si>
  <si>
    <t>73°38'41.0"</t>
  </si>
  <si>
    <t>73°38'31.0"</t>
  </si>
  <si>
    <t>73°38'30.0"</t>
  </si>
  <si>
    <t>KACSH3775085-Y1</t>
  </si>
  <si>
    <t>KACSH3775085-R1</t>
  </si>
  <si>
    <t>KACSH3775085-Y2</t>
  </si>
  <si>
    <t>KACSH3316674-Y1</t>
  </si>
  <si>
    <t>KACSH3316674-R1</t>
  </si>
  <si>
    <t>KACSH3316674-Y2</t>
  </si>
  <si>
    <t>KACSH3316871-Y1</t>
  </si>
  <si>
    <t>KACSH3316871-R1</t>
  </si>
  <si>
    <t>KACSH3316871-Y2</t>
  </si>
  <si>
    <t>MD8GXA MD8GOA</t>
  </si>
  <si>
    <t>MD8GXB MD8GOB</t>
  </si>
  <si>
    <t>MD8GXC MD8GOC</t>
  </si>
  <si>
    <t>45°28'12.0"</t>
  </si>
  <si>
    <t>73°37'48.0"</t>
  </si>
  <si>
    <t>45°28'4.0"</t>
  </si>
  <si>
    <t>73°37'54.0"</t>
  </si>
  <si>
    <t>45°28'1.0"</t>
  </si>
  <si>
    <t>73°37'57.0"</t>
  </si>
  <si>
    <t>73°38'3.0"</t>
  </si>
  <si>
    <t>45°28'13.0"</t>
  </si>
  <si>
    <t>45°28'15.0"</t>
  </si>
  <si>
    <t>45°28'18.0"</t>
  </si>
  <si>
    <t>73°37'59.0"</t>
  </si>
  <si>
    <t>45°28'19.0"</t>
  </si>
  <si>
    <t>45°28'17.0"</t>
  </si>
  <si>
    <t>73°38'5.0"</t>
  </si>
  <si>
    <t>45°28'2.0"</t>
  </si>
  <si>
    <t>45°27'59.0"</t>
  </si>
  <si>
    <t>45°28'6.0"</t>
  </si>
  <si>
    <t>45°28'16.0"</t>
  </si>
  <si>
    <t>73°38'11.0"</t>
  </si>
  <si>
    <t>45°28'14.0"</t>
  </si>
  <si>
    <t>45°28'22.0"</t>
  </si>
  <si>
    <t>45°28'24.0"</t>
  </si>
  <si>
    <t>45°28'25.0"</t>
  </si>
  <si>
    <t>45°28'27.0"</t>
  </si>
  <si>
    <t>45°28'28.0"</t>
  </si>
  <si>
    <t>45°28'29.0"</t>
  </si>
  <si>
    <t>45°27'49.0"</t>
  </si>
  <si>
    <t>45°27'53.0"</t>
  </si>
  <si>
    <t>73°37'58.0"</t>
  </si>
  <si>
    <t>45°28'11.0"</t>
  </si>
  <si>
    <t>73°38'9.0"</t>
  </si>
  <si>
    <t>45°28'20.0"</t>
  </si>
  <si>
    <t>45°28'26.0"</t>
  </si>
  <si>
    <t>45°28'32.0"</t>
  </si>
  <si>
    <t>45°28'38.0"</t>
  </si>
  <si>
    <t>45°28'44.0"</t>
  </si>
  <si>
    <t>45°28'42.0"</t>
  </si>
  <si>
    <t>45°28'36.0"</t>
  </si>
  <si>
    <t>45°28'30.0"</t>
  </si>
  <si>
    <t>45°28'13.6"</t>
  </si>
  <si>
    <t>45°28'34.0"</t>
  </si>
  <si>
    <t>73°37'40.8"</t>
  </si>
  <si>
    <t>45°28'30.9"</t>
  </si>
  <si>
    <t>73°37'24.5"</t>
  </si>
  <si>
    <t>45°28'22.5"</t>
  </si>
  <si>
    <t>73°37'13.6"</t>
  </si>
  <si>
    <t>45°28'22.1"</t>
  </si>
  <si>
    <t>73°37'13.1"</t>
  </si>
  <si>
    <t>45°28'2.6"</t>
  </si>
  <si>
    <t>73°37'53.1"</t>
  </si>
  <si>
    <t>45°27'57.4"</t>
  </si>
  <si>
    <t>73°38'3.8"</t>
  </si>
  <si>
    <t>73°38'12.7"</t>
  </si>
  <si>
    <t>45°28'9.1"</t>
  </si>
  <si>
    <t>73°38'33.7"</t>
  </si>
  <si>
    <t>45°28'17.2"</t>
  </si>
  <si>
    <t>73°38'44.3"</t>
  </si>
  <si>
    <t>45°28'18.9"</t>
  </si>
  <si>
    <t>73°38'38.2"</t>
  </si>
  <si>
    <t>45°28'34.1"</t>
  </si>
  <si>
    <t>73°37'41.2"</t>
  </si>
  <si>
    <t>45°28'25.3"</t>
  </si>
  <si>
    <t>73°38'14.2"</t>
  </si>
  <si>
    <t>73°37'51.0"</t>
  </si>
  <si>
    <t>73°38'1.0"</t>
  </si>
  <si>
    <t>45°28'43.0"</t>
  </si>
  <si>
    <t>73°37'40.0"</t>
  </si>
  <si>
    <t>45°28'41.0"</t>
  </si>
  <si>
    <t>73°37'39.0"</t>
  </si>
  <si>
    <t>45°28'39.0"</t>
  </si>
  <si>
    <t>45°27'46.0"</t>
  </si>
  <si>
    <t>73°37'27.0"</t>
  </si>
  <si>
    <t>45°27'34.0"</t>
  </si>
  <si>
    <t>73°37'32.0"</t>
  </si>
  <si>
    <t>45°27'58.0"</t>
  </si>
  <si>
    <t>1-1</t>
  </si>
  <si>
    <t>2-1</t>
  </si>
  <si>
    <t>3-1</t>
  </si>
  <si>
    <t>1-2</t>
  </si>
  <si>
    <t>2-2</t>
  </si>
  <si>
    <t>3-2</t>
  </si>
  <si>
    <t>B Cascade OPT1 to OPT2 (Sector MACGX4 RRU-1-1)</t>
  </si>
  <si>
    <t>M Cascade OPT1 to OPT2 (Sector MACGX6 RRU-3-1)</t>
  </si>
  <si>
    <t>G Cascade OPT1 to OPT2 (Sector MACGX5 RRU-2-1)</t>
  </si>
  <si>
    <t>45°32'19.4"</t>
  </si>
  <si>
    <t>73°40'5.7"</t>
  </si>
  <si>
    <t>73°40'17.8"</t>
  </si>
  <si>
    <t>45°32'45.1"</t>
  </si>
  <si>
    <t>73°40'23.5"</t>
  </si>
  <si>
    <t>45°32'45.3"</t>
  </si>
  <si>
    <t>73°40'20.5"</t>
  </si>
  <si>
    <t>45°32'36.4"</t>
  </si>
  <si>
    <t>73°40'0.2"</t>
  </si>
  <si>
    <t>45°32'30.2"</t>
  </si>
  <si>
    <t>73°39'53.4"</t>
  </si>
  <si>
    <t>45°32'22.8"</t>
  </si>
  <si>
    <t>73°39'55.3"</t>
  </si>
  <si>
    <t>45°32'12.0"</t>
  </si>
  <si>
    <t>73°40'28.7"</t>
  </si>
  <si>
    <t>45°32'15.2"</t>
  </si>
  <si>
    <t>73°40'30.3"</t>
  </si>
  <si>
    <t>45°32'16.0"</t>
  </si>
  <si>
    <t>73°40'16.2"</t>
  </si>
  <si>
    <t>45°32'40.5"</t>
  </si>
  <si>
    <t>73°40'42.8"</t>
  </si>
  <si>
    <t>45°32'56.5"</t>
  </si>
  <si>
    <t>73°40'26.4"</t>
  </si>
  <si>
    <t>45°32'22.54"</t>
  </si>
  <si>
    <t>73°40'17.84"</t>
  </si>
  <si>
    <t>45°27'03.69"</t>
  </si>
  <si>
    <t>73°38'57.7"</t>
  </si>
  <si>
    <t>45°28'14.42"</t>
  </si>
  <si>
    <t>73°35'21.08"</t>
  </si>
  <si>
    <t>45°30'31.58"</t>
  </si>
  <si>
    <t>73°33'03.72"</t>
  </si>
  <si>
    <t>45°33'18.51"</t>
  </si>
  <si>
    <t>73°32'42.5"</t>
  </si>
  <si>
    <t>45°35'50.49"</t>
  </si>
  <si>
    <t>73°34'23.38"</t>
  </si>
  <si>
    <t>45°34'13.04"</t>
  </si>
  <si>
    <t>73°47'32.43"</t>
  </si>
  <si>
    <t>45°31'26.07"</t>
  </si>
  <si>
    <t>73°47'52.92"</t>
  </si>
  <si>
    <t>45°28'54.28"</t>
  </si>
  <si>
    <t>73°46'11.57"</t>
  </si>
  <si>
    <t>45°27'18.28"</t>
  </si>
  <si>
    <t>73°42'55.7"</t>
  </si>
  <si>
    <t>45°37'26.74"</t>
  </si>
  <si>
    <t>73°37'39.51"</t>
  </si>
  <si>
    <t>45°37'41.37"</t>
  </si>
  <si>
    <t>73°41'38.23"</t>
  </si>
  <si>
    <t>45°36'30.44"</t>
  </si>
  <si>
    <t>73°45'15.32"</t>
  </si>
  <si>
    <t>B Cascade OPT1 to OPT2 (Sector MU5GX4 RRU-1-1)</t>
  </si>
  <si>
    <t>G Cascade OPT1 to OPT2 (Sector MU5GX5 RRU-2-1)</t>
  </si>
  <si>
    <t>M Cascade OPT1 to OPT2 (Sector MU5GX6 RRU-3-1)</t>
  </si>
  <si>
    <t>P</t>
  </si>
  <si>
    <t>45°34'59.0"</t>
  </si>
  <si>
    <t>73°43'27.0"</t>
  </si>
  <si>
    <t>45°34'54.0"</t>
  </si>
  <si>
    <t>45°34'50.0"</t>
  </si>
  <si>
    <t>45°34'47.0"</t>
  </si>
  <si>
    <t>45°34'48.0"</t>
  </si>
  <si>
    <t>73°44'18.0"</t>
  </si>
  <si>
    <t>45°34'56.0"</t>
  </si>
  <si>
    <t>45°35'8.0"</t>
  </si>
  <si>
    <t>45°35'10.0"</t>
  </si>
  <si>
    <t>45°35'17.0"</t>
  </si>
  <si>
    <t>45°35'16.0"</t>
  </si>
  <si>
    <t>73°44'15.0"</t>
  </si>
  <si>
    <t>45°35'15.0"</t>
  </si>
  <si>
    <t>73°44'1.0"</t>
  </si>
  <si>
    <t>45°35'12.0"</t>
  </si>
  <si>
    <t>45°35'4.0"</t>
  </si>
  <si>
    <t>45°35'3.0"</t>
  </si>
  <si>
    <t>45°33'43.0"</t>
  </si>
  <si>
    <t>73°44'38.0"</t>
  </si>
  <si>
    <t>45°33'34.0"</t>
  </si>
  <si>
    <t>45°33'18.0"</t>
  </si>
  <si>
    <t>73°44'54.0"</t>
  </si>
  <si>
    <t>45°33'11.0"</t>
  </si>
  <si>
    <t>73°45'19.0"</t>
  </si>
  <si>
    <t>45°33'26.0"</t>
  </si>
  <si>
    <t>73°45'39.0"</t>
  </si>
  <si>
    <t>73°45'49.0"</t>
  </si>
  <si>
    <t>45°33'40.0"</t>
  </si>
  <si>
    <t>45°33'51.0"</t>
  </si>
  <si>
    <t>45°34'10.0"</t>
  </si>
  <si>
    <t>45°34'15.0"</t>
  </si>
  <si>
    <t>73°45'17.0"</t>
  </si>
  <si>
    <t>45°35'9.0"</t>
  </si>
  <si>
    <t>45°33'58.0"</t>
  </si>
  <si>
    <t>73°45'4.0"</t>
  </si>
  <si>
    <t>45°33'47.0"</t>
  </si>
  <si>
    <t>73°44'41.0"</t>
  </si>
  <si>
    <t>45°36'24.0"</t>
  </si>
  <si>
    <t>45°36'20.0"</t>
  </si>
  <si>
    <t>45°36'6.0"</t>
  </si>
  <si>
    <t>73°45'15.0"</t>
  </si>
  <si>
    <t>45°36'23.0"</t>
  </si>
  <si>
    <t>73°45'21.0"</t>
  </si>
  <si>
    <t>45°36'29.0"</t>
  </si>
  <si>
    <t>73°45'35.0"</t>
  </si>
  <si>
    <t>45°36'31.0"</t>
  </si>
  <si>
    <t>73°45'30.0"</t>
  </si>
  <si>
    <t>45°36'42.0"</t>
  </si>
  <si>
    <t>73°45'22.0"</t>
  </si>
  <si>
    <t>45°36'46.0"</t>
  </si>
  <si>
    <t>73°45'10.0"</t>
  </si>
  <si>
    <t>45°36'44.0"</t>
  </si>
  <si>
    <t>45°36'59.0"</t>
  </si>
  <si>
    <t>45°36'53.0"</t>
  </si>
  <si>
    <t>45°36'43.0"</t>
  </si>
  <si>
    <t>45°36'32.0"</t>
  </si>
  <si>
    <t>73°44'37.0"</t>
  </si>
  <si>
    <t>45°35'18.0"</t>
  </si>
  <si>
    <t>73°43'39.0"</t>
  </si>
  <si>
    <t>45°35'5.0"</t>
  </si>
  <si>
    <t>73°43'56.0"</t>
  </si>
  <si>
    <t>45°35'2.0"</t>
  </si>
  <si>
    <t>45°35'19.0"</t>
  </si>
  <si>
    <t>73°44'40.0"</t>
  </si>
  <si>
    <t>45°35'22.0"</t>
  </si>
  <si>
    <t>45°35'26.0"</t>
  </si>
  <si>
    <t>45°35'37.0"</t>
  </si>
  <si>
    <t>45°35'33.0"</t>
  </si>
  <si>
    <t>73°43'54.0"</t>
  </si>
  <si>
    <t>45°35'21.0"</t>
  </si>
  <si>
    <t>45°34'32.0"</t>
  </si>
  <si>
    <t>45°34'25.0"</t>
  </si>
  <si>
    <t>45°34'3.0"</t>
  </si>
  <si>
    <t>45°34'1.0"</t>
  </si>
  <si>
    <t>45°34'20.0"</t>
  </si>
  <si>
    <t>45°34'33.0"</t>
  </si>
  <si>
    <t>45°34'38.0"</t>
  </si>
  <si>
    <t>73°44'59.0"</t>
  </si>
  <si>
    <t>45°34'52.0"</t>
  </si>
  <si>
    <t>45°35'7.0"</t>
  </si>
  <si>
    <t>73°43'58.0"</t>
  </si>
  <si>
    <t>45°34'39.0"</t>
  </si>
  <si>
    <t>45°35'43.0"</t>
  </si>
  <si>
    <t>73°46'11.0"</t>
  </si>
  <si>
    <t>45°35'39.0"</t>
  </si>
  <si>
    <t>73°46'32.0"</t>
  </si>
  <si>
    <t>45°35'34.0"</t>
  </si>
  <si>
    <t>45°35'42.0"</t>
  </si>
  <si>
    <t>45°35'46.0"</t>
  </si>
  <si>
    <t>73°46'59.0"</t>
  </si>
  <si>
    <t>45°35'56.0"</t>
  </si>
  <si>
    <t>45°36'2.0"</t>
  </si>
  <si>
    <t>73°46'45.0"</t>
  </si>
  <si>
    <t>45°36'15.0"</t>
  </si>
  <si>
    <t>73°46'39.0"</t>
  </si>
  <si>
    <t>45°36'13.0"</t>
  </si>
  <si>
    <t>73°46'34.0"</t>
  </si>
  <si>
    <t>45°36'8.0"</t>
  </si>
  <si>
    <t>73°46'19.0"</t>
  </si>
  <si>
    <t>45°36'0.0"</t>
  </si>
  <si>
    <t>45°35'51.0"</t>
  </si>
  <si>
    <t>45°35'08.8"</t>
  </si>
  <si>
    <t>73°44'36.05"</t>
  </si>
  <si>
    <t>45°29'56.06"</t>
  </si>
  <si>
    <t>73°42'36.5"</t>
  </si>
  <si>
    <t>45°31'19.74"</t>
  </si>
  <si>
    <t>73°39'09.3"</t>
  </si>
  <si>
    <t>45°33'44.76"</t>
  </si>
  <si>
    <t>73°37'09.38"</t>
  </si>
  <si>
    <t>45°36'32.35"</t>
  </si>
  <si>
    <t>73°37'09.01"</t>
  </si>
  <si>
    <t>45°38'57.6"</t>
  </si>
  <si>
    <t>73°39'08.56"</t>
  </si>
  <si>
    <t>73°52'03.08"</t>
  </si>
  <si>
    <t>73°52'02.71"</t>
  </si>
  <si>
    <t>73°50'02.8"</t>
  </si>
  <si>
    <t>73°46'35.6"</t>
  </si>
  <si>
    <t>45°40'21.51"</t>
  </si>
  <si>
    <t>73°42'36.13"</t>
  </si>
  <si>
    <t>73°46'35.97"</t>
  </si>
  <si>
    <t>73°50'03.54"</t>
  </si>
  <si>
    <t>Old</t>
  </si>
  <si>
    <t>MD2G01XMA</t>
  </si>
  <si>
    <t>TQBM-T2008M6R034V03_MET06_2600MHz</t>
  </si>
  <si>
    <t>TQBM-T2008M6R034V03_MET04_2600MHz</t>
  </si>
  <si>
    <t>Moving RRUS, transfer Licenses from M93G00Z</t>
  </si>
  <si>
    <t>Moving RRUS, transfer Licenses from MULG00Z</t>
  </si>
  <si>
    <t>Moving RRUS, transfer Licenses from MACG00Z</t>
  </si>
  <si>
    <t>Moving RRUS, transfer Licenses from MU5G00Z</t>
  </si>
  <si>
    <t>Moving RRUS, transfer Licenses from M44J00ZMA</t>
  </si>
  <si>
    <t>Moving RRUS, transfer Licenses from M11Q00ZMA and M11Q00X</t>
  </si>
  <si>
    <t>Moving RRUS, transfer Licenses from MNCO00ZMA and MNCOX</t>
  </si>
  <si>
    <t>Moving RRUS, transfer Licenses from MD41G00Z</t>
  </si>
  <si>
    <t>Moving RRUS, transfer Licenses from M8L1G00Z</t>
  </si>
  <si>
    <t>Moving RRUS, transfer Licenses from MD11G00Z and MD11G7X</t>
  </si>
  <si>
    <t>Moving RRUS, transfer Licenses from MKC1D00Z and MKC1D7X</t>
  </si>
  <si>
    <t>Moving RRUS, transfer Licenses from ML41G00Z and ML41G7X</t>
  </si>
  <si>
    <t>Moving RRUS, transfer Licenses from M18G00Z and M18G7X</t>
  </si>
  <si>
    <t>Moving RRUS, transfer Licenses from MC9G00Z and MC9G7X</t>
  </si>
  <si>
    <t>Moving RRUS, transfer Licenses from ML51G00Z</t>
  </si>
  <si>
    <t>Moving RRUS, transfer Licenses from MSQB00Z and MSQB00X</t>
  </si>
  <si>
    <t>Moving RRUS, transfer Licenses from ML10G00Z and ML10GX</t>
  </si>
  <si>
    <t>Moving RRUS, transfer Licenses from ML11G00Z and ML11G7X</t>
  </si>
  <si>
    <t>Moving RRUS, transfer Licenses from MD8G00Z and MD8GX</t>
  </si>
  <si>
    <t>Moving RRUS, transfer Licenses from MD2G00Z and MD2G01XMA</t>
  </si>
  <si>
    <t xml:space="preserve">Update the 850 Power </t>
  </si>
  <si>
    <t>20250609 14h00</t>
  </si>
  <si>
    <t>Nicolas Dubois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</si>
</sst>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0.0"/>
    <numFmt numFmtId="165" formatCode="0.000"/>
    <numFmt numFmtId="166" formatCode="0.0000000000"/>
    <numFmt numFmtId="167" formatCode="0.0000000"/>
    <numFmt numFmtId="168" formatCode="_-* #,##0.00\ [$€-1]_-;\-* #,##0.00\ [$€-1]_-;_-* &quot;-&quot;??\ [$€-1]_-"/>
    <numFmt numFmtId="169" formatCode="[$-409]d\-mmm\-yyyy;@"/>
    <numFmt numFmtId="170" formatCode="[$-1009]d\-mmm\-yy;@"/>
    <numFmt numFmtId="171" formatCode="[$-409]d\-mmm;@"/>
    <numFmt numFmtId="172" formatCode="[$-409]d\-mmm\-yy;@"/>
  </numFmts>
  <fonts count="116">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b/>
      <sz val="10"/>
      <name val="Arial"/>
      <family val="2"/>
    </font>
    <font>
      <sz val="14"/>
      <name val="System"/>
      <family val="2"/>
    </font>
    <font>
      <u/>
      <sz val="10"/>
      <color indexed="12"/>
      <name val="Arial"/>
      <family val="2"/>
    </font>
    <font>
      <b/>
      <sz val="14"/>
      <color indexed="12"/>
      <name val="Arial"/>
      <family val="2"/>
    </font>
    <font>
      <b/>
      <sz val="14"/>
      <color indexed="10"/>
      <name val="Arial"/>
      <family val="2"/>
    </font>
    <font>
      <b/>
      <sz val="20"/>
      <name val="Arial"/>
      <family val="2"/>
    </font>
    <font>
      <b/>
      <sz val="16"/>
      <name val="Arial"/>
      <family val="2"/>
    </font>
    <font>
      <sz val="11"/>
      <name val="Times New Roman"/>
      <family val="1"/>
    </font>
    <font>
      <sz val="7"/>
      <name val="Times New Roman"/>
      <family val="1"/>
    </font>
    <font>
      <sz val="10"/>
      <name val="Arial"/>
      <family val="2"/>
    </font>
    <font>
      <sz val="8"/>
      <name val="Arial"/>
      <family val="2"/>
    </font>
    <font>
      <sz val="12"/>
      <name val="Arial"/>
      <family val="2"/>
    </font>
    <font>
      <sz val="11"/>
      <color indexed="8"/>
      <name val="Calibri"/>
      <family val="2"/>
    </font>
    <font>
      <sz val="11"/>
      <color indexed="9"/>
      <name val="Calibri"/>
      <family val="2"/>
    </font>
    <font>
      <b/>
      <sz val="11"/>
      <color indexed="8"/>
      <name val="Calibri"/>
      <family val="2"/>
    </font>
    <font>
      <sz val="10"/>
      <name val="Geneva"/>
      <family val="2"/>
    </font>
    <font>
      <b/>
      <i/>
      <sz val="10"/>
      <color indexed="10"/>
      <name val="Arial"/>
      <family val="2"/>
    </font>
    <font>
      <b/>
      <sz val="18"/>
      <color indexed="62"/>
      <name val="Cambria"/>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8"/>
      <name val="Arial"/>
      <family val="2"/>
    </font>
    <font>
      <sz val="9"/>
      <color indexed="81"/>
      <name val="Tahoma"/>
      <family val="2"/>
    </font>
    <font>
      <b/>
      <sz val="9"/>
      <color indexed="81"/>
      <name val="Tahoma"/>
      <family val="2"/>
    </font>
    <font>
      <sz val="10"/>
      <color indexed="8"/>
      <name val="Verdana"/>
      <family val="2"/>
    </font>
    <font>
      <sz val="10"/>
      <color indexed="8"/>
      <name val="Arial"/>
      <family val="2"/>
    </font>
    <font>
      <b/>
      <sz val="9"/>
      <color indexed="10"/>
      <name val="Tahoma"/>
      <family val="2"/>
    </font>
    <font>
      <b/>
      <sz val="10"/>
      <color indexed="10"/>
      <name val="Arial"/>
      <family val="2"/>
    </font>
    <font>
      <sz val="14"/>
      <name val="System"/>
      <family val="2"/>
    </font>
    <font>
      <b/>
      <sz val="8"/>
      <color indexed="81"/>
      <name val="Tahoma"/>
      <family val="2"/>
    </font>
    <font>
      <sz val="8"/>
      <color indexed="81"/>
      <name val="Tahoma"/>
      <family val="2"/>
    </font>
    <font>
      <b/>
      <sz val="10"/>
      <color indexed="9"/>
      <name val="Arial"/>
      <family val="2"/>
    </font>
    <font>
      <sz val="10"/>
      <color indexed="9"/>
      <name val="Arial"/>
      <family val="2"/>
    </font>
    <font>
      <sz val="10"/>
      <color indexed="10"/>
      <name val="Arial"/>
      <family val="2"/>
    </font>
    <font>
      <b/>
      <sz val="14"/>
      <name val="Arial"/>
      <family val="2"/>
    </font>
    <font>
      <sz val="10"/>
      <name val="Verdana"/>
      <family val="2"/>
    </font>
    <font>
      <b/>
      <sz val="10"/>
      <color indexed="12"/>
      <name val="Verdana"/>
      <family val="2"/>
    </font>
    <font>
      <b/>
      <u/>
      <sz val="10"/>
      <color indexed="10"/>
      <name val="Verdana"/>
      <family val="2"/>
    </font>
    <font>
      <sz val="10"/>
      <color indexed="10"/>
      <name val="Verdana"/>
      <family val="2"/>
    </font>
    <font>
      <b/>
      <sz val="10"/>
      <name val="Verdana"/>
      <family val="2"/>
    </font>
    <font>
      <sz val="10"/>
      <color indexed="22"/>
      <name val="Arial"/>
      <family val="2"/>
    </font>
    <font>
      <sz val="11"/>
      <name val="Arial"/>
      <family val="2"/>
    </font>
    <font>
      <sz val="10"/>
      <name val="Arial"/>
      <family val="2"/>
    </font>
    <font>
      <sz val="11"/>
      <name val="Calibri"/>
      <family val="2"/>
    </font>
    <font>
      <b/>
      <sz val="12"/>
      <color indexed="9"/>
      <name val="Arial"/>
      <family val="2"/>
    </font>
    <font>
      <b/>
      <sz val="12"/>
      <name val="Arial"/>
      <family val="2"/>
    </font>
    <font>
      <sz val="12"/>
      <color indexed="9"/>
      <name val="Arial"/>
      <family val="2"/>
    </font>
    <font>
      <b/>
      <sz val="11"/>
      <color indexed="10"/>
      <name val="Calibri"/>
      <family val="2"/>
    </font>
    <font>
      <sz val="10"/>
      <name val="Arial"/>
      <family val="2"/>
    </font>
    <font>
      <sz val="10"/>
      <name val="MS Sans Serif"/>
      <family val="2"/>
    </font>
    <font>
      <sz val="10"/>
      <color indexed="8"/>
      <name val="Arial"/>
      <family val="2"/>
    </font>
    <font>
      <sz val="10"/>
      <name val="MS Sans Serif"/>
      <family val="2"/>
    </font>
    <font>
      <sz val="11"/>
      <color theme="1"/>
      <name val="Calibri"/>
      <family val="2"/>
      <scheme val="minor"/>
    </font>
    <font>
      <sz val="11"/>
      <color theme="0"/>
      <name val="Calibri"/>
      <family val="2"/>
      <scheme val="minor"/>
    </font>
    <font>
      <sz val="10"/>
      <name val="Arial"/>
      <family val="2"/>
    </font>
    <font>
      <sz val="11"/>
      <name val="Calibri"/>
      <family val="2"/>
      <scheme val="minor"/>
    </font>
    <font>
      <sz val="10"/>
      <color indexed="11"/>
      <name val="Arial"/>
      <family val="2"/>
    </font>
    <font>
      <sz val="10"/>
      <color indexed="11"/>
      <name val="Arial"/>
      <family val="2"/>
    </font>
    <font>
      <sz val="10"/>
      <color indexed="11"/>
      <name val="Arial"/>
      <family val="2"/>
    </font>
    <font>
      <sz val="8"/>
      <name val="Arial"/>
      <family val="2"/>
    </font>
    <font>
      <sz val="10"/>
      <color theme="1"/>
      <name val="Calibri"/>
      <family val="2"/>
      <scheme val="minor"/>
    </font>
    <font>
      <sz val="10"/>
      <color theme="1"/>
      <name val="Arial"/>
      <family val="2"/>
    </font>
    <font>
      <b/>
      <sz val="18"/>
      <color theme="0"/>
      <name val="Calibri"/>
      <family val="2"/>
      <scheme val="minor"/>
    </font>
    <font>
      <sz val="18"/>
      <color theme="0"/>
      <name val="Calibri"/>
      <family val="2"/>
      <scheme val="minor"/>
    </font>
    <font>
      <sz val="10"/>
      <name val="Calibri"/>
      <family val="2"/>
      <scheme val="minor"/>
    </font>
    <font>
      <b/>
      <sz val="10"/>
      <color theme="1"/>
      <name val="Calibri"/>
      <family val="2"/>
      <scheme val="minor"/>
    </font>
    <font>
      <b/>
      <sz val="10"/>
      <color theme="1"/>
      <name val="Ericsson Hilda"/>
    </font>
    <font>
      <sz val="8"/>
      <name val="Arial"/>
      <family val="2"/>
    </font>
    <font>
      <b/>
      <sz val="12"/>
      <color theme="0"/>
      <name val="Calibri"/>
      <family val="2"/>
      <scheme val="minor"/>
    </font>
    <font>
      <b/>
      <sz val="10"/>
      <color theme="1"/>
      <name val="Arial"/>
      <family val="2"/>
    </font>
    <font>
      <b/>
      <sz val="11"/>
      <color rgb="FF000000"/>
      <name val="Calibri"/>
      <family val="2"/>
    </font>
    <font>
      <sz val="11"/>
      <color rgb="FF000000"/>
      <name val="Calibri"/>
      <family val="2"/>
    </font>
    <font>
      <b/>
      <sz val="11"/>
      <color theme="1"/>
      <name val="Calibri"/>
      <family val="2"/>
    </font>
    <font>
      <strike/>
      <sz val="10"/>
      <name val="Arial"/>
      <family val="2"/>
    </font>
    <font>
      <sz val="10"/>
      <color theme="0"/>
      <name val="Arial"/>
      <family val="2"/>
    </font>
    <font>
      <sz val="12"/>
      <color rgb="FFFF0000"/>
      <name val="Arial"/>
      <family val="2"/>
    </font>
    <font>
      <b/>
      <sz val="10"/>
      <color rgb="FFFFFFFF"/>
      <name val="Arial"/>
      <family val="2"/>
    </font>
    <font>
      <b/>
      <sz val="10"/>
      <color theme="0"/>
      <name val="Arial"/>
      <family val="2"/>
    </font>
    <font>
      <b/>
      <sz val="8"/>
      <color theme="0"/>
      <name val="Arial"/>
      <family val="2"/>
    </font>
    <font>
      <b/>
      <sz val="6"/>
      <color theme="0"/>
      <name val="Arial"/>
      <family val="2"/>
    </font>
    <font>
      <sz val="8"/>
      <name val="Arial"/>
      <family val="2"/>
    </font>
    <font>
      <b/>
      <sz val="11"/>
      <color theme="1"/>
      <name val="Calibri"/>
      <family val="2"/>
      <scheme val="minor"/>
    </font>
    <font>
      <b/>
      <u/>
      <sz val="12"/>
      <name val="Arial"/>
      <family val="2"/>
    </font>
    <font>
      <b/>
      <sz val="12"/>
      <color rgb="FFFF0000"/>
      <name val="Arial"/>
      <family val="2"/>
    </font>
    <font>
      <b/>
      <sz val="11"/>
      <color rgb="FFFFFFFF"/>
      <name val="Calibri"/>
      <family val="2"/>
      <scheme val="minor"/>
    </font>
    <font>
      <b/>
      <sz val="9"/>
      <color rgb="FF000000"/>
      <name val="Tahoma"/>
      <family val="2"/>
    </font>
    <font>
      <sz val="9"/>
      <color rgb="FF000000"/>
      <name val="Tahoma"/>
      <family val="2"/>
    </font>
    <font>
      <b/>
      <sz val="8"/>
      <color rgb="FF000000"/>
      <name val="Tahoma"/>
      <family val="2"/>
    </font>
    <font>
      <sz val="8"/>
      <color rgb="FF000000"/>
      <name val="Tahoma"/>
      <family val="2"/>
    </font>
  </fonts>
  <fills count="7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31"/>
        <bgColor indexed="31"/>
      </patternFill>
    </fill>
    <fill>
      <patternFill patternType="solid">
        <fgColor indexed="44"/>
        <bgColor indexed="44"/>
      </patternFill>
    </fill>
    <fill>
      <patternFill patternType="solid">
        <fgColor indexed="10"/>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57"/>
      </patternFill>
    </fill>
    <fill>
      <patternFill patternType="solid">
        <fgColor indexed="42"/>
        <bgColor indexed="42"/>
      </patternFill>
    </fill>
    <fill>
      <patternFill patternType="solid">
        <fgColor indexed="27"/>
        <bgColor indexed="27"/>
      </patternFill>
    </fill>
    <fill>
      <patternFill patternType="solid">
        <fgColor indexed="53"/>
      </patternFill>
    </fill>
    <fill>
      <patternFill patternType="solid">
        <fgColor indexed="47"/>
        <bgColor indexed="47"/>
      </patternFill>
    </fill>
    <fill>
      <patternFill patternType="solid">
        <fgColor indexed="55"/>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47"/>
        <bgColor indexed="64"/>
      </patternFill>
    </fill>
    <fill>
      <patternFill patternType="solid">
        <fgColor indexed="22"/>
        <bgColor indexed="64"/>
      </patternFill>
    </fill>
    <fill>
      <patternFill patternType="solid">
        <fgColor indexed="12"/>
        <bgColor indexed="64"/>
      </patternFill>
    </fill>
    <fill>
      <patternFill patternType="solid">
        <fgColor indexed="44"/>
        <bgColor indexed="64"/>
      </patternFill>
    </fill>
    <fill>
      <patternFill patternType="solid">
        <fgColor indexed="63"/>
        <bgColor indexed="64"/>
      </patternFill>
    </fill>
    <fill>
      <patternFill patternType="solid">
        <fgColor indexed="41"/>
        <bgColor indexed="64"/>
      </patternFill>
    </fill>
    <fill>
      <patternFill patternType="solid">
        <fgColor indexed="13"/>
        <bgColor indexed="64"/>
      </patternFill>
    </fill>
    <fill>
      <patternFill patternType="solid">
        <fgColor rgb="FFFFFFCC"/>
      </patternFill>
    </fill>
    <fill>
      <patternFill patternType="solid">
        <fgColor indexed="47"/>
      </patternFill>
    </fill>
    <fill>
      <patternFill patternType="solid">
        <fgColor rgb="FF00B050"/>
        <bgColor indexed="64"/>
      </patternFill>
    </fill>
    <fill>
      <patternFill patternType="solid">
        <fgColor rgb="FF006666"/>
        <bgColor indexed="64"/>
      </patternFill>
    </fill>
    <fill>
      <patternFill patternType="solid">
        <fgColor rgb="FFFF9999"/>
        <bgColor indexed="64"/>
      </patternFill>
    </fill>
    <fill>
      <patternFill patternType="solid">
        <fgColor rgb="FF0033CC"/>
        <bgColor indexed="64"/>
      </patternFill>
    </fill>
    <fill>
      <patternFill patternType="solid">
        <fgColor rgb="FFFFFF00"/>
        <bgColor indexed="64"/>
      </patternFill>
    </fill>
    <fill>
      <patternFill patternType="solid">
        <fgColor theme="8" tint="0.79998168889431442"/>
        <bgColor indexed="64"/>
      </patternFill>
    </fill>
    <fill>
      <patternFill patternType="solid">
        <fgColor rgb="FF00FF99"/>
        <bgColor indexed="64"/>
      </patternFill>
    </fill>
    <fill>
      <patternFill patternType="solid">
        <fgColor rgb="FFFFC000"/>
        <bgColor indexed="64"/>
      </patternFill>
    </fill>
    <fill>
      <patternFill patternType="solid">
        <fgColor theme="9" tint="0.79998168889431442"/>
        <bgColor indexed="64"/>
      </patternFill>
    </fill>
    <fill>
      <patternFill patternType="solid">
        <fgColor rgb="FF92D050"/>
        <bgColor indexed="64"/>
      </patternFill>
    </fill>
    <fill>
      <patternFill patternType="solid">
        <fgColor rgb="FF00B0F0"/>
        <bgColor indexed="64"/>
      </patternFill>
    </fill>
    <fill>
      <patternFill patternType="solid">
        <fgColor rgb="FFCCFFFF"/>
        <bgColor indexed="64"/>
      </patternFill>
    </fill>
    <fill>
      <patternFill patternType="solid">
        <fgColor rgb="FFFF7C80"/>
        <bgColor indexed="64"/>
      </patternFill>
    </fill>
    <fill>
      <patternFill patternType="solid">
        <fgColor rgb="FF0000FF"/>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2F2F2"/>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rgb="FFCCC0DA"/>
        <bgColor indexed="64"/>
      </patternFill>
    </fill>
    <fill>
      <patternFill patternType="solid">
        <fgColor theme="0" tint="-0.34998626667073579"/>
        <bgColor indexed="64"/>
      </patternFill>
    </fill>
    <fill>
      <patternFill patternType="solid">
        <fgColor theme="5" tint="0.39997558519241921"/>
        <bgColor indexed="64"/>
      </patternFill>
    </fill>
    <fill>
      <patternFill patternType="solid">
        <fgColor rgb="FFCCFFCC"/>
        <bgColor indexed="64"/>
      </patternFill>
    </fill>
    <fill>
      <patternFill patternType="solid">
        <fgColor rgb="FFC0C0C0"/>
        <bgColor indexed="64"/>
      </patternFill>
    </fill>
    <fill>
      <patternFill patternType="solid">
        <fgColor theme="1"/>
        <bgColor indexed="64"/>
      </patternFill>
    </fill>
    <fill>
      <patternFill patternType="solid">
        <fgColor theme="0" tint="-4.9989318521683403E-2"/>
        <bgColor indexed="64"/>
      </patternFill>
    </fill>
    <fill>
      <patternFill patternType="solid">
        <fgColor indexed="51"/>
        <bgColor indexed="64"/>
      </patternFill>
    </fill>
    <fill>
      <patternFill patternType="solid">
        <fgColor rgb="FFC00000"/>
        <bgColor indexed="64"/>
      </patternFill>
    </fill>
  </fills>
  <borders count="3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thin">
        <color indexed="64"/>
      </top>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915">
    <xf numFmtId="0" fontId="0" fillId="0" borderId="0" applyNumberFormat="0" applyFill="0" applyBorder="0" applyAlignment="0" applyProtection="0"/>
    <xf numFmtId="0" fontId="2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7" fillId="0" borderId="0"/>
    <xf numFmtId="0" fontId="2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xf numFmtId="0" fontId="15" fillId="0" borderId="0"/>
    <xf numFmtId="0" fontId="2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xf numFmtId="0" fontId="2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2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xf numFmtId="0" fontId="15" fillId="0" borderId="0"/>
    <xf numFmtId="0" fontId="15" fillId="0" borderId="0"/>
    <xf numFmtId="168" fontId="15" fillId="0" borderId="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9"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2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9"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31" fillId="0" borderId="0"/>
    <xf numFmtId="0" fontId="15" fillId="0" borderId="0"/>
    <xf numFmtId="0" fontId="15" fillId="0" borderId="0"/>
    <xf numFmtId="0" fontId="2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55"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9"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55"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9"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xf numFmtId="0" fontId="15"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2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9"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2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9"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9"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2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9"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9"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9"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9"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4" fillId="0" borderId="0"/>
    <xf numFmtId="0" fontId="15" fillId="0" borderId="0"/>
    <xf numFmtId="0" fontId="15" fillId="0" borderId="0"/>
    <xf numFmtId="0" fontId="15" fillId="0" borderId="0"/>
    <xf numFmtId="0" fontId="15" fillId="0" borderId="0"/>
    <xf numFmtId="0" fontId="15" fillId="0" borderId="0"/>
    <xf numFmtId="0" fontId="15" fillId="0" borderId="0"/>
    <xf numFmtId="0" fontId="75" fillId="0" borderId="0"/>
    <xf numFmtId="0" fontId="15" fillId="0" borderId="0"/>
    <xf numFmtId="0" fontId="15" fillId="0" borderId="0"/>
    <xf numFmtId="0" fontId="15" fillId="0" borderId="0"/>
    <xf numFmtId="0" fontId="75" fillId="0" borderId="0"/>
    <xf numFmtId="0" fontId="75" fillId="0" borderId="0"/>
    <xf numFmtId="0" fontId="15" fillId="0" borderId="0"/>
    <xf numFmtId="0" fontId="1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75" fillId="0" borderId="0"/>
    <xf numFmtId="0" fontId="15" fillId="0" borderId="0"/>
    <xf numFmtId="0" fontId="15" fillId="0" borderId="0"/>
    <xf numFmtId="0" fontId="15" fillId="0" borderId="0"/>
    <xf numFmtId="0" fontId="75" fillId="0" borderId="0"/>
    <xf numFmtId="0" fontId="75" fillId="0" borderId="0"/>
    <xf numFmtId="0" fontId="15" fillId="0" borderId="0"/>
    <xf numFmtId="0" fontId="1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75" fillId="0" borderId="0"/>
    <xf numFmtId="0" fontId="15" fillId="0" borderId="0"/>
    <xf numFmtId="0" fontId="15" fillId="0" borderId="0"/>
    <xf numFmtId="0" fontId="15" fillId="0" borderId="0"/>
    <xf numFmtId="0" fontId="75" fillId="0" borderId="0"/>
    <xf numFmtId="0" fontId="75" fillId="0" borderId="0"/>
    <xf numFmtId="0" fontId="15" fillId="0" borderId="0"/>
    <xf numFmtId="0" fontId="1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75" fillId="0" borderId="0"/>
    <xf numFmtId="0" fontId="15" fillId="0" borderId="0"/>
    <xf numFmtId="0" fontId="15" fillId="0" borderId="0"/>
    <xf numFmtId="0" fontId="15" fillId="0" borderId="0"/>
    <xf numFmtId="0" fontId="75" fillId="0" borderId="0"/>
    <xf numFmtId="0" fontId="7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69" fillId="0" borderId="0"/>
    <xf numFmtId="0" fontId="15" fillId="0" borderId="0"/>
    <xf numFmtId="0" fontId="15" fillId="0" borderId="0"/>
    <xf numFmtId="0" fontId="15" fillId="0" borderId="0"/>
    <xf numFmtId="0" fontId="15" fillId="0" borderId="0"/>
    <xf numFmtId="0" fontId="75" fillId="0" borderId="0"/>
    <xf numFmtId="0" fontId="75" fillId="0" borderId="0"/>
    <xf numFmtId="0" fontId="15" fillId="0" borderId="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9"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7" fillId="0" borderId="0"/>
    <xf numFmtId="0" fontId="17" fillId="0" borderId="0"/>
    <xf numFmtId="0" fontId="17" fillId="0" borderId="0"/>
    <xf numFmtId="0" fontId="55"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55"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55"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55"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55"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55"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55"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55"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55"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55"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55"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55"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55"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55"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9"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55"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9"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2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9"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55"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8" fillId="2" borderId="0" applyNumberFormat="0" applyBorder="0" applyAlignment="0" applyProtection="0"/>
    <xf numFmtId="0" fontId="28" fillId="2" borderId="0" applyNumberFormat="0" applyBorder="0" applyAlignment="0" applyProtection="0"/>
    <xf numFmtId="0" fontId="28" fillId="2" borderId="0" applyNumberFormat="0" applyBorder="0" applyAlignment="0" applyProtection="0"/>
    <xf numFmtId="0" fontId="28" fillId="2" borderId="0" applyNumberFormat="0" applyBorder="0" applyAlignment="0" applyProtection="0"/>
    <xf numFmtId="0" fontId="28" fillId="2" borderId="0" applyNumberFormat="0" applyBorder="0" applyAlignment="0" applyProtection="0"/>
    <xf numFmtId="0" fontId="28" fillId="2" borderId="0" applyNumberFormat="0" applyBorder="0" applyAlignment="0" applyProtection="0"/>
    <xf numFmtId="0" fontId="28" fillId="2" borderId="0" applyNumberFormat="0" applyBorder="0" applyAlignment="0" applyProtection="0"/>
    <xf numFmtId="0" fontId="28" fillId="2" borderId="0" applyNumberFormat="0" applyBorder="0" applyAlignment="0" applyProtection="0"/>
    <xf numFmtId="0" fontId="28" fillId="2" borderId="0" applyNumberFormat="0" applyBorder="0" applyAlignment="0" applyProtection="0"/>
    <xf numFmtId="0" fontId="28" fillId="2" borderId="0" applyNumberFormat="0" applyBorder="0" applyAlignment="0" applyProtection="0"/>
    <xf numFmtId="0" fontId="28" fillId="2" borderId="0" applyNumberFormat="0" applyBorder="0" applyAlignment="0" applyProtection="0"/>
    <xf numFmtId="0" fontId="28" fillId="2" borderId="0" applyNumberFormat="0" applyBorder="0" applyAlignment="0" applyProtection="0"/>
    <xf numFmtId="0" fontId="28" fillId="2" borderId="0" applyNumberFormat="0" applyBorder="0" applyAlignment="0" applyProtection="0"/>
    <xf numFmtId="0" fontId="28" fillId="2" borderId="0" applyNumberFormat="0" applyBorder="0" applyAlignment="0" applyProtection="0"/>
    <xf numFmtId="0" fontId="28" fillId="2" borderId="0" applyNumberFormat="0" applyBorder="0" applyAlignment="0" applyProtection="0"/>
    <xf numFmtId="0" fontId="28" fillId="2" borderId="0" applyNumberFormat="0" applyBorder="0" applyAlignment="0" applyProtection="0"/>
    <xf numFmtId="0" fontId="28" fillId="2" borderId="0" applyNumberFormat="0" applyBorder="0" applyAlignment="0" applyProtection="0"/>
    <xf numFmtId="0" fontId="28" fillId="2" borderId="0" applyNumberFormat="0" applyBorder="0" applyAlignment="0" applyProtection="0"/>
    <xf numFmtId="0" fontId="28" fillId="2" borderId="0" applyNumberFormat="0" applyBorder="0" applyAlignment="0" applyProtection="0"/>
    <xf numFmtId="0" fontId="79" fillId="2" borderId="0" applyNumberFormat="0" applyBorder="0" applyAlignment="0" applyProtection="0"/>
    <xf numFmtId="0" fontId="28" fillId="2" borderId="0" applyNumberFormat="0" applyBorder="0" applyAlignment="0" applyProtection="0"/>
    <xf numFmtId="0" fontId="28" fillId="2" borderId="0" applyNumberFormat="0" applyBorder="0" applyAlignment="0" applyProtection="0"/>
    <xf numFmtId="0" fontId="28" fillId="2" borderId="0" applyNumberFormat="0" applyBorder="0" applyAlignment="0" applyProtection="0"/>
    <xf numFmtId="0" fontId="28" fillId="2" borderId="0" applyNumberFormat="0" applyBorder="0" applyAlignment="0" applyProtection="0"/>
    <xf numFmtId="0" fontId="28" fillId="2" borderId="0" applyNumberFormat="0" applyBorder="0" applyAlignment="0" applyProtection="0"/>
    <xf numFmtId="0" fontId="28" fillId="2" borderId="0" applyNumberFormat="0" applyBorder="0" applyAlignment="0" applyProtection="0"/>
    <xf numFmtId="0" fontId="28" fillId="2" borderId="0" applyNumberFormat="0" applyBorder="0" applyAlignment="0" applyProtection="0"/>
    <xf numFmtId="0" fontId="28" fillId="2" borderId="0" applyNumberFormat="0" applyBorder="0" applyAlignment="0" applyProtection="0"/>
    <xf numFmtId="0" fontId="28" fillId="2" borderId="0" applyNumberFormat="0" applyBorder="0" applyAlignment="0" applyProtection="0"/>
    <xf numFmtId="0" fontId="28" fillId="2" borderId="0" applyNumberFormat="0" applyBorder="0" applyAlignment="0" applyProtection="0"/>
    <xf numFmtId="0" fontId="28" fillId="2" borderId="0" applyNumberFormat="0" applyBorder="0" applyAlignment="0" applyProtection="0"/>
    <xf numFmtId="0" fontId="28" fillId="2" borderId="0" applyNumberFormat="0" applyBorder="0" applyAlignment="0" applyProtection="0"/>
    <xf numFmtId="0" fontId="28" fillId="2" borderId="0" applyNumberFormat="0" applyBorder="0" applyAlignment="0" applyProtection="0"/>
    <xf numFmtId="0" fontId="28" fillId="2" borderId="0" applyNumberFormat="0" applyBorder="0" applyAlignment="0" applyProtection="0"/>
    <xf numFmtId="0" fontId="28" fillId="2" borderId="0" applyNumberFormat="0" applyBorder="0" applyAlignment="0" applyProtection="0"/>
    <xf numFmtId="0" fontId="28" fillId="2" borderId="0" applyNumberFormat="0" applyBorder="0" applyAlignment="0" applyProtection="0"/>
    <xf numFmtId="0" fontId="28" fillId="2" borderId="0" applyNumberFormat="0" applyBorder="0" applyAlignment="0" applyProtection="0"/>
    <xf numFmtId="0" fontId="28" fillId="2" borderId="0" applyNumberFormat="0" applyBorder="0" applyAlignment="0" applyProtection="0"/>
    <xf numFmtId="0" fontId="28" fillId="2" borderId="0" applyNumberFormat="0" applyBorder="0" applyAlignment="0" applyProtection="0"/>
    <xf numFmtId="0" fontId="28" fillId="2" borderId="0" applyNumberFormat="0" applyBorder="0" applyAlignment="0" applyProtection="0"/>
    <xf numFmtId="0" fontId="28" fillId="2" borderId="0" applyNumberFormat="0" applyBorder="0" applyAlignment="0" applyProtection="0"/>
    <xf numFmtId="0" fontId="28" fillId="2" borderId="0" applyNumberFormat="0" applyBorder="0" applyAlignment="0" applyProtection="0"/>
    <xf numFmtId="0" fontId="28" fillId="2" borderId="0" applyNumberFormat="0" applyBorder="0" applyAlignment="0" applyProtection="0"/>
    <xf numFmtId="0" fontId="28" fillId="2" borderId="0" applyNumberFormat="0" applyBorder="0" applyAlignment="0" applyProtection="0"/>
    <xf numFmtId="0" fontId="28" fillId="2" borderId="0" applyNumberFormat="0" applyBorder="0" applyAlignment="0" applyProtection="0"/>
    <xf numFmtId="0" fontId="28" fillId="2" borderId="0" applyNumberFormat="0" applyBorder="0" applyAlignment="0" applyProtection="0"/>
    <xf numFmtId="0" fontId="28" fillId="3" borderId="0" applyNumberFormat="0" applyBorder="0" applyAlignment="0" applyProtection="0"/>
    <xf numFmtId="0" fontId="28" fillId="3" borderId="0" applyNumberFormat="0" applyBorder="0" applyAlignment="0" applyProtection="0"/>
    <xf numFmtId="0" fontId="28" fillId="3" borderId="0" applyNumberFormat="0" applyBorder="0" applyAlignment="0" applyProtection="0"/>
    <xf numFmtId="0" fontId="28" fillId="3" borderId="0" applyNumberFormat="0" applyBorder="0" applyAlignment="0" applyProtection="0"/>
    <xf numFmtId="0" fontId="28" fillId="3" borderId="0" applyNumberFormat="0" applyBorder="0" applyAlignment="0" applyProtection="0"/>
    <xf numFmtId="0" fontId="28" fillId="3" borderId="0" applyNumberFormat="0" applyBorder="0" applyAlignment="0" applyProtection="0"/>
    <xf numFmtId="0" fontId="28" fillId="3" borderId="0" applyNumberFormat="0" applyBorder="0" applyAlignment="0" applyProtection="0"/>
    <xf numFmtId="0" fontId="28" fillId="3" borderId="0" applyNumberFormat="0" applyBorder="0" applyAlignment="0" applyProtection="0"/>
    <xf numFmtId="0" fontId="28" fillId="3" borderId="0" applyNumberFormat="0" applyBorder="0" applyAlignment="0" applyProtection="0"/>
    <xf numFmtId="0" fontId="28" fillId="3" borderId="0" applyNumberFormat="0" applyBorder="0" applyAlignment="0" applyProtection="0"/>
    <xf numFmtId="0" fontId="28" fillId="3" borderId="0" applyNumberFormat="0" applyBorder="0" applyAlignment="0" applyProtection="0"/>
    <xf numFmtId="0" fontId="28" fillId="3" borderId="0" applyNumberFormat="0" applyBorder="0" applyAlignment="0" applyProtection="0"/>
    <xf numFmtId="0" fontId="28" fillId="3" borderId="0" applyNumberFormat="0" applyBorder="0" applyAlignment="0" applyProtection="0"/>
    <xf numFmtId="0" fontId="28" fillId="3" borderId="0" applyNumberFormat="0" applyBorder="0" applyAlignment="0" applyProtection="0"/>
    <xf numFmtId="0" fontId="28" fillId="3" borderId="0" applyNumberFormat="0" applyBorder="0" applyAlignment="0" applyProtection="0"/>
    <xf numFmtId="0" fontId="28" fillId="3" borderId="0" applyNumberFormat="0" applyBorder="0" applyAlignment="0" applyProtection="0"/>
    <xf numFmtId="0" fontId="28" fillId="3" borderId="0" applyNumberFormat="0" applyBorder="0" applyAlignment="0" applyProtection="0"/>
    <xf numFmtId="0" fontId="28" fillId="3" borderId="0" applyNumberFormat="0" applyBorder="0" applyAlignment="0" applyProtection="0"/>
    <xf numFmtId="0" fontId="28" fillId="3" borderId="0" applyNumberFormat="0" applyBorder="0" applyAlignment="0" applyProtection="0"/>
    <xf numFmtId="0" fontId="79" fillId="3" borderId="0" applyNumberFormat="0" applyBorder="0" applyAlignment="0" applyProtection="0"/>
    <xf numFmtId="0" fontId="28" fillId="3" borderId="0" applyNumberFormat="0" applyBorder="0" applyAlignment="0" applyProtection="0"/>
    <xf numFmtId="0" fontId="28" fillId="3" borderId="0" applyNumberFormat="0" applyBorder="0" applyAlignment="0" applyProtection="0"/>
    <xf numFmtId="0" fontId="28" fillId="3" borderId="0" applyNumberFormat="0" applyBorder="0" applyAlignment="0" applyProtection="0"/>
    <xf numFmtId="0" fontId="28" fillId="3" borderId="0" applyNumberFormat="0" applyBorder="0" applyAlignment="0" applyProtection="0"/>
    <xf numFmtId="0" fontId="28" fillId="3" borderId="0" applyNumberFormat="0" applyBorder="0" applyAlignment="0" applyProtection="0"/>
    <xf numFmtId="0" fontId="28" fillId="3" borderId="0" applyNumberFormat="0" applyBorder="0" applyAlignment="0" applyProtection="0"/>
    <xf numFmtId="0" fontId="28" fillId="3" borderId="0" applyNumberFormat="0" applyBorder="0" applyAlignment="0" applyProtection="0"/>
    <xf numFmtId="0" fontId="28" fillId="3" borderId="0" applyNumberFormat="0" applyBorder="0" applyAlignment="0" applyProtection="0"/>
    <xf numFmtId="0" fontId="28" fillId="3" borderId="0" applyNumberFormat="0" applyBorder="0" applyAlignment="0" applyProtection="0"/>
    <xf numFmtId="0" fontId="28" fillId="3" borderId="0" applyNumberFormat="0" applyBorder="0" applyAlignment="0" applyProtection="0"/>
    <xf numFmtId="0" fontId="28" fillId="3" borderId="0" applyNumberFormat="0" applyBorder="0" applyAlignment="0" applyProtection="0"/>
    <xf numFmtId="0" fontId="28" fillId="3" borderId="0" applyNumberFormat="0" applyBorder="0" applyAlignment="0" applyProtection="0"/>
    <xf numFmtId="0" fontId="28" fillId="3" borderId="0" applyNumberFormat="0" applyBorder="0" applyAlignment="0" applyProtection="0"/>
    <xf numFmtId="0" fontId="28" fillId="3" borderId="0" applyNumberFormat="0" applyBorder="0" applyAlignment="0" applyProtection="0"/>
    <xf numFmtId="0" fontId="28" fillId="3" borderId="0" applyNumberFormat="0" applyBorder="0" applyAlignment="0" applyProtection="0"/>
    <xf numFmtId="0" fontId="28" fillId="3" borderId="0" applyNumberFormat="0" applyBorder="0" applyAlignment="0" applyProtection="0"/>
    <xf numFmtId="0" fontId="28" fillId="3" borderId="0" applyNumberFormat="0" applyBorder="0" applyAlignment="0" applyProtection="0"/>
    <xf numFmtId="0" fontId="28" fillId="3" borderId="0" applyNumberFormat="0" applyBorder="0" applyAlignment="0" applyProtection="0"/>
    <xf numFmtId="0" fontId="28" fillId="3" borderId="0" applyNumberFormat="0" applyBorder="0" applyAlignment="0" applyProtection="0"/>
    <xf numFmtId="0" fontId="28" fillId="3" borderId="0" applyNumberFormat="0" applyBorder="0" applyAlignment="0" applyProtection="0"/>
    <xf numFmtId="0" fontId="28" fillId="3" borderId="0" applyNumberFormat="0" applyBorder="0" applyAlignment="0" applyProtection="0"/>
    <xf numFmtId="0" fontId="28" fillId="3" borderId="0" applyNumberFormat="0" applyBorder="0" applyAlignment="0" applyProtection="0"/>
    <xf numFmtId="0" fontId="28" fillId="3" borderId="0" applyNumberFormat="0" applyBorder="0" applyAlignment="0" applyProtection="0"/>
    <xf numFmtId="0" fontId="28" fillId="3" borderId="0" applyNumberFormat="0" applyBorder="0" applyAlignment="0" applyProtection="0"/>
    <xf numFmtId="0" fontId="28" fillId="3" borderId="0" applyNumberFormat="0" applyBorder="0" applyAlignment="0" applyProtection="0"/>
    <xf numFmtId="0" fontId="28" fillId="3"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79"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79"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6" borderId="0" applyNumberFormat="0" applyBorder="0" applyAlignment="0" applyProtection="0"/>
    <xf numFmtId="0" fontId="28" fillId="6" borderId="0" applyNumberFormat="0" applyBorder="0" applyAlignment="0" applyProtection="0"/>
    <xf numFmtId="0" fontId="28" fillId="6" borderId="0" applyNumberFormat="0" applyBorder="0" applyAlignment="0" applyProtection="0"/>
    <xf numFmtId="0" fontId="28" fillId="6" borderId="0" applyNumberFormat="0" applyBorder="0" applyAlignment="0" applyProtection="0"/>
    <xf numFmtId="0" fontId="28" fillId="6" borderId="0" applyNumberFormat="0" applyBorder="0" applyAlignment="0" applyProtection="0"/>
    <xf numFmtId="0" fontId="28" fillId="6" borderId="0" applyNumberFormat="0" applyBorder="0" applyAlignment="0" applyProtection="0"/>
    <xf numFmtId="0" fontId="28" fillId="6" borderId="0" applyNumberFormat="0" applyBorder="0" applyAlignment="0" applyProtection="0"/>
    <xf numFmtId="0" fontId="28" fillId="6" borderId="0" applyNumberFormat="0" applyBorder="0" applyAlignment="0" applyProtection="0"/>
    <xf numFmtId="0" fontId="28" fillId="6" borderId="0" applyNumberFormat="0" applyBorder="0" applyAlignment="0" applyProtection="0"/>
    <xf numFmtId="0" fontId="28" fillId="6"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8" borderId="0" applyNumberFormat="0" applyBorder="0" applyAlignment="0" applyProtection="0"/>
    <xf numFmtId="0" fontId="28" fillId="8" borderId="0" applyNumberFormat="0" applyBorder="0" applyAlignment="0" applyProtection="0"/>
    <xf numFmtId="0" fontId="28" fillId="8" borderId="0" applyNumberFormat="0" applyBorder="0" applyAlignment="0" applyProtection="0"/>
    <xf numFmtId="0" fontId="28" fillId="8" borderId="0" applyNumberFormat="0" applyBorder="0" applyAlignment="0" applyProtection="0"/>
    <xf numFmtId="0" fontId="28" fillId="8" borderId="0" applyNumberFormat="0" applyBorder="0" applyAlignment="0" applyProtection="0"/>
    <xf numFmtId="0" fontId="28" fillId="8" borderId="0" applyNumberFormat="0" applyBorder="0" applyAlignment="0" applyProtection="0"/>
    <xf numFmtId="0" fontId="28" fillId="8" borderId="0" applyNumberFormat="0" applyBorder="0" applyAlignment="0" applyProtection="0"/>
    <xf numFmtId="0" fontId="28" fillId="8" borderId="0" applyNumberFormat="0" applyBorder="0" applyAlignment="0" applyProtection="0"/>
    <xf numFmtId="0" fontId="28" fillId="8" borderId="0" applyNumberFormat="0" applyBorder="0" applyAlignment="0" applyProtection="0"/>
    <xf numFmtId="0" fontId="28" fillId="8"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79"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8" borderId="0" applyNumberFormat="0" applyBorder="0" applyAlignment="0" applyProtection="0"/>
    <xf numFmtId="0" fontId="28" fillId="8" borderId="0" applyNumberFormat="0" applyBorder="0" applyAlignment="0" applyProtection="0"/>
    <xf numFmtId="0" fontId="28" fillId="8" borderId="0" applyNumberFormat="0" applyBorder="0" applyAlignment="0" applyProtection="0"/>
    <xf numFmtId="0" fontId="28" fillId="8" borderId="0" applyNumberFormat="0" applyBorder="0" applyAlignment="0" applyProtection="0"/>
    <xf numFmtId="0" fontId="28" fillId="8" borderId="0" applyNumberFormat="0" applyBorder="0" applyAlignment="0" applyProtection="0"/>
    <xf numFmtId="0" fontId="28" fillId="8" borderId="0" applyNumberFormat="0" applyBorder="0" applyAlignment="0" applyProtection="0"/>
    <xf numFmtId="0" fontId="28" fillId="8" borderId="0" applyNumberFormat="0" applyBorder="0" applyAlignment="0" applyProtection="0"/>
    <xf numFmtId="0" fontId="28" fillId="8" borderId="0" applyNumberFormat="0" applyBorder="0" applyAlignment="0" applyProtection="0"/>
    <xf numFmtId="0" fontId="28" fillId="8" borderId="0" applyNumberFormat="0" applyBorder="0" applyAlignment="0" applyProtection="0"/>
    <xf numFmtId="0" fontId="28" fillId="8"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9" fillId="12" borderId="0" applyNumberFormat="0" applyBorder="0" applyAlignment="0" applyProtection="0"/>
    <xf numFmtId="0" fontId="29" fillId="12" borderId="0" applyNumberFormat="0" applyBorder="0" applyAlignment="0" applyProtection="0"/>
    <xf numFmtId="0" fontId="29" fillId="12" borderId="0" applyNumberFormat="0" applyBorder="0" applyAlignment="0" applyProtection="0"/>
    <xf numFmtId="0" fontId="29" fillId="12" borderId="0" applyNumberFormat="0" applyBorder="0" applyAlignment="0" applyProtection="0"/>
    <xf numFmtId="0" fontId="29" fillId="12" borderId="0" applyNumberFormat="0" applyBorder="0" applyAlignment="0" applyProtection="0"/>
    <xf numFmtId="0" fontId="29" fillId="12" borderId="0" applyNumberFormat="0" applyBorder="0" applyAlignment="0" applyProtection="0"/>
    <xf numFmtId="0" fontId="29" fillId="12" borderId="0" applyNumberFormat="0" applyBorder="0" applyAlignment="0" applyProtection="0"/>
    <xf numFmtId="0" fontId="29" fillId="12" borderId="0" applyNumberFormat="0" applyBorder="0" applyAlignment="0" applyProtection="0"/>
    <xf numFmtId="0" fontId="29" fillId="12" borderId="0" applyNumberFormat="0" applyBorder="0" applyAlignment="0" applyProtection="0"/>
    <xf numFmtId="0" fontId="29" fillId="12"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80"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80"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4" borderId="0" applyNumberFormat="0" applyBorder="0" applyAlignment="0" applyProtection="0"/>
    <xf numFmtId="0" fontId="29" fillId="14" borderId="0" applyNumberFormat="0" applyBorder="0" applyAlignment="0" applyProtection="0"/>
    <xf numFmtId="0" fontId="29" fillId="14" borderId="0" applyNumberFormat="0" applyBorder="0" applyAlignment="0" applyProtection="0"/>
    <xf numFmtId="0" fontId="29" fillId="14" borderId="0" applyNumberFormat="0" applyBorder="0" applyAlignment="0" applyProtection="0"/>
    <xf numFmtId="0" fontId="29" fillId="14" borderId="0" applyNumberFormat="0" applyBorder="0" applyAlignment="0" applyProtection="0"/>
    <xf numFmtId="0" fontId="29" fillId="14" borderId="0" applyNumberFormat="0" applyBorder="0" applyAlignment="0" applyProtection="0"/>
    <xf numFmtId="0" fontId="29" fillId="14" borderId="0" applyNumberFormat="0" applyBorder="0" applyAlignment="0" applyProtection="0"/>
    <xf numFmtId="0" fontId="29" fillId="14" borderId="0" applyNumberFormat="0" applyBorder="0" applyAlignment="0" applyProtection="0"/>
    <xf numFmtId="0" fontId="29" fillId="14"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80"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9" fillId="18"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8" fillId="20" borderId="0" applyNumberFormat="0" applyBorder="0" applyAlignment="0" applyProtection="0"/>
    <xf numFmtId="0" fontId="28" fillId="21" borderId="0" applyNumberFormat="0" applyBorder="0" applyAlignment="0" applyProtection="0"/>
    <xf numFmtId="0" fontId="29" fillId="22"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8" fillId="20" borderId="0" applyNumberFormat="0" applyBorder="0" applyAlignment="0" applyProtection="0"/>
    <xf numFmtId="0" fontId="28" fillId="24" borderId="0" applyNumberFormat="0" applyBorder="0" applyAlignment="0" applyProtection="0"/>
    <xf numFmtId="0" fontId="29" fillId="21"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8" fillId="17" borderId="0" applyNumberFormat="0" applyBorder="0" applyAlignment="0" applyProtection="0"/>
    <xf numFmtId="0" fontId="28" fillId="21" borderId="0" applyNumberFormat="0" applyBorder="0" applyAlignment="0" applyProtection="0"/>
    <xf numFmtId="0" fontId="29" fillId="21"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8" fillId="25" borderId="0" applyNumberFormat="0" applyBorder="0" applyAlignment="0" applyProtection="0"/>
    <xf numFmtId="0" fontId="28" fillId="17" borderId="0" applyNumberFormat="0" applyBorder="0" applyAlignment="0" applyProtection="0"/>
    <xf numFmtId="0" fontId="29" fillId="18" borderId="0" applyNumberFormat="0" applyBorder="0" applyAlignment="0" applyProtection="0"/>
    <xf numFmtId="0" fontId="29" fillId="14" borderId="0" applyNumberFormat="0" applyBorder="0" applyAlignment="0" applyProtection="0"/>
    <xf numFmtId="0" fontId="29" fillId="14" borderId="0" applyNumberFormat="0" applyBorder="0" applyAlignment="0" applyProtection="0"/>
    <xf numFmtId="0" fontId="29" fillId="14" borderId="0" applyNumberFormat="0" applyBorder="0" applyAlignment="0" applyProtection="0"/>
    <xf numFmtId="0" fontId="29" fillId="14" borderId="0" applyNumberFormat="0" applyBorder="0" applyAlignment="0" applyProtection="0"/>
    <xf numFmtId="0" fontId="29" fillId="14" borderId="0" applyNumberFormat="0" applyBorder="0" applyAlignment="0" applyProtection="0"/>
    <xf numFmtId="0" fontId="29" fillId="14" borderId="0" applyNumberFormat="0" applyBorder="0" applyAlignment="0" applyProtection="0"/>
    <xf numFmtId="0" fontId="29" fillId="14" borderId="0" applyNumberFormat="0" applyBorder="0" applyAlignment="0" applyProtection="0"/>
    <xf numFmtId="0" fontId="29" fillId="14" borderId="0" applyNumberFormat="0" applyBorder="0" applyAlignment="0" applyProtection="0"/>
    <xf numFmtId="0" fontId="29" fillId="14" borderId="0" applyNumberFormat="0" applyBorder="0" applyAlignment="0" applyProtection="0"/>
    <xf numFmtId="0" fontId="29" fillId="14" borderId="0" applyNumberFormat="0" applyBorder="0" applyAlignment="0" applyProtection="0"/>
    <xf numFmtId="0" fontId="28" fillId="20" borderId="0" applyNumberFormat="0" applyBorder="0" applyAlignment="0" applyProtection="0"/>
    <xf numFmtId="0" fontId="28" fillId="27" borderId="0" applyNumberFormat="0" applyBorder="0" applyAlignment="0" applyProtection="0"/>
    <xf numFmtId="0" fontId="29" fillId="27"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5" fillId="7" borderId="1" applyNumberFormat="0" applyAlignment="0" applyProtection="0"/>
    <xf numFmtId="0" fontId="35" fillId="7" borderId="1" applyNumberFormat="0" applyAlignment="0" applyProtection="0"/>
    <xf numFmtId="0" fontId="35" fillId="7" borderId="1" applyNumberFormat="0" applyAlignment="0" applyProtection="0"/>
    <xf numFmtId="0" fontId="35" fillId="7" borderId="1" applyNumberFormat="0" applyAlignment="0" applyProtection="0"/>
    <xf numFmtId="0" fontId="35" fillId="7" borderId="1" applyNumberFormat="0" applyAlignment="0" applyProtection="0"/>
    <xf numFmtId="0" fontId="35" fillId="7" borderId="1" applyNumberFormat="0" applyAlignment="0" applyProtection="0"/>
    <xf numFmtId="0" fontId="35" fillId="7" borderId="1" applyNumberFormat="0" applyAlignment="0" applyProtection="0"/>
    <xf numFmtId="0" fontId="35" fillId="7" borderId="1" applyNumberFormat="0" applyAlignment="0" applyProtection="0"/>
    <xf numFmtId="0" fontId="35" fillId="7" borderId="1" applyNumberFormat="0" applyAlignment="0" applyProtection="0"/>
    <xf numFmtId="0" fontId="35" fillId="7" borderId="1" applyNumberFormat="0" applyAlignment="0" applyProtection="0"/>
    <xf numFmtId="0" fontId="36" fillId="28" borderId="2" applyNumberFormat="0" applyAlignment="0" applyProtection="0"/>
    <xf numFmtId="0" fontId="36" fillId="28" borderId="2" applyNumberFormat="0" applyAlignment="0" applyProtection="0"/>
    <xf numFmtId="0" fontId="36" fillId="28" borderId="2" applyNumberFormat="0" applyAlignment="0" applyProtection="0"/>
    <xf numFmtId="0" fontId="36" fillId="28" borderId="2" applyNumberFormat="0" applyAlignment="0" applyProtection="0"/>
    <xf numFmtId="0" fontId="36" fillId="28" borderId="2" applyNumberFormat="0" applyAlignment="0" applyProtection="0"/>
    <xf numFmtId="0" fontId="36" fillId="28" borderId="2" applyNumberFormat="0" applyAlignment="0" applyProtection="0"/>
    <xf numFmtId="0" fontId="36" fillId="28" borderId="2" applyNumberFormat="0" applyAlignment="0" applyProtection="0"/>
    <xf numFmtId="0" fontId="36" fillId="28" borderId="2" applyNumberFormat="0" applyAlignment="0" applyProtection="0"/>
    <xf numFmtId="0" fontId="36" fillId="28" borderId="2" applyNumberFormat="0" applyAlignment="0" applyProtection="0"/>
    <xf numFmtId="0" fontId="36" fillId="28" borderId="2" applyNumberFormat="0" applyAlignment="0" applyProtection="0"/>
    <xf numFmtId="0" fontId="30"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9" fillId="0" borderId="3" applyNumberFormat="0" applyFill="0" applyAlignment="0" applyProtection="0"/>
    <xf numFmtId="0" fontId="39" fillId="0" borderId="3" applyNumberFormat="0" applyFill="0" applyAlignment="0" applyProtection="0"/>
    <xf numFmtId="0" fontId="39" fillId="0" borderId="3" applyNumberFormat="0" applyFill="0" applyAlignment="0" applyProtection="0"/>
    <xf numFmtId="0" fontId="39" fillId="0" borderId="3" applyNumberFormat="0" applyFill="0" applyAlignment="0" applyProtection="0"/>
    <xf numFmtId="0" fontId="39" fillId="0" borderId="3" applyNumberFormat="0" applyFill="0" applyAlignment="0" applyProtection="0"/>
    <xf numFmtId="0" fontId="39" fillId="0" borderId="3" applyNumberFormat="0" applyFill="0" applyAlignment="0" applyProtection="0"/>
    <xf numFmtId="0" fontId="39" fillId="0" borderId="3" applyNumberFormat="0" applyFill="0" applyAlignment="0" applyProtection="0"/>
    <xf numFmtId="0" fontId="39" fillId="0" borderId="3" applyNumberFormat="0" applyFill="0" applyAlignment="0" applyProtection="0"/>
    <xf numFmtId="0" fontId="39" fillId="0" borderId="3" applyNumberFormat="0" applyFill="0" applyAlignment="0" applyProtection="0"/>
    <xf numFmtId="0" fontId="39" fillId="0" borderId="3" applyNumberFormat="0" applyFill="0" applyAlignment="0" applyProtection="0"/>
    <xf numFmtId="0" fontId="40" fillId="0" borderId="4" applyNumberFormat="0" applyFill="0" applyAlignment="0" applyProtection="0"/>
    <xf numFmtId="0" fontId="40" fillId="0" borderId="4" applyNumberFormat="0" applyFill="0" applyAlignment="0" applyProtection="0"/>
    <xf numFmtId="0" fontId="40" fillId="0" borderId="4" applyNumberFormat="0" applyFill="0" applyAlignment="0" applyProtection="0"/>
    <xf numFmtId="0" fontId="40" fillId="0" borderId="4" applyNumberFormat="0" applyFill="0" applyAlignment="0" applyProtection="0"/>
    <xf numFmtId="0" fontId="40" fillId="0" borderId="4" applyNumberFormat="0" applyFill="0" applyAlignment="0" applyProtection="0"/>
    <xf numFmtId="0" fontId="40" fillId="0" borderId="4" applyNumberFormat="0" applyFill="0" applyAlignment="0" applyProtection="0"/>
    <xf numFmtId="0" fontId="40" fillId="0" borderId="4" applyNumberFormat="0" applyFill="0" applyAlignment="0" applyProtection="0"/>
    <xf numFmtId="0" fontId="40" fillId="0" borderId="4" applyNumberFormat="0" applyFill="0" applyAlignment="0" applyProtection="0"/>
    <xf numFmtId="0" fontId="40" fillId="0" borderId="4" applyNumberFormat="0" applyFill="0" applyAlignment="0" applyProtection="0"/>
    <xf numFmtId="0" fontId="40" fillId="0" borderId="4" applyNumberFormat="0" applyFill="0" applyAlignment="0" applyProtection="0"/>
    <xf numFmtId="0" fontId="41" fillId="0" borderId="5" applyNumberFormat="0" applyFill="0" applyAlignment="0" applyProtection="0"/>
    <xf numFmtId="0" fontId="41" fillId="0" borderId="5" applyNumberFormat="0" applyFill="0" applyAlignment="0" applyProtection="0"/>
    <xf numFmtId="0" fontId="41" fillId="0" borderId="5" applyNumberFormat="0" applyFill="0" applyAlignment="0" applyProtection="0"/>
    <xf numFmtId="0" fontId="41" fillId="0" borderId="5" applyNumberFormat="0" applyFill="0" applyAlignment="0" applyProtection="0"/>
    <xf numFmtId="0" fontId="41" fillId="0" borderId="5" applyNumberFormat="0" applyFill="0" applyAlignment="0" applyProtection="0"/>
    <xf numFmtId="0" fontId="41" fillId="0" borderId="5" applyNumberFormat="0" applyFill="0" applyAlignment="0" applyProtection="0"/>
    <xf numFmtId="0" fontId="41" fillId="0" borderId="5" applyNumberFormat="0" applyFill="0" applyAlignment="0" applyProtection="0"/>
    <xf numFmtId="0" fontId="41" fillId="0" borderId="5" applyNumberFormat="0" applyFill="0" applyAlignment="0" applyProtection="0"/>
    <xf numFmtId="0" fontId="41" fillId="0" borderId="5" applyNumberFormat="0" applyFill="0" applyAlignment="0" applyProtection="0"/>
    <xf numFmtId="0" fontId="41" fillId="0" borderId="5" applyNumberFormat="0" applyFill="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32" fillId="0" borderId="0">
      <alignment horizontal="center"/>
    </xf>
    <xf numFmtId="0" fontId="18" fillId="0" borderId="0" applyNumberFormat="0" applyFill="0" applyBorder="0" applyAlignment="0" applyProtection="0">
      <alignment vertical="top"/>
      <protection locked="0"/>
    </xf>
    <xf numFmtId="0" fontId="42" fillId="7" borderId="1" applyNumberFormat="0" applyAlignment="0" applyProtection="0"/>
    <xf numFmtId="0" fontId="42" fillId="7" borderId="1" applyNumberFormat="0" applyAlignment="0" applyProtection="0"/>
    <xf numFmtId="0" fontId="42" fillId="7" borderId="1" applyNumberFormat="0" applyAlignment="0" applyProtection="0"/>
    <xf numFmtId="0" fontId="42" fillId="7" borderId="1" applyNumberFormat="0" applyAlignment="0" applyProtection="0"/>
    <xf numFmtId="0" fontId="42" fillId="7" borderId="1" applyNumberFormat="0" applyAlignment="0" applyProtection="0"/>
    <xf numFmtId="0" fontId="42" fillId="7" borderId="1" applyNumberFormat="0" applyAlignment="0" applyProtection="0"/>
    <xf numFmtId="0" fontId="42" fillId="7" borderId="1" applyNumberFormat="0" applyAlignment="0" applyProtection="0"/>
    <xf numFmtId="0" fontId="42" fillId="7" borderId="1" applyNumberFormat="0" applyAlignment="0" applyProtection="0"/>
    <xf numFmtId="0" fontId="42" fillId="7" borderId="1" applyNumberFormat="0" applyAlignment="0" applyProtection="0"/>
    <xf numFmtId="0" fontId="42" fillId="7" borderId="1" applyNumberFormat="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4" fillId="32" borderId="0" applyNumberFormat="0" applyBorder="0" applyAlignment="0" applyProtection="0"/>
    <xf numFmtId="0" fontId="44" fillId="32" borderId="0" applyNumberFormat="0" applyBorder="0" applyAlignment="0" applyProtection="0"/>
    <xf numFmtId="0" fontId="44" fillId="32" borderId="0" applyNumberFormat="0" applyBorder="0" applyAlignment="0" applyProtection="0"/>
    <xf numFmtId="0" fontId="44" fillId="32" borderId="0" applyNumberFormat="0" applyBorder="0" applyAlignment="0" applyProtection="0"/>
    <xf numFmtId="0" fontId="44" fillId="32" borderId="0" applyNumberFormat="0" applyBorder="0" applyAlignment="0" applyProtection="0"/>
    <xf numFmtId="0" fontId="44" fillId="32" borderId="0" applyNumberFormat="0" applyBorder="0" applyAlignment="0" applyProtection="0"/>
    <xf numFmtId="0" fontId="44" fillId="32" borderId="0" applyNumberFormat="0" applyBorder="0" applyAlignment="0" applyProtection="0"/>
    <xf numFmtId="0" fontId="44" fillId="32" borderId="0" applyNumberFormat="0" applyBorder="0" applyAlignment="0" applyProtection="0"/>
    <xf numFmtId="0" fontId="44" fillId="32" borderId="0" applyNumberFormat="0" applyBorder="0" applyAlignment="0" applyProtection="0"/>
    <xf numFmtId="0" fontId="44" fillId="32" borderId="0" applyNumberFormat="0" applyBorder="0" applyAlignment="0" applyProtection="0"/>
    <xf numFmtId="0" fontId="28" fillId="0" borderId="0"/>
    <xf numFmtId="0" fontId="76" fillId="0" borderId="0"/>
    <xf numFmtId="0" fontId="75" fillId="0" borderId="0"/>
    <xf numFmtId="0" fontId="75" fillId="0" borderId="0"/>
    <xf numFmtId="0" fontId="15" fillId="0" borderId="0"/>
    <xf numFmtId="0" fontId="78" fillId="0" borderId="0"/>
    <xf numFmtId="0" fontId="28" fillId="0" borderId="0"/>
    <xf numFmtId="0" fontId="28" fillId="0" borderId="0"/>
    <xf numFmtId="0" fontId="28" fillId="0" borderId="0"/>
    <xf numFmtId="0" fontId="28" fillId="0" borderId="0"/>
    <xf numFmtId="0" fontId="28" fillId="0" borderId="0"/>
    <xf numFmtId="0" fontId="28" fillId="0" borderId="0"/>
    <xf numFmtId="0" fontId="15" fillId="0" borderId="0" applyNumberFormat="0" applyFill="0" applyBorder="0" applyAlignment="0" applyProtection="0"/>
    <xf numFmtId="0" fontId="28" fillId="0" borderId="0"/>
    <xf numFmtId="0" fontId="28" fillId="0" borderId="0"/>
    <xf numFmtId="0" fontId="28" fillId="0" borderId="0"/>
    <xf numFmtId="0" fontId="28" fillId="0" borderId="0"/>
    <xf numFmtId="0" fontId="28"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28" fillId="0" borderId="0"/>
    <xf numFmtId="0" fontId="28" fillId="0" borderId="0"/>
    <xf numFmtId="0" fontId="28" fillId="0" borderId="0"/>
    <xf numFmtId="0" fontId="75" fillId="0" borderId="0" applyNumberFormat="0" applyFill="0" applyBorder="0" applyAlignment="0" applyProtection="0"/>
    <xf numFmtId="0" fontId="79" fillId="0" borderId="0"/>
    <xf numFmtId="0" fontId="79" fillId="0" borderId="0"/>
    <xf numFmtId="0" fontId="15" fillId="0" borderId="0" applyNumberFormat="0" applyFill="0" applyBorder="0" applyAlignment="0" applyProtection="0"/>
    <xf numFmtId="0" fontId="15" fillId="0" borderId="0" applyNumberFormat="0" applyFill="0" applyBorder="0" applyAlignment="0" applyProtection="0"/>
    <xf numFmtId="0" fontId="28"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28" fillId="0" borderId="0"/>
    <xf numFmtId="0" fontId="15" fillId="0" borderId="0" applyNumberFormat="0" applyFill="0" applyBorder="0" applyAlignment="0" applyProtection="0"/>
    <xf numFmtId="0" fontId="28" fillId="0" borderId="0"/>
    <xf numFmtId="0" fontId="15" fillId="0" borderId="0" applyNumberFormat="0" applyFill="0" applyBorder="0" applyAlignment="0" applyProtection="0"/>
    <xf numFmtId="0" fontId="15" fillId="0" borderId="0" applyNumberFormat="0" applyFill="0" applyBorder="0" applyAlignment="0" applyProtection="0"/>
    <xf numFmtId="0" fontId="28"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28" fillId="0" borderId="0"/>
    <xf numFmtId="0" fontId="28" fillId="0" borderId="0"/>
    <xf numFmtId="0" fontId="28" fillId="0" borderId="0"/>
    <xf numFmtId="0" fontId="28" fillId="0" borderId="0"/>
    <xf numFmtId="0" fontId="28" fillId="0" borderId="0"/>
    <xf numFmtId="0" fontId="28"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28" fillId="0" borderId="0"/>
    <xf numFmtId="0" fontId="15" fillId="0" borderId="0" applyNumberFormat="0" applyFill="0" applyBorder="0" applyAlignment="0" applyProtection="0"/>
    <xf numFmtId="0" fontId="28" fillId="0" borderId="0"/>
    <xf numFmtId="0" fontId="28" fillId="0" borderId="0"/>
    <xf numFmtId="0" fontId="28" fillId="0" borderId="0"/>
    <xf numFmtId="0" fontId="28" fillId="0" borderId="0"/>
    <xf numFmtId="0" fontId="28"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28" fillId="0" borderId="0"/>
    <xf numFmtId="0" fontId="15" fillId="0" borderId="0" applyNumberFormat="0" applyFill="0" applyBorder="0" applyAlignment="0" applyProtection="0"/>
    <xf numFmtId="0" fontId="28" fillId="0" borderId="0"/>
    <xf numFmtId="0" fontId="15" fillId="0" borderId="0" applyNumberFormat="0" applyFill="0" applyBorder="0" applyAlignment="0" applyProtection="0"/>
    <xf numFmtId="0" fontId="28" fillId="0" borderId="0"/>
    <xf numFmtId="0" fontId="15" fillId="0" borderId="0" applyNumberFormat="0" applyFill="0" applyBorder="0" applyAlignment="0" applyProtection="0"/>
    <xf numFmtId="0" fontId="28" fillId="0" borderId="0"/>
    <xf numFmtId="0" fontId="15" fillId="0" borderId="0"/>
    <xf numFmtId="0" fontId="15" fillId="0" borderId="0"/>
    <xf numFmtId="0" fontId="79"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79" fillId="0" borderId="0"/>
    <xf numFmtId="0" fontId="7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9" fillId="0" borderId="0"/>
    <xf numFmtId="0" fontId="79" fillId="0" borderId="0"/>
    <xf numFmtId="0" fontId="75" fillId="0" borderId="0" applyNumberFormat="0" applyFill="0" applyBorder="0" applyAlignment="0" applyProtection="0"/>
    <xf numFmtId="0" fontId="79" fillId="0" borderId="0"/>
    <xf numFmtId="0" fontId="15" fillId="0" borderId="0"/>
    <xf numFmtId="0" fontId="28" fillId="0" borderId="0"/>
    <xf numFmtId="0" fontId="28" fillId="0" borderId="0"/>
    <xf numFmtId="0" fontId="28" fillId="0" borderId="0"/>
    <xf numFmtId="0" fontId="79" fillId="0" borderId="0"/>
    <xf numFmtId="0" fontId="28" fillId="0" borderId="0"/>
    <xf numFmtId="0" fontId="79" fillId="0" borderId="0"/>
    <xf numFmtId="0" fontId="15" fillId="0" borderId="0"/>
    <xf numFmtId="0" fontId="28" fillId="0" borderId="0"/>
    <xf numFmtId="0" fontId="15" fillId="0" borderId="0"/>
    <xf numFmtId="0" fontId="15" fillId="0" borderId="0"/>
    <xf numFmtId="0" fontId="15" fillId="0" borderId="0"/>
    <xf numFmtId="0" fontId="15" fillId="0" borderId="0"/>
    <xf numFmtId="0" fontId="15" fillId="0" borderId="0"/>
    <xf numFmtId="0" fontId="28" fillId="0" borderId="0"/>
    <xf numFmtId="0" fontId="28" fillId="0" borderId="0"/>
    <xf numFmtId="0" fontId="28" fillId="0" borderId="0"/>
    <xf numFmtId="0" fontId="28"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79" fillId="0" borderId="0"/>
    <xf numFmtId="0" fontId="15" fillId="0" borderId="0"/>
    <xf numFmtId="0" fontId="79" fillId="0" borderId="0"/>
    <xf numFmtId="0" fontId="15" fillId="0" borderId="0"/>
    <xf numFmtId="0" fontId="79" fillId="0" borderId="0"/>
    <xf numFmtId="0" fontId="28" fillId="0" borderId="0"/>
    <xf numFmtId="0" fontId="15" fillId="0" borderId="0"/>
    <xf numFmtId="0" fontId="28" fillId="0" borderId="0"/>
    <xf numFmtId="0" fontId="28" fillId="0" borderId="0"/>
    <xf numFmtId="0" fontId="28" fillId="0" borderId="0"/>
    <xf numFmtId="0" fontId="28" fillId="0" borderId="0"/>
    <xf numFmtId="0" fontId="28" fillId="0" borderId="0"/>
    <xf numFmtId="0" fontId="15" fillId="0" borderId="0"/>
    <xf numFmtId="0" fontId="15" fillId="0" borderId="0"/>
    <xf numFmtId="0" fontId="15" fillId="0" borderId="0"/>
    <xf numFmtId="0" fontId="15" fillId="0" borderId="0"/>
    <xf numFmtId="0" fontId="79" fillId="0" borderId="0"/>
    <xf numFmtId="0" fontId="28" fillId="0" borderId="0"/>
    <xf numFmtId="0" fontId="28" fillId="0" borderId="0"/>
    <xf numFmtId="0" fontId="28" fillId="0" borderId="0"/>
    <xf numFmtId="0" fontId="15" fillId="0" borderId="0"/>
    <xf numFmtId="0" fontId="79" fillId="0" borderId="0"/>
    <xf numFmtId="0" fontId="75" fillId="0" borderId="0" applyNumberFormat="0" applyFill="0" applyBorder="0" applyAlignment="0" applyProtection="0"/>
    <xf numFmtId="0" fontId="79" fillId="0" borderId="0"/>
    <xf numFmtId="0" fontId="79" fillId="0" borderId="0"/>
    <xf numFmtId="0" fontId="76" fillId="0" borderId="0"/>
    <xf numFmtId="0" fontId="76" fillId="0" borderId="0"/>
    <xf numFmtId="0" fontId="75" fillId="0" borderId="0" applyNumberFormat="0" applyFill="0" applyBorder="0" applyAlignment="0" applyProtection="0"/>
    <xf numFmtId="0" fontId="76" fillId="0" borderId="0"/>
    <xf numFmtId="0" fontId="76" fillId="0" borderId="0"/>
    <xf numFmtId="0" fontId="76" fillId="0" borderId="0"/>
    <xf numFmtId="0" fontId="28" fillId="0" borderId="0"/>
    <xf numFmtId="0" fontId="28" fillId="0" borderId="0"/>
    <xf numFmtId="0" fontId="28" fillId="0" borderId="0"/>
    <xf numFmtId="0" fontId="28" fillId="0" borderId="0"/>
    <xf numFmtId="0" fontId="79" fillId="0" borderId="0"/>
    <xf numFmtId="0" fontId="28" fillId="0" borderId="0"/>
    <xf numFmtId="0" fontId="15" fillId="0" borderId="0" applyNumberFormat="0" applyFill="0" applyBorder="0" applyAlignment="0" applyProtection="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15" fillId="0" borderId="0" applyNumberFormat="0" applyFill="0" applyBorder="0" applyAlignment="0" applyProtection="0"/>
    <xf numFmtId="0" fontId="28" fillId="0" borderId="0"/>
    <xf numFmtId="0" fontId="15" fillId="0" borderId="0" applyNumberFormat="0" applyFill="0" applyBorder="0" applyAlignment="0" applyProtection="0"/>
    <xf numFmtId="0" fontId="28" fillId="0" borderId="0"/>
    <xf numFmtId="0" fontId="15" fillId="0" borderId="0" applyNumberFormat="0" applyFill="0" applyBorder="0" applyAlignment="0" applyProtection="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69"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28" fillId="0" borderId="0"/>
    <xf numFmtId="0" fontId="28" fillId="0" borderId="0"/>
    <xf numFmtId="0" fontId="28" fillId="0" borderId="0"/>
    <xf numFmtId="0" fontId="28"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28" fillId="0" borderId="0"/>
    <xf numFmtId="0" fontId="79"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15" fillId="0" borderId="0" applyNumberFormat="0" applyFill="0" applyBorder="0" applyAlignment="0" applyProtection="0"/>
    <xf numFmtId="0" fontId="15" fillId="0" borderId="0" applyNumberFormat="0" applyFill="0" applyBorder="0" applyAlignment="0" applyProtection="0"/>
    <xf numFmtId="0" fontId="79"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28" fillId="0" borderId="0"/>
    <xf numFmtId="0" fontId="28" fillId="0" borderId="0"/>
    <xf numFmtId="169" fontId="79"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28" fillId="0" borderId="0"/>
    <xf numFmtId="0" fontId="28" fillId="0" borderId="0"/>
    <xf numFmtId="169" fontId="79"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14" fillId="0" borderId="0"/>
    <xf numFmtId="0" fontId="28" fillId="0" borderId="0"/>
    <xf numFmtId="0" fontId="28" fillId="33" borderId="7" applyNumberFormat="0" applyFont="0" applyAlignment="0" applyProtection="0"/>
    <xf numFmtId="0" fontId="28" fillId="33" borderId="7" applyNumberFormat="0" applyFont="0" applyAlignment="0" applyProtection="0"/>
    <xf numFmtId="0" fontId="28" fillId="33" borderId="7" applyNumberFormat="0" applyFont="0" applyAlignment="0" applyProtection="0"/>
    <xf numFmtId="0" fontId="28" fillId="33" borderId="7" applyNumberFormat="0" applyFont="0" applyAlignment="0" applyProtection="0"/>
    <xf numFmtId="0" fontId="28" fillId="33" borderId="7" applyNumberFormat="0" applyFont="0" applyAlignment="0" applyProtection="0"/>
    <xf numFmtId="0" fontId="28" fillId="33" borderId="7" applyNumberFormat="0" applyFont="0" applyAlignment="0" applyProtection="0"/>
    <xf numFmtId="0" fontId="28" fillId="33" borderId="7" applyNumberFormat="0" applyFont="0" applyAlignment="0" applyProtection="0"/>
    <xf numFmtId="0" fontId="28" fillId="33" borderId="7" applyNumberFormat="0" applyFont="0" applyAlignment="0" applyProtection="0"/>
    <xf numFmtId="0" fontId="28" fillId="33" borderId="7" applyNumberFormat="0" applyFont="0" applyAlignment="0" applyProtection="0"/>
    <xf numFmtId="0" fontId="28" fillId="33" borderId="7" applyNumberFormat="0" applyFont="0" applyAlignment="0" applyProtection="0"/>
    <xf numFmtId="0" fontId="28" fillId="33" borderId="7" applyNumberFormat="0" applyFont="0" applyAlignment="0" applyProtection="0"/>
    <xf numFmtId="0" fontId="28" fillId="33" borderId="7" applyNumberFormat="0" applyFont="0" applyAlignment="0" applyProtection="0"/>
    <xf numFmtId="0" fontId="28" fillId="33" borderId="7" applyNumberFormat="0" applyFont="0" applyAlignment="0" applyProtection="0"/>
    <xf numFmtId="0" fontId="28" fillId="33" borderId="7" applyNumberFormat="0" applyFont="0" applyAlignment="0" applyProtection="0"/>
    <xf numFmtId="0" fontId="28" fillId="33" borderId="7" applyNumberFormat="0" applyFont="0" applyAlignment="0" applyProtection="0"/>
    <xf numFmtId="0" fontId="28" fillId="33" borderId="7" applyNumberFormat="0" applyFont="0" applyAlignment="0" applyProtection="0"/>
    <xf numFmtId="0" fontId="28" fillId="33" borderId="7" applyNumberFormat="0" applyFont="0" applyAlignment="0" applyProtection="0"/>
    <xf numFmtId="0" fontId="28" fillId="33" borderId="7" applyNumberFormat="0" applyFont="0" applyAlignment="0" applyProtection="0"/>
    <xf numFmtId="0" fontId="28" fillId="33" borderId="7" applyNumberFormat="0" applyFont="0" applyAlignment="0" applyProtection="0"/>
    <xf numFmtId="0" fontId="28" fillId="33" borderId="7" applyNumberFormat="0" applyFont="0" applyAlignment="0" applyProtection="0"/>
    <xf numFmtId="0" fontId="28" fillId="33" borderId="7" applyNumberFormat="0" applyFont="0" applyAlignment="0" applyProtection="0"/>
    <xf numFmtId="0" fontId="28" fillId="42" borderId="27" applyNumberFormat="0" applyFont="0" applyAlignment="0" applyProtection="0"/>
    <xf numFmtId="0" fontId="28" fillId="42" borderId="27" applyNumberFormat="0" applyFont="0" applyAlignment="0" applyProtection="0"/>
    <xf numFmtId="0" fontId="28" fillId="33" borderId="7" applyNumberFormat="0" applyFont="0" applyAlignment="0" applyProtection="0"/>
    <xf numFmtId="0" fontId="28" fillId="33" borderId="7" applyNumberFormat="0" applyFont="0" applyAlignment="0" applyProtection="0"/>
    <xf numFmtId="0" fontId="28" fillId="33" borderId="7" applyNumberFormat="0" applyFont="0" applyAlignment="0" applyProtection="0"/>
    <xf numFmtId="0" fontId="28" fillId="33" borderId="7" applyNumberFormat="0" applyFont="0" applyAlignment="0" applyProtection="0"/>
    <xf numFmtId="0" fontId="28" fillId="33" borderId="7" applyNumberFormat="0" applyFont="0" applyAlignment="0" applyProtection="0"/>
    <xf numFmtId="0" fontId="28" fillId="33" borderId="7" applyNumberFormat="0" applyFont="0" applyAlignment="0" applyProtection="0"/>
    <xf numFmtId="0" fontId="28" fillId="33" borderId="7" applyNumberFormat="0" applyFont="0" applyAlignment="0" applyProtection="0"/>
    <xf numFmtId="0" fontId="28" fillId="33" borderId="7" applyNumberFormat="0" applyFont="0" applyAlignment="0" applyProtection="0"/>
    <xf numFmtId="0" fontId="28" fillId="33" borderId="7" applyNumberFormat="0" applyFont="0" applyAlignment="0" applyProtection="0"/>
    <xf numFmtId="0" fontId="28" fillId="33" borderId="7" applyNumberFormat="0" applyFont="0" applyAlignment="0" applyProtection="0"/>
    <xf numFmtId="0" fontId="28" fillId="33" borderId="7" applyNumberFormat="0" applyFont="0" applyAlignment="0" applyProtection="0"/>
    <xf numFmtId="0" fontId="28" fillId="33" borderId="7" applyNumberFormat="0" applyFont="0" applyAlignment="0" applyProtection="0"/>
    <xf numFmtId="0" fontId="28" fillId="33" borderId="7" applyNumberFormat="0" applyFont="0" applyAlignment="0" applyProtection="0"/>
    <xf numFmtId="0" fontId="28" fillId="33" borderId="7" applyNumberFormat="0" applyFont="0" applyAlignment="0" applyProtection="0"/>
    <xf numFmtId="0" fontId="28" fillId="33" borderId="7" applyNumberFormat="0" applyFont="0" applyAlignment="0" applyProtection="0"/>
    <xf numFmtId="0" fontId="28" fillId="33" borderId="7" applyNumberFormat="0" applyFont="0" applyAlignment="0" applyProtection="0"/>
    <xf numFmtId="0" fontId="28" fillId="33" borderId="7" applyNumberFormat="0" applyFont="0" applyAlignment="0" applyProtection="0"/>
    <xf numFmtId="0" fontId="28" fillId="33" borderId="7" applyNumberFormat="0" applyFont="0" applyAlignment="0" applyProtection="0"/>
    <xf numFmtId="0" fontId="28" fillId="33" borderId="7" applyNumberFormat="0" applyFont="0" applyAlignment="0" applyProtection="0"/>
    <xf numFmtId="0" fontId="28" fillId="33" borderId="7" applyNumberFormat="0" applyFont="0" applyAlignment="0" applyProtection="0"/>
    <xf numFmtId="0" fontId="28" fillId="33" borderId="7" applyNumberFormat="0" applyFont="0" applyAlignment="0" applyProtection="0"/>
    <xf numFmtId="0" fontId="28" fillId="33" borderId="7" applyNumberFormat="0" applyFont="0" applyAlignment="0" applyProtection="0"/>
    <xf numFmtId="0" fontId="28" fillId="42" borderId="27" applyNumberFormat="0" applyFont="0" applyAlignment="0" applyProtection="0"/>
    <xf numFmtId="0" fontId="28" fillId="42" borderId="27" applyNumberFormat="0" applyFont="0" applyAlignment="0" applyProtection="0"/>
    <xf numFmtId="0" fontId="28" fillId="42" borderId="27" applyNumberFormat="0" applyFont="0" applyAlignment="0" applyProtection="0"/>
    <xf numFmtId="0" fontId="28" fillId="42" borderId="27" applyNumberFormat="0" applyFont="0" applyAlignment="0" applyProtection="0"/>
    <xf numFmtId="0" fontId="28" fillId="42" borderId="27" applyNumberFormat="0" applyFont="0" applyAlignment="0" applyProtection="0"/>
    <xf numFmtId="0" fontId="28" fillId="42" borderId="27" applyNumberFormat="0" applyFont="0" applyAlignment="0" applyProtection="0"/>
    <xf numFmtId="0" fontId="28" fillId="42" borderId="27" applyNumberFormat="0" applyFont="0" applyAlignment="0" applyProtection="0"/>
    <xf numFmtId="0" fontId="28" fillId="42" borderId="27" applyNumberFormat="0" applyFont="0" applyAlignment="0" applyProtection="0"/>
    <xf numFmtId="0" fontId="28" fillId="42" borderId="27" applyNumberFormat="0" applyFont="0" applyAlignment="0" applyProtection="0"/>
    <xf numFmtId="0" fontId="28" fillId="42" borderId="27" applyNumberFormat="0" applyFont="0" applyAlignment="0" applyProtection="0"/>
    <xf numFmtId="0" fontId="28" fillId="42" borderId="27" applyNumberFormat="0" applyFont="0" applyAlignment="0" applyProtection="0"/>
    <xf numFmtId="0" fontId="28" fillId="33" borderId="7" applyNumberFormat="0" applyFont="0" applyAlignment="0" applyProtection="0"/>
    <xf numFmtId="0" fontId="28" fillId="33" borderId="7" applyNumberFormat="0" applyFont="0" applyAlignment="0" applyProtection="0"/>
    <xf numFmtId="0" fontId="28" fillId="33" borderId="7" applyNumberFormat="0" applyFont="0" applyAlignment="0" applyProtection="0"/>
    <xf numFmtId="0" fontId="28" fillId="33" borderId="7" applyNumberFormat="0" applyFont="0" applyAlignment="0" applyProtection="0"/>
    <xf numFmtId="0" fontId="28" fillId="33" borderId="7" applyNumberFormat="0" applyFont="0" applyAlignment="0" applyProtection="0"/>
    <xf numFmtId="0" fontId="28" fillId="33" borderId="7" applyNumberFormat="0" applyFont="0" applyAlignment="0" applyProtection="0"/>
    <xf numFmtId="0" fontId="28" fillId="33" borderId="7" applyNumberFormat="0" applyFont="0" applyAlignment="0" applyProtection="0"/>
    <xf numFmtId="0" fontId="45" fillId="7" borderId="8" applyNumberFormat="0" applyAlignment="0" applyProtection="0"/>
    <xf numFmtId="0" fontId="45" fillId="7" borderId="8" applyNumberFormat="0" applyAlignment="0" applyProtection="0"/>
    <xf numFmtId="0" fontId="45" fillId="7" borderId="8" applyNumberFormat="0" applyAlignment="0" applyProtection="0"/>
    <xf numFmtId="0" fontId="45" fillId="7" borderId="8" applyNumberFormat="0" applyAlignment="0" applyProtection="0"/>
    <xf numFmtId="0" fontId="45" fillId="7" borderId="8" applyNumberFormat="0" applyAlignment="0" applyProtection="0"/>
    <xf numFmtId="0" fontId="45" fillId="7" borderId="8" applyNumberFormat="0" applyAlignment="0" applyProtection="0"/>
    <xf numFmtId="0" fontId="45" fillId="7" borderId="8" applyNumberFormat="0" applyAlignment="0" applyProtection="0"/>
    <xf numFmtId="0" fontId="45" fillId="7" borderId="8" applyNumberFormat="0" applyAlignment="0" applyProtection="0"/>
    <xf numFmtId="0" fontId="45" fillId="7" borderId="8" applyNumberFormat="0" applyAlignment="0" applyProtection="0"/>
    <xf numFmtId="0" fontId="45" fillId="7" borderId="8" applyNumberFormat="0" applyAlignment="0" applyProtection="0"/>
    <xf numFmtId="0" fontId="33" fillId="0" borderId="0" applyNumberFormat="0" applyFill="0" applyBorder="0" applyAlignment="0" applyProtection="0"/>
    <xf numFmtId="0" fontId="15"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xf numFmtId="0" fontId="15" fillId="0" borderId="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0" fillId="0" borderId="9" applyNumberFormat="0" applyFill="0" applyAlignment="0" applyProtection="0"/>
    <xf numFmtId="0" fontId="30" fillId="0" borderId="9" applyNumberFormat="0" applyFill="0" applyAlignment="0" applyProtection="0"/>
    <xf numFmtId="0" fontId="30" fillId="0" borderId="9" applyNumberFormat="0" applyFill="0" applyAlignment="0" applyProtection="0"/>
    <xf numFmtId="0" fontId="30" fillId="0" borderId="9" applyNumberFormat="0" applyFill="0" applyAlignment="0" applyProtection="0"/>
    <xf numFmtId="0" fontId="30" fillId="0" borderId="9" applyNumberFormat="0" applyFill="0" applyAlignment="0" applyProtection="0"/>
    <xf numFmtId="0" fontId="30" fillId="0" borderId="9" applyNumberFormat="0" applyFill="0" applyAlignment="0" applyProtection="0"/>
    <xf numFmtId="0" fontId="30" fillId="0" borderId="9" applyNumberFormat="0" applyFill="0" applyAlignment="0" applyProtection="0"/>
    <xf numFmtId="0" fontId="30" fillId="0" borderId="9" applyNumberFormat="0" applyFill="0" applyAlignment="0" applyProtection="0"/>
    <xf numFmtId="0" fontId="30" fillId="0" borderId="9" applyNumberFormat="0" applyFill="0" applyAlignment="0" applyProtection="0"/>
    <xf numFmtId="0" fontId="30" fillId="0" borderId="9" applyNumberFormat="0" applyFill="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81" fillId="0" borderId="0"/>
    <xf numFmtId="0" fontId="14" fillId="0" borderId="0"/>
    <xf numFmtId="0" fontId="14" fillId="0" borderId="0"/>
    <xf numFmtId="0" fontId="14" fillId="0" borderId="0"/>
    <xf numFmtId="0" fontId="14" fillId="0" borderId="0"/>
    <xf numFmtId="0" fontId="14" fillId="0" borderId="0"/>
    <xf numFmtId="0" fontId="14" fillId="0" borderId="0"/>
    <xf numFmtId="0" fontId="28" fillId="43" borderId="0" applyNumberFormat="0" applyBorder="0" applyAlignment="0" applyProtection="0"/>
    <xf numFmtId="0" fontId="29" fillId="16" borderId="0" applyNumberFormat="0" applyBorder="0" applyAlignment="0" applyProtection="0"/>
    <xf numFmtId="0" fontId="29" fillId="19" borderId="0" applyNumberFormat="0" applyBorder="0" applyAlignment="0" applyProtection="0"/>
    <xf numFmtId="0" fontId="29" fillId="23" borderId="0" applyNumberFormat="0" applyBorder="0" applyAlignment="0" applyProtection="0"/>
    <xf numFmtId="0" fontId="29" fillId="13" borderId="0" applyNumberFormat="0" applyBorder="0" applyAlignment="0" applyProtection="0"/>
    <xf numFmtId="0" fontId="29" fillId="14" borderId="0" applyNumberFormat="0" applyBorder="0" applyAlignment="0" applyProtection="0"/>
    <xf numFmtId="0" fontId="29" fillId="26" borderId="0" applyNumberFormat="0" applyBorder="0" applyAlignment="0" applyProtection="0"/>
    <xf numFmtId="0" fontId="42" fillId="43" borderId="1" applyNumberFormat="0" applyAlignment="0" applyProtection="0"/>
    <xf numFmtId="0" fontId="14" fillId="33" borderId="7" applyNumberFormat="0" applyFont="0" applyAlignment="0" applyProtection="0"/>
    <xf numFmtId="0" fontId="13" fillId="0" borderId="0"/>
    <xf numFmtId="0" fontId="12" fillId="0" borderId="0"/>
    <xf numFmtId="0" fontId="11" fillId="0" borderId="0"/>
    <xf numFmtId="0" fontId="10" fillId="0" borderId="0"/>
    <xf numFmtId="0" fontId="83" fillId="0" borderId="0" applyFill="0" applyProtection="0"/>
    <xf numFmtId="0" fontId="9" fillId="0" borderId="0"/>
    <xf numFmtId="0" fontId="85" fillId="0" borderId="0" applyFill="0" applyProtection="0"/>
    <xf numFmtId="0" fontId="8" fillId="0" borderId="0"/>
    <xf numFmtId="0" fontId="7" fillId="0" borderId="0"/>
    <xf numFmtId="0" fontId="6" fillId="0" borderId="0"/>
    <xf numFmtId="0" fontId="5" fillId="0" borderId="0"/>
    <xf numFmtId="0" fontId="4" fillId="0" borderId="0"/>
    <xf numFmtId="0" fontId="4" fillId="0" borderId="0"/>
    <xf numFmtId="0" fontId="14" fillId="0" borderId="0"/>
    <xf numFmtId="0" fontId="3" fillId="0" borderId="0"/>
    <xf numFmtId="0" fontId="14" fillId="0" borderId="0"/>
    <xf numFmtId="170" fontId="14" fillId="0" borderId="0"/>
    <xf numFmtId="171" fontId="14" fillId="0" borderId="0"/>
    <xf numFmtId="169" fontId="14" fillId="0" borderId="0"/>
    <xf numFmtId="0" fontId="3" fillId="0" borderId="0"/>
    <xf numFmtId="0" fontId="14" fillId="0" borderId="0" applyNumberFormat="0" applyFill="0" applyBorder="0" applyAlignment="0" applyProtection="0"/>
    <xf numFmtId="0" fontId="3" fillId="0" borderId="0"/>
    <xf numFmtId="0" fontId="3" fillId="0" borderId="0"/>
    <xf numFmtId="0" fontId="14" fillId="0" borderId="0" applyNumberFormat="0" applyFill="0" applyBorder="0" applyAlignment="0" applyProtection="0"/>
    <xf numFmtId="0" fontId="3" fillId="0" borderId="0"/>
    <xf numFmtId="0" fontId="3" fillId="0" borderId="0"/>
    <xf numFmtId="0" fontId="14" fillId="0" borderId="0" applyNumberFormat="0" applyFill="0" applyBorder="0" applyAlignment="0" applyProtection="0"/>
    <xf numFmtId="0" fontId="3" fillId="0" borderId="0"/>
    <xf numFmtId="0" fontId="3" fillId="0" borderId="0"/>
    <xf numFmtId="0" fontId="87" fillId="0" borderId="0"/>
    <xf numFmtId="0" fontId="3" fillId="0" borderId="0"/>
    <xf numFmtId="0" fontId="2" fillId="0" borderId="0"/>
    <xf numFmtId="0" fontId="14" fillId="0" borderId="0" applyNumberFormat="0" applyFill="0" applyBorder="0" applyAlignment="0" applyProtection="0"/>
    <xf numFmtId="0" fontId="14"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xf numFmtId="0" fontId="14"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xf numFmtId="168" fontId="14"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xf numFmtId="0" fontId="14"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xf numFmtId="0" fontId="14"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10" borderId="0" applyNumberFormat="0" applyBorder="0" applyAlignment="0" applyProtection="0"/>
    <xf numFmtId="0" fontId="14" fillId="0" borderId="0"/>
    <xf numFmtId="0" fontId="14" fillId="0" borderId="0"/>
    <xf numFmtId="0" fontId="14" fillId="0" borderId="0"/>
    <xf numFmtId="0" fontId="76"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 fillId="0" borderId="0"/>
    <xf numFmtId="0" fontId="1"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xf numFmtId="0" fontId="14" fillId="0" borderId="0"/>
    <xf numFmtId="0" fontId="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 fillId="0" borderId="0"/>
    <xf numFmtId="0" fontId="1" fillId="0" borderId="0"/>
    <xf numFmtId="0" fontId="14" fillId="0" borderId="0" applyNumberFormat="0" applyFill="0" applyBorder="0" applyAlignment="0" applyProtection="0"/>
    <xf numFmtId="0" fontId="1" fillId="0" borderId="0"/>
    <xf numFmtId="0" fontId="14" fillId="0" borderId="0"/>
    <xf numFmtId="0" fontId="1" fillId="0" borderId="0"/>
    <xf numFmtId="0" fontId="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 fillId="0" borderId="0"/>
    <xf numFmtId="0" fontId="14" fillId="0" borderId="0"/>
    <xf numFmtId="0" fontId="1" fillId="0" borderId="0"/>
    <xf numFmtId="0" fontId="14" fillId="0" borderId="0"/>
    <xf numFmtId="0" fontId="1" fillId="0" borderId="0"/>
    <xf numFmtId="0" fontId="14" fillId="0" borderId="0"/>
    <xf numFmtId="0" fontId="14" fillId="0" borderId="0"/>
    <xf numFmtId="0" fontId="14" fillId="0" borderId="0"/>
    <xf numFmtId="0" fontId="14" fillId="0" borderId="0"/>
    <xf numFmtId="0" fontId="14" fillId="0" borderId="0"/>
    <xf numFmtId="0" fontId="1" fillId="0" borderId="0"/>
    <xf numFmtId="0" fontId="1" fillId="0" borderId="0"/>
    <xf numFmtId="0" fontId="14" fillId="0" borderId="0" applyNumberFormat="0" applyFill="0" applyBorder="0" applyAlignment="0" applyProtection="0"/>
    <xf numFmtId="0" fontId="1" fillId="0" borderId="0"/>
    <xf numFmtId="0" fontId="1" fillId="0" borderId="0"/>
    <xf numFmtId="0" fontId="14" fillId="0" borderId="0" applyNumberFormat="0" applyFill="0" applyBorder="0" applyAlignment="0" applyProtection="0"/>
    <xf numFmtId="0" fontId="1"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 fillId="0" borderId="0"/>
    <xf numFmtId="0" fontId="14" fillId="0" borderId="0" applyNumberFormat="0" applyFill="0" applyBorder="0" applyAlignment="0" applyProtection="0"/>
    <xf numFmtId="0" fontId="14" fillId="0" borderId="0" applyNumberFormat="0" applyFill="0" applyBorder="0" applyAlignment="0" applyProtection="0"/>
    <xf numFmtId="0" fontId="1" fillId="0" borderId="0"/>
    <xf numFmtId="169" fontId="1" fillId="0" borderId="0"/>
    <xf numFmtId="169" fontId="1" fillId="0" borderId="0"/>
    <xf numFmtId="0" fontId="14"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83" fillId="0" borderId="0" applyFill="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30">
    <xf numFmtId="0" fontId="0" fillId="0" borderId="0" xfId="0"/>
    <xf numFmtId="0" fontId="14" fillId="0" borderId="0" xfId="3079"/>
    <xf numFmtId="0" fontId="14" fillId="0" borderId="10" xfId="3079" applyBorder="1"/>
    <xf numFmtId="0" fontId="14" fillId="0" borderId="0" xfId="3079" applyAlignment="1">
      <alignment horizontal="center" wrapText="1"/>
    </xf>
    <xf numFmtId="0" fontId="14" fillId="0" borderId="0" xfId="3079" applyAlignment="1">
      <alignment vertical="center"/>
    </xf>
    <xf numFmtId="0" fontId="23" fillId="0" borderId="0" xfId="3079" applyFont="1" applyAlignment="1">
      <alignment horizontal="left" indent="11"/>
    </xf>
    <xf numFmtId="0" fontId="24" fillId="0" borderId="0" xfId="3079" applyFont="1" applyAlignment="1">
      <alignment horizontal="left" indent="11"/>
    </xf>
    <xf numFmtId="0" fontId="18" fillId="0" borderId="0" xfId="2754" applyAlignment="1" applyProtection="1"/>
    <xf numFmtId="0" fontId="15" fillId="0" borderId="0" xfId="1" applyNumberFormat="1" applyFont="1" applyFill="1" applyBorder="1" applyAlignment="1">
      <alignment horizontal="center"/>
    </xf>
    <xf numFmtId="0" fontId="15" fillId="34" borderId="0" xfId="3079" applyFont="1" applyFill="1"/>
    <xf numFmtId="0" fontId="16" fillId="35" borderId="11" xfId="3079" applyFont="1" applyFill="1" applyBorder="1"/>
    <xf numFmtId="0" fontId="16" fillId="35" borderId="11" xfId="3079" applyFont="1" applyFill="1" applyBorder="1" applyAlignment="1">
      <alignment horizontal="center"/>
    </xf>
    <xf numFmtId="0" fontId="27" fillId="0" borderId="11" xfId="3079" applyFont="1" applyBorder="1" applyAlignment="1">
      <alignment vertical="top" wrapText="1"/>
    </xf>
    <xf numFmtId="14" fontId="27" fillId="34" borderId="11" xfId="3079" applyNumberFormat="1" applyFont="1" applyFill="1" applyBorder="1" applyAlignment="1">
      <alignment horizontal="center" vertical="top" wrapText="1"/>
    </xf>
    <xf numFmtId="49" fontId="15" fillId="0" borderId="0" xfId="1" applyNumberFormat="1" applyFont="1" applyFill="1" applyBorder="1" applyAlignment="1">
      <alignment horizontal="center"/>
    </xf>
    <xf numFmtId="0" fontId="0" fillId="0" borderId="0" xfId="1" applyFont="1" applyBorder="1" applyAlignment="1">
      <alignment horizontal="center"/>
    </xf>
    <xf numFmtId="0" fontId="51" fillId="0" borderId="11" xfId="0" applyFont="1" applyBorder="1" applyAlignment="1">
      <alignment horizontal="left" wrapText="1"/>
    </xf>
    <xf numFmtId="0" fontId="51" fillId="0" borderId="11" xfId="0" applyFont="1" applyBorder="1" applyAlignment="1">
      <alignment wrapText="1"/>
    </xf>
    <xf numFmtId="0" fontId="0" fillId="0" borderId="0" xfId="0" applyFill="1"/>
    <xf numFmtId="0" fontId="19" fillId="0" borderId="0" xfId="3079" applyFont="1" applyAlignment="1">
      <alignment horizontal="left" vertical="center" wrapText="1"/>
    </xf>
    <xf numFmtId="0" fontId="20" fillId="0" borderId="0" xfId="3079" applyFont="1" applyAlignment="1">
      <alignment vertical="center"/>
    </xf>
    <xf numFmtId="0" fontId="16" fillId="0" borderId="10" xfId="3079" applyFont="1" applyBorder="1"/>
    <xf numFmtId="0" fontId="14" fillId="0" borderId="13" xfId="3079" applyBorder="1"/>
    <xf numFmtId="0" fontId="14" fillId="0" borderId="14" xfId="3079" applyBorder="1"/>
    <xf numFmtId="0" fontId="60" fillId="0" borderId="14" xfId="3079" applyFont="1" applyBorder="1"/>
    <xf numFmtId="0" fontId="14" fillId="0" borderId="12" xfId="3079" applyBorder="1"/>
    <xf numFmtId="0" fontId="14" fillId="0" borderId="11" xfId="3079" applyBorder="1"/>
    <xf numFmtId="0" fontId="58" fillId="0" borderId="0" xfId="3079" applyFont="1" applyAlignment="1">
      <alignment horizontal="center"/>
    </xf>
    <xf numFmtId="0" fontId="16" fillId="1" borderId="11" xfId="3079" applyFont="1" applyFill="1" applyBorder="1" applyAlignment="1">
      <alignment horizontal="center"/>
    </xf>
    <xf numFmtId="0" fontId="58" fillId="36" borderId="13" xfId="3079" applyFont="1" applyFill="1" applyBorder="1" applyAlignment="1">
      <alignment horizontal="center" wrapText="1"/>
    </xf>
    <xf numFmtId="0" fontId="58" fillId="37" borderId="13" xfId="3079" applyFont="1" applyFill="1" applyBorder="1" applyAlignment="1">
      <alignment horizontal="center"/>
    </xf>
    <xf numFmtId="0" fontId="58" fillId="38" borderId="13" xfId="3079" applyFont="1" applyFill="1" applyBorder="1" applyAlignment="1">
      <alignment horizontal="center"/>
    </xf>
    <xf numFmtId="0" fontId="58" fillId="39" borderId="13" xfId="3079" applyFont="1" applyFill="1" applyBorder="1" applyAlignment="1">
      <alignment horizontal="center"/>
    </xf>
    <xf numFmtId="0" fontId="14" fillId="0" borderId="14" xfId="3079" applyBorder="1" applyAlignment="1">
      <alignment wrapText="1"/>
    </xf>
    <xf numFmtId="0" fontId="62" fillId="0" borderId="0" xfId="0" applyFont="1" applyAlignment="1">
      <alignment horizontal="center" vertical="center" wrapText="1"/>
    </xf>
    <xf numFmtId="0" fontId="62" fillId="0" borderId="11" xfId="0" applyFont="1" applyFill="1" applyBorder="1"/>
    <xf numFmtId="0" fontId="62" fillId="0" borderId="11" xfId="0" applyFont="1" applyBorder="1"/>
    <xf numFmtId="0" fontId="62" fillId="0" borderId="11" xfId="0" applyFont="1" applyBorder="1" applyAlignment="1">
      <alignment wrapText="1"/>
    </xf>
    <xf numFmtId="0" fontId="62" fillId="0" borderId="0" xfId="0" applyFont="1" applyAlignment="1">
      <alignment wrapText="1"/>
    </xf>
    <xf numFmtId="0" fontId="62" fillId="0" borderId="0" xfId="0" applyFont="1"/>
    <xf numFmtId="0" fontId="62" fillId="0" borderId="11" xfId="0" applyFont="1" applyFill="1" applyBorder="1" applyAlignment="1">
      <alignment vertical="center"/>
    </xf>
    <xf numFmtId="49" fontId="65" fillId="0" borderId="0" xfId="1" applyNumberFormat="1" applyFont="1" applyFill="1" applyBorder="1" applyAlignment="1">
      <alignment horizontal="center"/>
    </xf>
    <xf numFmtId="0" fontId="51" fillId="0" borderId="11" xfId="0" applyFont="1" applyBorder="1"/>
    <xf numFmtId="0" fontId="62" fillId="0" borderId="0" xfId="0" applyFont="1" applyFill="1"/>
    <xf numFmtId="0" fontId="62" fillId="0" borderId="11" xfId="0" applyFont="1" applyFill="1" applyBorder="1" applyAlignment="1">
      <alignment wrapText="1"/>
    </xf>
    <xf numFmtId="0" fontId="66" fillId="35" borderId="0" xfId="0" applyFont="1" applyFill="1" applyAlignment="1">
      <alignment horizontal="center" vertical="center" wrapText="1"/>
    </xf>
    <xf numFmtId="0" fontId="27" fillId="34" borderId="0" xfId="3079" applyFont="1" applyFill="1"/>
    <xf numFmtId="0" fontId="61" fillId="35" borderId="11" xfId="3079" applyFont="1" applyFill="1" applyBorder="1" applyAlignment="1">
      <alignment horizontal="center"/>
    </xf>
    <xf numFmtId="0" fontId="16" fillId="38" borderId="13" xfId="3079" applyFont="1" applyFill="1" applyBorder="1" applyAlignment="1">
      <alignment horizontal="center"/>
    </xf>
    <xf numFmtId="49" fontId="62" fillId="0" borderId="11" xfId="1" applyNumberFormat="1" applyFont="1" applyFill="1" applyBorder="1" applyAlignment="1">
      <alignment horizontal="left"/>
    </xf>
    <xf numFmtId="0" fontId="66" fillId="35" borderId="15" xfId="0" applyFont="1" applyFill="1" applyBorder="1" applyAlignment="1">
      <alignment horizontal="center" vertical="center" wrapText="1"/>
    </xf>
    <xf numFmtId="0" fontId="62" fillId="0" borderId="11" xfId="0" applyFont="1" applyBorder="1" applyAlignment="1">
      <alignment horizontal="left" wrapText="1"/>
    </xf>
    <xf numFmtId="0" fontId="62" fillId="0" borderId="11" xfId="0" quotePrefix="1" applyFont="1" applyBorder="1" applyAlignment="1">
      <alignment wrapText="1"/>
    </xf>
    <xf numFmtId="49" fontId="58" fillId="37" borderId="11" xfId="1" applyNumberFormat="1" applyFont="1" applyFill="1" applyBorder="1" applyAlignment="1">
      <alignment horizontal="center"/>
    </xf>
    <xf numFmtId="164" fontId="61" fillId="35" borderId="11" xfId="3079" applyNumberFormat="1" applyFont="1" applyFill="1" applyBorder="1" applyAlignment="1">
      <alignment horizontal="center"/>
    </xf>
    <xf numFmtId="0" fontId="58" fillId="37" borderId="11" xfId="1" applyNumberFormat="1" applyFont="1" applyFill="1" applyBorder="1" applyAlignment="1">
      <alignment horizontal="center"/>
    </xf>
    <xf numFmtId="0" fontId="58" fillId="39" borderId="11" xfId="1" applyNumberFormat="1" applyFont="1" applyFill="1" applyBorder="1" applyAlignment="1">
      <alignment horizontal="center"/>
    </xf>
    <xf numFmtId="0" fontId="15" fillId="0" borderId="0" xfId="1" applyNumberFormat="1" applyFont="1" applyBorder="1" applyAlignment="1">
      <alignment horizontal="center"/>
    </xf>
    <xf numFmtId="164" fontId="15" fillId="34" borderId="0" xfId="3079" applyNumberFormat="1" applyFont="1" applyFill="1" applyAlignment="1">
      <alignment horizontal="center"/>
    </xf>
    <xf numFmtId="164" fontId="27" fillId="34" borderId="0" xfId="3079" applyNumberFormat="1" applyFont="1" applyFill="1" applyAlignment="1">
      <alignment horizontal="center"/>
    </xf>
    <xf numFmtId="0" fontId="15" fillId="34" borderId="0" xfId="3079" applyFont="1" applyFill="1" applyAlignment="1">
      <alignment horizontal="center"/>
    </xf>
    <xf numFmtId="0" fontId="27" fillId="34" borderId="0" xfId="3079" applyFont="1" applyFill="1" applyAlignment="1">
      <alignment horizontal="center"/>
    </xf>
    <xf numFmtId="0" fontId="14" fillId="0" borderId="11" xfId="0" applyFont="1" applyFill="1" applyBorder="1" applyAlignment="1">
      <alignment horizontal="center"/>
    </xf>
    <xf numFmtId="0" fontId="0" fillId="0" borderId="11" xfId="0" applyFill="1" applyBorder="1" applyAlignment="1">
      <alignment horizontal="center"/>
    </xf>
    <xf numFmtId="0" fontId="0" fillId="0" borderId="0" xfId="0" applyFill="1" applyBorder="1" applyAlignment="1">
      <alignment horizontal="center"/>
    </xf>
    <xf numFmtId="0" fontId="0" fillId="0" borderId="11" xfId="0" applyFill="1" applyBorder="1"/>
    <xf numFmtId="0" fontId="25" fillId="38" borderId="11" xfId="1" applyNumberFormat="1" applyFill="1" applyBorder="1" applyAlignment="1">
      <alignment horizontal="center"/>
    </xf>
    <xf numFmtId="0" fontId="0" fillId="0" borderId="0" xfId="0" applyAlignment="1">
      <alignment horizontal="center"/>
    </xf>
    <xf numFmtId="0" fontId="58" fillId="37" borderId="11" xfId="1" applyNumberFormat="1" applyFont="1" applyFill="1" applyBorder="1" applyAlignment="1" applyProtection="1">
      <alignment horizontal="center"/>
      <protection locked="0"/>
    </xf>
    <xf numFmtId="0" fontId="58" fillId="37" borderId="11" xfId="1" applyNumberFormat="1" applyFont="1" applyFill="1" applyBorder="1" applyAlignment="1">
      <alignment horizontal="left"/>
    </xf>
    <xf numFmtId="0" fontId="27" fillId="34" borderId="11" xfId="3079" applyFont="1" applyFill="1" applyBorder="1" applyAlignment="1">
      <alignment horizontal="center" vertical="center"/>
    </xf>
    <xf numFmtId="0" fontId="58" fillId="37" borderId="11" xfId="1" applyNumberFormat="1" applyFont="1" applyFill="1" applyBorder="1" applyAlignment="1">
      <alignment horizontal="center" wrapText="1"/>
    </xf>
    <xf numFmtId="0" fontId="52" fillId="0" borderId="0" xfId="3080" applyFont="1" applyAlignment="1" applyProtection="1">
      <alignment horizontal="center"/>
      <protection locked="0"/>
    </xf>
    <xf numFmtId="0" fontId="70" fillId="0" borderId="11" xfId="3080" applyFont="1" applyBorder="1" applyAlignment="1" applyProtection="1">
      <alignment horizontal="center"/>
      <protection locked="0"/>
    </xf>
    <xf numFmtId="0" fontId="28" fillId="0" borderId="0" xfId="3080" applyAlignment="1" applyProtection="1">
      <alignment horizontal="center"/>
      <protection locked="0"/>
    </xf>
    <xf numFmtId="0" fontId="28" fillId="0" borderId="11" xfId="3080" applyBorder="1" applyAlignment="1" applyProtection="1">
      <alignment horizontal="center"/>
      <protection locked="0"/>
    </xf>
    <xf numFmtId="1" fontId="28" fillId="0" borderId="11" xfId="3080" applyNumberFormat="1" applyBorder="1" applyAlignment="1" applyProtection="1">
      <alignment horizontal="center"/>
      <protection locked="0"/>
    </xf>
    <xf numFmtId="1" fontId="28" fillId="0" borderId="11" xfId="3080" applyNumberFormat="1" applyBorder="1" applyAlignment="1" applyProtection="1">
      <alignment horizontal="center" wrapText="1"/>
      <protection locked="0"/>
    </xf>
    <xf numFmtId="49" fontId="58" fillId="37" borderId="15" xfId="2" applyNumberFormat="1" applyFont="1" applyFill="1" applyBorder="1" applyAlignment="1">
      <alignment horizontal="center"/>
    </xf>
    <xf numFmtId="0" fontId="27" fillId="0" borderId="11" xfId="3079" applyFont="1" applyBorder="1" applyAlignment="1">
      <alignment vertical="center" wrapText="1"/>
    </xf>
    <xf numFmtId="0" fontId="27" fillId="34" borderId="11" xfId="3079" applyFont="1" applyFill="1" applyBorder="1" applyAlignment="1">
      <alignment horizontal="left" vertical="center" wrapText="1"/>
    </xf>
    <xf numFmtId="0" fontId="16" fillId="38" borderId="11" xfId="1" applyNumberFormat="1" applyFont="1" applyFill="1" applyBorder="1" applyAlignment="1">
      <alignment horizontal="left"/>
    </xf>
    <xf numFmtId="49" fontId="58" fillId="37" borderId="11" xfId="3190" applyNumberFormat="1" applyFont="1" applyFill="1" applyBorder="1" applyAlignment="1">
      <alignment horizontal="center"/>
    </xf>
    <xf numFmtId="0" fontId="58" fillId="37" borderId="11" xfId="3190" applyNumberFormat="1" applyFont="1" applyFill="1" applyBorder="1" applyAlignment="1">
      <alignment horizontal="center"/>
    </xf>
    <xf numFmtId="0" fontId="16" fillId="0" borderId="11" xfId="3190" applyNumberFormat="1" applyFont="1" applyFill="1" applyBorder="1"/>
    <xf numFmtId="0" fontId="14" fillId="0" borderId="0" xfId="3190" applyNumberFormat="1" applyFill="1" applyBorder="1"/>
    <xf numFmtId="0" fontId="82" fillId="0" borderId="11" xfId="0" applyFont="1" applyBorder="1"/>
    <xf numFmtId="0" fontId="14" fillId="0" borderId="0" xfId="0" applyFont="1" applyBorder="1" applyAlignment="1">
      <alignment horizontal="center"/>
    </xf>
    <xf numFmtId="0" fontId="83" fillId="0" borderId="0" xfId="3212" applyFill="1" applyProtection="1"/>
    <xf numFmtId="0" fontId="83" fillId="0" borderId="0" xfId="3212" applyFill="1" applyAlignment="1" applyProtection="1">
      <alignment horizontal="center"/>
    </xf>
    <xf numFmtId="0" fontId="83" fillId="0" borderId="0" xfId="3212" applyFill="1" applyAlignment="1" applyProtection="1">
      <alignment horizontal="center"/>
      <protection locked="0"/>
    </xf>
    <xf numFmtId="0" fontId="84" fillId="0" borderId="0" xfId="3212" applyFont="1" applyFill="1" applyAlignment="1" applyProtection="1">
      <alignment horizontal="center"/>
      <protection locked="0"/>
    </xf>
    <xf numFmtId="0" fontId="14" fillId="0" borderId="0" xfId="3212" applyFont="1" applyFill="1" applyAlignment="1" applyProtection="1">
      <alignment horizontal="center"/>
    </xf>
    <xf numFmtId="0" fontId="14" fillId="0" borderId="0" xfId="3212" applyFont="1" applyFill="1" applyAlignment="1" applyProtection="1">
      <alignment horizontal="center"/>
      <protection locked="0"/>
    </xf>
    <xf numFmtId="0" fontId="14" fillId="0" borderId="0" xfId="3212" applyFont="1" applyFill="1" applyProtection="1"/>
    <xf numFmtId="16" fontId="27" fillId="34" borderId="0" xfId="3079" applyNumberFormat="1" applyFont="1" applyFill="1" applyAlignment="1">
      <alignment horizontal="center"/>
    </xf>
    <xf numFmtId="0" fontId="14" fillId="0" borderId="0" xfId="3214" applyFont="1" applyFill="1" applyProtection="1"/>
    <xf numFmtId="0" fontId="58" fillId="44" borderId="11" xfId="3190" applyFont="1" applyFill="1" applyBorder="1" applyAlignment="1">
      <alignment horizontal="center"/>
    </xf>
    <xf numFmtId="0" fontId="58" fillId="37" borderId="11" xfId="3190" applyFont="1" applyFill="1" applyBorder="1" applyAlignment="1">
      <alignment horizontal="center"/>
    </xf>
    <xf numFmtId="0" fontId="91" fillId="0" borderId="0" xfId="0" applyFont="1" applyAlignment="1">
      <alignment horizontal="center"/>
    </xf>
    <xf numFmtId="0" fontId="92" fillId="49" borderId="11" xfId="0" applyFont="1" applyFill="1" applyBorder="1" applyAlignment="1">
      <alignment horizontal="center"/>
    </xf>
    <xf numFmtId="0" fontId="92" fillId="50" borderId="11" xfId="0" applyFont="1" applyFill="1" applyBorder="1" applyAlignment="1">
      <alignment horizontal="center"/>
    </xf>
    <xf numFmtId="0" fontId="92" fillId="51" borderId="11" xfId="0" applyFont="1" applyFill="1" applyBorder="1" applyAlignment="1">
      <alignment horizontal="center"/>
    </xf>
    <xf numFmtId="0" fontId="93" fillId="49" borderId="11" xfId="0" applyFont="1" applyFill="1" applyBorder="1" applyAlignment="1">
      <alignment horizontal="center" vertical="center" wrapText="1"/>
    </xf>
    <xf numFmtId="0" fontId="91" fillId="51" borderId="11" xfId="0" applyFont="1" applyFill="1" applyBorder="1" applyAlignment="1">
      <alignment horizontal="center"/>
    </xf>
    <xf numFmtId="0" fontId="92" fillId="52" borderId="11" xfId="0" applyFont="1" applyFill="1" applyBorder="1" applyAlignment="1">
      <alignment horizontal="center"/>
    </xf>
    <xf numFmtId="0" fontId="92" fillId="53" borderId="11" xfId="0" applyFont="1" applyFill="1" applyBorder="1" applyAlignment="1">
      <alignment horizontal="center"/>
    </xf>
    <xf numFmtId="0" fontId="93" fillId="54" borderId="11" xfId="0" applyFont="1" applyFill="1" applyBorder="1" applyAlignment="1">
      <alignment horizontal="center" vertical="center"/>
    </xf>
    <xf numFmtId="0" fontId="0" fillId="0" borderId="11" xfId="0" applyBorder="1" applyAlignment="1">
      <alignment horizontal="center"/>
    </xf>
    <xf numFmtId="0" fontId="0" fillId="0" borderId="11" xfId="0" applyBorder="1"/>
    <xf numFmtId="0" fontId="95" fillId="45" borderId="11" xfId="0" applyFont="1" applyFill="1" applyBorder="1" applyAlignment="1">
      <alignment horizontal="center" vertical="center"/>
    </xf>
    <xf numFmtId="0" fontId="91" fillId="46" borderId="11" xfId="0" applyFont="1" applyFill="1" applyBorder="1" applyAlignment="1">
      <alignment horizontal="center" vertical="center"/>
    </xf>
    <xf numFmtId="0" fontId="91" fillId="54" borderId="11" xfId="0" applyFont="1" applyFill="1" applyBorder="1" applyAlignment="1">
      <alignment horizontal="center" vertical="center"/>
    </xf>
    <xf numFmtId="0" fontId="91" fillId="0" borderId="0" xfId="0" applyFont="1" applyAlignment="1">
      <alignment horizontal="center" vertical="center"/>
    </xf>
    <xf numFmtId="166" fontId="58" fillId="37" borderId="11" xfId="1" applyNumberFormat="1" applyFont="1" applyFill="1" applyBorder="1" applyAlignment="1">
      <alignment horizontal="center"/>
    </xf>
    <xf numFmtId="167" fontId="58" fillId="37" borderId="11" xfId="1" applyNumberFormat="1" applyFont="1" applyFill="1" applyBorder="1" applyAlignment="1">
      <alignment horizontal="center"/>
    </xf>
    <xf numFmtId="49" fontId="16" fillId="38" borderId="11" xfId="1" applyNumberFormat="1" applyFont="1" applyFill="1" applyBorder="1" applyAlignment="1">
      <alignment horizontal="center"/>
    </xf>
    <xf numFmtId="49" fontId="58" fillId="37" borderId="11" xfId="1" applyNumberFormat="1" applyFont="1" applyFill="1" applyBorder="1" applyAlignment="1">
      <alignment horizontal="center" wrapText="1"/>
    </xf>
    <xf numFmtId="49" fontId="58" fillId="39" borderId="11" xfId="1" applyNumberFormat="1" applyFont="1" applyFill="1" applyBorder="1" applyAlignment="1">
      <alignment horizontal="center"/>
    </xf>
    <xf numFmtId="0" fontId="14" fillId="0" borderId="11" xfId="1" applyNumberFormat="1" applyFont="1" applyFill="1" applyBorder="1" applyAlignment="1">
      <alignment horizontal="left"/>
    </xf>
    <xf numFmtId="0" fontId="15" fillId="0" borderId="11" xfId="1" applyNumberFormat="1" applyFont="1" applyFill="1" applyBorder="1" applyAlignment="1">
      <alignment horizontal="center"/>
    </xf>
    <xf numFmtId="0" fontId="16" fillId="40" borderId="11" xfId="3190" applyFont="1" applyFill="1" applyBorder="1" applyAlignment="1">
      <alignment horizontal="center"/>
    </xf>
    <xf numFmtId="0" fontId="77" fillId="0" borderId="11" xfId="0" applyFont="1" applyFill="1" applyBorder="1" applyAlignment="1">
      <alignment horizontal="center"/>
    </xf>
    <xf numFmtId="0" fontId="14" fillId="0" borderId="11" xfId="1" applyNumberFormat="1" applyFont="1" applyFill="1" applyBorder="1" applyAlignment="1">
      <alignment horizontal="center"/>
    </xf>
    <xf numFmtId="0" fontId="14" fillId="0" borderId="11" xfId="3190" applyNumberFormat="1" applyFill="1" applyBorder="1"/>
    <xf numFmtId="0" fontId="91" fillId="0" borderId="11" xfId="0" applyFont="1" applyBorder="1" applyAlignment="1">
      <alignment horizontal="center"/>
    </xf>
    <xf numFmtId="0" fontId="97" fillId="48" borderId="18" xfId="0" applyFont="1" applyFill="1" applyBorder="1" applyAlignment="1">
      <alignment vertical="center" wrapText="1"/>
    </xf>
    <xf numFmtId="0" fontId="97" fillId="48" borderId="22" xfId="0" applyFont="1" applyFill="1" applyBorder="1" applyAlignment="1">
      <alignment vertical="center" wrapText="1"/>
    </xf>
    <xf numFmtId="0" fontId="14" fillId="0" borderId="17" xfId="0" applyFont="1" applyBorder="1" applyAlignment="1">
      <alignment vertical="center"/>
    </xf>
    <xf numFmtId="0" fontId="98" fillId="0" borderId="16" xfId="0" applyFont="1" applyBorder="1" applyAlignment="1">
      <alignment vertical="center"/>
    </xf>
    <xf numFmtId="0" fontId="58" fillId="37" borderId="11" xfId="1" applyNumberFormat="1" applyFont="1" applyFill="1" applyBorder="1" applyAlignment="1"/>
    <xf numFmtId="0" fontId="14" fillId="48" borderId="0" xfId="0" applyFont="1" applyFill="1" applyBorder="1" applyAlignment="1">
      <alignment horizontal="center"/>
    </xf>
    <xf numFmtId="0" fontId="93" fillId="54" borderId="11" xfId="0" applyFont="1" applyFill="1" applyBorder="1" applyAlignment="1">
      <alignment horizontal="center" vertical="center" wrapText="1"/>
    </xf>
    <xf numFmtId="0" fontId="14" fillId="0" borderId="0" xfId="3191"/>
    <xf numFmtId="0" fontId="88" fillId="48" borderId="0" xfId="3191" applyFont="1" applyFill="1"/>
    <xf numFmtId="0" fontId="16" fillId="58" borderId="11" xfId="0" applyFont="1" applyFill="1" applyBorder="1"/>
    <xf numFmtId="0" fontId="96" fillId="58" borderId="11" xfId="0" applyFont="1" applyFill="1" applyBorder="1"/>
    <xf numFmtId="0" fontId="102" fillId="0" borderId="11" xfId="3079" applyFont="1" applyBorder="1" applyAlignment="1">
      <alignment vertical="top" wrapText="1"/>
    </xf>
    <xf numFmtId="0" fontId="102" fillId="34" borderId="11" xfId="3079" applyFont="1" applyFill="1" applyBorder="1" applyAlignment="1">
      <alignment horizontal="center" vertical="center"/>
    </xf>
    <xf numFmtId="0" fontId="91" fillId="48" borderId="11" xfId="0" applyFont="1" applyFill="1" applyBorder="1" applyAlignment="1">
      <alignment horizontal="center"/>
    </xf>
    <xf numFmtId="0" fontId="91" fillId="44" borderId="11" xfId="0" applyFont="1" applyFill="1" applyBorder="1" applyAlignment="1">
      <alignment horizontal="center"/>
    </xf>
    <xf numFmtId="0" fontId="92" fillId="49" borderId="11" xfId="0" applyFont="1" applyFill="1" applyBorder="1" applyAlignment="1">
      <alignment horizontal="left"/>
    </xf>
    <xf numFmtId="49" fontId="104" fillId="37" borderId="11" xfId="1" applyNumberFormat="1" applyFont="1" applyFill="1" applyBorder="1" applyAlignment="1">
      <alignment horizontal="center" wrapText="1"/>
    </xf>
    <xf numFmtId="49" fontId="58" fillId="54" borderId="11" xfId="1" applyNumberFormat="1" applyFont="1" applyFill="1" applyBorder="1" applyAlignment="1">
      <alignment horizontal="center"/>
    </xf>
    <xf numFmtId="0" fontId="0" fillId="0" borderId="11" xfId="1" applyFont="1" applyBorder="1" applyAlignment="1">
      <alignment horizontal="center"/>
    </xf>
    <xf numFmtId="49" fontId="58" fillId="61" borderId="11" xfId="1" applyNumberFormat="1" applyFont="1" applyFill="1" applyBorder="1" applyAlignment="1">
      <alignment horizontal="center" wrapText="1"/>
    </xf>
    <xf numFmtId="0" fontId="90" fillId="47" borderId="11" xfId="0" applyFont="1" applyFill="1" applyBorder="1" applyAlignment="1">
      <alignment horizontal="center" vertical="center"/>
    </xf>
    <xf numFmtId="0" fontId="14" fillId="34" borderId="0" xfId="3079" applyFill="1"/>
    <xf numFmtId="0" fontId="102" fillId="0" borderId="11" xfId="3079" applyFont="1" applyBorder="1" applyAlignment="1">
      <alignment horizontal="center" vertical="center" wrapText="1"/>
    </xf>
    <xf numFmtId="22" fontId="102" fillId="34" borderId="11" xfId="3079" applyNumberFormat="1" applyFont="1" applyFill="1" applyBorder="1" applyAlignment="1">
      <alignment horizontal="center" vertical="center" wrapText="1"/>
    </xf>
    <xf numFmtId="164" fontId="27" fillId="0" borderId="11" xfId="3079" applyNumberFormat="1" applyFont="1" applyBorder="1" applyAlignment="1">
      <alignment horizontal="center" vertical="center" wrapText="1"/>
    </xf>
    <xf numFmtId="0" fontId="14" fillId="34" borderId="11" xfId="3079" applyFill="1" applyBorder="1"/>
    <xf numFmtId="0" fontId="27" fillId="0" borderId="11" xfId="3079" applyFont="1" applyBorder="1" applyAlignment="1">
      <alignment horizontal="center" vertical="center" wrapText="1"/>
    </xf>
    <xf numFmtId="22" fontId="27" fillId="34" borderId="11" xfId="3079" applyNumberFormat="1" applyFont="1" applyFill="1" applyBorder="1" applyAlignment="1">
      <alignment horizontal="center" vertical="center" wrapText="1"/>
    </xf>
    <xf numFmtId="164" fontId="27" fillId="0" borderId="15" xfId="3079" applyNumberFormat="1" applyFont="1" applyBorder="1" applyAlignment="1">
      <alignment horizontal="center" vertical="center" wrapText="1"/>
    </xf>
    <xf numFmtId="0" fontId="16" fillId="62" borderId="12" xfId="3191" applyFont="1" applyFill="1" applyBorder="1" applyAlignment="1" applyProtection="1">
      <alignment vertical="center"/>
      <protection locked="0"/>
    </xf>
    <xf numFmtId="0" fontId="16" fillId="52" borderId="14" xfId="3191" applyFont="1" applyFill="1" applyBorder="1" applyAlignment="1" applyProtection="1">
      <alignment vertical="center"/>
      <protection locked="0"/>
    </xf>
    <xf numFmtId="0" fontId="16" fillId="52" borderId="13" xfId="3191" applyFont="1" applyFill="1" applyBorder="1" applyAlignment="1" applyProtection="1">
      <alignment vertical="center"/>
      <protection locked="0"/>
    </xf>
    <xf numFmtId="0" fontId="16" fillId="63" borderId="12" xfId="3191" applyFont="1" applyFill="1" applyBorder="1" applyAlignment="1" applyProtection="1">
      <alignment vertical="center"/>
      <protection locked="0"/>
    </xf>
    <xf numFmtId="0" fontId="16" fillId="63" borderId="14" xfId="3191" applyFont="1" applyFill="1" applyBorder="1" applyAlignment="1" applyProtection="1">
      <alignment vertical="center"/>
      <protection locked="0"/>
    </xf>
    <xf numFmtId="0" fontId="16" fillId="63" borderId="14" xfId="3191" applyFont="1" applyFill="1" applyBorder="1" applyAlignment="1" applyProtection="1">
      <alignment horizontal="right" vertical="center"/>
      <protection locked="0"/>
    </xf>
    <xf numFmtId="0" fontId="16" fillId="63" borderId="13" xfId="3191" applyFont="1" applyFill="1" applyBorder="1" applyAlignment="1" applyProtection="1">
      <alignment vertical="center"/>
      <protection locked="0"/>
    </xf>
    <xf numFmtId="0" fontId="16" fillId="64" borderId="12" xfId="3191" applyFont="1" applyFill="1" applyBorder="1" applyAlignment="1" applyProtection="1">
      <alignment vertical="center"/>
      <protection locked="0"/>
    </xf>
    <xf numFmtId="0" fontId="16" fillId="64" borderId="14" xfId="3191" applyFont="1" applyFill="1" applyBorder="1" applyAlignment="1" applyProtection="1">
      <alignment horizontal="center" vertical="center"/>
      <protection locked="0"/>
    </xf>
    <xf numFmtId="0" fontId="16" fillId="64" borderId="13" xfId="3191" applyFont="1" applyFill="1" applyBorder="1" applyAlignment="1" applyProtection="1">
      <alignment vertical="center"/>
      <protection locked="0"/>
    </xf>
    <xf numFmtId="0" fontId="16" fillId="53" borderId="11" xfId="3191" applyFont="1" applyFill="1" applyBorder="1" applyAlignment="1" applyProtection="1">
      <alignment horizontal="center" vertical="center"/>
      <protection locked="0"/>
    </xf>
    <xf numFmtId="0" fontId="16" fillId="59" borderId="12" xfId="3191" applyFont="1" applyFill="1" applyBorder="1" applyAlignment="1" applyProtection="1">
      <alignment vertical="center"/>
      <protection locked="0"/>
    </xf>
    <xf numFmtId="0" fontId="16" fillId="59" borderId="14" xfId="3191" applyFont="1" applyFill="1" applyBorder="1" applyAlignment="1" applyProtection="1">
      <alignment vertical="center"/>
      <protection locked="0"/>
    </xf>
    <xf numFmtId="0" fontId="16" fillId="59" borderId="14" xfId="3191" applyFont="1" applyFill="1" applyBorder="1" applyAlignment="1" applyProtection="1">
      <alignment horizontal="right" vertical="center"/>
      <protection locked="0"/>
    </xf>
    <xf numFmtId="0" fontId="16" fillId="65" borderId="12" xfId="3191" applyFont="1" applyFill="1" applyBorder="1" applyAlignment="1" applyProtection="1">
      <alignment vertical="center"/>
      <protection locked="0"/>
    </xf>
    <xf numFmtId="0" fontId="16" fillId="65" borderId="14" xfId="3191" applyFont="1" applyFill="1" applyBorder="1" applyAlignment="1" applyProtection="1">
      <alignment vertical="center"/>
      <protection locked="0"/>
    </xf>
    <xf numFmtId="0" fontId="16" fillId="65" borderId="14" xfId="3191" applyFont="1" applyFill="1" applyBorder="1" applyAlignment="1" applyProtection="1">
      <alignment horizontal="right" vertical="center"/>
      <protection locked="0"/>
    </xf>
    <xf numFmtId="0" fontId="16" fillId="65" borderId="13" xfId="3191" applyFont="1" applyFill="1" applyBorder="1" applyAlignment="1" applyProtection="1">
      <alignment vertical="center"/>
      <protection locked="0"/>
    </xf>
    <xf numFmtId="0" fontId="16" fillId="66" borderId="14" xfId="3241" applyFont="1" applyFill="1" applyBorder="1" applyAlignment="1" applyProtection="1">
      <alignment vertical="center" wrapText="1"/>
      <protection locked="0"/>
    </xf>
    <xf numFmtId="0" fontId="16" fillId="52" borderId="12" xfId="3241" applyFont="1" applyFill="1" applyBorder="1" applyAlignment="1" applyProtection="1">
      <alignment vertical="center" wrapText="1"/>
      <protection locked="0"/>
    </xf>
    <xf numFmtId="0" fontId="16" fillId="52" borderId="14" xfId="3241" applyFont="1" applyFill="1" applyBorder="1" applyAlignment="1" applyProtection="1">
      <alignment vertical="center" wrapText="1"/>
      <protection locked="0"/>
    </xf>
    <xf numFmtId="0" fontId="16" fillId="52" borderId="14" xfId="3241" applyFont="1" applyFill="1" applyBorder="1" applyAlignment="1" applyProtection="1">
      <alignment horizontal="right" vertical="center" wrapText="1"/>
      <protection locked="0"/>
    </xf>
    <xf numFmtId="0" fontId="16" fillId="52" borderId="13" xfId="3241" applyFont="1" applyFill="1" applyBorder="1" applyAlignment="1" applyProtection="1">
      <alignment vertical="center" wrapText="1"/>
      <protection locked="0"/>
    </xf>
    <xf numFmtId="0" fontId="16" fillId="67" borderId="13" xfId="3241" applyFont="1" applyFill="1" applyBorder="1" applyAlignment="1" applyProtection="1">
      <alignment horizontal="center" vertical="center" wrapText="1"/>
      <protection locked="0"/>
    </xf>
    <xf numFmtId="0" fontId="16" fillId="67" borderId="11" xfId="3241" applyFont="1" applyFill="1" applyBorder="1" applyAlignment="1" applyProtection="1">
      <alignment horizontal="center" vertical="center" wrapText="1"/>
      <protection locked="0"/>
    </xf>
    <xf numFmtId="0" fontId="16" fillId="48" borderId="12" xfId="3241" applyFont="1" applyFill="1" applyBorder="1" applyAlignment="1" applyProtection="1">
      <alignment horizontal="center" vertical="center" wrapText="1"/>
      <protection locked="0"/>
    </xf>
    <xf numFmtId="0" fontId="108" fillId="48" borderId="14" xfId="3191" applyFont="1" applyFill="1" applyBorder="1" applyAlignment="1" applyProtection="1">
      <alignment horizontal="center" vertical="center" wrapText="1"/>
      <protection locked="0"/>
    </xf>
    <xf numFmtId="0" fontId="108" fillId="48" borderId="13" xfId="3191" applyFont="1" applyFill="1" applyBorder="1" applyAlignment="1" applyProtection="1">
      <alignment horizontal="center" vertical="center" wrapText="1"/>
      <protection locked="0"/>
    </xf>
    <xf numFmtId="0" fontId="16" fillId="52" borderId="23" xfId="3241" applyFont="1" applyFill="1" applyBorder="1" applyAlignment="1" applyProtection="1">
      <alignment horizontal="center" vertical="center" wrapText="1"/>
      <protection locked="0"/>
    </xf>
    <xf numFmtId="0" fontId="16" fillId="52" borderId="15" xfId="3241" applyFont="1" applyFill="1" applyBorder="1" applyAlignment="1" applyProtection="1">
      <alignment horizontal="center" vertical="center" wrapText="1"/>
      <protection locked="0"/>
    </xf>
    <xf numFmtId="0" fontId="16" fillId="63" borderId="11" xfId="3241" applyFont="1" applyFill="1" applyBorder="1" applyAlignment="1" applyProtection="1">
      <alignment horizontal="center" vertical="center" wrapText="1"/>
      <protection locked="0"/>
    </xf>
    <xf numFmtId="0" fontId="16" fillId="64" borderId="11" xfId="3241" applyFont="1" applyFill="1" applyBorder="1" applyAlignment="1" applyProtection="1">
      <alignment horizontal="center" vertical="center" wrapText="1"/>
      <protection locked="0"/>
    </xf>
    <xf numFmtId="0" fontId="16" fillId="53" borderId="11" xfId="3241" applyFont="1" applyFill="1" applyBorder="1" applyAlignment="1" applyProtection="1">
      <alignment horizontal="center" vertical="center" wrapText="1"/>
      <protection locked="0"/>
    </xf>
    <xf numFmtId="0" fontId="16" fillId="59" borderId="11" xfId="3241" applyFont="1" applyFill="1" applyBorder="1" applyAlignment="1" applyProtection="1">
      <alignment horizontal="center" vertical="center" wrapText="1"/>
      <protection locked="0"/>
    </xf>
    <xf numFmtId="0" fontId="16" fillId="65" borderId="15" xfId="3241" applyFont="1" applyFill="1" applyBorder="1" applyAlignment="1" applyProtection="1">
      <alignment horizontal="center" vertical="center" wrapText="1"/>
      <protection locked="0"/>
    </xf>
    <xf numFmtId="0" fontId="16" fillId="66" borderId="11" xfId="3241" applyFont="1" applyFill="1" applyBorder="1" applyAlignment="1" applyProtection="1">
      <alignment horizontal="center" vertical="center" wrapText="1"/>
      <protection locked="0"/>
    </xf>
    <xf numFmtId="0" fontId="14" fillId="68" borderId="11" xfId="3241" applyFill="1" applyBorder="1" applyAlignment="1" applyProtection="1">
      <alignment horizontal="center" vertical="center" wrapText="1"/>
      <protection locked="0"/>
    </xf>
    <xf numFmtId="0" fontId="14" fillId="60" borderId="11" xfId="3241" applyFill="1" applyBorder="1" applyAlignment="1" applyProtection="1">
      <alignment horizontal="center" vertical="center" wrapText="1"/>
      <protection locked="0"/>
    </xf>
    <xf numFmtId="0" fontId="14" fillId="55" borderId="11" xfId="3190" applyNumberFormat="1" applyFill="1" applyBorder="1" applyAlignment="1">
      <alignment horizontal="center"/>
    </xf>
    <xf numFmtId="49" fontId="67" fillId="48" borderId="11" xfId="1" applyNumberFormat="1" applyFont="1" applyFill="1" applyBorder="1" applyAlignment="1">
      <alignment horizontal="center"/>
    </xf>
    <xf numFmtId="49" fontId="14" fillId="48" borderId="11" xfId="1" applyNumberFormat="1" applyFont="1" applyFill="1" applyBorder="1" applyAlignment="1">
      <alignment horizontal="center"/>
    </xf>
    <xf numFmtId="49" fontId="58" fillId="37" borderId="11" xfId="3190" applyNumberFormat="1" applyFont="1" applyFill="1" applyBorder="1" applyAlignment="1">
      <alignment horizontal="center" wrapText="1"/>
    </xf>
    <xf numFmtId="49" fontId="103" fillId="37" borderId="11" xfId="1" applyNumberFormat="1" applyFont="1" applyFill="1" applyBorder="1" applyAlignment="1">
      <alignment horizontal="center" wrapText="1"/>
    </xf>
    <xf numFmtId="166" fontId="15" fillId="0" borderId="11" xfId="1" applyNumberFormat="1" applyFont="1" applyFill="1" applyBorder="1" applyAlignment="1">
      <alignment horizontal="center"/>
    </xf>
    <xf numFmtId="167" fontId="15" fillId="0" borderId="11" xfId="1" applyNumberFormat="1" applyFont="1" applyFill="1" applyBorder="1" applyAlignment="1">
      <alignment horizontal="center"/>
    </xf>
    <xf numFmtId="0" fontId="25" fillId="0" borderId="11" xfId="1" applyNumberFormat="1" applyFill="1" applyBorder="1" applyAlignment="1">
      <alignment horizontal="center"/>
    </xf>
    <xf numFmtId="0" fontId="15" fillId="36" borderId="11" xfId="1" applyNumberFormat="1" applyFont="1" applyFill="1" applyBorder="1" applyAlignment="1">
      <alignment horizontal="center"/>
    </xf>
    <xf numFmtId="49" fontId="54" fillId="0" borderId="11" xfId="1" applyNumberFormat="1" applyFont="1" applyFill="1" applyBorder="1" applyAlignment="1">
      <alignment horizontal="center"/>
    </xf>
    <xf numFmtId="0" fontId="54" fillId="0" borderId="11" xfId="1" applyNumberFormat="1" applyFont="1" applyFill="1" applyBorder="1" applyAlignment="1">
      <alignment horizontal="center"/>
    </xf>
    <xf numFmtId="0" fontId="15" fillId="55" borderId="11" xfId="1" applyNumberFormat="1" applyFont="1" applyFill="1" applyBorder="1" applyAlignment="1">
      <alignment horizontal="center"/>
    </xf>
    <xf numFmtId="49" fontId="58" fillId="57" borderId="11" xfId="1" applyNumberFormat="1" applyFont="1" applyFill="1" applyBorder="1" applyAlignment="1">
      <alignment horizontal="center"/>
    </xf>
    <xf numFmtId="0" fontId="101" fillId="57" borderId="11" xfId="3191" applyFont="1" applyFill="1" applyBorder="1" applyAlignment="1">
      <alignment horizontal="center"/>
    </xf>
    <xf numFmtId="0" fontId="14" fillId="48" borderId="11" xfId="0" applyFont="1" applyFill="1" applyBorder="1" applyAlignment="1">
      <alignment horizontal="center"/>
    </xf>
    <xf numFmtId="0" fontId="0" fillId="69" borderId="11" xfId="0" applyFill="1" applyBorder="1" applyAlignment="1">
      <alignment horizontal="center"/>
    </xf>
    <xf numFmtId="49" fontId="58" fillId="57" borderId="11" xfId="3190" applyNumberFormat="1" applyFont="1" applyFill="1" applyBorder="1" applyAlignment="1">
      <alignment horizontal="center"/>
    </xf>
    <xf numFmtId="0" fontId="0" fillId="70" borderId="11" xfId="0" applyFill="1" applyBorder="1" applyAlignment="1">
      <alignment horizontal="center"/>
    </xf>
    <xf numFmtId="0" fontId="58" fillId="71" borderId="11" xfId="3190" applyNumberFormat="1" applyFont="1" applyFill="1" applyBorder="1" applyAlignment="1">
      <alignment horizontal="center"/>
    </xf>
    <xf numFmtId="0" fontId="100" fillId="48" borderId="11" xfId="0" applyFont="1" applyFill="1" applyBorder="1" applyAlignment="1">
      <alignment horizontal="center"/>
    </xf>
    <xf numFmtId="0" fontId="100" fillId="0" borderId="11" xfId="0" applyFont="1" applyBorder="1" applyAlignment="1">
      <alignment horizontal="center"/>
    </xf>
    <xf numFmtId="0" fontId="14" fillId="0" borderId="11" xfId="3190" applyNumberFormat="1" applyFill="1" applyBorder="1" applyAlignment="1">
      <alignment horizontal="center"/>
    </xf>
    <xf numFmtId="0" fontId="52" fillId="0" borderId="11" xfId="3080" applyFont="1" applyBorder="1" applyAlignment="1" applyProtection="1">
      <alignment horizontal="center"/>
      <protection locked="0"/>
    </xf>
    <xf numFmtId="165" fontId="52" fillId="0" borderId="11" xfId="3080" applyNumberFormat="1" applyFont="1" applyBorder="1" applyAlignment="1" applyProtection="1">
      <alignment horizontal="center"/>
      <protection locked="0"/>
    </xf>
    <xf numFmtId="0" fontId="52" fillId="0" borderId="11" xfId="3080" applyFont="1" applyBorder="1" applyAlignment="1" applyProtection="1">
      <alignment horizontal="center" wrapText="1"/>
      <protection locked="0"/>
    </xf>
    <xf numFmtId="1" fontId="54" fillId="0" borderId="11" xfId="3080" applyNumberFormat="1" applyFont="1" applyBorder="1" applyAlignment="1" applyProtection="1">
      <alignment horizontal="center" wrapText="1"/>
      <protection locked="0"/>
    </xf>
    <xf numFmtId="0" fontId="58" fillId="37" borderId="11" xfId="2" applyNumberFormat="1" applyFont="1" applyFill="1" applyBorder="1" applyAlignment="1">
      <alignment horizontal="center"/>
    </xf>
    <xf numFmtId="49" fontId="58" fillId="37" borderId="11" xfId="2" applyNumberFormat="1" applyFont="1" applyFill="1" applyBorder="1" applyAlignment="1">
      <alignment horizontal="center"/>
    </xf>
    <xf numFmtId="0" fontId="58" fillId="38" borderId="11" xfId="3079" applyFont="1" applyFill="1" applyBorder="1" applyAlignment="1">
      <alignment horizontal="center"/>
    </xf>
    <xf numFmtId="0" fontId="88" fillId="48" borderId="11" xfId="1" applyNumberFormat="1" applyFont="1" applyFill="1" applyBorder="1" applyAlignment="1">
      <alignment horizontal="center"/>
    </xf>
    <xf numFmtId="0" fontId="99" fillId="48" borderId="11" xfId="0" applyFont="1" applyFill="1" applyBorder="1"/>
    <xf numFmtId="0" fontId="0" fillId="0" borderId="11" xfId="1" applyNumberFormat="1" applyFont="1" applyFill="1" applyBorder="1" applyAlignment="1">
      <alignment horizontal="left"/>
    </xf>
    <xf numFmtId="0" fontId="0" fillId="0" borderId="11" xfId="1" applyFont="1" applyFill="1" applyBorder="1" applyAlignment="1"/>
    <xf numFmtId="0" fontId="0" fillId="0" borderId="11" xfId="1" applyNumberFormat="1" applyFont="1" applyBorder="1" applyAlignment="1">
      <alignment horizontal="center"/>
    </xf>
    <xf numFmtId="0" fontId="15" fillId="0" borderId="11" xfId="1" applyFont="1" applyBorder="1" applyAlignment="1">
      <alignment horizontal="left"/>
    </xf>
    <xf numFmtId="0" fontId="15" fillId="0" borderId="11" xfId="1" applyFont="1" applyBorder="1" applyAlignment="1" applyProtection="1">
      <alignment horizontal="center"/>
      <protection locked="0"/>
    </xf>
    <xf numFmtId="0" fontId="15" fillId="0" borderId="11" xfId="1" applyFont="1" applyBorder="1" applyAlignment="1">
      <alignment horizontal="center"/>
    </xf>
    <xf numFmtId="1" fontId="15" fillId="0" borderId="11" xfId="1" applyNumberFormat="1" applyFont="1" applyBorder="1" applyAlignment="1">
      <alignment horizontal="center"/>
    </xf>
    <xf numFmtId="0" fontId="0" fillId="0" borderId="11" xfId="1" applyFont="1" applyFill="1" applyBorder="1" applyAlignment="1">
      <alignment horizontal="center"/>
    </xf>
    <xf numFmtId="0" fontId="0" fillId="0" borderId="11" xfId="1" applyFont="1" applyBorder="1" applyAlignment="1"/>
    <xf numFmtId="0" fontId="71" fillId="37" borderId="11" xfId="2810" applyNumberFormat="1" applyFont="1" applyFill="1" applyBorder="1" applyAlignment="1" applyProtection="1">
      <alignment horizontal="center" textRotation="90" wrapText="1"/>
    </xf>
    <xf numFmtId="49" fontId="72" fillId="38" borderId="11" xfId="2" applyNumberFormat="1" applyFont="1" applyFill="1" applyBorder="1" applyAlignment="1">
      <alignment horizontal="center" textRotation="90"/>
    </xf>
    <xf numFmtId="0" fontId="71" fillId="37" borderId="11" xfId="2810" applyFont="1" applyFill="1" applyBorder="1" applyAlignment="1" applyProtection="1">
      <alignment horizontal="center" textRotation="90" wrapText="1"/>
    </xf>
    <xf numFmtId="1" fontId="71" fillId="37" borderId="11" xfId="2810" applyNumberFormat="1" applyFont="1" applyFill="1" applyBorder="1" applyAlignment="1" applyProtection="1">
      <alignment horizontal="center" textRotation="90" wrapText="1"/>
    </xf>
    <xf numFmtId="0" fontId="71" fillId="37" borderId="11" xfId="3080" applyFont="1" applyFill="1" applyBorder="1" applyAlignment="1">
      <alignment horizontal="center" textRotation="90" wrapText="1"/>
    </xf>
    <xf numFmtId="1" fontId="71" fillId="39" borderId="11" xfId="2" applyNumberFormat="1" applyFont="1" applyFill="1" applyBorder="1" applyAlignment="1">
      <alignment horizontal="center" textRotation="90" wrapText="1"/>
    </xf>
    <xf numFmtId="0" fontId="74" fillId="0" borderId="11" xfId="3080" applyFont="1" applyBorder="1" applyAlignment="1" applyProtection="1">
      <alignment horizontal="center"/>
      <protection locked="0"/>
    </xf>
    <xf numFmtId="1" fontId="74" fillId="0" borderId="11" xfId="3080" applyNumberFormat="1" applyFont="1" applyBorder="1" applyAlignment="1" applyProtection="1">
      <alignment horizontal="center"/>
      <protection locked="0"/>
    </xf>
    <xf numFmtId="164" fontId="28" fillId="0" borderId="11" xfId="3080" applyNumberFormat="1" applyBorder="1" applyAlignment="1" applyProtection="1">
      <alignment horizontal="center"/>
      <protection locked="0"/>
    </xf>
    <xf numFmtId="0" fontId="58" fillId="37" borderId="11" xfId="3190" applyNumberFormat="1" applyFont="1" applyFill="1" applyBorder="1" applyAlignment="1"/>
    <xf numFmtId="0" fontId="104" fillId="57" borderId="11" xfId="0" applyFont="1" applyFill="1" applyBorder="1" applyAlignment="1">
      <alignment horizontal="center"/>
    </xf>
    <xf numFmtId="0" fontId="104" fillId="57" borderId="11" xfId="0" applyFont="1" applyFill="1" applyBorder="1"/>
    <xf numFmtId="49" fontId="96" fillId="56" borderId="11" xfId="3190" applyNumberFormat="1" applyFont="1" applyFill="1" applyBorder="1" applyAlignment="1">
      <alignment horizontal="center"/>
    </xf>
    <xf numFmtId="0" fontId="91" fillId="54" borderId="12" xfId="0" applyFont="1" applyFill="1" applyBorder="1" applyAlignment="1">
      <alignment horizontal="center" vertical="center"/>
    </xf>
    <xf numFmtId="49" fontId="58" fillId="37" borderId="11" xfId="2" applyNumberFormat="1" applyFont="1" applyFill="1" applyBorder="1" applyAlignment="1">
      <alignment horizontal="center" wrapText="1"/>
    </xf>
    <xf numFmtId="0" fontId="92" fillId="48" borderId="11" xfId="3190" applyFont="1" applyFill="1" applyBorder="1" applyAlignment="1">
      <alignment horizontal="center" vertical="center"/>
    </xf>
    <xf numFmtId="0" fontId="14" fillId="0" borderId="11" xfId="3191" applyBorder="1"/>
    <xf numFmtId="0" fontId="92" fillId="53" borderId="11" xfId="0" applyFont="1" applyFill="1" applyBorder="1" applyAlignment="1">
      <alignment horizontal="center" wrapText="1"/>
    </xf>
    <xf numFmtId="0" fontId="108" fillId="48" borderId="11" xfId="0" applyFont="1" applyFill="1" applyBorder="1" applyAlignment="1" applyProtection="1">
      <alignment horizontal="center" vertical="center" wrapText="1"/>
      <protection locked="0"/>
    </xf>
    <xf numFmtId="0" fontId="16" fillId="48" borderId="11" xfId="3241" applyFont="1" applyFill="1" applyBorder="1" applyAlignment="1" applyProtection="1">
      <alignment horizontal="center" vertical="center" wrapText="1"/>
      <protection locked="0"/>
    </xf>
    <xf numFmtId="0" fontId="16" fillId="52" borderId="11" xfId="3241" applyFont="1" applyFill="1" applyBorder="1" applyAlignment="1" applyProtection="1">
      <alignment horizontal="center" vertical="center" wrapText="1"/>
      <protection locked="0"/>
    </xf>
    <xf numFmtId="0" fontId="16" fillId="66" borderId="14" xfId="3241" applyFont="1" applyFill="1" applyBorder="1" applyAlignment="1" applyProtection="1">
      <alignment horizontal="right" vertical="center" wrapText="1"/>
      <protection locked="0"/>
    </xf>
    <xf numFmtId="0" fontId="16" fillId="72" borderId="15" xfId="3241" applyFont="1" applyFill="1" applyBorder="1" applyAlignment="1" applyProtection="1">
      <alignment horizontal="center" vertical="center" wrapText="1"/>
      <protection locked="0"/>
    </xf>
    <xf numFmtId="0" fontId="14" fillId="62" borderId="13" xfId="3191" applyFill="1" applyBorder="1"/>
    <xf numFmtId="0" fontId="16" fillId="62" borderId="14" xfId="3191" applyFont="1" applyFill="1" applyBorder="1"/>
    <xf numFmtId="0" fontId="16" fillId="62" borderId="15" xfId="3241" applyFont="1" applyFill="1" applyBorder="1" applyAlignment="1" applyProtection="1">
      <alignment horizontal="center" vertical="center" wrapText="1"/>
      <protection locked="0"/>
    </xf>
    <xf numFmtId="1" fontId="58" fillId="44" borderId="11" xfId="3190" applyNumberFormat="1" applyFont="1" applyFill="1" applyBorder="1" applyAlignment="1">
      <alignment horizontal="center"/>
    </xf>
    <xf numFmtId="1" fontId="0" fillId="0" borderId="11" xfId="0" applyNumberFormat="1" applyFill="1" applyBorder="1" applyAlignment="1">
      <alignment horizontal="center"/>
    </xf>
    <xf numFmtId="172" fontId="102" fillId="34" borderId="11" xfId="3079" applyNumberFormat="1" applyFont="1" applyFill="1" applyBorder="1" applyAlignment="1">
      <alignment horizontal="center" vertical="center" wrapText="1"/>
    </xf>
    <xf numFmtId="172" fontId="27" fillId="34" borderId="11" xfId="3079" applyNumberFormat="1" applyFont="1" applyFill="1" applyBorder="1" applyAlignment="1">
      <alignment horizontal="center" vertical="center" wrapText="1"/>
    </xf>
    <xf numFmtId="164" fontId="27" fillId="0" borderId="11" xfId="3079" applyNumberFormat="1" applyFont="1" applyBorder="1" applyAlignment="1">
      <alignment vertical="center" wrapText="1"/>
    </xf>
    <xf numFmtId="0" fontId="27" fillId="34" borderId="11" xfId="3079" applyFont="1" applyFill="1" applyBorder="1" applyAlignment="1">
      <alignment vertical="center"/>
    </xf>
    <xf numFmtId="0" fontId="27" fillId="34" borderId="29" xfId="3079" applyFont="1" applyFill="1" applyBorder="1" applyAlignment="1">
      <alignment horizontal="left" vertical="center" wrapText="1"/>
    </xf>
    <xf numFmtId="164" fontId="27" fillId="34" borderId="11" xfId="3079" applyNumberFormat="1" applyFont="1" applyFill="1" applyBorder="1" applyAlignment="1">
      <alignment vertical="center"/>
    </xf>
    <xf numFmtId="1" fontId="93" fillId="49" borderId="11" xfId="0" applyNumberFormat="1" applyFont="1" applyFill="1" applyBorder="1" applyAlignment="1">
      <alignment horizontal="center" vertical="center" wrapText="1"/>
    </xf>
    <xf numFmtId="1" fontId="93" fillId="51" borderId="11" xfId="0" applyNumberFormat="1" applyFont="1" applyFill="1" applyBorder="1" applyAlignment="1">
      <alignment horizontal="center" vertical="center" wrapText="1"/>
    </xf>
    <xf numFmtId="1" fontId="91" fillId="0" borderId="11" xfId="0" applyNumberFormat="1" applyFont="1" applyBorder="1" applyAlignment="1">
      <alignment horizontal="center"/>
    </xf>
    <xf numFmtId="0" fontId="92" fillId="50" borderId="11" xfId="0" applyFont="1" applyFill="1" applyBorder="1" applyAlignment="1">
      <alignment horizontal="center" wrapText="1"/>
    </xf>
    <xf numFmtId="49" fontId="103" fillId="37" borderId="15" xfId="3190" applyNumberFormat="1" applyFont="1" applyFill="1" applyBorder="1" applyAlignment="1">
      <alignment horizontal="center" wrapText="1"/>
    </xf>
    <xf numFmtId="0" fontId="58" fillId="44" borderId="0" xfId="3190" applyFont="1" applyFill="1" applyBorder="1" applyAlignment="1">
      <alignment horizontal="center"/>
    </xf>
    <xf numFmtId="0" fontId="111" fillId="44" borderId="11" xfId="4844" applyFont="1" applyFill="1" applyBorder="1" applyAlignment="1">
      <alignment horizontal="left" vertical="center" wrapText="1"/>
    </xf>
    <xf numFmtId="0" fontId="16" fillId="44" borderId="11" xfId="0" applyFont="1" applyFill="1" applyBorder="1" applyAlignment="1">
      <alignment horizontal="left" vertical="center"/>
    </xf>
    <xf numFmtId="0" fontId="15" fillId="73" borderId="11" xfId="1" applyNumberFormat="1" applyFont="1" applyFill="1" applyBorder="1" applyAlignment="1">
      <alignment horizontal="center"/>
    </xf>
    <xf numFmtId="0" fontId="15" fillId="41" borderId="11" xfId="1" applyNumberFormat="1" applyFont="1" applyFill="1" applyBorder="1" applyAlignment="1">
      <alignment horizontal="center"/>
    </xf>
    <xf numFmtId="0" fontId="91" fillId="73" borderId="11" xfId="0" applyFont="1" applyFill="1" applyBorder="1" applyAlignment="1">
      <alignment horizontal="center"/>
    </xf>
    <xf numFmtId="0" fontId="14" fillId="0" borderId="11" xfId="0" applyFont="1" applyBorder="1" applyAlignment="1">
      <alignment horizontal="center"/>
    </xf>
    <xf numFmtId="0" fontId="14" fillId="41" borderId="11" xfId="1" applyNumberFormat="1" applyFont="1" applyFill="1" applyBorder="1" applyAlignment="1">
      <alignment horizontal="center"/>
    </xf>
    <xf numFmtId="0" fontId="14" fillId="38" borderId="11" xfId="1" applyNumberFormat="1" applyFont="1" applyFill="1" applyBorder="1" applyAlignment="1">
      <alignment horizontal="center"/>
    </xf>
    <xf numFmtId="0" fontId="0" fillId="74" borderId="11" xfId="1" applyFont="1" applyFill="1" applyBorder="1" applyAlignment="1"/>
    <xf numFmtId="0" fontId="14" fillId="0" borderId="11" xfId="0" applyFont="1" applyFill="1" applyBorder="1"/>
    <xf numFmtId="0" fontId="14" fillId="0" borderId="11" xfId="0" applyFont="1" applyBorder="1"/>
    <xf numFmtId="0" fontId="14" fillId="0" borderId="11" xfId="1" applyFont="1" applyFill="1" applyBorder="1" applyAlignment="1"/>
    <xf numFmtId="0" fontId="91" fillId="0" borderId="11" xfId="0" applyFont="1" applyFill="1" applyBorder="1" applyAlignment="1">
      <alignment horizontal="center"/>
    </xf>
    <xf numFmtId="49" fontId="14" fillId="0" borderId="11" xfId="0" applyNumberFormat="1" applyFont="1" applyFill="1" applyBorder="1" applyAlignment="1">
      <alignment horizontal="center"/>
    </xf>
    <xf numFmtId="0" fontId="0" fillId="73" borderId="11" xfId="0" applyFill="1" applyBorder="1" applyAlignment="1">
      <alignment horizontal="center"/>
    </xf>
    <xf numFmtId="0" fontId="77" fillId="73" borderId="11" xfId="0" applyFont="1" applyFill="1" applyBorder="1" applyAlignment="1">
      <alignment horizontal="center"/>
    </xf>
    <xf numFmtId="0" fontId="14" fillId="0" borderId="0" xfId="3191" applyFill="1"/>
    <xf numFmtId="0" fontId="14" fillId="0" borderId="11" xfId="1" applyFont="1" applyFill="1" applyBorder="1" applyAlignment="1">
      <alignment horizontal="center"/>
    </xf>
    <xf numFmtId="0" fontId="14" fillId="74" borderId="0" xfId="3191" applyFill="1"/>
    <xf numFmtId="0" fontId="14" fillId="0" borderId="0" xfId="3079" applyAlignment="1">
      <alignment horizontal="left" vertical="center" wrapText="1"/>
    </xf>
    <xf numFmtId="0" fontId="60" fillId="41" borderId="20" xfId="3079" applyFont="1" applyFill="1" applyBorder="1" applyAlignment="1">
      <alignment horizontal="center"/>
    </xf>
    <xf numFmtId="0" fontId="60" fillId="41" borderId="19" xfId="3079" applyFont="1" applyFill="1" applyBorder="1" applyAlignment="1">
      <alignment horizontal="center"/>
    </xf>
    <xf numFmtId="0" fontId="60" fillId="41" borderId="22" xfId="3079" applyFont="1" applyFill="1" applyBorder="1" applyAlignment="1">
      <alignment horizontal="center"/>
    </xf>
    <xf numFmtId="0" fontId="14" fillId="39" borderId="0" xfId="3079" applyFill="1" applyAlignment="1">
      <alignment horizontal="center"/>
    </xf>
    <xf numFmtId="0" fontId="21" fillId="0" borderId="0" xfId="3079" applyFont="1" applyAlignment="1">
      <alignment horizontal="left"/>
    </xf>
    <xf numFmtId="0" fontId="19" fillId="0" borderId="0" xfId="3079" applyFont="1" applyAlignment="1">
      <alignment horizontal="left" vertical="center" wrapText="1"/>
    </xf>
    <xf numFmtId="0" fontId="22" fillId="0" borderId="0" xfId="3079" applyFont="1" applyAlignment="1">
      <alignment horizontal="left" wrapText="1"/>
    </xf>
    <xf numFmtId="164" fontId="27" fillId="0" borderId="15" xfId="3079" applyNumberFormat="1" applyFont="1" applyBorder="1" applyAlignment="1">
      <alignment horizontal="center" vertical="center" wrapText="1"/>
    </xf>
    <xf numFmtId="164" fontId="27" fillId="0" borderId="28" xfId="3079" applyNumberFormat="1" applyFont="1" applyBorder="1" applyAlignment="1">
      <alignment horizontal="center" vertical="center" wrapText="1"/>
    </xf>
    <xf numFmtId="164" fontId="27" fillId="0" borderId="29" xfId="3079" applyNumberFormat="1" applyFont="1" applyBorder="1" applyAlignment="1">
      <alignment horizontal="center" vertical="center" wrapText="1"/>
    </xf>
    <xf numFmtId="172" fontId="27" fillId="34" borderId="15" xfId="3079" applyNumberFormat="1" applyFont="1" applyFill="1" applyBorder="1" applyAlignment="1">
      <alignment horizontal="center" vertical="center" wrapText="1"/>
    </xf>
    <xf numFmtId="172" fontId="27" fillId="34" borderId="28" xfId="3079" applyNumberFormat="1" applyFont="1" applyFill="1" applyBorder="1" applyAlignment="1">
      <alignment horizontal="center" vertical="center" wrapText="1"/>
    </xf>
    <xf numFmtId="172" fontId="27" fillId="34" borderId="29" xfId="3079" applyNumberFormat="1" applyFont="1" applyFill="1" applyBorder="1" applyAlignment="1">
      <alignment horizontal="center" vertical="center" wrapText="1"/>
    </xf>
    <xf numFmtId="0" fontId="27" fillId="34" borderId="15" xfId="3079" applyFont="1" applyFill="1" applyBorder="1" applyAlignment="1">
      <alignment horizontal="center" vertical="center"/>
    </xf>
    <xf numFmtId="0" fontId="27" fillId="34" borderId="28" xfId="3079" applyFont="1" applyFill="1" applyBorder="1" applyAlignment="1">
      <alignment horizontal="center" vertical="center"/>
    </xf>
    <xf numFmtId="0" fontId="27" fillId="34" borderId="29" xfId="3079" applyFont="1" applyFill="1" applyBorder="1" applyAlignment="1">
      <alignment horizontal="center" vertical="center"/>
    </xf>
    <xf numFmtId="0" fontId="22" fillId="35" borderId="13" xfId="3079" applyFont="1" applyFill="1" applyBorder="1" applyAlignment="1">
      <alignment horizontal="center" vertical="center"/>
    </xf>
    <xf numFmtId="0" fontId="22" fillId="35" borderId="14" xfId="3079" applyFont="1" applyFill="1" applyBorder="1" applyAlignment="1">
      <alignment horizontal="center" vertical="center"/>
    </xf>
    <xf numFmtId="0" fontId="22" fillId="35" borderId="12" xfId="3079" applyFont="1" applyFill="1" applyBorder="1" applyAlignment="1">
      <alignment horizontal="center" vertical="center"/>
    </xf>
    <xf numFmtId="0" fontId="68" fillId="34" borderId="23" xfId="3079" applyFont="1" applyFill="1" applyBorder="1" applyAlignment="1">
      <alignment horizontal="left" wrapText="1"/>
    </xf>
    <xf numFmtId="0" fontId="68" fillId="34" borderId="24" xfId="3079" applyFont="1" applyFill="1" applyBorder="1" applyAlignment="1">
      <alignment horizontal="left"/>
    </xf>
    <xf numFmtId="0" fontId="68" fillId="34" borderId="21" xfId="3079" applyFont="1" applyFill="1" applyBorder="1" applyAlignment="1">
      <alignment horizontal="left"/>
    </xf>
    <xf numFmtId="0" fontId="68" fillId="34" borderId="25" xfId="3079" applyFont="1" applyFill="1" applyBorder="1" applyAlignment="1">
      <alignment horizontal="left"/>
    </xf>
    <xf numFmtId="0" fontId="68" fillId="34" borderId="10" xfId="3079" applyFont="1" applyFill="1" applyBorder="1" applyAlignment="1">
      <alignment horizontal="left"/>
    </xf>
    <xf numFmtId="0" fontId="68" fillId="34" borderId="26" xfId="3079" applyFont="1" applyFill="1" applyBorder="1" applyAlignment="1">
      <alignment horizontal="left"/>
    </xf>
    <xf numFmtId="0" fontId="58" fillId="37" borderId="11" xfId="2" applyNumberFormat="1" applyFont="1" applyFill="1"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89" fillId="46" borderId="11" xfId="0" applyFont="1" applyFill="1" applyBorder="1" applyAlignment="1">
      <alignment horizontal="center" vertical="center"/>
    </xf>
    <xf numFmtId="0" fontId="89" fillId="47" borderId="11" xfId="0" applyFont="1" applyFill="1" applyBorder="1" applyAlignment="1">
      <alignment horizontal="center" vertical="center"/>
    </xf>
    <xf numFmtId="0" fontId="90" fillId="47" borderId="11" xfId="0" applyFont="1" applyFill="1" applyBorder="1" applyAlignment="1">
      <alignment horizontal="center" vertical="center"/>
    </xf>
    <xf numFmtId="0" fontId="91" fillId="54" borderId="11" xfId="0" applyFont="1" applyFill="1" applyBorder="1" applyAlignment="1">
      <alignment horizontal="center"/>
    </xf>
    <xf numFmtId="0" fontId="0" fillId="54" borderId="11" xfId="0" applyFill="1" applyBorder="1" applyAlignment="1">
      <alignment horizontal="center"/>
    </xf>
    <xf numFmtId="0" fontId="0" fillId="48" borderId="11" xfId="0" applyFill="1" applyBorder="1" applyAlignment="1">
      <alignment horizontal="center"/>
    </xf>
    <xf numFmtId="0" fontId="89" fillId="45" borderId="11" xfId="0" applyFont="1" applyFill="1" applyBorder="1" applyAlignment="1">
      <alignment horizontal="center"/>
    </xf>
    <xf numFmtId="0" fontId="96" fillId="56" borderId="11" xfId="3190" applyFont="1" applyFill="1" applyBorder="1" applyAlignment="1">
      <alignment horizontal="center"/>
    </xf>
    <xf numFmtId="0" fontId="88" fillId="56" borderId="11" xfId="0" applyFont="1" applyFill="1" applyBorder="1" applyAlignment="1">
      <alignment horizontal="center"/>
    </xf>
  </cellXfs>
  <cellStyles count="4915">
    <cellStyle name="_x000a_shell=progma" xfId="1" xr:uid="{00000000-0005-0000-0000-000000000000}"/>
    <cellStyle name="_x000a_shell=progma 10" xfId="2" xr:uid="{00000000-0005-0000-0000-000001000000}"/>
    <cellStyle name="_x000a_shell=progma 10 2" xfId="3190" xr:uid="{00000000-0005-0000-0000-000002000000}"/>
    <cellStyle name="_x000a_shell=progma 10 2 2" xfId="3221" xr:uid="{B040D2B0-74D0-463D-BE4B-3F3134D15CC8}"/>
    <cellStyle name="_x000a_shell=progma 11" xfId="3" xr:uid="{00000000-0005-0000-0000-000003000000}"/>
    <cellStyle name="_x000a_shell=progma 11 2" xfId="3240" xr:uid="{0BABF58D-15C7-43E9-BEF3-518314738468}"/>
    <cellStyle name="_x000a_shell=progma 12" xfId="4" xr:uid="{00000000-0005-0000-0000-000004000000}"/>
    <cellStyle name="_x000a_shell=progma 12 2" xfId="3241" xr:uid="{D3E69DB2-38FD-4D43-B4C7-BD3D69E91B16}"/>
    <cellStyle name="_x000a_shell=progma 13" xfId="5" xr:uid="{00000000-0005-0000-0000-000005000000}"/>
    <cellStyle name="_x000a_shell=progma 13 2" xfId="3242" xr:uid="{FD6CF5E4-ED94-4D1E-A020-17AD47272118}"/>
    <cellStyle name="_x000a_shell=progma 14" xfId="6" xr:uid="{00000000-0005-0000-0000-000006000000}"/>
    <cellStyle name="_x000a_shell=progma 14 2" xfId="3243" xr:uid="{1B7D3B09-4BCB-47B4-B5BB-1019CF8A9785}"/>
    <cellStyle name="_x000a_shell=progma 15" xfId="7" xr:uid="{00000000-0005-0000-0000-000007000000}"/>
    <cellStyle name="_x000a_shell=progma 15 2" xfId="3244" xr:uid="{33DCBE75-FDC4-4111-A884-893B8C44BAFE}"/>
    <cellStyle name="_x000a_shell=progma 16" xfId="8" xr:uid="{00000000-0005-0000-0000-000008000000}"/>
    <cellStyle name="_x000a_shell=progma 16 2" xfId="3245" xr:uid="{32F86CE6-3A6C-4A53-883D-75DAF96FDB53}"/>
    <cellStyle name="_x000a_shell=progma 17" xfId="3193" xr:uid="{00000000-0005-0000-0000-000009000000}"/>
    <cellStyle name="_x000a_shell=progma 2" xfId="9" xr:uid="{00000000-0005-0000-0000-00000A000000}"/>
    <cellStyle name="_x000a_shell=progma 2 2" xfId="3194" xr:uid="{00000000-0005-0000-0000-00000B000000}"/>
    <cellStyle name="_x000a_shell=progma 2 3" xfId="3246" xr:uid="{0BD52B2E-5B07-406C-86F7-F1CA22CD6E74}"/>
    <cellStyle name="_x000a_shell=progma 3" xfId="10" xr:uid="{00000000-0005-0000-0000-00000C000000}"/>
    <cellStyle name="_x000a_shell=progma 3 2" xfId="3247" xr:uid="{19EE2407-33C4-4876-8530-E2BD34FE7912}"/>
    <cellStyle name="_x000a_shell=progma 4" xfId="11" xr:uid="{00000000-0005-0000-0000-00000D000000}"/>
    <cellStyle name="_x000a_shell=progma 4 2" xfId="3248" xr:uid="{C62081F2-0B3D-417A-9041-15763E81E679}"/>
    <cellStyle name="_x000a_shell=progma 5" xfId="12" xr:uid="{00000000-0005-0000-0000-00000E000000}"/>
    <cellStyle name="_x000a_shell=progma 5 2" xfId="3249" xr:uid="{E6F09055-6807-48E9-837E-80B8F13E32A2}"/>
    <cellStyle name="_x000a_shell=progma 6" xfId="13" xr:uid="{00000000-0005-0000-0000-00000F000000}"/>
    <cellStyle name="_x000a_shell=progma 6 2" xfId="3250" xr:uid="{7B71EC82-952C-45AE-B698-F3AD36680829}"/>
    <cellStyle name="_x000a_shell=progma 7" xfId="14" xr:uid="{00000000-0005-0000-0000-000010000000}"/>
    <cellStyle name="_x000a_shell=progma 7 2" xfId="3251" xr:uid="{FE44F026-C8F1-4537-80CA-11DB2226AF14}"/>
    <cellStyle name="_x000a_shell=progma 8" xfId="15" xr:uid="{00000000-0005-0000-0000-000011000000}"/>
    <cellStyle name="_x000a_shell=progma 8 2" xfId="3252" xr:uid="{46E1B919-5B69-4A27-8F01-799F4D05029A}"/>
    <cellStyle name="_x000a_shell=progma 9" xfId="16" xr:uid="{00000000-0005-0000-0000-000012000000}"/>
    <cellStyle name="_x000a_shell=progma 9 2" xfId="3253" xr:uid="{8B18D1E7-D1A0-44DB-8998-DC72D8A1E38E}"/>
    <cellStyle name="_x000a_shell=progma_(MARKET)_LTE_RNDCIQ_Rev(031811)" xfId="17" xr:uid="{00000000-0005-0000-0000-000013000000}"/>
    <cellStyle name="_x0007__x000b_" xfId="18" xr:uid="{00000000-0005-0000-0000-000016000000}"/>
    <cellStyle name="_x0007__x000b_ 2" xfId="19" xr:uid="{00000000-0005-0000-0000-000017000000}"/>
    <cellStyle name="_x0007__x000b_ 2 10" xfId="20" xr:uid="{00000000-0005-0000-0000-000018000000}"/>
    <cellStyle name="_x0007__x000b_ 2 10 2" xfId="3255" xr:uid="{9C7AF0A8-0AE9-406C-B97D-22D4957E0873}"/>
    <cellStyle name="_x0007__x000b_ 2 11" xfId="21" xr:uid="{00000000-0005-0000-0000-000019000000}"/>
    <cellStyle name="_x0007__x000b_ 2 11 2" xfId="3256" xr:uid="{F2FA946E-0CD3-4600-97DE-927D0093233E}"/>
    <cellStyle name="_x0007__x000b_ 2 12" xfId="22" xr:uid="{00000000-0005-0000-0000-00001A000000}"/>
    <cellStyle name="_x0007__x000b_ 2 12 2" xfId="3257" xr:uid="{AAAAF187-06E1-4B4E-AE9E-E53B36754BBF}"/>
    <cellStyle name="_x0007__x000b_ 2 13" xfId="23" xr:uid="{00000000-0005-0000-0000-00001B000000}"/>
    <cellStyle name="_x0007__x000b_ 2 13 2" xfId="3258" xr:uid="{99BA7521-4DFA-4A6E-9ADA-271C5D1D2748}"/>
    <cellStyle name="_x0007__x000b_ 2 14" xfId="24" xr:uid="{00000000-0005-0000-0000-00001C000000}"/>
    <cellStyle name="_x0007__x000b_ 2 14 2" xfId="3259" xr:uid="{8F1C4190-BE7C-4690-A700-DEB108860821}"/>
    <cellStyle name="_x0007__x000b_ 2 15" xfId="3254" xr:uid="{40B580BC-C3E7-45DC-9D3C-AC2DFCE3C268}"/>
    <cellStyle name="_x0007__x000b_ 2 2" xfId="25" xr:uid="{00000000-0005-0000-0000-00001D000000}"/>
    <cellStyle name="_x0007__x000b_ 2 2 2" xfId="3260" xr:uid="{DF369808-6BD7-4800-B325-08FEE9A66DF8}"/>
    <cellStyle name="_x0007__x000b_ 2 3" xfId="26" xr:uid="{00000000-0005-0000-0000-00001E000000}"/>
    <cellStyle name="_x0007__x000b_ 2 3 2" xfId="3261" xr:uid="{97042373-59ED-4037-8334-1659613900C2}"/>
    <cellStyle name="_x0007__x000b_ 2 4" xfId="27" xr:uid="{00000000-0005-0000-0000-00001F000000}"/>
    <cellStyle name="_x0007__x000b_ 2 4 2" xfId="3262" xr:uid="{EEEC0876-BDC0-4629-88B5-9D208311806E}"/>
    <cellStyle name="_x0007__x000b_ 2 5" xfId="28" xr:uid="{00000000-0005-0000-0000-000020000000}"/>
    <cellStyle name="_x0007__x000b_ 2 5 2" xfId="3263" xr:uid="{49F83132-80DA-4A9A-A3C5-DC0DBA04FBBB}"/>
    <cellStyle name="_x0007__x000b_ 2 6" xfId="29" xr:uid="{00000000-0005-0000-0000-000021000000}"/>
    <cellStyle name="_x0007__x000b_ 2 6 2" xfId="3264" xr:uid="{59D75FBF-8422-46CD-B92D-E2C84DAE065A}"/>
    <cellStyle name="_x0007__x000b_ 2 7" xfId="30" xr:uid="{00000000-0005-0000-0000-000022000000}"/>
    <cellStyle name="_x0007__x000b_ 2 7 2" xfId="3265" xr:uid="{BCB18B80-1763-416C-B5B7-4566FF3B7D3B}"/>
    <cellStyle name="_x0007__x000b_ 2 8" xfId="31" xr:uid="{00000000-0005-0000-0000-000023000000}"/>
    <cellStyle name="_x0007__x000b_ 2 8 2" xfId="3266" xr:uid="{F610D144-717F-4F47-BBF5-39A1D066F0E7}"/>
    <cellStyle name="_x0007__x000b_ 2 9" xfId="32" xr:uid="{00000000-0005-0000-0000-000024000000}"/>
    <cellStyle name="_x0007__x000b_ 2 9 2" xfId="3267" xr:uid="{4B7832E2-9CE7-41C7-8CC1-D4958221CBD2}"/>
    <cellStyle name="_x0007__x000b_ 2_(MARKET)_LTE_RNDCIQ_Rev(031811)" xfId="33" xr:uid="{00000000-0005-0000-0000-000025000000}"/>
    <cellStyle name="_x0007__x000b_ 20" xfId="34" xr:uid="{00000000-0005-0000-0000-000026000000}"/>
    <cellStyle name="_x0007__x000b_ 20 2" xfId="3268" xr:uid="{6986C25E-6451-4607-976C-5789CC0891E1}"/>
    <cellStyle name="_x0007__x000b_ 28" xfId="35" xr:uid="{00000000-0005-0000-0000-000027000000}"/>
    <cellStyle name="_x0007__x000b_ 28 2" xfId="3269" xr:uid="{677ABEF8-40A5-4614-9281-4CC2011D63E1}"/>
    <cellStyle name="_x0007__x000b_ 3" xfId="36" xr:uid="{00000000-0005-0000-0000-000028000000}"/>
    <cellStyle name="_x0007__x000b_ 3 10" xfId="37" xr:uid="{00000000-0005-0000-0000-000029000000}"/>
    <cellStyle name="_x0007__x000b_ 3 10 2" xfId="3271" xr:uid="{5020274E-16AC-4C9D-8FE8-2308E8056F92}"/>
    <cellStyle name="_x0007__x000b_ 3 11" xfId="38" xr:uid="{00000000-0005-0000-0000-00002A000000}"/>
    <cellStyle name="_x0007__x000b_ 3 11 2" xfId="3272" xr:uid="{F422F42F-73D6-4FD5-94BA-4201DCFAE3A5}"/>
    <cellStyle name="_x0007__x000b_ 3 12" xfId="39" xr:uid="{00000000-0005-0000-0000-00002B000000}"/>
    <cellStyle name="_x0007__x000b_ 3 12 2" xfId="3273" xr:uid="{B7C9AFB7-79B7-4D6C-B0D6-8412B39EFEBF}"/>
    <cellStyle name="_x0007__x000b_ 3 13" xfId="40" xr:uid="{00000000-0005-0000-0000-00002C000000}"/>
    <cellStyle name="_x0007__x000b_ 3 13 2" xfId="3274" xr:uid="{F636D9E0-FC62-47BC-9A1E-7DD8EEA70449}"/>
    <cellStyle name="_x0007__x000b_ 3 14" xfId="3270" xr:uid="{3360C473-899F-4B47-8347-60A0FD50D29C}"/>
    <cellStyle name="_x0007__x000b_ 3 2" xfId="41" xr:uid="{00000000-0005-0000-0000-00002D000000}"/>
    <cellStyle name="_x0007__x000b_ 3 2 2" xfId="3275" xr:uid="{E5942E20-5411-4CC5-A403-A957D6165823}"/>
    <cellStyle name="_x0007__x000b_ 3 3" xfId="42" xr:uid="{00000000-0005-0000-0000-00002E000000}"/>
    <cellStyle name="_x0007__x000b_ 3 3 2" xfId="3276" xr:uid="{1B2BD679-748B-424F-BBBD-5ADB8CDCB5D2}"/>
    <cellStyle name="_x0007__x000b_ 3 4" xfId="43" xr:uid="{00000000-0005-0000-0000-00002F000000}"/>
    <cellStyle name="_x0007__x000b_ 3 4 2" xfId="3277" xr:uid="{F56602DE-CF63-434B-B636-0BA05F0D58F8}"/>
    <cellStyle name="_x0007__x000b_ 3 5" xfId="44" xr:uid="{00000000-0005-0000-0000-000030000000}"/>
    <cellStyle name="_x0007__x000b_ 3 5 2" xfId="3278" xr:uid="{2C9DE00D-AF4E-4AF5-9AF5-D77940FA1BD4}"/>
    <cellStyle name="_x0007__x000b_ 3 6" xfId="45" xr:uid="{00000000-0005-0000-0000-000031000000}"/>
    <cellStyle name="_x0007__x000b_ 3 6 2" xfId="3279" xr:uid="{2E083B3D-5AE0-46EA-BCA6-EF7FCC3C1C45}"/>
    <cellStyle name="_x0007__x000b_ 3 7" xfId="46" xr:uid="{00000000-0005-0000-0000-000032000000}"/>
    <cellStyle name="_x0007__x000b_ 3 7 2" xfId="3280" xr:uid="{542099C2-79B7-4462-A956-A64F3CC6E92B}"/>
    <cellStyle name="_x0007__x000b_ 3 8" xfId="47" xr:uid="{00000000-0005-0000-0000-000033000000}"/>
    <cellStyle name="_x0007__x000b_ 3 8 2" xfId="3281" xr:uid="{D8BA2861-5E3D-425E-B2C2-D48611519B6F}"/>
    <cellStyle name="_x0007__x000b_ 3 9" xfId="48" xr:uid="{00000000-0005-0000-0000-000034000000}"/>
    <cellStyle name="_x0007__x000b_ 3 9 2" xfId="3282" xr:uid="{F4BDF3B1-DD12-47BC-9CCA-ACEB4929217A}"/>
    <cellStyle name="_x0007__x000b_ 3_eUtran NeighRelations" xfId="49" xr:uid="{00000000-0005-0000-0000-000035000000}"/>
    <cellStyle name="_x0007__x000b_ 33" xfId="50" xr:uid="{00000000-0005-0000-0000-000036000000}"/>
    <cellStyle name="_x0007__x000b_ 33 2" xfId="3283" xr:uid="{B4F37C89-B652-44C8-9BBE-EF735F210204}"/>
    <cellStyle name="_x0007__x000b_ 4" xfId="51" xr:uid="{00000000-0005-0000-0000-000037000000}"/>
    <cellStyle name="_x0007__x000b_ 4 10" xfId="52" xr:uid="{00000000-0005-0000-0000-000038000000}"/>
    <cellStyle name="_x0007__x000b_ 4 10 2" xfId="3285" xr:uid="{D23D394B-2B6F-4E4E-99DB-B9FE9F94199F}"/>
    <cellStyle name="_x0007__x000b_ 4 11" xfId="53" xr:uid="{00000000-0005-0000-0000-000039000000}"/>
    <cellStyle name="_x0007__x000b_ 4 11 2" xfId="3286" xr:uid="{7F8F87B9-088E-4A94-BC55-8A83896A878F}"/>
    <cellStyle name="_x0007__x000b_ 4 12" xfId="54" xr:uid="{00000000-0005-0000-0000-00003A000000}"/>
    <cellStyle name="_x0007__x000b_ 4 12 2" xfId="3287" xr:uid="{CC04B9AE-1AF5-44CB-9D54-797A9DA36C44}"/>
    <cellStyle name="_x0007__x000b_ 4 13" xfId="55" xr:uid="{00000000-0005-0000-0000-00003B000000}"/>
    <cellStyle name="_x0007__x000b_ 4 13 2" xfId="3288" xr:uid="{E2AFD14B-EA36-4189-866D-28F28281EF90}"/>
    <cellStyle name="_x0007__x000b_ 4 14" xfId="3284" xr:uid="{DF5550C5-74C5-4F8A-B54E-BD934206B0DF}"/>
    <cellStyle name="_x0007__x000b_ 4 2" xfId="56" xr:uid="{00000000-0005-0000-0000-00003C000000}"/>
    <cellStyle name="_x0007__x000b_ 4 2 2" xfId="3289" xr:uid="{F1285962-D000-4D90-947F-C7433E47EAC4}"/>
    <cellStyle name="_x0007__x000b_ 4 3" xfId="57" xr:uid="{00000000-0005-0000-0000-00003D000000}"/>
    <cellStyle name="_x0007__x000b_ 4 3 2" xfId="3290" xr:uid="{D2384EC7-8700-4B80-8478-AA403FEF0A62}"/>
    <cellStyle name="_x0007__x000b_ 4 4" xfId="58" xr:uid="{00000000-0005-0000-0000-00003E000000}"/>
    <cellStyle name="_x0007__x000b_ 4 4 2" xfId="3291" xr:uid="{684CA773-E342-4592-BB76-09E2996F00E5}"/>
    <cellStyle name="_x0007__x000b_ 4 5" xfId="59" xr:uid="{00000000-0005-0000-0000-00003F000000}"/>
    <cellStyle name="_x0007__x000b_ 4 5 2" xfId="3292" xr:uid="{01C361A7-0698-42B5-A1FF-98F2ADAD271A}"/>
    <cellStyle name="_x0007__x000b_ 4 6" xfId="60" xr:uid="{00000000-0005-0000-0000-000040000000}"/>
    <cellStyle name="_x0007__x000b_ 4 6 2" xfId="3293" xr:uid="{5EB94496-51CB-46C4-A022-7B525C710777}"/>
    <cellStyle name="_x0007__x000b_ 4 7" xfId="61" xr:uid="{00000000-0005-0000-0000-000041000000}"/>
    <cellStyle name="_x0007__x000b_ 4 7 2" xfId="3294" xr:uid="{5230CE30-CAA4-4770-9A6A-44FD9784D2BE}"/>
    <cellStyle name="_x0007__x000b_ 4 8" xfId="62" xr:uid="{00000000-0005-0000-0000-000042000000}"/>
    <cellStyle name="_x0007__x000b_ 4 8 2" xfId="3295" xr:uid="{F3830F37-753E-474B-B358-FF2C0AE9C153}"/>
    <cellStyle name="_x0007__x000b_ 4 9" xfId="63" xr:uid="{00000000-0005-0000-0000-000043000000}"/>
    <cellStyle name="_x0007__x000b_ 4 9 2" xfId="3296" xr:uid="{7FC58598-3664-4286-A2E6-92996C24A692}"/>
    <cellStyle name="_x0007__x000b_ 4_eUtran NeighRelations" xfId="64" xr:uid="{00000000-0005-0000-0000-000044000000}"/>
    <cellStyle name="_x0007__x000b_ 5" xfId="65" xr:uid="{00000000-0005-0000-0000-000045000000}"/>
    <cellStyle name="_x0007__x000b_ 5 10" xfId="66" xr:uid="{00000000-0005-0000-0000-000046000000}"/>
    <cellStyle name="_x0007__x000b_ 5 10 2" xfId="3298" xr:uid="{5D1834B3-B313-4D78-B549-F60F165DE93E}"/>
    <cellStyle name="_x0007__x000b_ 5 11" xfId="67" xr:uid="{00000000-0005-0000-0000-000047000000}"/>
    <cellStyle name="_x0007__x000b_ 5 11 2" xfId="3299" xr:uid="{CB83DBBE-415D-4F3F-8C20-F01D0818C97B}"/>
    <cellStyle name="_x0007__x000b_ 5 12" xfId="68" xr:uid="{00000000-0005-0000-0000-000048000000}"/>
    <cellStyle name="_x0007__x000b_ 5 12 2" xfId="3300" xr:uid="{90B9C513-DDEB-4D38-8219-211577BE4A9E}"/>
    <cellStyle name="_x0007__x000b_ 5 13" xfId="69" xr:uid="{00000000-0005-0000-0000-000049000000}"/>
    <cellStyle name="_x0007__x000b_ 5 13 2" xfId="3301" xr:uid="{60EADB75-AF30-4426-BB77-C9F872EE537B}"/>
    <cellStyle name="_x0007__x000b_ 5 14" xfId="3297" xr:uid="{FF87E73D-6DD5-490D-88BB-7573C3D829B5}"/>
    <cellStyle name="_x0007__x000b_ 5 2" xfId="70" xr:uid="{00000000-0005-0000-0000-00004A000000}"/>
    <cellStyle name="_x0007__x000b_ 5 2 2" xfId="3302" xr:uid="{B3094768-C204-44A3-ACAD-39ED5742C17C}"/>
    <cellStyle name="_x0007__x000b_ 5 3" xfId="71" xr:uid="{00000000-0005-0000-0000-00004B000000}"/>
    <cellStyle name="_x0007__x000b_ 5 3 2" xfId="3303" xr:uid="{E9F160DB-BB12-4E17-B9EF-9EBCECE36340}"/>
    <cellStyle name="_x0007__x000b_ 5 4" xfId="72" xr:uid="{00000000-0005-0000-0000-00004C000000}"/>
    <cellStyle name="_x0007__x000b_ 5 4 2" xfId="3304" xr:uid="{F3698001-E303-4E9E-A9A1-1E18AED41A2D}"/>
    <cellStyle name="_x0007__x000b_ 5 5" xfId="73" xr:uid="{00000000-0005-0000-0000-00004D000000}"/>
    <cellStyle name="_x0007__x000b_ 5 5 2" xfId="3305" xr:uid="{F9E8B696-71D2-42BC-BC3C-906929EB29BD}"/>
    <cellStyle name="_x0007__x000b_ 5 6" xfId="74" xr:uid="{00000000-0005-0000-0000-00004E000000}"/>
    <cellStyle name="_x0007__x000b_ 5 6 2" xfId="3306" xr:uid="{8D3C1012-8C86-43E6-8D08-321EF5F55FBA}"/>
    <cellStyle name="_x0007__x000b_ 5 7" xfId="75" xr:uid="{00000000-0005-0000-0000-00004F000000}"/>
    <cellStyle name="_x0007__x000b_ 5 7 2" xfId="3307" xr:uid="{EB5D615F-4C7D-4E26-96E4-CA50DFB16106}"/>
    <cellStyle name="_x0007__x000b_ 5 8" xfId="76" xr:uid="{00000000-0005-0000-0000-000050000000}"/>
    <cellStyle name="_x0007__x000b_ 5 8 2" xfId="3308" xr:uid="{8E569CBC-3179-446D-B3A6-57749E5544CA}"/>
    <cellStyle name="_x0007__x000b_ 5 9" xfId="77" xr:uid="{00000000-0005-0000-0000-000051000000}"/>
    <cellStyle name="_x0007__x000b_ 5 9 2" xfId="3309" xr:uid="{C8B1F0AA-3D9C-42EA-8176-3D7CB3C0DADD}"/>
    <cellStyle name="_x0007__x000b_ 5_eUtran NeighRelations" xfId="78" xr:uid="{00000000-0005-0000-0000-000052000000}"/>
    <cellStyle name="_x0007__x000b_ 7" xfId="79" xr:uid="{00000000-0005-0000-0000-000053000000}"/>
    <cellStyle name="_x0007__x000b_ 7 2" xfId="3310" xr:uid="{6D8CEBC3-51F6-4C5B-A6F3-06CE6E11F3E9}"/>
    <cellStyle name="_x0007__x000b__CoverageRelations" xfId="80" xr:uid="{00000000-0005-0000-0000-000054000000}"/>
    <cellStyle name="_BRU RND CIQ Version R14 6-12-2008_including_second_Carrier" xfId="83" xr:uid="{00000000-0005-0000-0000-00005B000000}"/>
    <cellStyle name="_BRU RND CIQ Version R14 6-12-2008_including_second_Carrier 10" xfId="84" xr:uid="{00000000-0005-0000-0000-00005C000000}"/>
    <cellStyle name="_BRU RND CIQ Version R14 6-12-2008_including_second_Carrier 10 2" xfId="85" xr:uid="{00000000-0005-0000-0000-00005D000000}"/>
    <cellStyle name="_BRU RND CIQ Version R14 6-12-2008_including_second_Carrier 10 2 2" xfId="3313" xr:uid="{F74F67F8-730A-4C5A-BEF0-583F615F71B0}"/>
    <cellStyle name="_BRU RND CIQ Version R14 6-12-2008_including_second_Carrier 10 3" xfId="86" xr:uid="{00000000-0005-0000-0000-00005E000000}"/>
    <cellStyle name="_BRU RND CIQ Version R14 6-12-2008_including_second_Carrier 10 3 2" xfId="3314" xr:uid="{403AA6BF-D46E-45F8-B49A-AB60797BE48E}"/>
    <cellStyle name="_BRU RND CIQ Version R14 6-12-2008_including_second_Carrier 10 4" xfId="87" xr:uid="{00000000-0005-0000-0000-00005F000000}"/>
    <cellStyle name="_BRU RND CIQ Version R14 6-12-2008_including_second_Carrier 10 4 2" xfId="3315" xr:uid="{7B9674A1-4D44-40CB-9928-9D9F87DD38B4}"/>
    <cellStyle name="_BRU RND CIQ Version R14 6-12-2008_including_second_Carrier 10 5" xfId="88" xr:uid="{00000000-0005-0000-0000-000060000000}"/>
    <cellStyle name="_BRU RND CIQ Version R14 6-12-2008_including_second_Carrier 10 5 2" xfId="3316" xr:uid="{45B51204-F36E-44F2-AFE2-0248A7858FE6}"/>
    <cellStyle name="_BRU RND CIQ Version R14 6-12-2008_including_second_Carrier 10 6" xfId="89" xr:uid="{00000000-0005-0000-0000-000061000000}"/>
    <cellStyle name="_BRU RND CIQ Version R14 6-12-2008_including_second_Carrier 10 6 2" xfId="3317" xr:uid="{E4CB0711-0E0D-4B62-8582-ED2089CD31D6}"/>
    <cellStyle name="_BRU RND CIQ Version R14 6-12-2008_including_second_Carrier 10 7" xfId="3312" xr:uid="{CB789F98-81A1-4500-B21D-86A1EC4CCBFE}"/>
    <cellStyle name="_BRU RND CIQ Version R14 6-12-2008_including_second_Carrier 11" xfId="90" xr:uid="{00000000-0005-0000-0000-000062000000}"/>
    <cellStyle name="_BRU RND CIQ Version R14 6-12-2008_including_second_Carrier 11 2" xfId="91" xr:uid="{00000000-0005-0000-0000-000063000000}"/>
    <cellStyle name="_BRU RND CIQ Version R14 6-12-2008_including_second_Carrier 11 2 2" xfId="3319" xr:uid="{0329F770-35C3-4C52-BBC3-1B57D00DF44B}"/>
    <cellStyle name="_BRU RND CIQ Version R14 6-12-2008_including_second_Carrier 11 3" xfId="92" xr:uid="{00000000-0005-0000-0000-000064000000}"/>
    <cellStyle name="_BRU RND CIQ Version R14 6-12-2008_including_second_Carrier 11 3 2" xfId="3320" xr:uid="{2F108B1C-D5D6-432C-977D-6379F83C8AF0}"/>
    <cellStyle name="_BRU RND CIQ Version R14 6-12-2008_including_second_Carrier 11 4" xfId="3318" xr:uid="{05600B6A-439E-4123-B3F1-853B05521922}"/>
    <cellStyle name="_BRU RND CIQ Version R14 6-12-2008_including_second_Carrier 12" xfId="93" xr:uid="{00000000-0005-0000-0000-000065000000}"/>
    <cellStyle name="_BRU RND CIQ Version R14 6-12-2008_including_second_Carrier 12 2" xfId="3321" xr:uid="{3926B1BB-AD3E-4702-B1C0-93784F2C2622}"/>
    <cellStyle name="_BRU RND CIQ Version R14 6-12-2008_including_second_Carrier 13" xfId="94" xr:uid="{00000000-0005-0000-0000-000066000000}"/>
    <cellStyle name="_BRU RND CIQ Version R14 6-12-2008_including_second_Carrier 13 2" xfId="3322" xr:uid="{1D263383-1F1E-429C-BC4E-4A7C9D93D1AC}"/>
    <cellStyle name="_BRU RND CIQ Version R14 6-12-2008_including_second_Carrier 14" xfId="95" xr:uid="{00000000-0005-0000-0000-000067000000}"/>
    <cellStyle name="_BRU RND CIQ Version R14 6-12-2008_including_second_Carrier 14 2" xfId="3323" xr:uid="{E268F4CE-08EA-47B2-86B9-05A109C28104}"/>
    <cellStyle name="_BRU RND CIQ Version R14 6-12-2008_including_second_Carrier 2" xfId="96" xr:uid="{00000000-0005-0000-0000-000068000000}"/>
    <cellStyle name="_BRU RND CIQ Version R14 6-12-2008_including_second_Carrier 2 2" xfId="3324" xr:uid="{545C471B-9237-4475-A8D5-D65EDDDBF8B3}"/>
    <cellStyle name="_BRU RND CIQ Version R14 6-12-2008_including_second_Carrier 2_eUtran NeighRelations" xfId="97" xr:uid="{00000000-0005-0000-0000-000069000000}"/>
    <cellStyle name="_BRU RND CIQ Version R14 6-12-2008_including_second_Carrier 2_eUtran NeighRelations 2" xfId="98" xr:uid="{00000000-0005-0000-0000-00006A000000}"/>
    <cellStyle name="_BRU RND CIQ Version R14 6-12-2008_including_second_Carrier 2_eUtran NeighRelations 2 2" xfId="99" xr:uid="{00000000-0005-0000-0000-00006B000000}"/>
    <cellStyle name="_BRU RND CIQ Version R14 6-12-2008_including_second_Carrier 2_eUtran NeighRelations 2 2 2" xfId="3326" xr:uid="{0D94602B-5BAC-414C-8E41-E10B0E216ABE}"/>
    <cellStyle name="_BRU RND CIQ Version R14 6-12-2008_including_second_Carrier 2_eUtran NeighRelations 2 3" xfId="100" xr:uid="{00000000-0005-0000-0000-00006C000000}"/>
    <cellStyle name="_BRU RND CIQ Version R14 6-12-2008_including_second_Carrier 2_eUtran NeighRelations 2 3 2" xfId="3327" xr:uid="{EA6EA965-2772-4FCD-83A6-B77C307F82F6}"/>
    <cellStyle name="_BRU RND CIQ Version R14 6-12-2008_including_second_Carrier 2_eUtran NeighRelations 2 4" xfId="101" xr:uid="{00000000-0005-0000-0000-00006D000000}"/>
    <cellStyle name="_BRU RND CIQ Version R14 6-12-2008_including_second_Carrier 2_eUtran NeighRelations 2 4 2" xfId="3328" xr:uid="{8742AF7B-C27C-4890-BE9E-B91558D22B3E}"/>
    <cellStyle name="_BRU RND CIQ Version R14 6-12-2008_including_second_Carrier 2_eUtran NeighRelations 2 5" xfId="102" xr:uid="{00000000-0005-0000-0000-00006E000000}"/>
    <cellStyle name="_BRU RND CIQ Version R14 6-12-2008_including_second_Carrier 2_eUtran NeighRelations 2 5 2" xfId="3329" xr:uid="{4A281505-BA51-4684-A0FD-185B0D60AC67}"/>
    <cellStyle name="_BRU RND CIQ Version R14 6-12-2008_including_second_Carrier 2_eUtran NeighRelations 2 6" xfId="103" xr:uid="{00000000-0005-0000-0000-00006F000000}"/>
    <cellStyle name="_BRU RND CIQ Version R14 6-12-2008_including_second_Carrier 2_eUtran NeighRelations 2 6 2" xfId="3330" xr:uid="{AE7AD706-C571-4779-8DD2-B1137CAF2911}"/>
    <cellStyle name="_BRU RND CIQ Version R14 6-12-2008_including_second_Carrier 2_eUtran NeighRelations 2 7" xfId="3325" xr:uid="{8AB88BCD-0BE0-407C-B45E-DBBE786B204F}"/>
    <cellStyle name="_BRU RND CIQ Version R14 6-12-2008_including_second_Carrier 2_eUtran NeighRelations 3" xfId="104" xr:uid="{00000000-0005-0000-0000-000070000000}"/>
    <cellStyle name="_BRU RND CIQ Version R14 6-12-2008_including_second_Carrier 2_eUtran NeighRelations 3 2" xfId="3331" xr:uid="{521C5841-3440-4D63-94C4-0015389A7258}"/>
    <cellStyle name="_BRU RND CIQ Version R14 6-12-2008_including_second_Carrier 2_eUtran NeighRelations 4" xfId="105" xr:uid="{00000000-0005-0000-0000-000071000000}"/>
    <cellStyle name="_BRU RND CIQ Version R14 6-12-2008_including_second_Carrier 2_eUtran NeighRelations 4 2" xfId="106" xr:uid="{00000000-0005-0000-0000-000072000000}"/>
    <cellStyle name="_BRU RND CIQ Version R14 6-12-2008_including_second_Carrier 2_eUtran NeighRelations 4 2 2" xfId="3333" xr:uid="{5C8761C8-8084-41CA-9172-9265FEC19351}"/>
    <cellStyle name="_BRU RND CIQ Version R14 6-12-2008_including_second_Carrier 2_eUtran NeighRelations 4 3" xfId="107" xr:uid="{00000000-0005-0000-0000-000073000000}"/>
    <cellStyle name="_BRU RND CIQ Version R14 6-12-2008_including_second_Carrier 2_eUtran NeighRelations 4 3 2" xfId="3334" xr:uid="{54C3490E-27B1-4672-992C-AB7A1BBFCBBC}"/>
    <cellStyle name="_BRU RND CIQ Version R14 6-12-2008_including_second_Carrier 2_eUtran NeighRelations 4 4" xfId="3332" xr:uid="{EABCF5E5-CAD5-4AB1-88D5-1A7211083C0E}"/>
    <cellStyle name="_BRU RND CIQ Version R14 6-12-2008_including_second_Carrier 2_eUtran NeighRelations 5" xfId="108" xr:uid="{00000000-0005-0000-0000-000074000000}"/>
    <cellStyle name="_BRU RND CIQ Version R14 6-12-2008_including_second_Carrier 2_eUtran NeighRelations 5 2" xfId="3335" xr:uid="{2DFD760B-4884-4625-A482-1263142C503B}"/>
    <cellStyle name="_BRU RND CIQ Version R14 6-12-2008_including_second_Carrier 2_eUtran NeighRelations 6" xfId="109" xr:uid="{00000000-0005-0000-0000-000075000000}"/>
    <cellStyle name="_BRU RND CIQ Version R14 6-12-2008_including_second_Carrier 2_eUtran NeighRelations 6 2" xfId="3336" xr:uid="{3F5B5A12-C808-42A9-B2AD-AD2A0BA227AB}"/>
    <cellStyle name="_BRU RND CIQ Version R14 6-12-2008_including_second_Carrier 2_eUtran NeighRelations 7" xfId="110" xr:uid="{00000000-0005-0000-0000-000076000000}"/>
    <cellStyle name="_BRU RND CIQ Version R14 6-12-2008_including_second_Carrier 2_eUtran NeighRelations 7 2" xfId="3337" xr:uid="{320FE781-1D22-4981-B349-544C4381165E}"/>
    <cellStyle name="_BRU RND CIQ Version R14 6-12-2008_including_second_Carrier 2_eUtran NeighRelations_ROGERS_RND_CIQ_Montreal_LTE_Rollout_Rev03_1" xfId="111" xr:uid="{00000000-0005-0000-0000-000077000000}"/>
    <cellStyle name="_BRU RND CIQ Version R14 6-12-2008_including_second_Carrier 2_eUtran NeighRelations_ROGERS_RND_CIQ_Montreal_LTE_Rollout_Rev03_1 2" xfId="3338" xr:uid="{91EE350E-EFA0-4032-85AD-E096C015AAD0}"/>
    <cellStyle name="_BRU RND CIQ Version R14 6-12-2008_including_second_Carrier 2_Losses and Delays" xfId="112" xr:uid="{00000000-0005-0000-0000-000078000000}"/>
    <cellStyle name="_BRU RND CIQ Version R14 6-12-2008_including_second_Carrier 2_Losses and Delays 2" xfId="113" xr:uid="{00000000-0005-0000-0000-000079000000}"/>
    <cellStyle name="_BRU RND CIQ Version R14 6-12-2008_including_second_Carrier 2_Losses and Delays 2 2" xfId="114" xr:uid="{00000000-0005-0000-0000-00007A000000}"/>
    <cellStyle name="_BRU RND CIQ Version R14 6-12-2008_including_second_Carrier 2_Losses and Delays 2 2 2" xfId="3340" xr:uid="{5BCFFE1F-FA8A-41C2-A6B5-7BF16E2C0CD5}"/>
    <cellStyle name="_BRU RND CIQ Version R14 6-12-2008_including_second_Carrier 2_Losses and Delays 2 3" xfId="115" xr:uid="{00000000-0005-0000-0000-00007B000000}"/>
    <cellStyle name="_BRU RND CIQ Version R14 6-12-2008_including_second_Carrier 2_Losses and Delays 2 3 2" xfId="3341" xr:uid="{D117671F-BAB5-450D-B9EA-3A3E38F91F2E}"/>
    <cellStyle name="_BRU RND CIQ Version R14 6-12-2008_including_second_Carrier 2_Losses and Delays 2 4" xfId="116" xr:uid="{00000000-0005-0000-0000-00007C000000}"/>
    <cellStyle name="_BRU RND CIQ Version R14 6-12-2008_including_second_Carrier 2_Losses and Delays 2 4 2" xfId="3342" xr:uid="{D2456E7D-78AB-4C8F-AF98-C57FD9165998}"/>
    <cellStyle name="_BRU RND CIQ Version R14 6-12-2008_including_second_Carrier 2_Losses and Delays 2 5" xfId="117" xr:uid="{00000000-0005-0000-0000-00007D000000}"/>
    <cellStyle name="_BRU RND CIQ Version R14 6-12-2008_including_second_Carrier 2_Losses and Delays 2 5 2" xfId="3343" xr:uid="{9FF53BFA-5353-4DA3-B634-0CFA4E955B37}"/>
    <cellStyle name="_BRU RND CIQ Version R14 6-12-2008_including_second_Carrier 2_Losses and Delays 2 6" xfId="118" xr:uid="{00000000-0005-0000-0000-00007E000000}"/>
    <cellStyle name="_BRU RND CIQ Version R14 6-12-2008_including_second_Carrier 2_Losses and Delays 2 6 2" xfId="3344" xr:uid="{D169E6BB-66ED-4F6F-B4A1-01BB4536818B}"/>
    <cellStyle name="_BRU RND CIQ Version R14 6-12-2008_including_second_Carrier 2_Losses and Delays 2 7" xfId="3339" xr:uid="{EB271507-A470-43E7-9F22-9757ECD84ECC}"/>
    <cellStyle name="_BRU RND CIQ Version R14 6-12-2008_including_second_Carrier 2_Losses and Delays 3" xfId="119" xr:uid="{00000000-0005-0000-0000-00007F000000}"/>
    <cellStyle name="_BRU RND CIQ Version R14 6-12-2008_including_second_Carrier 2_Losses and Delays 3 2" xfId="3345" xr:uid="{E6C637A8-2369-4B7C-92AC-377BA45EDC0E}"/>
    <cellStyle name="_BRU RND CIQ Version R14 6-12-2008_including_second_Carrier 2_Losses and Delays 4" xfId="120" xr:uid="{00000000-0005-0000-0000-000080000000}"/>
    <cellStyle name="_BRU RND CIQ Version R14 6-12-2008_including_second_Carrier 2_Losses and Delays 4 2" xfId="121" xr:uid="{00000000-0005-0000-0000-000081000000}"/>
    <cellStyle name="_BRU RND CIQ Version R14 6-12-2008_including_second_Carrier 2_Losses and Delays 4 2 2" xfId="3347" xr:uid="{B9EE8EDC-98B5-4059-8EA9-41567BD07105}"/>
    <cellStyle name="_BRU RND CIQ Version R14 6-12-2008_including_second_Carrier 2_Losses and Delays 4 3" xfId="122" xr:uid="{00000000-0005-0000-0000-000082000000}"/>
    <cellStyle name="_BRU RND CIQ Version R14 6-12-2008_including_second_Carrier 2_Losses and Delays 4 3 2" xfId="3348" xr:uid="{DF76FAB7-1FD1-49C5-B4C9-56DA06B8778A}"/>
    <cellStyle name="_BRU RND CIQ Version R14 6-12-2008_including_second_Carrier 2_Losses and Delays 4 4" xfId="3346" xr:uid="{B3165BF7-7CCE-4F2F-BD35-60DC1B107D71}"/>
    <cellStyle name="_BRU RND CIQ Version R14 6-12-2008_including_second_Carrier 2_Losses and Delays 5" xfId="123" xr:uid="{00000000-0005-0000-0000-000083000000}"/>
    <cellStyle name="_BRU RND CIQ Version R14 6-12-2008_including_second_Carrier 2_Losses and Delays 5 2" xfId="3349" xr:uid="{8ACF5234-1926-4FD4-9999-9C77679F4EBC}"/>
    <cellStyle name="_BRU RND CIQ Version R14 6-12-2008_including_second_Carrier 2_Losses and Delays 6" xfId="124" xr:uid="{00000000-0005-0000-0000-000084000000}"/>
    <cellStyle name="_BRU RND CIQ Version R14 6-12-2008_including_second_Carrier 2_Losses and Delays 6 2" xfId="3350" xr:uid="{59FB404E-1CB8-4E29-BE99-421D91C34770}"/>
    <cellStyle name="_BRU RND CIQ Version R14 6-12-2008_including_second_Carrier 2_Losses and Delays 7" xfId="125" xr:uid="{00000000-0005-0000-0000-000085000000}"/>
    <cellStyle name="_BRU RND CIQ Version R14 6-12-2008_including_second_Carrier 2_Losses and Delays 7 2" xfId="3351" xr:uid="{865146E6-7971-420A-8047-1F023855E390}"/>
    <cellStyle name="_BRU RND CIQ Version R14 6-12-2008_including_second_Carrier 2_Losses and Delays_ROGERS_RND_CIQ_Montreal_LTE_Rollout_Rev03_1" xfId="126" xr:uid="{00000000-0005-0000-0000-000086000000}"/>
    <cellStyle name="_BRU RND CIQ Version R14 6-12-2008_including_second_Carrier 2_Losses and Delays_ROGERS_RND_CIQ_Montreal_LTE_Rollout_Rev03_1 2" xfId="3352" xr:uid="{814ED10B-3AE1-43D8-8676-91B4AC50AEFF}"/>
    <cellStyle name="_BRU RND CIQ Version R14 6-12-2008_including_second_Carrier 2_PCI" xfId="127" xr:uid="{00000000-0005-0000-0000-000087000000}"/>
    <cellStyle name="_BRU RND CIQ Version R14 6-12-2008_including_second_Carrier 2_PCI 2" xfId="128" xr:uid="{00000000-0005-0000-0000-000088000000}"/>
    <cellStyle name="_BRU RND CIQ Version R14 6-12-2008_including_second_Carrier 2_PCI 2 2" xfId="129" xr:uid="{00000000-0005-0000-0000-000089000000}"/>
    <cellStyle name="_BRU RND CIQ Version R14 6-12-2008_including_second_Carrier 2_PCI 2 2 2" xfId="3354" xr:uid="{AEAD1AA0-B58D-407D-BEBA-8D6568E5AFA4}"/>
    <cellStyle name="_BRU RND CIQ Version R14 6-12-2008_including_second_Carrier 2_PCI 2 3" xfId="130" xr:uid="{00000000-0005-0000-0000-00008A000000}"/>
    <cellStyle name="_BRU RND CIQ Version R14 6-12-2008_including_second_Carrier 2_PCI 2 3 2" xfId="3355" xr:uid="{F3F4B25D-50B3-4CE9-A4ED-60A8F8839BFC}"/>
    <cellStyle name="_BRU RND CIQ Version R14 6-12-2008_including_second_Carrier 2_PCI 2 4" xfId="131" xr:uid="{00000000-0005-0000-0000-00008B000000}"/>
    <cellStyle name="_BRU RND CIQ Version R14 6-12-2008_including_second_Carrier 2_PCI 2 4 2" xfId="3356" xr:uid="{58E0DF50-6295-428C-BBFE-CE35EECE40D7}"/>
    <cellStyle name="_BRU RND CIQ Version R14 6-12-2008_including_second_Carrier 2_PCI 2 5" xfId="132" xr:uid="{00000000-0005-0000-0000-00008C000000}"/>
    <cellStyle name="_BRU RND CIQ Version R14 6-12-2008_including_second_Carrier 2_PCI 2 5 2" xfId="3357" xr:uid="{1C47847F-55B9-4D1A-902D-B0ABCD8BE6A1}"/>
    <cellStyle name="_BRU RND CIQ Version R14 6-12-2008_including_second_Carrier 2_PCI 2 6" xfId="133" xr:uid="{00000000-0005-0000-0000-00008D000000}"/>
    <cellStyle name="_BRU RND CIQ Version R14 6-12-2008_including_second_Carrier 2_PCI 2 6 2" xfId="3358" xr:uid="{CB84B2AE-139C-4504-AFBD-706A7A7AA2C1}"/>
    <cellStyle name="_BRU RND CIQ Version R14 6-12-2008_including_second_Carrier 2_PCI 2 7" xfId="3353" xr:uid="{F649CE33-D9EC-4AB5-BBBB-C03F3ED0AF67}"/>
    <cellStyle name="_BRU RND CIQ Version R14 6-12-2008_including_second_Carrier 2_PCI 3" xfId="134" xr:uid="{00000000-0005-0000-0000-00008E000000}"/>
    <cellStyle name="_BRU RND CIQ Version R14 6-12-2008_including_second_Carrier 2_PCI 3 2" xfId="3359" xr:uid="{3DEC78CC-85E0-4540-89C3-14510E99DA96}"/>
    <cellStyle name="_BRU RND CIQ Version R14 6-12-2008_including_second_Carrier 2_PCI 4" xfId="135" xr:uid="{00000000-0005-0000-0000-00008F000000}"/>
    <cellStyle name="_BRU RND CIQ Version R14 6-12-2008_including_second_Carrier 2_PCI 4 2" xfId="136" xr:uid="{00000000-0005-0000-0000-000090000000}"/>
    <cellStyle name="_BRU RND CIQ Version R14 6-12-2008_including_second_Carrier 2_PCI 4 2 2" xfId="3361" xr:uid="{E97D7096-DE44-4D1F-9DF8-A16CD2F7637A}"/>
    <cellStyle name="_BRU RND CIQ Version R14 6-12-2008_including_second_Carrier 2_PCI 4 3" xfId="137" xr:uid="{00000000-0005-0000-0000-000091000000}"/>
    <cellStyle name="_BRU RND CIQ Version R14 6-12-2008_including_second_Carrier 2_PCI 4 3 2" xfId="3362" xr:uid="{E7956AB6-8522-4776-9074-09A3D175918F}"/>
    <cellStyle name="_BRU RND CIQ Version R14 6-12-2008_including_second_Carrier 2_PCI 4 4" xfId="3360" xr:uid="{4155C6B1-7912-497E-B923-C11D62EA2CFA}"/>
    <cellStyle name="_BRU RND CIQ Version R14 6-12-2008_including_second_Carrier 2_PCI 5" xfId="138" xr:uid="{00000000-0005-0000-0000-000092000000}"/>
    <cellStyle name="_BRU RND CIQ Version R14 6-12-2008_including_second_Carrier 2_PCI 5 2" xfId="3363" xr:uid="{01FB4E3D-CF5E-403A-A880-C8A933F7590D}"/>
    <cellStyle name="_BRU RND CIQ Version R14 6-12-2008_including_second_Carrier 2_PCI 6" xfId="139" xr:uid="{00000000-0005-0000-0000-000093000000}"/>
    <cellStyle name="_BRU RND CIQ Version R14 6-12-2008_including_second_Carrier 2_PCI 6 2" xfId="3364" xr:uid="{D7DF7129-B6FF-4ED9-A933-FD0E4DE62475}"/>
    <cellStyle name="_BRU RND CIQ Version R14 6-12-2008_including_second_Carrier 2_PCI 7" xfId="140" xr:uid="{00000000-0005-0000-0000-000094000000}"/>
    <cellStyle name="_BRU RND CIQ Version R14 6-12-2008_including_second_Carrier 2_PCI 7 2" xfId="3365" xr:uid="{7C93D482-E2B7-4730-A1EB-F475D6B46EEA}"/>
    <cellStyle name="_BRU RND CIQ Version R14 6-12-2008_including_second_Carrier 2_PCI_ROGERS_RND_CIQ_Montreal_LTE_Rollout_Rev03_1" xfId="141" xr:uid="{00000000-0005-0000-0000-000095000000}"/>
    <cellStyle name="_BRU RND CIQ Version R14 6-12-2008_including_second_Carrier 2_PCI_ROGERS_RND_CIQ_Montreal_LTE_Rollout_Rev03_1 2" xfId="3366" xr:uid="{70D390CF-C394-41F3-B20A-F37CC4B0ADC6}"/>
    <cellStyle name="_BRU RND CIQ Version R14 6-12-2008_including_second_Carrier 3" xfId="142" xr:uid="{00000000-0005-0000-0000-000096000000}"/>
    <cellStyle name="_BRU RND CIQ Version R14 6-12-2008_including_second_Carrier 3 2" xfId="3367" xr:uid="{3AB6823F-015E-4A3D-810B-66E9299120FC}"/>
    <cellStyle name="_BRU RND CIQ Version R14 6-12-2008_including_second_Carrier 4" xfId="143" xr:uid="{00000000-0005-0000-0000-000097000000}"/>
    <cellStyle name="_BRU RND CIQ Version R14 6-12-2008_including_second_Carrier 4 2" xfId="3368" xr:uid="{F0D81BE8-61A0-479C-83E9-B90B0E8A7C6E}"/>
    <cellStyle name="_BRU RND CIQ Version R14 6-12-2008_including_second_Carrier 5" xfId="144" xr:uid="{00000000-0005-0000-0000-000098000000}"/>
    <cellStyle name="_BRU RND CIQ Version R14 6-12-2008_including_second_Carrier 5 2" xfId="3369" xr:uid="{EED3DC3A-9F23-4AEA-844A-A88CC95EB9BE}"/>
    <cellStyle name="_BRU RND CIQ Version R14 6-12-2008_including_second_Carrier 6" xfId="145" xr:uid="{00000000-0005-0000-0000-000099000000}"/>
    <cellStyle name="_BRU RND CIQ Version R14 6-12-2008_including_second_Carrier 6 2" xfId="3370" xr:uid="{9ED88E73-FC50-464D-B465-C159B112F27E}"/>
    <cellStyle name="_BRU RND CIQ Version R14 6-12-2008_including_second_Carrier 7" xfId="146" xr:uid="{00000000-0005-0000-0000-00009A000000}"/>
    <cellStyle name="_BRU RND CIQ Version R14 6-12-2008_including_second_Carrier 7 2" xfId="3371" xr:uid="{A6C58D19-1A99-4F93-9952-FA705C19C0BA}"/>
    <cellStyle name="_BRU RND CIQ Version R14 6-12-2008_including_second_Carrier 8" xfId="147" xr:uid="{00000000-0005-0000-0000-00009B000000}"/>
    <cellStyle name="_BRU RND CIQ Version R14 6-12-2008_including_second_Carrier 8 2" xfId="3372" xr:uid="{6E906C3B-A3F6-4055-A04E-16503A3DAC3C}"/>
    <cellStyle name="_BRU RND CIQ Version R14 6-12-2008_including_second_Carrier 9" xfId="148" xr:uid="{00000000-0005-0000-0000-00009C000000}"/>
    <cellStyle name="_BRU RND CIQ Version R14 6-12-2008_including_second_Carrier 9 2" xfId="3373" xr:uid="{C4AF2996-8863-4447-AD0D-5C6948A6A2AE}"/>
    <cellStyle name="_BRU RND CIQ Version R14 6-12-2008_including_second_Carrier_LTE_RNDCIQ_Template_v10" xfId="149" xr:uid="{00000000-0005-0000-0000-00009D000000}"/>
    <cellStyle name="_BRU RND CIQ Version R14 6-12-2008_including_second_Carrier_LTE_RNDCIQ_Template_v10 2" xfId="150" xr:uid="{00000000-0005-0000-0000-00009E000000}"/>
    <cellStyle name="_BRU RND CIQ Version R14 6-12-2008_including_second_Carrier_LTE_RNDCIQ_Template_v10 2 2" xfId="151" xr:uid="{00000000-0005-0000-0000-00009F000000}"/>
    <cellStyle name="_BRU RND CIQ Version R14 6-12-2008_including_second_Carrier_LTE_RNDCIQ_Template_v10 2 2 2" xfId="3376" xr:uid="{B0B09CC7-5831-472C-88EC-10B643D0820F}"/>
    <cellStyle name="_BRU RND CIQ Version R14 6-12-2008_including_second_Carrier_LTE_RNDCIQ_Template_v10 2 3" xfId="152" xr:uid="{00000000-0005-0000-0000-0000A0000000}"/>
    <cellStyle name="_BRU RND CIQ Version R14 6-12-2008_including_second_Carrier_LTE_RNDCIQ_Template_v10 2 3 2" xfId="3377" xr:uid="{B6EE78BC-FA23-423C-A987-41FF1924877D}"/>
    <cellStyle name="_BRU RND CIQ Version R14 6-12-2008_including_second_Carrier_LTE_RNDCIQ_Template_v10 2 4" xfId="3375" xr:uid="{14E9AA55-D4E3-48C6-B0C9-E1E745B744C8}"/>
    <cellStyle name="_BRU RND CIQ Version R14 6-12-2008_including_second_Carrier_LTE_RNDCIQ_Template_v10 3" xfId="153" xr:uid="{00000000-0005-0000-0000-0000A1000000}"/>
    <cellStyle name="_BRU RND CIQ Version R14 6-12-2008_including_second_Carrier_LTE_RNDCIQ_Template_v10 3 2" xfId="3378" xr:uid="{43B7B872-3D23-4DEA-B6CC-51CB044EEBD7}"/>
    <cellStyle name="_BRU RND CIQ Version R14 6-12-2008_including_second_Carrier_LTE_RNDCIQ_Template_v10 4" xfId="154" xr:uid="{00000000-0005-0000-0000-0000A2000000}"/>
    <cellStyle name="_BRU RND CIQ Version R14 6-12-2008_including_second_Carrier_LTE_RNDCIQ_Template_v10 4 2" xfId="3379" xr:uid="{1DB16DF4-1F29-412B-9703-45900D74AB2C}"/>
    <cellStyle name="_BRU RND CIQ Version R14 6-12-2008_including_second_Carrier_LTE_RNDCIQ_Template_v10 5" xfId="155" xr:uid="{00000000-0005-0000-0000-0000A3000000}"/>
    <cellStyle name="_BRU RND CIQ Version R14 6-12-2008_including_second_Carrier_LTE_RNDCIQ_Template_v10 5 2" xfId="3380" xr:uid="{3D6C889F-102B-4707-8831-56C5497B06DF}"/>
    <cellStyle name="_BRU RND CIQ Version R14 6-12-2008_including_second_Carrier_LTE_RNDCIQ_Template_v10 6" xfId="3374" xr:uid="{42757113-0492-443E-A14A-C5BB2CF8CC3C}"/>
    <cellStyle name="_BRU RND CIQ Version R14 6-12-2008_including_second_Carrier_ROGERS_RND_CIQ_Montreal_LTE_Rollout_Rev03_1" xfId="156" xr:uid="{00000000-0005-0000-0000-0000A4000000}"/>
    <cellStyle name="_BRU RND CIQ Version R14 6-12-2008_including_second_Carrier_ROGERS_RND_CIQ_Montreal_LTE_Rollout_Rev03_1 2" xfId="3381" xr:uid="{FB7B73A5-A6D4-4C36-9654-D0F1DCA0AACE}"/>
    <cellStyle name="_dyn RN" xfId="157" xr:uid="{00000000-0005-0000-0000-0000A5000000}"/>
    <cellStyle name="_dyn RN 10" xfId="158" xr:uid="{00000000-0005-0000-0000-0000A6000000}"/>
    <cellStyle name="_dyn RN 10 2" xfId="3383" xr:uid="{6995A0D3-9FA5-4F23-96F5-658D93D7A6CE}"/>
    <cellStyle name="_dyn RN 11" xfId="159" xr:uid="{00000000-0005-0000-0000-0000A7000000}"/>
    <cellStyle name="_dyn RN 11 2" xfId="3384" xr:uid="{64ADCB5F-29EF-47FF-8B7D-317EEC37AF56}"/>
    <cellStyle name="_dyn RN 12" xfId="160" xr:uid="{00000000-0005-0000-0000-0000A8000000}"/>
    <cellStyle name="_dyn RN 12 2" xfId="3385" xr:uid="{2F4A8D7A-D845-4603-9F07-43077283D914}"/>
    <cellStyle name="_dyn RN 13" xfId="161" xr:uid="{00000000-0005-0000-0000-0000A9000000}"/>
    <cellStyle name="_dyn RN 13 2" xfId="3386" xr:uid="{13F99807-C23B-4CD1-AA94-96ECEC2C060B}"/>
    <cellStyle name="_dyn RN 14" xfId="3382" xr:uid="{D83B50E8-AB6A-45B0-8BA6-BF3F20EFD248}"/>
    <cellStyle name="_dyn RN 2" xfId="162" xr:uid="{00000000-0005-0000-0000-0000AA000000}"/>
    <cellStyle name="_dyn RN 2 2" xfId="3387" xr:uid="{E695976C-CC86-4245-AA79-82F873385532}"/>
    <cellStyle name="_dyn RN 3" xfId="163" xr:uid="{00000000-0005-0000-0000-0000AB000000}"/>
    <cellStyle name="_dyn RN 3 2" xfId="3388" xr:uid="{B26C3E1D-3CBE-4E13-80DA-B65B90964F4E}"/>
    <cellStyle name="_dyn RN 4" xfId="164" xr:uid="{00000000-0005-0000-0000-0000AC000000}"/>
    <cellStyle name="_dyn RN 4 2" xfId="3389" xr:uid="{FE839FC8-8954-4515-9E17-38F6027DB509}"/>
    <cellStyle name="_dyn RN 5" xfId="165" xr:uid="{00000000-0005-0000-0000-0000AD000000}"/>
    <cellStyle name="_dyn RN 5 2" xfId="3390" xr:uid="{8759E3CE-2822-4CE9-821C-FB0730EB077A}"/>
    <cellStyle name="_dyn RN 6" xfId="166" xr:uid="{00000000-0005-0000-0000-0000AE000000}"/>
    <cellStyle name="_dyn RN 6 2" xfId="3391" xr:uid="{A8398167-1329-46AA-BFB2-89EA550593DB}"/>
    <cellStyle name="_dyn RN 7" xfId="167" xr:uid="{00000000-0005-0000-0000-0000AF000000}"/>
    <cellStyle name="_dyn RN 7 2" xfId="3392" xr:uid="{E8D2C7EC-622A-4D8A-ACB4-AD009F1E776F}"/>
    <cellStyle name="_dyn RN 8" xfId="168" xr:uid="{00000000-0005-0000-0000-0000B0000000}"/>
    <cellStyle name="_dyn RN 8 2" xfId="3393" xr:uid="{F1324771-E06F-4BE0-87B7-143524A9AD0E}"/>
    <cellStyle name="_dyn RN 9" xfId="169" xr:uid="{00000000-0005-0000-0000-0000B1000000}"/>
    <cellStyle name="_dyn RN 9 2" xfId="3394" xr:uid="{FC392237-E084-4D2F-8A93-75ECC48B7CBE}"/>
    <cellStyle name="_dyn RN_(MARKET)_LTE_RNDCIQ_Rev(031811)" xfId="170" xr:uid="{00000000-0005-0000-0000-0000B2000000}"/>
    <cellStyle name="_dyn RN_(MARKET)_LTE_RNDCIQ_Rev(031811) 2" xfId="3395" xr:uid="{374DB2ED-5731-4A62-8D08-EC25BA795E82}"/>
    <cellStyle name="_dyn RN_eRNDCIQ Checklist Rev 2_WalthamMA" xfId="171" xr:uid="{00000000-0005-0000-0000-0000B3000000}"/>
    <cellStyle name="_dyn RN_eRNDCIQ Checklist Rev 2_WalthamMA 2" xfId="3396" xr:uid="{F048583E-72B5-4BCB-B977-51CCDCD8E9D6}"/>
    <cellStyle name="_dyn RN_eRNDCIQ Checklist Rev 2_WalthamMA_LTE_RNDCIQ_Template_v10" xfId="172" xr:uid="{00000000-0005-0000-0000-0000B4000000}"/>
    <cellStyle name="_dyn RN_eRNDCIQ Checklist Rev 2_WalthamMA_LTE_RNDCIQ_Template_v10 2" xfId="3397" xr:uid="{518793E9-017A-427F-B111-50BAC1A0483C}"/>
    <cellStyle name="_dyn RN_eUtran NeighRelations" xfId="173" xr:uid="{00000000-0005-0000-0000-0000B5000000}"/>
    <cellStyle name="_dyn RN_eUtran NeighRelations 2" xfId="3398" xr:uid="{F057036D-7FBF-44ED-B542-B42712A5C175}"/>
    <cellStyle name="_dyn RN_eUtran Parameters" xfId="174" xr:uid="{00000000-0005-0000-0000-0000B6000000}"/>
    <cellStyle name="_dyn RN_eUtran Parameters 2" xfId="3399" xr:uid="{4E39E9ED-4523-4FC0-B85E-7D33416D4E59}"/>
    <cellStyle name="_dyn RN_LA_LTE_RNDCIQ_Rev 2 (03.09.2011)" xfId="175" xr:uid="{00000000-0005-0000-0000-0000B7000000}"/>
    <cellStyle name="_dyn RN_LA_LTE_RNDCIQ_Rev 2 (03.09.2011) 2" xfId="3400" xr:uid="{D3A48FC5-48B6-4D2B-92CA-01B8B3D67D98}"/>
    <cellStyle name="_dyn RN_Losses and Delays" xfId="176" xr:uid="{00000000-0005-0000-0000-0000B8000000}"/>
    <cellStyle name="_dyn RN_Losses and Delays 2" xfId="3401" xr:uid="{FB2D93EE-A1C3-4032-A539-8B6FB97EAE22}"/>
    <cellStyle name="_dyn RN_LTE_RNDCIQ_Template_CSFB" xfId="177" xr:uid="{00000000-0005-0000-0000-0000B9000000}"/>
    <cellStyle name="_dyn RN_LTE_RNDCIQ_Template_CSFB 2" xfId="3402" xr:uid="{4E172FAE-4DF8-4DE8-9F5D-4F5F8651251E}"/>
    <cellStyle name="_dyn RN_LTE_RNDCIQ_Template_Formula" xfId="178" xr:uid="{00000000-0005-0000-0000-0000BA000000}"/>
    <cellStyle name="_dyn RN_LTE_RNDCIQ_Template_Formula 2" xfId="3403" xr:uid="{AE86DDE3-5B4A-4991-8170-4290F9F98D58}"/>
    <cellStyle name="_dyn RN_LTE_RNDCIQ_Template_v10" xfId="179" xr:uid="{00000000-0005-0000-0000-0000BB000000}"/>
    <cellStyle name="_dyn RN_LTE_RNDCIQ_Template_v10 2" xfId="3404" xr:uid="{6DA2F07C-2005-4838-95B9-43B17D740DFB}"/>
    <cellStyle name="_dyn RN_PCI" xfId="180" xr:uid="{00000000-0005-0000-0000-0000BC000000}"/>
    <cellStyle name="_dyn RN_PCI 2" xfId="3405" xr:uid="{D2124E22-6716-46A1-85EB-4C67174EE00D}"/>
    <cellStyle name="_dyn RN_Revision History" xfId="181" xr:uid="{00000000-0005-0000-0000-0000BD000000}"/>
    <cellStyle name="_dyn RN_Revision History 2" xfId="3406" xr:uid="{DC24A91B-821B-46DE-83B8-F17C969A80C8}"/>
    <cellStyle name="_dyn RN_RNDCIQ LTE -Template_Verizon Rev6" xfId="182" xr:uid="{00000000-0005-0000-0000-0000BE000000}"/>
    <cellStyle name="_dyn RN_RNDCIQ LTE -Template_Verizon Rev6 2" xfId="3407" xr:uid="{F742ACA8-7B86-43B2-9651-9787DBEAE961}"/>
    <cellStyle name="_dyn RN_RNDCIQ LTE -Template_Verizon Rev6_LTE_RNDCIQ_Template_v10" xfId="183" xr:uid="{00000000-0005-0000-0000-0000BF000000}"/>
    <cellStyle name="_dyn RN_RNDCIQ LTE -Template_Verizon Rev6_LTE_RNDCIQ_Template_v10 2" xfId="3408" xr:uid="{096AA375-A87C-4116-B3D4-6431C47B3716}"/>
    <cellStyle name="_dyn RN_RNDCIQ_Template (03.18.2011)" xfId="184" xr:uid="{00000000-0005-0000-0000-0000C0000000}"/>
    <cellStyle name="_dyn RN_RNDCIQ_Template (03.18.2011) 2" xfId="3409" xr:uid="{C5138A7E-A316-4E78-8B91-F192E31E1909}"/>
    <cellStyle name="_dyn RN_RNDCIQProgram_Version6_Junaid" xfId="185" xr:uid="{00000000-0005-0000-0000-0000C1000000}"/>
    <cellStyle name="_dyn RN_RNDCIQProgram_Version6_Junaid 2" xfId="3410" xr:uid="{5A9EAA38-2801-450C-9927-49D50F0549E8}"/>
    <cellStyle name="_dyn RN_RNDCIQProgram_Version6_Junaid_LTE_RNDCIQ_Template_v10" xfId="186" xr:uid="{00000000-0005-0000-0000-0000C2000000}"/>
    <cellStyle name="_dyn RN_RNDCIQProgram_Version6_Junaid_LTE_RNDCIQ_Template_v10 2" xfId="3411" xr:uid="{384EDB92-5CD1-4604-A975-13A3A2F6582D}"/>
    <cellStyle name="_dyn RN_ROGERS_RND_CIQ_Montreal_LTE_Rollout_Rev03_1" xfId="187" xr:uid="{00000000-0005-0000-0000-0000C3000000}"/>
    <cellStyle name="_dyn RN_ROGERS_RND_CIQ_Montreal_LTE_Rollout_Rev03_1 2" xfId="3412" xr:uid="{C0D7A457-04A4-45A7-856A-7EFE9BE8B7BC}"/>
    <cellStyle name="_dyn RN_ROGERS_RND_CIQ_Ottawa_LTE_Rollout_Rev05" xfId="188" xr:uid="{00000000-0005-0000-0000-0000C4000000}"/>
    <cellStyle name="_dyn RN_ROGERS_RND_CIQ_Ottawa_LTE_Rollout_Rev05 2" xfId="3413" xr:uid="{27EBF23D-5E37-4242-9604-BD07C55D9E8D}"/>
    <cellStyle name="_dyn RN_Utran Relations" xfId="189" xr:uid="{00000000-0005-0000-0000-0000C5000000}"/>
    <cellStyle name="_dyn RN_Utran Relations 10" xfId="190" xr:uid="{00000000-0005-0000-0000-0000C6000000}"/>
    <cellStyle name="_dyn RN_Utran Relations 10 2" xfId="191" xr:uid="{00000000-0005-0000-0000-0000C7000000}"/>
    <cellStyle name="_dyn RN_Utran Relations 10 2 2" xfId="3415" xr:uid="{B01DD783-45E8-4605-92F5-1915F49D57A3}"/>
    <cellStyle name="_dyn RN_Utran Relations 10 3" xfId="192" xr:uid="{00000000-0005-0000-0000-0000C8000000}"/>
    <cellStyle name="_dyn RN_Utran Relations 10 3 2" xfId="3416" xr:uid="{71AF53C4-20AF-4CD8-BAE7-5C7979C58A0E}"/>
    <cellStyle name="_dyn RN_Utran Relations 10 4" xfId="193" xr:uid="{00000000-0005-0000-0000-0000C9000000}"/>
    <cellStyle name="_dyn RN_Utran Relations 10 4 2" xfId="3417" xr:uid="{3064CE8D-9C89-4AB6-9CF5-DF98938BF6EE}"/>
    <cellStyle name="_dyn RN_Utran Relations 10 5" xfId="194" xr:uid="{00000000-0005-0000-0000-0000CA000000}"/>
    <cellStyle name="_dyn RN_Utran Relations 10 5 2" xfId="3418" xr:uid="{5C710AAD-E67A-4844-9FA8-30F0EA7D9750}"/>
    <cellStyle name="_dyn RN_Utran Relations 10 6" xfId="195" xr:uid="{00000000-0005-0000-0000-0000CB000000}"/>
    <cellStyle name="_dyn RN_Utran Relations 10 6 2" xfId="3419" xr:uid="{D021A2F6-AA1B-473C-9459-B094F8A5DBE6}"/>
    <cellStyle name="_dyn RN_Utran Relations 10 7" xfId="3414" xr:uid="{F90768E8-B3BB-4DC0-A334-8AADA816085D}"/>
    <cellStyle name="_dyn RN_Utran Relations 11" xfId="196" xr:uid="{00000000-0005-0000-0000-0000CC000000}"/>
    <cellStyle name="_dyn RN_Utran Relations 11 2" xfId="197" xr:uid="{00000000-0005-0000-0000-0000CD000000}"/>
    <cellStyle name="_dyn RN_Utran Relations 11 2 2" xfId="3421" xr:uid="{37EBC0D1-4957-417C-B68F-CA1AF5A70AB6}"/>
    <cellStyle name="_dyn RN_Utran Relations 11 3" xfId="198" xr:uid="{00000000-0005-0000-0000-0000CE000000}"/>
    <cellStyle name="_dyn RN_Utran Relations 11 3 2" xfId="3422" xr:uid="{F613B214-4F19-4D69-9D09-24008972038E}"/>
    <cellStyle name="_dyn RN_Utran Relations 11 4" xfId="3420" xr:uid="{79FF0F0F-808F-4881-BD9A-A7504DFF25D0}"/>
    <cellStyle name="_dyn RN_Utran Relations 12" xfId="199" xr:uid="{00000000-0005-0000-0000-0000CF000000}"/>
    <cellStyle name="_dyn RN_Utran Relations 12 2" xfId="3423" xr:uid="{41FF9FF0-9109-409D-9C80-DC37426C45DD}"/>
    <cellStyle name="_dyn RN_Utran Relations 13" xfId="200" xr:uid="{00000000-0005-0000-0000-0000D0000000}"/>
    <cellStyle name="_dyn RN_Utran Relations 13 2" xfId="3424" xr:uid="{DFB69AE8-2238-4011-82CF-A19BF1972ECB}"/>
    <cellStyle name="_dyn RN_Utran Relations 14" xfId="201" xr:uid="{00000000-0005-0000-0000-0000D1000000}"/>
    <cellStyle name="_dyn RN_Utran Relations 14 2" xfId="3425" xr:uid="{619DF1B0-27C7-46D8-98B9-40C43CFA19A5}"/>
    <cellStyle name="_dyn RN_Utran Relations 2" xfId="202" xr:uid="{00000000-0005-0000-0000-0000D2000000}"/>
    <cellStyle name="_dyn RN_Utran Relations 2 2" xfId="3426" xr:uid="{4ABA5D7B-7F67-4383-9FFE-3677D18E8202}"/>
    <cellStyle name="_dyn RN_Utran Relations 2_eUtran NeighRelations" xfId="203" xr:uid="{00000000-0005-0000-0000-0000D3000000}"/>
    <cellStyle name="_dyn RN_Utran Relations 2_eUtran NeighRelations 2" xfId="204" xr:uid="{00000000-0005-0000-0000-0000D4000000}"/>
    <cellStyle name="_dyn RN_Utran Relations 2_eUtran NeighRelations 2 2" xfId="205" xr:uid="{00000000-0005-0000-0000-0000D5000000}"/>
    <cellStyle name="_dyn RN_Utran Relations 2_eUtran NeighRelations 2 2 2" xfId="3428" xr:uid="{1E829B1B-0AE0-49FB-89A3-7DBB56721844}"/>
    <cellStyle name="_dyn RN_Utran Relations 2_eUtran NeighRelations 2 3" xfId="206" xr:uid="{00000000-0005-0000-0000-0000D6000000}"/>
    <cellStyle name="_dyn RN_Utran Relations 2_eUtran NeighRelations 2 3 2" xfId="3429" xr:uid="{FCF43B1F-43C1-4694-A29A-B3F0CCFF182B}"/>
    <cellStyle name="_dyn RN_Utran Relations 2_eUtran NeighRelations 2 4" xfId="207" xr:uid="{00000000-0005-0000-0000-0000D7000000}"/>
    <cellStyle name="_dyn RN_Utran Relations 2_eUtran NeighRelations 2 4 2" xfId="3430" xr:uid="{A8B4ED83-78A5-43E6-B119-EBDF1E3BD6A0}"/>
    <cellStyle name="_dyn RN_Utran Relations 2_eUtran NeighRelations 2 5" xfId="208" xr:uid="{00000000-0005-0000-0000-0000D8000000}"/>
    <cellStyle name="_dyn RN_Utran Relations 2_eUtran NeighRelations 2 5 2" xfId="3431" xr:uid="{69E241A2-FD55-4B3A-81B7-34AB49AD87C2}"/>
    <cellStyle name="_dyn RN_Utran Relations 2_eUtran NeighRelations 2 6" xfId="209" xr:uid="{00000000-0005-0000-0000-0000D9000000}"/>
    <cellStyle name="_dyn RN_Utran Relations 2_eUtran NeighRelations 2 6 2" xfId="3432" xr:uid="{7001F315-565E-43BC-A6B7-67A38CBABD50}"/>
    <cellStyle name="_dyn RN_Utran Relations 2_eUtran NeighRelations 2 7" xfId="3427" xr:uid="{C8A23531-5388-44A9-BA02-44BC30441E2C}"/>
    <cellStyle name="_dyn RN_Utran Relations 2_eUtran NeighRelations 3" xfId="210" xr:uid="{00000000-0005-0000-0000-0000DA000000}"/>
    <cellStyle name="_dyn RN_Utran Relations 2_eUtran NeighRelations 3 2" xfId="3433" xr:uid="{AB60F367-BEFA-4525-B306-AC3877619A9D}"/>
    <cellStyle name="_dyn RN_Utran Relations 2_eUtran NeighRelations 4" xfId="211" xr:uid="{00000000-0005-0000-0000-0000DB000000}"/>
    <cellStyle name="_dyn RN_Utran Relations 2_eUtran NeighRelations 4 2" xfId="212" xr:uid="{00000000-0005-0000-0000-0000DC000000}"/>
    <cellStyle name="_dyn RN_Utran Relations 2_eUtran NeighRelations 4 2 2" xfId="3435" xr:uid="{B5A4E296-5641-4CC4-9F21-38F54BFEBD67}"/>
    <cellStyle name="_dyn RN_Utran Relations 2_eUtran NeighRelations 4 3" xfId="213" xr:uid="{00000000-0005-0000-0000-0000DD000000}"/>
    <cellStyle name="_dyn RN_Utran Relations 2_eUtran NeighRelations 4 3 2" xfId="3436" xr:uid="{17BD89D3-5867-4C02-81BF-D352256628D0}"/>
    <cellStyle name="_dyn RN_Utran Relations 2_eUtran NeighRelations 4 4" xfId="3434" xr:uid="{7D757CEC-9546-42F6-9EE5-E13C6C15835E}"/>
    <cellStyle name="_dyn RN_Utran Relations 2_eUtran NeighRelations 5" xfId="214" xr:uid="{00000000-0005-0000-0000-0000DE000000}"/>
    <cellStyle name="_dyn RN_Utran Relations 2_eUtran NeighRelations 5 2" xfId="3437" xr:uid="{1C59FAA9-D9C7-48EE-B9F1-BF69BFABFF43}"/>
    <cellStyle name="_dyn RN_Utran Relations 2_eUtran NeighRelations 6" xfId="215" xr:uid="{00000000-0005-0000-0000-0000DF000000}"/>
    <cellStyle name="_dyn RN_Utran Relations 2_eUtran NeighRelations 6 2" xfId="3438" xr:uid="{BA423D06-768B-4685-895C-8277FEDDA011}"/>
    <cellStyle name="_dyn RN_Utran Relations 2_eUtran NeighRelations 7" xfId="216" xr:uid="{00000000-0005-0000-0000-0000E0000000}"/>
    <cellStyle name="_dyn RN_Utran Relations 2_eUtran NeighRelations 7 2" xfId="3439" xr:uid="{BA903FEF-933F-49E0-A357-A82165074EE7}"/>
    <cellStyle name="_dyn RN_Utran Relations 2_eUtran NeighRelations_ROGERS_RND_CIQ_Montreal_LTE_Rollout_Rev03_1" xfId="217" xr:uid="{00000000-0005-0000-0000-0000E1000000}"/>
    <cellStyle name="_dyn RN_Utran Relations 2_eUtran NeighRelations_ROGERS_RND_CIQ_Montreal_LTE_Rollout_Rev03_1 2" xfId="3440" xr:uid="{BA0B1036-CD4D-4460-BDCA-42ED4AB218FD}"/>
    <cellStyle name="_dyn RN_Utran Relations 2_Losses and Delays" xfId="218" xr:uid="{00000000-0005-0000-0000-0000E2000000}"/>
    <cellStyle name="_dyn RN_Utran Relations 2_Losses and Delays 2" xfId="219" xr:uid="{00000000-0005-0000-0000-0000E3000000}"/>
    <cellStyle name="_dyn RN_Utran Relations 2_Losses and Delays 2 2" xfId="220" xr:uid="{00000000-0005-0000-0000-0000E4000000}"/>
    <cellStyle name="_dyn RN_Utran Relations 2_Losses and Delays 2 2 2" xfId="3442" xr:uid="{F4A1F910-B768-4ECF-93DF-26978C7C4CA8}"/>
    <cellStyle name="_dyn RN_Utran Relations 2_Losses and Delays 2 3" xfId="221" xr:uid="{00000000-0005-0000-0000-0000E5000000}"/>
    <cellStyle name="_dyn RN_Utran Relations 2_Losses and Delays 2 3 2" xfId="3443" xr:uid="{ABC4F222-447E-4B7C-AE8B-83A956CB7190}"/>
    <cellStyle name="_dyn RN_Utran Relations 2_Losses and Delays 2 4" xfId="222" xr:uid="{00000000-0005-0000-0000-0000E6000000}"/>
    <cellStyle name="_dyn RN_Utran Relations 2_Losses and Delays 2 4 2" xfId="3444" xr:uid="{72DBC3D9-4122-4580-812E-7F1BDC9B8898}"/>
    <cellStyle name="_dyn RN_Utran Relations 2_Losses and Delays 2 5" xfId="223" xr:uid="{00000000-0005-0000-0000-0000E7000000}"/>
    <cellStyle name="_dyn RN_Utran Relations 2_Losses and Delays 2 5 2" xfId="3445" xr:uid="{BE547C57-ABF4-4B06-829D-98B1ECE18D44}"/>
    <cellStyle name="_dyn RN_Utran Relations 2_Losses and Delays 2 6" xfId="224" xr:uid="{00000000-0005-0000-0000-0000E8000000}"/>
    <cellStyle name="_dyn RN_Utran Relations 2_Losses and Delays 2 6 2" xfId="3446" xr:uid="{FD4E86AF-4069-4FD2-8434-4A2541E232FD}"/>
    <cellStyle name="_dyn RN_Utran Relations 2_Losses and Delays 2 7" xfId="3441" xr:uid="{062D409F-013E-42FD-A1CF-BEACCF64F3E8}"/>
    <cellStyle name="_dyn RN_Utran Relations 2_Losses and Delays 3" xfId="225" xr:uid="{00000000-0005-0000-0000-0000E9000000}"/>
    <cellStyle name="_dyn RN_Utran Relations 2_Losses and Delays 3 2" xfId="3447" xr:uid="{1FB969B6-2D27-47D6-B14F-30044C28D1B8}"/>
    <cellStyle name="_dyn RN_Utran Relations 2_Losses and Delays 4" xfId="226" xr:uid="{00000000-0005-0000-0000-0000EA000000}"/>
    <cellStyle name="_dyn RN_Utran Relations 2_Losses and Delays 4 2" xfId="227" xr:uid="{00000000-0005-0000-0000-0000EB000000}"/>
    <cellStyle name="_dyn RN_Utran Relations 2_Losses and Delays 4 2 2" xfId="3449" xr:uid="{609E2300-B925-4EBA-AB51-63AE69EB82A1}"/>
    <cellStyle name="_dyn RN_Utran Relations 2_Losses and Delays 4 3" xfId="228" xr:uid="{00000000-0005-0000-0000-0000EC000000}"/>
    <cellStyle name="_dyn RN_Utran Relations 2_Losses and Delays 4 3 2" xfId="3450" xr:uid="{6F4B97BB-DCF9-48FD-9F0F-17FB65A92497}"/>
    <cellStyle name="_dyn RN_Utran Relations 2_Losses and Delays 4 4" xfId="3448" xr:uid="{118FA0FF-03F1-4138-A3C4-94B00BFAC5A8}"/>
    <cellStyle name="_dyn RN_Utran Relations 2_Losses and Delays 5" xfId="229" xr:uid="{00000000-0005-0000-0000-0000ED000000}"/>
    <cellStyle name="_dyn RN_Utran Relations 2_Losses and Delays 5 2" xfId="3451" xr:uid="{D763D759-E4D2-4C74-8AE0-53FB75335E48}"/>
    <cellStyle name="_dyn RN_Utran Relations 2_Losses and Delays 6" xfId="230" xr:uid="{00000000-0005-0000-0000-0000EE000000}"/>
    <cellStyle name="_dyn RN_Utran Relations 2_Losses and Delays 6 2" xfId="3452" xr:uid="{23333D29-C1A7-4354-BD65-B6D12422BFCB}"/>
    <cellStyle name="_dyn RN_Utran Relations 2_Losses and Delays 7" xfId="231" xr:uid="{00000000-0005-0000-0000-0000EF000000}"/>
    <cellStyle name="_dyn RN_Utran Relations 2_Losses and Delays 7 2" xfId="3453" xr:uid="{829652DB-77E9-4455-8307-CF379AD68C4F}"/>
    <cellStyle name="_dyn RN_Utran Relations 2_Losses and Delays_ROGERS_RND_CIQ_Montreal_LTE_Rollout_Rev03_1" xfId="232" xr:uid="{00000000-0005-0000-0000-0000F0000000}"/>
    <cellStyle name="_dyn RN_Utran Relations 2_Losses and Delays_ROGERS_RND_CIQ_Montreal_LTE_Rollout_Rev03_1 2" xfId="3454" xr:uid="{5FF55165-165C-4DEA-96B3-EC529670EFDF}"/>
    <cellStyle name="_dyn RN_Utran Relations 2_PCI" xfId="233" xr:uid="{00000000-0005-0000-0000-0000F1000000}"/>
    <cellStyle name="_dyn RN_Utran Relations 2_PCI 2" xfId="234" xr:uid="{00000000-0005-0000-0000-0000F2000000}"/>
    <cellStyle name="_dyn RN_Utran Relations 2_PCI 2 2" xfId="235" xr:uid="{00000000-0005-0000-0000-0000F3000000}"/>
    <cellStyle name="_dyn RN_Utran Relations 2_PCI 2 2 2" xfId="3456" xr:uid="{E7314972-DBEC-43A6-AE78-02F32A6B13A0}"/>
    <cellStyle name="_dyn RN_Utran Relations 2_PCI 2 3" xfId="236" xr:uid="{00000000-0005-0000-0000-0000F4000000}"/>
    <cellStyle name="_dyn RN_Utran Relations 2_PCI 2 3 2" xfId="3457" xr:uid="{1B4D647D-DD7D-494C-B8B2-943C9F191B85}"/>
    <cellStyle name="_dyn RN_Utran Relations 2_PCI 2 4" xfId="237" xr:uid="{00000000-0005-0000-0000-0000F5000000}"/>
    <cellStyle name="_dyn RN_Utran Relations 2_PCI 2 4 2" xfId="3458" xr:uid="{23A6E9D8-33E1-4616-8044-7EA302C88955}"/>
    <cellStyle name="_dyn RN_Utran Relations 2_PCI 2 5" xfId="238" xr:uid="{00000000-0005-0000-0000-0000F6000000}"/>
    <cellStyle name="_dyn RN_Utran Relations 2_PCI 2 5 2" xfId="3459" xr:uid="{F6DE5334-87A5-4BC2-B11F-56875E0F828C}"/>
    <cellStyle name="_dyn RN_Utran Relations 2_PCI 2 6" xfId="239" xr:uid="{00000000-0005-0000-0000-0000F7000000}"/>
    <cellStyle name="_dyn RN_Utran Relations 2_PCI 2 6 2" xfId="3460" xr:uid="{CB0463E8-1276-4870-A7EA-4B355958C441}"/>
    <cellStyle name="_dyn RN_Utran Relations 2_PCI 2 7" xfId="3455" xr:uid="{738F3721-9D3F-4222-97E8-2685AE124A6B}"/>
    <cellStyle name="_dyn RN_Utran Relations 2_PCI 3" xfId="240" xr:uid="{00000000-0005-0000-0000-0000F8000000}"/>
    <cellStyle name="_dyn RN_Utran Relations 2_PCI 3 2" xfId="3461" xr:uid="{4DEAA790-AB72-4602-B549-7DE5BA3F5DDC}"/>
    <cellStyle name="_dyn RN_Utran Relations 2_PCI 4" xfId="241" xr:uid="{00000000-0005-0000-0000-0000F9000000}"/>
    <cellStyle name="_dyn RN_Utran Relations 2_PCI 4 2" xfId="242" xr:uid="{00000000-0005-0000-0000-0000FA000000}"/>
    <cellStyle name="_dyn RN_Utran Relations 2_PCI 4 2 2" xfId="3463" xr:uid="{08D5DF26-78EE-4433-BD08-22EC46775876}"/>
    <cellStyle name="_dyn RN_Utran Relations 2_PCI 4 3" xfId="243" xr:uid="{00000000-0005-0000-0000-0000FB000000}"/>
    <cellStyle name="_dyn RN_Utran Relations 2_PCI 4 3 2" xfId="3464" xr:uid="{9457EE7D-1138-489D-B825-6659400DEA82}"/>
    <cellStyle name="_dyn RN_Utran Relations 2_PCI 4 4" xfId="3462" xr:uid="{6AD62F63-90F9-420F-8446-B8B7F453931D}"/>
    <cellStyle name="_dyn RN_Utran Relations 2_PCI 5" xfId="244" xr:uid="{00000000-0005-0000-0000-0000FC000000}"/>
    <cellStyle name="_dyn RN_Utran Relations 2_PCI 5 2" xfId="3465" xr:uid="{3B5D8278-895F-4FA8-9DA6-B527A283F177}"/>
    <cellStyle name="_dyn RN_Utran Relations 2_PCI 6" xfId="245" xr:uid="{00000000-0005-0000-0000-0000FD000000}"/>
    <cellStyle name="_dyn RN_Utran Relations 2_PCI 6 2" xfId="3466" xr:uid="{50367A2C-0539-468D-8605-D11BE0CDE51B}"/>
    <cellStyle name="_dyn RN_Utran Relations 2_PCI 7" xfId="246" xr:uid="{00000000-0005-0000-0000-0000FE000000}"/>
    <cellStyle name="_dyn RN_Utran Relations 2_PCI 7 2" xfId="3467" xr:uid="{868B4E8B-8788-4E0B-B464-686CE0199411}"/>
    <cellStyle name="_dyn RN_Utran Relations 2_PCI_ROGERS_RND_CIQ_Montreal_LTE_Rollout_Rev03_1" xfId="247" xr:uid="{00000000-0005-0000-0000-0000FF000000}"/>
    <cellStyle name="_dyn RN_Utran Relations 2_PCI_ROGERS_RND_CIQ_Montreal_LTE_Rollout_Rev03_1 2" xfId="3468" xr:uid="{F4835324-92DB-4592-BA72-741C7B9A62A8}"/>
    <cellStyle name="_dyn RN_Utran Relations 3" xfId="248" xr:uid="{00000000-0005-0000-0000-000000010000}"/>
    <cellStyle name="_dyn RN_Utran Relations 3 2" xfId="3469" xr:uid="{60D375E3-03EE-4CF9-BE05-A612992809AA}"/>
    <cellStyle name="_dyn RN_Utran Relations 4" xfId="249" xr:uid="{00000000-0005-0000-0000-000001010000}"/>
    <cellStyle name="_dyn RN_Utran Relations 4 2" xfId="3470" xr:uid="{656E649D-9515-4F91-9FB6-364CD776097C}"/>
    <cellStyle name="_dyn RN_Utran Relations 5" xfId="250" xr:uid="{00000000-0005-0000-0000-000002010000}"/>
    <cellStyle name="_dyn RN_Utran Relations 5 2" xfId="3471" xr:uid="{2FFF91FD-DC95-4E2B-A457-73537E449421}"/>
    <cellStyle name="_dyn RN_Utran Relations 6" xfId="251" xr:uid="{00000000-0005-0000-0000-000003010000}"/>
    <cellStyle name="_dyn RN_Utran Relations 6 2" xfId="3472" xr:uid="{0F009EAE-2FBD-491C-8111-D5D0937DF699}"/>
    <cellStyle name="_dyn RN_Utran Relations 7" xfId="252" xr:uid="{00000000-0005-0000-0000-000004010000}"/>
    <cellStyle name="_dyn RN_Utran Relations 7 2" xfId="3473" xr:uid="{A071B445-C243-4244-B222-A955B751B1B2}"/>
    <cellStyle name="_dyn RN_Utran Relations 8" xfId="253" xr:uid="{00000000-0005-0000-0000-000005010000}"/>
    <cellStyle name="_dyn RN_Utran Relations 8 2" xfId="3474" xr:uid="{3E59C1AA-E475-40F4-B90E-CC10FDB87E02}"/>
    <cellStyle name="_dyn RN_Utran Relations 9" xfId="254" xr:uid="{00000000-0005-0000-0000-000006010000}"/>
    <cellStyle name="_dyn RN_Utran Relations 9 2" xfId="3475" xr:uid="{7FD445E8-7EB6-454B-BA44-41D4D3E24B5E}"/>
    <cellStyle name="_dyn RN_Utran Relations_LTE_RNDCIQ_Template_v10" xfId="255" xr:uid="{00000000-0005-0000-0000-000007010000}"/>
    <cellStyle name="_dyn RN_Utran Relations_LTE_RNDCIQ_Template_v10 2" xfId="256" xr:uid="{00000000-0005-0000-0000-000008010000}"/>
    <cellStyle name="_dyn RN_Utran Relations_LTE_RNDCIQ_Template_v10 2 2" xfId="257" xr:uid="{00000000-0005-0000-0000-000009010000}"/>
    <cellStyle name="_dyn RN_Utran Relations_LTE_RNDCIQ_Template_v10 2 2 2" xfId="3478" xr:uid="{B5911DD2-E723-4BFB-8853-0FCF4C8EDB5A}"/>
    <cellStyle name="_dyn RN_Utran Relations_LTE_RNDCIQ_Template_v10 2 3" xfId="258" xr:uid="{00000000-0005-0000-0000-00000A010000}"/>
    <cellStyle name="_dyn RN_Utran Relations_LTE_RNDCIQ_Template_v10 2 3 2" xfId="3479" xr:uid="{CF0A8DF3-3DA2-42EF-8BE9-E8AAE976C852}"/>
    <cellStyle name="_dyn RN_Utran Relations_LTE_RNDCIQ_Template_v10 2 4" xfId="3477" xr:uid="{1E56670E-7966-4EA2-9133-D61AFA67471B}"/>
    <cellStyle name="_dyn RN_Utran Relations_LTE_RNDCIQ_Template_v10 3" xfId="259" xr:uid="{00000000-0005-0000-0000-00000B010000}"/>
    <cellStyle name="_dyn RN_Utran Relations_LTE_RNDCIQ_Template_v10 3 2" xfId="3480" xr:uid="{A582DE4F-CA59-4BC3-AE2C-ABA2EB293485}"/>
    <cellStyle name="_dyn RN_Utran Relations_LTE_RNDCIQ_Template_v10 4" xfId="260" xr:uid="{00000000-0005-0000-0000-00000C010000}"/>
    <cellStyle name="_dyn RN_Utran Relations_LTE_RNDCIQ_Template_v10 4 2" xfId="3481" xr:uid="{6D44B7AE-F7B3-4FF2-94ED-8FC87187D04A}"/>
    <cellStyle name="_dyn RN_Utran Relations_LTE_RNDCIQ_Template_v10 5" xfId="261" xr:uid="{00000000-0005-0000-0000-00000D010000}"/>
    <cellStyle name="_dyn RN_Utran Relations_LTE_RNDCIQ_Template_v10 5 2" xfId="3482" xr:uid="{46851D17-7A81-43F2-A7C5-4D5F2EE973AF}"/>
    <cellStyle name="_dyn RN_Utran Relations_LTE_RNDCIQ_Template_v10 6" xfId="3476" xr:uid="{50D79EFC-2264-411A-BDEC-FBEC50B176D8}"/>
    <cellStyle name="_dyn RN_Utran Relations_ROGERS_RND_CIQ_Montreal_LTE_Rollout_Rev03_1" xfId="262" xr:uid="{00000000-0005-0000-0000-00000E010000}"/>
    <cellStyle name="_dyn RN_Utran Relations_ROGERS_RND_CIQ_Montreal_LTE_Rollout_Rev03_1 2" xfId="3483" xr:uid="{B314FB1C-DE8C-44C9-B9C1-EABA366CFC91}"/>
    <cellStyle name="_Feeder &amp; Antenna Info" xfId="263" xr:uid="{00000000-0005-0000-0000-00000F010000}"/>
    <cellStyle name="_Feeder Delay Info" xfId="264" xr:uid="{00000000-0005-0000-0000-000010010000}"/>
    <cellStyle name="_Feeder Delay Info 2" xfId="3484" xr:uid="{1E875C83-B775-48A7-AD5B-F1F3ED992D4A}"/>
    <cellStyle name="_Feeder Delay Info_LTE_RNDCIQ_Template_v10" xfId="265" xr:uid="{00000000-0005-0000-0000-000011010000}"/>
    <cellStyle name="_Feeder Delay Info_LTE_RNDCIQ_Template_v10 2" xfId="3485" xr:uid="{21C7FCC6-40E1-407E-967F-640F2A050C18}"/>
    <cellStyle name="_GSM Nbr Cell" xfId="266" xr:uid="{00000000-0005-0000-0000-000012010000}"/>
    <cellStyle name="_GSM Nbr Cell 10" xfId="267" xr:uid="{00000000-0005-0000-0000-000013010000}"/>
    <cellStyle name="_GSM Nbr Cell 10 2" xfId="3487" xr:uid="{40C5D8E6-AAB8-402F-9A84-7195823D7554}"/>
    <cellStyle name="_GSM Nbr Cell 11" xfId="268" xr:uid="{00000000-0005-0000-0000-000014010000}"/>
    <cellStyle name="_GSM Nbr Cell 11 2" xfId="3488" xr:uid="{3EAA8320-D8D7-4730-AFCE-CB2A5E00187C}"/>
    <cellStyle name="_GSM Nbr Cell 12" xfId="269" xr:uid="{00000000-0005-0000-0000-000015010000}"/>
    <cellStyle name="_GSM Nbr Cell 12 2" xfId="3489" xr:uid="{25BC5D5B-40B0-4550-9898-56092D4FFB52}"/>
    <cellStyle name="_GSM Nbr Cell 13" xfId="270" xr:uid="{00000000-0005-0000-0000-000016010000}"/>
    <cellStyle name="_GSM Nbr Cell 13 2" xfId="3490" xr:uid="{B23B01EC-DA21-4D0C-9C4A-E7A42F9DC1AE}"/>
    <cellStyle name="_GSM Nbr Cell 14" xfId="3486" xr:uid="{0086305C-EE83-4FAA-8928-86F215D66BA2}"/>
    <cellStyle name="_GSM Nbr Cell 2" xfId="271" xr:uid="{00000000-0005-0000-0000-000017010000}"/>
    <cellStyle name="_GSM Nbr Cell 2 2" xfId="3491" xr:uid="{6BE1F686-4D23-46E8-864B-7D77863291DC}"/>
    <cellStyle name="_GSM Nbr Cell 3" xfId="272" xr:uid="{00000000-0005-0000-0000-000018010000}"/>
    <cellStyle name="_GSM Nbr Cell 3 2" xfId="3492" xr:uid="{97AE3E09-17FD-46C7-8767-D3889D5C3750}"/>
    <cellStyle name="_GSM Nbr Cell 4" xfId="273" xr:uid="{00000000-0005-0000-0000-000019010000}"/>
    <cellStyle name="_GSM Nbr Cell 4 2" xfId="3493" xr:uid="{E42081FC-684B-4E2E-B145-992A501F64F5}"/>
    <cellStyle name="_GSM Nbr Cell 5" xfId="274" xr:uid="{00000000-0005-0000-0000-00001A010000}"/>
    <cellStyle name="_GSM Nbr Cell 5 2" xfId="3494" xr:uid="{7158E424-DA1D-4957-927B-1DDF74D41064}"/>
    <cellStyle name="_GSM Nbr Cell 6" xfId="275" xr:uid="{00000000-0005-0000-0000-00001B010000}"/>
    <cellStyle name="_GSM Nbr Cell 6 2" xfId="3495" xr:uid="{3946584F-2578-45C2-B4BA-A3FDBFAB9AF8}"/>
    <cellStyle name="_GSM Nbr Cell 7" xfId="276" xr:uid="{00000000-0005-0000-0000-00001C010000}"/>
    <cellStyle name="_GSM Nbr Cell 7 2" xfId="3496" xr:uid="{BCC69A66-53C7-4812-BF3D-2F83F79D16D1}"/>
    <cellStyle name="_GSM Nbr Cell 8" xfId="277" xr:uid="{00000000-0005-0000-0000-00001D010000}"/>
    <cellStyle name="_GSM Nbr Cell 8 2" xfId="3497" xr:uid="{A1226351-BEA9-49CC-B2D5-C5CC98C214DE}"/>
    <cellStyle name="_GSM Nbr Cell 9" xfId="278" xr:uid="{00000000-0005-0000-0000-00001E010000}"/>
    <cellStyle name="_GSM Nbr Cell 9 2" xfId="3498" xr:uid="{A61B82C2-6102-4EC0-8C5E-0118826511EA}"/>
    <cellStyle name="_GSM Nbr Cell_(MARKET)_LTE_RNDCIQ_Rev(031811)" xfId="279" xr:uid="{00000000-0005-0000-0000-00001F010000}"/>
    <cellStyle name="_GSM Nbr Cell_(MARKET)_LTE_RNDCIQ_Rev(031811) 2" xfId="3499" xr:uid="{30566334-86A7-4431-B178-DEBA7892C539}"/>
    <cellStyle name="_GSM Nbr Cell_eRNDCIQ Checklist Rev 2_WalthamMA" xfId="280" xr:uid="{00000000-0005-0000-0000-000020010000}"/>
    <cellStyle name="_GSM Nbr Cell_eRNDCIQ Checklist Rev 2_WalthamMA 2" xfId="3500" xr:uid="{FBD97CC7-411F-4C22-9597-379203726A04}"/>
    <cellStyle name="_GSM Nbr Cell_eRNDCIQ Checklist Rev 2_WalthamMA_LTE_RNDCIQ_Template_v10" xfId="281" xr:uid="{00000000-0005-0000-0000-000021010000}"/>
    <cellStyle name="_GSM Nbr Cell_eRNDCIQ Checklist Rev 2_WalthamMA_LTE_RNDCIQ_Template_v10 2" xfId="3501" xr:uid="{022D8774-F368-4DC7-87C7-10DB6F9FB6C0}"/>
    <cellStyle name="_GSM Nbr Cell_eUtran NeighRelations" xfId="282" xr:uid="{00000000-0005-0000-0000-000022010000}"/>
    <cellStyle name="_GSM Nbr Cell_eUtran NeighRelations 2" xfId="3502" xr:uid="{81CB9996-ADD7-42A6-A5FB-8C00445EDA99}"/>
    <cellStyle name="_GSM Nbr Cell_eUtran Parameters" xfId="283" xr:uid="{00000000-0005-0000-0000-000023010000}"/>
    <cellStyle name="_GSM Nbr Cell_eUtran Parameters 2" xfId="3503" xr:uid="{6BDC5316-0511-486F-B7B6-DE709C398F32}"/>
    <cellStyle name="_GSM Nbr Cell_LA_LTE_RNDCIQ_Rev 2 (03.09.2011)" xfId="284" xr:uid="{00000000-0005-0000-0000-000024010000}"/>
    <cellStyle name="_GSM Nbr Cell_LA_LTE_RNDCIQ_Rev 2 (03.09.2011) 2" xfId="3504" xr:uid="{96918283-AED0-4D96-8B97-6CD51F21F72A}"/>
    <cellStyle name="_GSM Nbr Cell_Losses and Delays" xfId="285" xr:uid="{00000000-0005-0000-0000-000025010000}"/>
    <cellStyle name="_GSM Nbr Cell_Losses and Delays 2" xfId="3505" xr:uid="{3012979F-B977-4ECE-A658-1E7C230BC3AF}"/>
    <cellStyle name="_GSM Nbr Cell_LTE_RNDCIQ_Template_CSFB" xfId="286" xr:uid="{00000000-0005-0000-0000-000026010000}"/>
    <cellStyle name="_GSM Nbr Cell_LTE_RNDCIQ_Template_CSFB 2" xfId="3506" xr:uid="{26E168C8-5A72-4606-B3F6-1D92829ECE75}"/>
    <cellStyle name="_GSM Nbr Cell_LTE_RNDCIQ_Template_Formula" xfId="287" xr:uid="{00000000-0005-0000-0000-000027010000}"/>
    <cellStyle name="_GSM Nbr Cell_LTE_RNDCIQ_Template_Formula 2" xfId="3507" xr:uid="{B3AA9325-E379-4263-A9A0-6A07E9D5A8DF}"/>
    <cellStyle name="_GSM Nbr Cell_LTE_RNDCIQ_Template_v10" xfId="288" xr:uid="{00000000-0005-0000-0000-000028010000}"/>
    <cellStyle name="_GSM Nbr Cell_LTE_RNDCIQ_Template_v10 2" xfId="3508" xr:uid="{FA4CACEE-9051-4A20-839C-A2CCE58BD62F}"/>
    <cellStyle name="_GSM Nbr Cell_PCI" xfId="289" xr:uid="{00000000-0005-0000-0000-000029010000}"/>
    <cellStyle name="_GSM Nbr Cell_PCI 2" xfId="3509" xr:uid="{62CBC48A-65AB-4B2C-ADF6-55EE3A4A4BB6}"/>
    <cellStyle name="_GSM Nbr Cell_Revision History" xfId="290" xr:uid="{00000000-0005-0000-0000-00002A010000}"/>
    <cellStyle name="_GSM Nbr Cell_Revision History 2" xfId="3510" xr:uid="{1C1F9212-0AEA-46A9-B791-133B4A296089}"/>
    <cellStyle name="_GSM Nbr Cell_RNDCIQ LTE -Template_Verizon Rev6" xfId="291" xr:uid="{00000000-0005-0000-0000-00002B010000}"/>
    <cellStyle name="_GSM Nbr Cell_RNDCIQ LTE -Template_Verizon Rev6 2" xfId="3511" xr:uid="{1190252B-8092-48A9-9C56-9AF8D7259207}"/>
    <cellStyle name="_GSM Nbr Cell_RNDCIQ LTE -Template_Verizon Rev6_LTE_RNDCIQ_Template_v10" xfId="292" xr:uid="{00000000-0005-0000-0000-00002C010000}"/>
    <cellStyle name="_GSM Nbr Cell_RNDCIQ LTE -Template_Verizon Rev6_LTE_RNDCIQ_Template_v10 2" xfId="3512" xr:uid="{9853C3EE-D512-446C-8D25-A9608FF869D1}"/>
    <cellStyle name="_GSM Nbr Cell_RNDCIQ_Template (03.18.2011)" xfId="293" xr:uid="{00000000-0005-0000-0000-00002D010000}"/>
    <cellStyle name="_GSM Nbr Cell_RNDCIQ_Template (03.18.2011) 2" xfId="3513" xr:uid="{77571BBE-9362-4977-8BCC-DABE03280C07}"/>
    <cellStyle name="_GSM Nbr Cell_RNDCIQProgram_Version6_Junaid" xfId="294" xr:uid="{00000000-0005-0000-0000-00002E010000}"/>
    <cellStyle name="_GSM Nbr Cell_RNDCIQProgram_Version6_Junaid 10" xfId="295" xr:uid="{00000000-0005-0000-0000-00002F010000}"/>
    <cellStyle name="_GSM Nbr Cell_RNDCIQProgram_Version6_Junaid 11" xfId="296" xr:uid="{00000000-0005-0000-0000-000030010000}"/>
    <cellStyle name="_GSM Nbr Cell_RNDCIQProgram_Version6_Junaid 12" xfId="297" xr:uid="{00000000-0005-0000-0000-000031010000}"/>
    <cellStyle name="_GSM Nbr Cell_RNDCIQProgram_Version6_Junaid 13" xfId="298" xr:uid="{00000000-0005-0000-0000-000032010000}"/>
    <cellStyle name="_GSM Nbr Cell_RNDCIQProgram_Version6_Junaid 2" xfId="299" xr:uid="{00000000-0005-0000-0000-000033010000}"/>
    <cellStyle name="_GSM Nbr Cell_RNDCIQProgram_Version6_Junaid 3" xfId="300" xr:uid="{00000000-0005-0000-0000-000034010000}"/>
    <cellStyle name="_GSM Nbr Cell_RNDCIQProgram_Version6_Junaid 4" xfId="301" xr:uid="{00000000-0005-0000-0000-000035010000}"/>
    <cellStyle name="_GSM Nbr Cell_RNDCIQProgram_Version6_Junaid 5" xfId="302" xr:uid="{00000000-0005-0000-0000-000036010000}"/>
    <cellStyle name="_GSM Nbr Cell_RNDCIQProgram_Version6_Junaid 6" xfId="303" xr:uid="{00000000-0005-0000-0000-000037010000}"/>
    <cellStyle name="_GSM Nbr Cell_RNDCIQProgram_Version6_Junaid 7" xfId="304" xr:uid="{00000000-0005-0000-0000-000038010000}"/>
    <cellStyle name="_GSM Nbr Cell_RNDCIQProgram_Version6_Junaid 8" xfId="305" xr:uid="{00000000-0005-0000-0000-000039010000}"/>
    <cellStyle name="_GSM Nbr Cell_RNDCIQProgram_Version6_Junaid 9" xfId="306" xr:uid="{00000000-0005-0000-0000-00003A010000}"/>
    <cellStyle name="_GSM Nbr Cell_RNDCIQProgram_Version6_Junaid_(MARKET)_LTE_RNDCIQ_Rev(031811)" xfId="307" xr:uid="{00000000-0005-0000-0000-00003B010000}"/>
    <cellStyle name="_GSM Nbr Cell_RNDCIQProgram_Version6_Junaid_eUtran Parameters" xfId="308" xr:uid="{00000000-0005-0000-0000-00003C010000}"/>
    <cellStyle name="_GSM Nbr Cell_RNDCIQProgram_Version6_Junaid_LTE_RNDCIQ_Template_v10" xfId="309" xr:uid="{00000000-0005-0000-0000-00003D010000}"/>
    <cellStyle name="_GSM Nbr Cell_RNDCIQProgram_Version6_Junaid_LTE_RNDCIQ_Template_v10 2" xfId="310" xr:uid="{00000000-0005-0000-0000-00003E010000}"/>
    <cellStyle name="_GSM Nbr Cell_RNDCIQProgram_Version6_Junaid_LTE_RNDCIQ_Template_v10 3" xfId="311" xr:uid="{00000000-0005-0000-0000-00003F010000}"/>
    <cellStyle name="_GSM Nbr Cell_RNDCIQProgram_Version6_Junaid_LTE_RNDCIQ_Template_v10 4" xfId="312" xr:uid="{00000000-0005-0000-0000-000040010000}"/>
    <cellStyle name="_GSM Nbr Cell_RNDCIQProgram_Version6_Junaid_LTE_RNDCIQ_Template_v10 5" xfId="313" xr:uid="{00000000-0005-0000-0000-000041010000}"/>
    <cellStyle name="_GSM Nbr Cell_RNDCIQProgram_Version6_Junaid_RNDCIQ_Template (03.18.2011)" xfId="314" xr:uid="{00000000-0005-0000-0000-000042010000}"/>
    <cellStyle name="_GSM Nbr Cell_RNDCIQProgram_Version6_Junaid_RNDCIQ_Template (03.18.2011) 2" xfId="315" xr:uid="{00000000-0005-0000-0000-000043010000}"/>
    <cellStyle name="_GSM Nbr Cell_RNDCIQProgram_Version6_Junaid_RNDCIQ_Template (03.18.2011) 3" xfId="316" xr:uid="{00000000-0005-0000-0000-000044010000}"/>
    <cellStyle name="_GSM Nbr Cell_RNDCIQProgram_Version6_Junaid_RNDCIQ_Template (03.18.2011) 4" xfId="317" xr:uid="{00000000-0005-0000-0000-000045010000}"/>
    <cellStyle name="_GSM Nbr Cell_RNDCIQProgram_Version6_Junaid_RNDCIQ_Template (03.18.2011) 5" xfId="318" xr:uid="{00000000-0005-0000-0000-000046010000}"/>
    <cellStyle name="_GSM Nbr Cell_RNDCIQProgram_Version6_Junaid_ROGERS_RND_CIQ_Montreal_LTE_Rollout_Rev03_1" xfId="319" xr:uid="{00000000-0005-0000-0000-000047010000}"/>
    <cellStyle name="_GSM Nbr Cell_RNDCIQProgram_Version6_Junaid_ROGERS_RND_CIQ_Ottawa_LTE_Rollout_Rev05" xfId="320" xr:uid="{00000000-0005-0000-0000-000048010000}"/>
    <cellStyle name="_GSM Nbr Cell_ROGERS_RND_CIQ_Montreal_LTE_Rollout_Rev03_1" xfId="321" xr:uid="{00000000-0005-0000-0000-000049010000}"/>
    <cellStyle name="_GSM Nbr Cell_ROGERS_RND_CIQ_Montreal_LTE_Rollout_Rev03_1 2" xfId="3514" xr:uid="{F611DFDF-7EC0-498B-AF1E-208846F2BF68}"/>
    <cellStyle name="_GSM Nbr Cell_ROGERS_RND_CIQ_Ottawa_LTE_Rollout_Rev05" xfId="322" xr:uid="{00000000-0005-0000-0000-00004A010000}"/>
    <cellStyle name="_GSM Nbr Cell_ROGERS_RND_CIQ_Ottawa_LTE_Rollout_Rev05 2" xfId="3515" xr:uid="{91F60B7E-21F7-4C52-BEA9-B41E4355F454}"/>
    <cellStyle name="_GSM Nbr Cell_Utran Relations" xfId="323" xr:uid="{00000000-0005-0000-0000-00004B010000}"/>
    <cellStyle name="_GSM Nbr Cell_Utran Relations 10" xfId="324" xr:uid="{00000000-0005-0000-0000-00004C010000}"/>
    <cellStyle name="_GSM Nbr Cell_Utran Relations 10 2" xfId="325" xr:uid="{00000000-0005-0000-0000-00004D010000}"/>
    <cellStyle name="_GSM Nbr Cell_Utran Relations 10 2 2" xfId="3517" xr:uid="{573919B5-C2BB-4AEB-B35E-650FCE0C4512}"/>
    <cellStyle name="_GSM Nbr Cell_Utran Relations 10 3" xfId="326" xr:uid="{00000000-0005-0000-0000-00004E010000}"/>
    <cellStyle name="_GSM Nbr Cell_Utran Relations 10 3 2" xfId="3518" xr:uid="{73E435B1-FF98-42C4-B658-BA125649C14A}"/>
    <cellStyle name="_GSM Nbr Cell_Utran Relations 10 4" xfId="327" xr:uid="{00000000-0005-0000-0000-00004F010000}"/>
    <cellStyle name="_GSM Nbr Cell_Utran Relations 10 4 2" xfId="3519" xr:uid="{4775AB58-8B99-485E-967D-ECEDD7DBCD37}"/>
    <cellStyle name="_GSM Nbr Cell_Utran Relations 10 5" xfId="328" xr:uid="{00000000-0005-0000-0000-000050010000}"/>
    <cellStyle name="_GSM Nbr Cell_Utran Relations 10 5 2" xfId="3520" xr:uid="{CA7F0B3D-B458-4071-AE18-1A1446ECBB25}"/>
    <cellStyle name="_GSM Nbr Cell_Utran Relations 10 6" xfId="329" xr:uid="{00000000-0005-0000-0000-000051010000}"/>
    <cellStyle name="_GSM Nbr Cell_Utran Relations 10 6 2" xfId="3521" xr:uid="{E00852E4-77A9-4ED4-830B-BA69A42FC6F5}"/>
    <cellStyle name="_GSM Nbr Cell_Utran Relations 10 7" xfId="3516" xr:uid="{05AC70A3-46DA-4FEA-BAD5-64241F5101C1}"/>
    <cellStyle name="_GSM Nbr Cell_Utran Relations 11" xfId="330" xr:uid="{00000000-0005-0000-0000-000052010000}"/>
    <cellStyle name="_GSM Nbr Cell_Utran Relations 11 2" xfId="331" xr:uid="{00000000-0005-0000-0000-000053010000}"/>
    <cellStyle name="_GSM Nbr Cell_Utran Relations 11 2 2" xfId="3523" xr:uid="{36B22CBA-171D-4389-BB59-637181F64246}"/>
    <cellStyle name="_GSM Nbr Cell_Utran Relations 11 3" xfId="332" xr:uid="{00000000-0005-0000-0000-000054010000}"/>
    <cellStyle name="_GSM Nbr Cell_Utran Relations 11 3 2" xfId="3524" xr:uid="{30D25156-E154-4EF2-A7C1-B40B68B010D4}"/>
    <cellStyle name="_GSM Nbr Cell_Utran Relations 11 4" xfId="3522" xr:uid="{0FBB785B-7C09-44C3-B928-1448D879FF7F}"/>
    <cellStyle name="_GSM Nbr Cell_Utran Relations 12" xfId="333" xr:uid="{00000000-0005-0000-0000-000055010000}"/>
    <cellStyle name="_GSM Nbr Cell_Utran Relations 12 2" xfId="3525" xr:uid="{7AA3E447-7521-475E-89F0-4923B9CAA3C4}"/>
    <cellStyle name="_GSM Nbr Cell_Utran Relations 13" xfId="334" xr:uid="{00000000-0005-0000-0000-000056010000}"/>
    <cellStyle name="_GSM Nbr Cell_Utran Relations 13 2" xfId="3526" xr:uid="{9B2BF7B7-F636-4B99-A30F-205CCE0464B5}"/>
    <cellStyle name="_GSM Nbr Cell_Utran Relations 14" xfId="335" xr:uid="{00000000-0005-0000-0000-000057010000}"/>
    <cellStyle name="_GSM Nbr Cell_Utran Relations 14 2" xfId="3527" xr:uid="{4225D662-F10D-4C9B-970F-2327F2C40E37}"/>
    <cellStyle name="_GSM Nbr Cell_Utran Relations 2" xfId="336" xr:uid="{00000000-0005-0000-0000-000058010000}"/>
    <cellStyle name="_GSM Nbr Cell_Utran Relations 2 2" xfId="3528" xr:uid="{20496361-5247-4742-95A4-8DA9CCF97841}"/>
    <cellStyle name="_GSM Nbr Cell_Utran Relations 2_eUtran NeighRelations" xfId="337" xr:uid="{00000000-0005-0000-0000-000059010000}"/>
    <cellStyle name="_GSM Nbr Cell_Utran Relations 2_eUtran NeighRelations 2" xfId="338" xr:uid="{00000000-0005-0000-0000-00005A010000}"/>
    <cellStyle name="_GSM Nbr Cell_Utran Relations 2_eUtran NeighRelations 2 2" xfId="339" xr:uid="{00000000-0005-0000-0000-00005B010000}"/>
    <cellStyle name="_GSM Nbr Cell_Utran Relations 2_eUtran NeighRelations 2 2 2" xfId="3530" xr:uid="{074CDD58-72E8-41E3-B899-C446C6AD2C76}"/>
    <cellStyle name="_GSM Nbr Cell_Utran Relations 2_eUtran NeighRelations 2 3" xfId="340" xr:uid="{00000000-0005-0000-0000-00005C010000}"/>
    <cellStyle name="_GSM Nbr Cell_Utran Relations 2_eUtran NeighRelations 2 3 2" xfId="3531" xr:uid="{2488445B-C10A-4E64-A696-4DADB8F97FE2}"/>
    <cellStyle name="_GSM Nbr Cell_Utran Relations 2_eUtran NeighRelations 2 4" xfId="341" xr:uid="{00000000-0005-0000-0000-00005D010000}"/>
    <cellStyle name="_GSM Nbr Cell_Utran Relations 2_eUtran NeighRelations 2 4 2" xfId="3532" xr:uid="{71ACF793-604F-4DF3-A730-1E29CD9F9EB6}"/>
    <cellStyle name="_GSM Nbr Cell_Utran Relations 2_eUtran NeighRelations 2 5" xfId="342" xr:uid="{00000000-0005-0000-0000-00005E010000}"/>
    <cellStyle name="_GSM Nbr Cell_Utran Relations 2_eUtran NeighRelations 2 5 2" xfId="3533" xr:uid="{F7E7F3D1-3EC0-4E68-A87E-69E547C6B1B9}"/>
    <cellStyle name="_GSM Nbr Cell_Utran Relations 2_eUtran NeighRelations 2 6" xfId="343" xr:uid="{00000000-0005-0000-0000-00005F010000}"/>
    <cellStyle name="_GSM Nbr Cell_Utran Relations 2_eUtran NeighRelations 2 6 2" xfId="3534" xr:uid="{CEB91D01-1C93-440B-B813-2B33B0EDD6C3}"/>
    <cellStyle name="_GSM Nbr Cell_Utran Relations 2_eUtran NeighRelations 2 7" xfId="3529" xr:uid="{9CCBFE66-1F94-43B0-8C06-A92450A81C4C}"/>
    <cellStyle name="_GSM Nbr Cell_Utran Relations 2_eUtran NeighRelations 3" xfId="344" xr:uid="{00000000-0005-0000-0000-000060010000}"/>
    <cellStyle name="_GSM Nbr Cell_Utran Relations 2_eUtran NeighRelations 3 2" xfId="3535" xr:uid="{B9D63FFA-7005-40B0-8511-ADA435FAE0FA}"/>
    <cellStyle name="_GSM Nbr Cell_Utran Relations 2_eUtran NeighRelations 4" xfId="345" xr:uid="{00000000-0005-0000-0000-000061010000}"/>
    <cellStyle name="_GSM Nbr Cell_Utran Relations 2_eUtran NeighRelations 4 2" xfId="346" xr:uid="{00000000-0005-0000-0000-000062010000}"/>
    <cellStyle name="_GSM Nbr Cell_Utran Relations 2_eUtran NeighRelations 4 2 2" xfId="3537" xr:uid="{23F74AA3-6240-49E7-85B8-7D491ED78FE3}"/>
    <cellStyle name="_GSM Nbr Cell_Utran Relations 2_eUtran NeighRelations 4 3" xfId="347" xr:uid="{00000000-0005-0000-0000-000063010000}"/>
    <cellStyle name="_GSM Nbr Cell_Utran Relations 2_eUtran NeighRelations 4 3 2" xfId="3538" xr:uid="{35C109D0-9AD7-44C4-AC07-D4415620E936}"/>
    <cellStyle name="_GSM Nbr Cell_Utran Relations 2_eUtran NeighRelations 4 4" xfId="3536" xr:uid="{54ECE049-117F-456A-A4EB-E56D835AC64E}"/>
    <cellStyle name="_GSM Nbr Cell_Utran Relations 2_eUtran NeighRelations 5" xfId="348" xr:uid="{00000000-0005-0000-0000-000064010000}"/>
    <cellStyle name="_GSM Nbr Cell_Utran Relations 2_eUtran NeighRelations 5 2" xfId="3539" xr:uid="{BD7F8000-1E5D-4CC9-97B3-56B2D4BFAC47}"/>
    <cellStyle name="_GSM Nbr Cell_Utran Relations 2_eUtran NeighRelations 6" xfId="349" xr:uid="{00000000-0005-0000-0000-000065010000}"/>
    <cellStyle name="_GSM Nbr Cell_Utran Relations 2_eUtran NeighRelations 6 2" xfId="3540" xr:uid="{F1F8B3E5-3706-4A91-B2F8-AAE41307B874}"/>
    <cellStyle name="_GSM Nbr Cell_Utran Relations 2_eUtran NeighRelations 7" xfId="350" xr:uid="{00000000-0005-0000-0000-000066010000}"/>
    <cellStyle name="_GSM Nbr Cell_Utran Relations 2_eUtran NeighRelations 7 2" xfId="3541" xr:uid="{D19A8683-5C9F-4DC1-9E66-E5AB904ADFAD}"/>
    <cellStyle name="_GSM Nbr Cell_Utran Relations 2_eUtran NeighRelations_ROGERS_RND_CIQ_Montreal_LTE_Rollout_Rev03_1" xfId="351" xr:uid="{00000000-0005-0000-0000-000067010000}"/>
    <cellStyle name="_GSM Nbr Cell_Utran Relations 2_eUtran NeighRelations_ROGERS_RND_CIQ_Montreal_LTE_Rollout_Rev03_1 2" xfId="3542" xr:uid="{E47198BD-EF18-49C3-B236-95C632E0A344}"/>
    <cellStyle name="_GSM Nbr Cell_Utran Relations 2_Losses and Delays" xfId="352" xr:uid="{00000000-0005-0000-0000-000068010000}"/>
    <cellStyle name="_GSM Nbr Cell_Utran Relations 2_Losses and Delays 2" xfId="353" xr:uid="{00000000-0005-0000-0000-000069010000}"/>
    <cellStyle name="_GSM Nbr Cell_Utran Relations 2_Losses and Delays 2 2" xfId="354" xr:uid="{00000000-0005-0000-0000-00006A010000}"/>
    <cellStyle name="_GSM Nbr Cell_Utran Relations 2_Losses and Delays 2 2 2" xfId="3544" xr:uid="{C51E2BB6-9F80-466D-B49F-B7B356A9145C}"/>
    <cellStyle name="_GSM Nbr Cell_Utran Relations 2_Losses and Delays 2 3" xfId="355" xr:uid="{00000000-0005-0000-0000-00006B010000}"/>
    <cellStyle name="_GSM Nbr Cell_Utran Relations 2_Losses and Delays 2 3 2" xfId="3545" xr:uid="{FEF375E1-2A99-442E-A593-D74041158A70}"/>
    <cellStyle name="_GSM Nbr Cell_Utran Relations 2_Losses and Delays 2 4" xfId="356" xr:uid="{00000000-0005-0000-0000-00006C010000}"/>
    <cellStyle name="_GSM Nbr Cell_Utran Relations 2_Losses and Delays 2 4 2" xfId="3546" xr:uid="{E206BF4E-F0EE-4A1B-9598-C8020B03CBFB}"/>
    <cellStyle name="_GSM Nbr Cell_Utran Relations 2_Losses and Delays 2 5" xfId="357" xr:uid="{00000000-0005-0000-0000-00006D010000}"/>
    <cellStyle name="_GSM Nbr Cell_Utran Relations 2_Losses and Delays 2 5 2" xfId="3547" xr:uid="{266C8046-A74B-41F2-A015-C253985C149A}"/>
    <cellStyle name="_GSM Nbr Cell_Utran Relations 2_Losses and Delays 2 6" xfId="358" xr:uid="{00000000-0005-0000-0000-00006E010000}"/>
    <cellStyle name="_GSM Nbr Cell_Utran Relations 2_Losses and Delays 2 6 2" xfId="3548" xr:uid="{15DF5743-72DD-46A2-8848-1324E59D03CC}"/>
    <cellStyle name="_GSM Nbr Cell_Utran Relations 2_Losses and Delays 2 7" xfId="3543" xr:uid="{817352D2-22B7-47B9-8835-5421BD79E04D}"/>
    <cellStyle name="_GSM Nbr Cell_Utran Relations 2_Losses and Delays 3" xfId="359" xr:uid="{00000000-0005-0000-0000-00006F010000}"/>
    <cellStyle name="_GSM Nbr Cell_Utran Relations 2_Losses and Delays 3 2" xfId="3549" xr:uid="{0DA79B3F-8673-4343-A86B-140728AE406F}"/>
    <cellStyle name="_GSM Nbr Cell_Utran Relations 2_Losses and Delays 4" xfId="360" xr:uid="{00000000-0005-0000-0000-000070010000}"/>
    <cellStyle name="_GSM Nbr Cell_Utran Relations 2_Losses and Delays 4 2" xfId="361" xr:uid="{00000000-0005-0000-0000-000071010000}"/>
    <cellStyle name="_GSM Nbr Cell_Utran Relations 2_Losses and Delays 4 2 2" xfId="3551" xr:uid="{D136628E-A9C6-45CE-AA29-36A57114EDD5}"/>
    <cellStyle name="_GSM Nbr Cell_Utran Relations 2_Losses and Delays 4 3" xfId="362" xr:uid="{00000000-0005-0000-0000-000072010000}"/>
    <cellStyle name="_GSM Nbr Cell_Utran Relations 2_Losses and Delays 4 3 2" xfId="3552" xr:uid="{1EB0EAE9-10FE-47F3-9EE5-1AFA85CC8839}"/>
    <cellStyle name="_GSM Nbr Cell_Utran Relations 2_Losses and Delays 4 4" xfId="3550" xr:uid="{8D92FA20-C336-42E5-A72F-C50A7A996826}"/>
    <cellStyle name="_GSM Nbr Cell_Utran Relations 2_Losses and Delays 5" xfId="363" xr:uid="{00000000-0005-0000-0000-000073010000}"/>
    <cellStyle name="_GSM Nbr Cell_Utran Relations 2_Losses and Delays 5 2" xfId="3553" xr:uid="{196BD01D-1A92-4B13-B53F-6342B9CA20EB}"/>
    <cellStyle name="_GSM Nbr Cell_Utran Relations 2_Losses and Delays 6" xfId="364" xr:uid="{00000000-0005-0000-0000-000074010000}"/>
    <cellStyle name="_GSM Nbr Cell_Utran Relations 2_Losses and Delays 6 2" xfId="3554" xr:uid="{8D4BE2C1-5747-47E6-9F9A-5548E2C272AD}"/>
    <cellStyle name="_GSM Nbr Cell_Utran Relations 2_Losses and Delays 7" xfId="365" xr:uid="{00000000-0005-0000-0000-000075010000}"/>
    <cellStyle name="_GSM Nbr Cell_Utran Relations 2_Losses and Delays 7 2" xfId="3555" xr:uid="{CCA16281-53D2-4729-A53C-5F48249A3349}"/>
    <cellStyle name="_GSM Nbr Cell_Utran Relations 2_Losses and Delays_ROGERS_RND_CIQ_Montreal_LTE_Rollout_Rev03_1" xfId="366" xr:uid="{00000000-0005-0000-0000-000076010000}"/>
    <cellStyle name="_GSM Nbr Cell_Utran Relations 2_Losses and Delays_ROGERS_RND_CIQ_Montreal_LTE_Rollout_Rev03_1 2" xfId="3556" xr:uid="{752ED09E-6410-4818-8AD8-EF7C791574D7}"/>
    <cellStyle name="_GSM Nbr Cell_Utran Relations 2_PCI" xfId="367" xr:uid="{00000000-0005-0000-0000-000077010000}"/>
    <cellStyle name="_GSM Nbr Cell_Utran Relations 2_PCI 2" xfId="368" xr:uid="{00000000-0005-0000-0000-000078010000}"/>
    <cellStyle name="_GSM Nbr Cell_Utran Relations 2_PCI 2 2" xfId="369" xr:uid="{00000000-0005-0000-0000-000079010000}"/>
    <cellStyle name="_GSM Nbr Cell_Utran Relations 2_PCI 2 2 2" xfId="3558" xr:uid="{08AE0849-175C-4572-AED6-FF7E115EB662}"/>
    <cellStyle name="_GSM Nbr Cell_Utran Relations 2_PCI 2 3" xfId="370" xr:uid="{00000000-0005-0000-0000-00007A010000}"/>
    <cellStyle name="_GSM Nbr Cell_Utran Relations 2_PCI 2 3 2" xfId="3559" xr:uid="{B0652F87-A044-4B10-9889-A0B6C9F144F3}"/>
    <cellStyle name="_GSM Nbr Cell_Utran Relations 2_PCI 2 4" xfId="371" xr:uid="{00000000-0005-0000-0000-00007B010000}"/>
    <cellStyle name="_GSM Nbr Cell_Utran Relations 2_PCI 2 4 2" xfId="3560" xr:uid="{22B1E06E-9C9F-4CF3-B001-DE28CFA087CE}"/>
    <cellStyle name="_GSM Nbr Cell_Utran Relations 2_PCI 2 5" xfId="372" xr:uid="{00000000-0005-0000-0000-00007C010000}"/>
    <cellStyle name="_GSM Nbr Cell_Utran Relations 2_PCI 2 5 2" xfId="3561" xr:uid="{32BB39FB-1C64-44BF-A2DB-9F8D3A521D13}"/>
    <cellStyle name="_GSM Nbr Cell_Utran Relations 2_PCI 2 6" xfId="373" xr:uid="{00000000-0005-0000-0000-00007D010000}"/>
    <cellStyle name="_GSM Nbr Cell_Utran Relations 2_PCI 2 6 2" xfId="3562" xr:uid="{0998614C-E131-4006-A26C-C3546C4B507C}"/>
    <cellStyle name="_GSM Nbr Cell_Utran Relations 2_PCI 2 7" xfId="3557" xr:uid="{1F2798DD-A879-42DB-B184-F097ADDEFFEC}"/>
    <cellStyle name="_GSM Nbr Cell_Utran Relations 2_PCI 3" xfId="374" xr:uid="{00000000-0005-0000-0000-00007E010000}"/>
    <cellStyle name="_GSM Nbr Cell_Utran Relations 2_PCI 3 2" xfId="3563" xr:uid="{CD3B8FF5-6D20-4E4D-9DF8-2171943325DB}"/>
    <cellStyle name="_GSM Nbr Cell_Utran Relations 2_PCI 4" xfId="375" xr:uid="{00000000-0005-0000-0000-00007F010000}"/>
    <cellStyle name="_GSM Nbr Cell_Utran Relations 2_PCI 4 2" xfId="376" xr:uid="{00000000-0005-0000-0000-000080010000}"/>
    <cellStyle name="_GSM Nbr Cell_Utran Relations 2_PCI 4 2 2" xfId="3565" xr:uid="{AFE8E6DC-03CC-4E61-B62A-CFDB09D7BDF0}"/>
    <cellStyle name="_GSM Nbr Cell_Utran Relations 2_PCI 4 3" xfId="377" xr:uid="{00000000-0005-0000-0000-000081010000}"/>
    <cellStyle name="_GSM Nbr Cell_Utran Relations 2_PCI 4 3 2" xfId="3566" xr:uid="{3732EA83-8EB6-4981-ABA7-C4369614EFDB}"/>
    <cellStyle name="_GSM Nbr Cell_Utran Relations 2_PCI 4 4" xfId="3564" xr:uid="{1C31C66F-B7CD-4972-9FD2-5A96CD2CFF55}"/>
    <cellStyle name="_GSM Nbr Cell_Utran Relations 2_PCI 5" xfId="378" xr:uid="{00000000-0005-0000-0000-000082010000}"/>
    <cellStyle name="_GSM Nbr Cell_Utran Relations 2_PCI 5 2" xfId="3567" xr:uid="{507C458A-771F-4826-B2C8-438C680D6E9C}"/>
    <cellStyle name="_GSM Nbr Cell_Utran Relations 2_PCI 6" xfId="379" xr:uid="{00000000-0005-0000-0000-000083010000}"/>
    <cellStyle name="_GSM Nbr Cell_Utran Relations 2_PCI 6 2" xfId="3568" xr:uid="{0A36E966-362E-455B-A704-F02EA9D9B907}"/>
    <cellStyle name="_GSM Nbr Cell_Utran Relations 2_PCI 7" xfId="380" xr:uid="{00000000-0005-0000-0000-000084010000}"/>
    <cellStyle name="_GSM Nbr Cell_Utran Relations 2_PCI 7 2" xfId="3569" xr:uid="{23999EF9-2300-41BF-A7F5-559DF6DD6139}"/>
    <cellStyle name="_GSM Nbr Cell_Utran Relations 2_PCI_ROGERS_RND_CIQ_Montreal_LTE_Rollout_Rev03_1" xfId="381" xr:uid="{00000000-0005-0000-0000-000085010000}"/>
    <cellStyle name="_GSM Nbr Cell_Utran Relations 2_PCI_ROGERS_RND_CIQ_Montreal_LTE_Rollout_Rev03_1 2" xfId="3570" xr:uid="{0BF3689B-49D9-4DEB-A772-35B68D15DB61}"/>
    <cellStyle name="_GSM Nbr Cell_Utran Relations 3" xfId="382" xr:uid="{00000000-0005-0000-0000-000086010000}"/>
    <cellStyle name="_GSM Nbr Cell_Utran Relations 3 2" xfId="3571" xr:uid="{51DF48D5-D5CE-4DF1-9550-98BE26E6E324}"/>
    <cellStyle name="_GSM Nbr Cell_Utran Relations 4" xfId="383" xr:uid="{00000000-0005-0000-0000-000087010000}"/>
    <cellStyle name="_GSM Nbr Cell_Utran Relations 4 2" xfId="3572" xr:uid="{31106A42-8A50-421E-8459-FF5ED4FF5F26}"/>
    <cellStyle name="_GSM Nbr Cell_Utran Relations 5" xfId="384" xr:uid="{00000000-0005-0000-0000-000088010000}"/>
    <cellStyle name="_GSM Nbr Cell_Utran Relations 5 2" xfId="3573" xr:uid="{963C63D3-0E5F-4B97-B968-655A4B467525}"/>
    <cellStyle name="_GSM Nbr Cell_Utran Relations 6" xfId="385" xr:uid="{00000000-0005-0000-0000-000089010000}"/>
    <cellStyle name="_GSM Nbr Cell_Utran Relations 6 2" xfId="3574" xr:uid="{5CD80398-E403-408C-8491-D84E9B8ECB96}"/>
    <cellStyle name="_GSM Nbr Cell_Utran Relations 7" xfId="386" xr:uid="{00000000-0005-0000-0000-00008A010000}"/>
    <cellStyle name="_GSM Nbr Cell_Utran Relations 7 2" xfId="3575" xr:uid="{D3D97FB4-ECED-45AB-BBFF-650DF5B21C21}"/>
    <cellStyle name="_GSM Nbr Cell_Utran Relations 8" xfId="387" xr:uid="{00000000-0005-0000-0000-00008B010000}"/>
    <cellStyle name="_GSM Nbr Cell_Utran Relations 8 2" xfId="3576" xr:uid="{EEBDBA44-8FBA-47BD-85AA-90601B3EE3E8}"/>
    <cellStyle name="_GSM Nbr Cell_Utran Relations 9" xfId="388" xr:uid="{00000000-0005-0000-0000-00008C010000}"/>
    <cellStyle name="_GSM Nbr Cell_Utran Relations 9 2" xfId="3577" xr:uid="{46191E95-68BB-4ADC-863B-3773CFDE3567}"/>
    <cellStyle name="_GSM Nbr Cell_Utran Relations_LTE_RNDCIQ_Template_v10" xfId="389" xr:uid="{00000000-0005-0000-0000-00008D010000}"/>
    <cellStyle name="_GSM Nbr Cell_Utran Relations_LTE_RNDCIQ_Template_v10 2" xfId="390" xr:uid="{00000000-0005-0000-0000-00008E010000}"/>
    <cellStyle name="_GSM Nbr Cell_Utran Relations_LTE_RNDCIQ_Template_v10 2 2" xfId="391" xr:uid="{00000000-0005-0000-0000-00008F010000}"/>
    <cellStyle name="_GSM Nbr Cell_Utran Relations_LTE_RNDCIQ_Template_v10 2 2 2" xfId="3580" xr:uid="{D24A9C1B-E5C9-43B8-AE77-671DCEC80A8A}"/>
    <cellStyle name="_GSM Nbr Cell_Utran Relations_LTE_RNDCIQ_Template_v10 2 3" xfId="392" xr:uid="{00000000-0005-0000-0000-000090010000}"/>
    <cellStyle name="_GSM Nbr Cell_Utran Relations_LTE_RNDCIQ_Template_v10 2 3 2" xfId="3581" xr:uid="{8D33E615-B6E8-4C39-9D8D-8346E7B84678}"/>
    <cellStyle name="_GSM Nbr Cell_Utran Relations_LTE_RNDCIQ_Template_v10 2 4" xfId="3579" xr:uid="{85AAF425-E707-43FE-B3ED-C06627C01F71}"/>
    <cellStyle name="_GSM Nbr Cell_Utran Relations_LTE_RNDCIQ_Template_v10 3" xfId="393" xr:uid="{00000000-0005-0000-0000-000091010000}"/>
    <cellStyle name="_GSM Nbr Cell_Utran Relations_LTE_RNDCIQ_Template_v10 3 2" xfId="3582" xr:uid="{C214141B-985A-46E1-97B5-9263F73CC2C9}"/>
    <cellStyle name="_GSM Nbr Cell_Utran Relations_LTE_RNDCIQ_Template_v10 4" xfId="394" xr:uid="{00000000-0005-0000-0000-000092010000}"/>
    <cellStyle name="_GSM Nbr Cell_Utran Relations_LTE_RNDCIQ_Template_v10 4 2" xfId="3583" xr:uid="{6C555495-79D1-4372-A757-24D74C06894A}"/>
    <cellStyle name="_GSM Nbr Cell_Utran Relations_LTE_RNDCIQ_Template_v10 5" xfId="395" xr:uid="{00000000-0005-0000-0000-000093010000}"/>
    <cellStyle name="_GSM Nbr Cell_Utran Relations_LTE_RNDCIQ_Template_v10 5 2" xfId="3584" xr:uid="{F2E76239-A1B4-4B26-99F4-FC5CED9DCAF5}"/>
    <cellStyle name="_GSM Nbr Cell_Utran Relations_LTE_RNDCIQ_Template_v10 6" xfId="3578" xr:uid="{93265CD1-C61F-41D4-92DF-E55A9B3DEEE9}"/>
    <cellStyle name="_GSM Nbr Cell_Utran Relations_ROGERS_RND_CIQ_Montreal_LTE_Rollout_Rev03_1" xfId="396" xr:uid="{00000000-0005-0000-0000-000094010000}"/>
    <cellStyle name="_GSM Nbr Cell_Utran Relations_ROGERS_RND_CIQ_Montreal_LTE_Rollout_Rev03_1 2" xfId="3585" xr:uid="{33979499-D2AF-4626-B6B8-5B7804D94EB4}"/>
    <cellStyle name="_Inter Frequency Relations" xfId="397" xr:uid="{00000000-0005-0000-0000-000095010000}"/>
    <cellStyle name="_Inter Frequency Relations 10" xfId="398" xr:uid="{00000000-0005-0000-0000-000096010000}"/>
    <cellStyle name="_Inter Frequency Relations 11" xfId="399" xr:uid="{00000000-0005-0000-0000-000097010000}"/>
    <cellStyle name="_Inter Frequency Relations 12" xfId="400" xr:uid="{00000000-0005-0000-0000-000098010000}"/>
    <cellStyle name="_Inter Frequency Relations 13" xfId="401" xr:uid="{00000000-0005-0000-0000-000099010000}"/>
    <cellStyle name="_Inter Frequency Relations 2" xfId="402" xr:uid="{00000000-0005-0000-0000-00009A010000}"/>
    <cellStyle name="_Inter Frequency Relations 3" xfId="403" xr:uid="{00000000-0005-0000-0000-00009B010000}"/>
    <cellStyle name="_Inter Frequency Relations 4" xfId="404" xr:uid="{00000000-0005-0000-0000-00009C010000}"/>
    <cellStyle name="_Inter Frequency Relations 5" xfId="405" xr:uid="{00000000-0005-0000-0000-00009D010000}"/>
    <cellStyle name="_Inter Frequency Relations 6" xfId="406" xr:uid="{00000000-0005-0000-0000-00009E010000}"/>
    <cellStyle name="_Inter Frequency Relations 7" xfId="407" xr:uid="{00000000-0005-0000-0000-00009F010000}"/>
    <cellStyle name="_Inter Frequency Relations 8" xfId="408" xr:uid="{00000000-0005-0000-0000-0000A0010000}"/>
    <cellStyle name="_Inter Frequency Relations 9" xfId="409" xr:uid="{00000000-0005-0000-0000-0000A1010000}"/>
    <cellStyle name="_Inter Frequency Relations_(MARKET)_LTE_RNDCIQ_Rev(031811)" xfId="410" xr:uid="{00000000-0005-0000-0000-0000A2010000}"/>
    <cellStyle name="_Inter Frequency Relations_eUtran Parameters" xfId="411" xr:uid="{00000000-0005-0000-0000-0000A3010000}"/>
    <cellStyle name="_Inter Frequency Relations_LTE_RNDCIQ_Template_v10" xfId="412" xr:uid="{00000000-0005-0000-0000-0000A4010000}"/>
    <cellStyle name="_Inter Frequency Relations_LTE_RNDCIQ_Template_v10 2" xfId="413" xr:uid="{00000000-0005-0000-0000-0000A5010000}"/>
    <cellStyle name="_Inter Frequency Relations_LTE_RNDCIQ_Template_v10 3" xfId="414" xr:uid="{00000000-0005-0000-0000-0000A6010000}"/>
    <cellStyle name="_Inter Frequency Relations_LTE_RNDCIQ_Template_v10 4" xfId="415" xr:uid="{00000000-0005-0000-0000-0000A7010000}"/>
    <cellStyle name="_Inter Frequency Relations_LTE_RNDCIQ_Template_v10 5" xfId="416" xr:uid="{00000000-0005-0000-0000-0000A8010000}"/>
    <cellStyle name="_Inter Frequency Relations_RNDCIQ_Template (03.18.2011)" xfId="417" xr:uid="{00000000-0005-0000-0000-0000A9010000}"/>
    <cellStyle name="_Inter Frequency Relations_RNDCIQ_Template (03.18.2011) 2" xfId="418" xr:uid="{00000000-0005-0000-0000-0000AA010000}"/>
    <cellStyle name="_Inter Frequency Relations_RNDCIQ_Template (03.18.2011) 3" xfId="419" xr:uid="{00000000-0005-0000-0000-0000AB010000}"/>
    <cellStyle name="_Inter Frequency Relations_RNDCIQ_Template (03.18.2011) 4" xfId="420" xr:uid="{00000000-0005-0000-0000-0000AC010000}"/>
    <cellStyle name="_Inter Frequency Relations_RNDCIQ_Template (03.18.2011) 5" xfId="421" xr:uid="{00000000-0005-0000-0000-0000AD010000}"/>
    <cellStyle name="_Inter Frequency Relations_ROGERS_RND_CIQ_Montreal_LTE_Rollout_Rev03_1" xfId="422" xr:uid="{00000000-0005-0000-0000-0000AE010000}"/>
    <cellStyle name="_Inter Frequency Relations_ROGERS_RND_CIQ_Ottawa_LTE_Rollout_Rev05" xfId="423" xr:uid="{00000000-0005-0000-0000-0000AF010000}"/>
    <cellStyle name="_Lac-Sac-Rac" xfId="424" xr:uid="{00000000-0005-0000-0000-0000B0010000}"/>
    <cellStyle name="_Lac-Sac-Rac 10" xfId="425" xr:uid="{00000000-0005-0000-0000-0000B1010000}"/>
    <cellStyle name="_Lac-Sac-Rac 10 2" xfId="3587" xr:uid="{29DFA9E7-8752-438E-826A-D1D75A2C5470}"/>
    <cellStyle name="_Lac-Sac-Rac 11" xfId="426" xr:uid="{00000000-0005-0000-0000-0000B2010000}"/>
    <cellStyle name="_Lac-Sac-Rac 11 2" xfId="3588" xr:uid="{01F36F62-2A1D-4177-96FE-DE13A866AAF5}"/>
    <cellStyle name="_Lac-Sac-Rac 12" xfId="427" xr:uid="{00000000-0005-0000-0000-0000B3010000}"/>
    <cellStyle name="_Lac-Sac-Rac 12 2" xfId="3589" xr:uid="{1CA1F997-A8E2-4710-9E6A-BF29BB0272D8}"/>
    <cellStyle name="_Lac-Sac-Rac 13" xfId="428" xr:uid="{00000000-0005-0000-0000-0000B4010000}"/>
    <cellStyle name="_Lac-Sac-Rac 13 2" xfId="3590" xr:uid="{4E863B7A-E7FF-4958-B51F-0D9001F5DC38}"/>
    <cellStyle name="_Lac-Sac-Rac 14" xfId="3586" xr:uid="{0C7BCFEE-7444-4AE0-B2DC-8E57362725A6}"/>
    <cellStyle name="_Lac-Sac-Rac 2" xfId="429" xr:uid="{00000000-0005-0000-0000-0000B5010000}"/>
    <cellStyle name="_Lac-Sac-Rac 2 2" xfId="3591" xr:uid="{E9B6A726-7821-4635-8840-4D6BF52E0ABD}"/>
    <cellStyle name="_Lac-Sac-Rac 3" xfId="430" xr:uid="{00000000-0005-0000-0000-0000B6010000}"/>
    <cellStyle name="_Lac-Sac-Rac 3 2" xfId="3592" xr:uid="{7A6EBE25-6A79-435F-B895-0C76531C0569}"/>
    <cellStyle name="_Lac-Sac-Rac 4" xfId="431" xr:uid="{00000000-0005-0000-0000-0000B7010000}"/>
    <cellStyle name="_Lac-Sac-Rac 4 2" xfId="3593" xr:uid="{5C6ECB9E-76C5-4D0F-91A2-D793CF9FC90B}"/>
    <cellStyle name="_Lac-Sac-Rac 5" xfId="432" xr:uid="{00000000-0005-0000-0000-0000B8010000}"/>
    <cellStyle name="_Lac-Sac-Rac 5 2" xfId="3594" xr:uid="{210C888A-DBE7-4C53-8B61-E8DE78EB859B}"/>
    <cellStyle name="_Lac-Sac-Rac 6" xfId="433" xr:uid="{00000000-0005-0000-0000-0000B9010000}"/>
    <cellStyle name="_Lac-Sac-Rac 6 2" xfId="3595" xr:uid="{91CDD1EE-2045-457A-82C1-D80965FC8409}"/>
    <cellStyle name="_Lac-Sac-Rac 7" xfId="434" xr:uid="{00000000-0005-0000-0000-0000BA010000}"/>
    <cellStyle name="_Lac-Sac-Rac 7 2" xfId="3596" xr:uid="{DC5895E0-9CD6-4387-8850-7B75223CC30E}"/>
    <cellStyle name="_Lac-Sac-Rac 8" xfId="435" xr:uid="{00000000-0005-0000-0000-0000BB010000}"/>
    <cellStyle name="_Lac-Sac-Rac 8 2" xfId="3597" xr:uid="{EF86664D-82B8-450A-9526-16B1CBA9B0AF}"/>
    <cellStyle name="_Lac-Sac-Rac 9" xfId="436" xr:uid="{00000000-0005-0000-0000-0000BC010000}"/>
    <cellStyle name="_Lac-Sac-Rac 9 2" xfId="3598" xr:uid="{72BFF804-DD69-4724-931E-624AE104D829}"/>
    <cellStyle name="_Lac-Sac-Rac_(MARKET)_LTE_RNDCIQ_Rev(031811)" xfId="437" xr:uid="{00000000-0005-0000-0000-0000BD010000}"/>
    <cellStyle name="_Lac-Sac-Rac_(MARKET)_LTE_RNDCIQ_Rev(031811) 2" xfId="3599" xr:uid="{2110710E-FD86-4EAC-BA79-E8794ACC7598}"/>
    <cellStyle name="_Lac-Sac-Rac_eRNDCIQ Checklist Rev 2_WalthamMA" xfId="438" xr:uid="{00000000-0005-0000-0000-0000BE010000}"/>
    <cellStyle name="_Lac-Sac-Rac_eRNDCIQ Checklist Rev 2_WalthamMA 2" xfId="3600" xr:uid="{AA943E50-4494-4E3A-9B05-A194FA44CAAB}"/>
    <cellStyle name="_Lac-Sac-Rac_eRNDCIQ Checklist Rev 2_WalthamMA_LTE_RNDCIQ_Template_v10" xfId="439" xr:uid="{00000000-0005-0000-0000-0000BF010000}"/>
    <cellStyle name="_Lac-Sac-Rac_eRNDCIQ Checklist Rev 2_WalthamMA_LTE_RNDCIQ_Template_v10 2" xfId="3601" xr:uid="{0B9247BC-24A7-44A4-8262-2A81CD9C75EC}"/>
    <cellStyle name="_Lac-Sac-Rac_eUtran NeighRelations" xfId="440" xr:uid="{00000000-0005-0000-0000-0000C0010000}"/>
    <cellStyle name="_Lac-Sac-Rac_eUtran NeighRelations 2" xfId="3602" xr:uid="{124070E9-4BAD-4863-9249-A4823E269B66}"/>
    <cellStyle name="_Lac-Sac-Rac_eUtran Parameters" xfId="441" xr:uid="{00000000-0005-0000-0000-0000C1010000}"/>
    <cellStyle name="_Lac-Sac-Rac_eUtran Parameters 2" xfId="3603" xr:uid="{68AFE010-99CF-40CE-9D63-1D65AF16417C}"/>
    <cellStyle name="_Lac-Sac-Rac_LA_LTE_RNDCIQ_Rev 2 (03.09.2011)" xfId="442" xr:uid="{00000000-0005-0000-0000-0000C2010000}"/>
    <cellStyle name="_Lac-Sac-Rac_LA_LTE_RNDCIQ_Rev 2 (03.09.2011) 2" xfId="3604" xr:uid="{B2307C67-7260-45DC-A01A-5F9B4A9D6DB7}"/>
    <cellStyle name="_Lac-Sac-Rac_Losses and Delays" xfId="443" xr:uid="{00000000-0005-0000-0000-0000C3010000}"/>
    <cellStyle name="_Lac-Sac-Rac_Losses and Delays 2" xfId="3605" xr:uid="{83C6F02C-CDF1-476E-B9C5-8475E29CE2AA}"/>
    <cellStyle name="_Lac-Sac-Rac_LTE_RNDCIQ_Template_CSFB" xfId="444" xr:uid="{00000000-0005-0000-0000-0000C4010000}"/>
    <cellStyle name="_Lac-Sac-Rac_LTE_RNDCIQ_Template_CSFB 2" xfId="3606" xr:uid="{2C34D8A9-C8AF-46B1-9BAC-D3EE800C8918}"/>
    <cellStyle name="_Lac-Sac-Rac_LTE_RNDCIQ_Template_Formula" xfId="445" xr:uid="{00000000-0005-0000-0000-0000C5010000}"/>
    <cellStyle name="_Lac-Sac-Rac_LTE_RNDCIQ_Template_Formula 2" xfId="3607" xr:uid="{F2A46F76-B763-4DE2-A37C-AE279299080B}"/>
    <cellStyle name="_Lac-Sac-Rac_LTE_RNDCIQ_Template_v10" xfId="446" xr:uid="{00000000-0005-0000-0000-0000C6010000}"/>
    <cellStyle name="_Lac-Sac-Rac_LTE_RNDCIQ_Template_v10 2" xfId="3608" xr:uid="{3D745699-1A3D-428D-8DB3-5AC0F4EA74E0}"/>
    <cellStyle name="_Lac-Sac-Rac_PCI" xfId="447" xr:uid="{00000000-0005-0000-0000-0000C7010000}"/>
    <cellStyle name="_Lac-Sac-Rac_PCI 2" xfId="3609" xr:uid="{2BC2C426-2C66-4EA4-BE5E-EFE058EEA3EC}"/>
    <cellStyle name="_Lac-Sac-Rac_Revision History" xfId="448" xr:uid="{00000000-0005-0000-0000-0000C8010000}"/>
    <cellStyle name="_Lac-Sac-Rac_Revision History 2" xfId="3610" xr:uid="{A1A15096-70F0-4058-9B52-22DA84FCDD55}"/>
    <cellStyle name="_Lac-Sac-Rac_RNDCIQ LTE -Template_Verizon Rev6" xfId="449" xr:uid="{00000000-0005-0000-0000-0000C9010000}"/>
    <cellStyle name="_Lac-Sac-Rac_RNDCIQ LTE -Template_Verizon Rev6 2" xfId="3611" xr:uid="{059B0922-7655-4A44-B279-AEFF8880948A}"/>
    <cellStyle name="_Lac-Sac-Rac_RNDCIQ LTE -Template_Verizon Rev6_LTE_RNDCIQ_Template_v10" xfId="450" xr:uid="{00000000-0005-0000-0000-0000CA010000}"/>
    <cellStyle name="_Lac-Sac-Rac_RNDCIQ LTE -Template_Verizon Rev6_LTE_RNDCIQ_Template_v10 2" xfId="3612" xr:uid="{6B4F6D5A-FC7A-4ED7-9898-ECCF488171A0}"/>
    <cellStyle name="_Lac-Sac-Rac_RNDCIQ_Template (03.18.2011)" xfId="451" xr:uid="{00000000-0005-0000-0000-0000CB010000}"/>
    <cellStyle name="_Lac-Sac-Rac_RNDCIQ_Template (03.18.2011) 2" xfId="3613" xr:uid="{B5F16BE9-BEA7-4949-A31D-7B022B628AC0}"/>
    <cellStyle name="_Lac-Sac-Rac_ROGERS_RND_CIQ_Montreal_LTE_Rollout_Rev03_1" xfId="452" xr:uid="{00000000-0005-0000-0000-0000CC010000}"/>
    <cellStyle name="_Lac-Sac-Rac_ROGERS_RND_CIQ_Montreal_LTE_Rollout_Rev03_1 2" xfId="3614" xr:uid="{426C8376-D78B-4796-BC0D-2C3D8C91980D}"/>
    <cellStyle name="_Lac-Sac-Rac_ROGERS_RND_CIQ_Ottawa_LTE_Rollout_Rev05" xfId="453" xr:uid="{00000000-0005-0000-0000-0000CD010000}"/>
    <cellStyle name="_Lac-Sac-Rac_ROGERS_RND_CIQ_Ottawa_LTE_Rollout_Rev05 2" xfId="3615" xr:uid="{082D54CE-495F-4E12-8B4F-72417090BFE0}"/>
    <cellStyle name="_Lac-Sac-Rac_Utran Relations" xfId="454" xr:uid="{00000000-0005-0000-0000-0000CE010000}"/>
    <cellStyle name="_Lac-Sac-Rac_Utran Relations 10" xfId="455" xr:uid="{00000000-0005-0000-0000-0000CF010000}"/>
    <cellStyle name="_Lac-Sac-Rac_Utran Relations 10 2" xfId="456" xr:uid="{00000000-0005-0000-0000-0000D0010000}"/>
    <cellStyle name="_Lac-Sac-Rac_Utran Relations 10 2 2" xfId="3617" xr:uid="{F27B0432-EF9D-46BC-909D-A1A82B8CF606}"/>
    <cellStyle name="_Lac-Sac-Rac_Utran Relations 10 3" xfId="457" xr:uid="{00000000-0005-0000-0000-0000D1010000}"/>
    <cellStyle name="_Lac-Sac-Rac_Utran Relations 10 3 2" xfId="3618" xr:uid="{E5F1E7FB-5316-4527-B176-FC3042252D2F}"/>
    <cellStyle name="_Lac-Sac-Rac_Utran Relations 10 4" xfId="458" xr:uid="{00000000-0005-0000-0000-0000D2010000}"/>
    <cellStyle name="_Lac-Sac-Rac_Utran Relations 10 4 2" xfId="3619" xr:uid="{0E39776D-6665-4F99-B185-C3BB10B4935F}"/>
    <cellStyle name="_Lac-Sac-Rac_Utran Relations 10 5" xfId="459" xr:uid="{00000000-0005-0000-0000-0000D3010000}"/>
    <cellStyle name="_Lac-Sac-Rac_Utran Relations 10 5 2" xfId="3620" xr:uid="{68157F1D-C2BE-4E2F-ADC7-3463A5A5A1F3}"/>
    <cellStyle name="_Lac-Sac-Rac_Utran Relations 10 6" xfId="460" xr:uid="{00000000-0005-0000-0000-0000D4010000}"/>
    <cellStyle name="_Lac-Sac-Rac_Utran Relations 10 6 2" xfId="3621" xr:uid="{9296F3AA-C8D8-4BEC-BDC1-35E2F42AB0A6}"/>
    <cellStyle name="_Lac-Sac-Rac_Utran Relations 10 7" xfId="3616" xr:uid="{F8075569-0975-44A3-9AF1-1040A1D62F67}"/>
    <cellStyle name="_Lac-Sac-Rac_Utran Relations 11" xfId="461" xr:uid="{00000000-0005-0000-0000-0000D5010000}"/>
    <cellStyle name="_Lac-Sac-Rac_Utran Relations 11 2" xfId="462" xr:uid="{00000000-0005-0000-0000-0000D6010000}"/>
    <cellStyle name="_Lac-Sac-Rac_Utran Relations 11 2 2" xfId="3623" xr:uid="{B104EBA2-06A0-45BD-BDE2-14DCBF671445}"/>
    <cellStyle name="_Lac-Sac-Rac_Utran Relations 11 3" xfId="463" xr:uid="{00000000-0005-0000-0000-0000D7010000}"/>
    <cellStyle name="_Lac-Sac-Rac_Utran Relations 11 3 2" xfId="3624" xr:uid="{26FED741-3793-4A06-9FF0-0E63592551D6}"/>
    <cellStyle name="_Lac-Sac-Rac_Utran Relations 11 4" xfId="3622" xr:uid="{85F681E0-E4A0-41BA-8A74-4658D5B7C5DF}"/>
    <cellStyle name="_Lac-Sac-Rac_Utran Relations 12" xfId="464" xr:uid="{00000000-0005-0000-0000-0000D8010000}"/>
    <cellStyle name="_Lac-Sac-Rac_Utran Relations 12 2" xfId="3625" xr:uid="{630C7587-3B45-4504-9630-D7AD56E70ADD}"/>
    <cellStyle name="_Lac-Sac-Rac_Utran Relations 13" xfId="465" xr:uid="{00000000-0005-0000-0000-0000D9010000}"/>
    <cellStyle name="_Lac-Sac-Rac_Utran Relations 13 2" xfId="3626" xr:uid="{05FFD104-BB6A-4FA3-A0E0-4ECC562E8D3A}"/>
    <cellStyle name="_Lac-Sac-Rac_Utran Relations 14" xfId="466" xr:uid="{00000000-0005-0000-0000-0000DA010000}"/>
    <cellStyle name="_Lac-Sac-Rac_Utran Relations 14 2" xfId="3627" xr:uid="{10C80237-ACA3-4982-8967-689B6C1C5DE9}"/>
    <cellStyle name="_Lac-Sac-Rac_Utran Relations 2" xfId="467" xr:uid="{00000000-0005-0000-0000-0000DB010000}"/>
    <cellStyle name="_Lac-Sac-Rac_Utran Relations 2 2" xfId="3628" xr:uid="{8E842E78-AE10-474A-829F-642BAD218B90}"/>
    <cellStyle name="_Lac-Sac-Rac_Utran Relations 2_eUtran NeighRelations" xfId="468" xr:uid="{00000000-0005-0000-0000-0000DC010000}"/>
    <cellStyle name="_Lac-Sac-Rac_Utran Relations 2_eUtran NeighRelations 2" xfId="469" xr:uid="{00000000-0005-0000-0000-0000DD010000}"/>
    <cellStyle name="_Lac-Sac-Rac_Utran Relations 2_eUtran NeighRelations 2 2" xfId="470" xr:uid="{00000000-0005-0000-0000-0000DE010000}"/>
    <cellStyle name="_Lac-Sac-Rac_Utran Relations 2_eUtran NeighRelations 2 2 2" xfId="3630" xr:uid="{EEFC99EF-078B-44E1-975F-D138011C43E1}"/>
    <cellStyle name="_Lac-Sac-Rac_Utran Relations 2_eUtran NeighRelations 2 3" xfId="471" xr:uid="{00000000-0005-0000-0000-0000DF010000}"/>
    <cellStyle name="_Lac-Sac-Rac_Utran Relations 2_eUtran NeighRelations 2 3 2" xfId="3631" xr:uid="{F52C847B-083A-4FFC-8D4A-C2D098C9FAEE}"/>
    <cellStyle name="_Lac-Sac-Rac_Utran Relations 2_eUtran NeighRelations 2 4" xfId="472" xr:uid="{00000000-0005-0000-0000-0000E0010000}"/>
    <cellStyle name="_Lac-Sac-Rac_Utran Relations 2_eUtran NeighRelations 2 4 2" xfId="3632" xr:uid="{3F1F08FD-555A-440E-BB8A-2750EF53BC40}"/>
    <cellStyle name="_Lac-Sac-Rac_Utran Relations 2_eUtran NeighRelations 2 5" xfId="473" xr:uid="{00000000-0005-0000-0000-0000E1010000}"/>
    <cellStyle name="_Lac-Sac-Rac_Utran Relations 2_eUtran NeighRelations 2 5 2" xfId="3633" xr:uid="{DDD0619B-F397-4030-AE31-19531068AC2D}"/>
    <cellStyle name="_Lac-Sac-Rac_Utran Relations 2_eUtran NeighRelations 2 6" xfId="474" xr:uid="{00000000-0005-0000-0000-0000E2010000}"/>
    <cellStyle name="_Lac-Sac-Rac_Utran Relations 2_eUtran NeighRelations 2 6 2" xfId="3634" xr:uid="{77031B61-5BAC-42BE-8CC3-CC76174221A0}"/>
    <cellStyle name="_Lac-Sac-Rac_Utran Relations 2_eUtran NeighRelations 2 7" xfId="3629" xr:uid="{F6D38349-9B55-4A34-B437-B1295C59EF61}"/>
    <cellStyle name="_Lac-Sac-Rac_Utran Relations 2_eUtran NeighRelations 3" xfId="475" xr:uid="{00000000-0005-0000-0000-0000E3010000}"/>
    <cellStyle name="_Lac-Sac-Rac_Utran Relations 2_eUtran NeighRelations 3 2" xfId="3635" xr:uid="{7CCADF6E-E4FF-46E6-9323-867B057E5489}"/>
    <cellStyle name="_Lac-Sac-Rac_Utran Relations 2_eUtran NeighRelations 4" xfId="476" xr:uid="{00000000-0005-0000-0000-0000E4010000}"/>
    <cellStyle name="_Lac-Sac-Rac_Utran Relations 2_eUtran NeighRelations 4 2" xfId="477" xr:uid="{00000000-0005-0000-0000-0000E5010000}"/>
    <cellStyle name="_Lac-Sac-Rac_Utran Relations 2_eUtran NeighRelations 4 2 2" xfId="3637" xr:uid="{B1B2E8B6-0799-41EE-9E8E-637A1F2B711F}"/>
    <cellStyle name="_Lac-Sac-Rac_Utran Relations 2_eUtran NeighRelations 4 3" xfId="478" xr:uid="{00000000-0005-0000-0000-0000E6010000}"/>
    <cellStyle name="_Lac-Sac-Rac_Utran Relations 2_eUtran NeighRelations 4 3 2" xfId="3638" xr:uid="{09F2322C-3FD8-444F-ACBF-20A990022A5B}"/>
    <cellStyle name="_Lac-Sac-Rac_Utran Relations 2_eUtran NeighRelations 4 4" xfId="3636" xr:uid="{930624F9-7A9B-43D0-B7D2-027CF4317661}"/>
    <cellStyle name="_Lac-Sac-Rac_Utran Relations 2_eUtran NeighRelations 5" xfId="479" xr:uid="{00000000-0005-0000-0000-0000E7010000}"/>
    <cellStyle name="_Lac-Sac-Rac_Utran Relations 2_eUtran NeighRelations 5 2" xfId="3639" xr:uid="{5F3E0BF0-43A9-4917-B62E-560E078878D9}"/>
    <cellStyle name="_Lac-Sac-Rac_Utran Relations 2_eUtran NeighRelations 6" xfId="480" xr:uid="{00000000-0005-0000-0000-0000E8010000}"/>
    <cellStyle name="_Lac-Sac-Rac_Utran Relations 2_eUtran NeighRelations 6 2" xfId="3640" xr:uid="{42E7CC81-2981-497E-90B7-92E825804DC3}"/>
    <cellStyle name="_Lac-Sac-Rac_Utran Relations 2_eUtran NeighRelations 7" xfId="481" xr:uid="{00000000-0005-0000-0000-0000E9010000}"/>
    <cellStyle name="_Lac-Sac-Rac_Utran Relations 2_eUtran NeighRelations 7 2" xfId="3641" xr:uid="{F441B29A-BE1F-4A49-A5BA-2020314E0F61}"/>
    <cellStyle name="_Lac-Sac-Rac_Utran Relations 2_eUtran NeighRelations_ROGERS_RND_CIQ_Montreal_LTE_Rollout_Rev03_1" xfId="482" xr:uid="{00000000-0005-0000-0000-0000EA010000}"/>
    <cellStyle name="_Lac-Sac-Rac_Utran Relations 2_eUtran NeighRelations_ROGERS_RND_CIQ_Montreal_LTE_Rollout_Rev03_1 2" xfId="3642" xr:uid="{6E2A25A7-3AD6-4D62-A08F-6FDBA3770388}"/>
    <cellStyle name="_Lac-Sac-Rac_Utran Relations 2_Losses and Delays" xfId="483" xr:uid="{00000000-0005-0000-0000-0000EB010000}"/>
    <cellStyle name="_Lac-Sac-Rac_Utran Relations 2_Losses and Delays 2" xfId="484" xr:uid="{00000000-0005-0000-0000-0000EC010000}"/>
    <cellStyle name="_Lac-Sac-Rac_Utran Relations 2_Losses and Delays 2 2" xfId="485" xr:uid="{00000000-0005-0000-0000-0000ED010000}"/>
    <cellStyle name="_Lac-Sac-Rac_Utran Relations 2_Losses and Delays 2 2 2" xfId="3644" xr:uid="{480000F0-A5CB-4F39-9F73-1A5E181C32B6}"/>
    <cellStyle name="_Lac-Sac-Rac_Utran Relations 2_Losses and Delays 2 3" xfId="486" xr:uid="{00000000-0005-0000-0000-0000EE010000}"/>
    <cellStyle name="_Lac-Sac-Rac_Utran Relations 2_Losses and Delays 2 3 2" xfId="3645" xr:uid="{2EF2D1F3-3B80-41A6-AF34-291134FC4CBB}"/>
    <cellStyle name="_Lac-Sac-Rac_Utran Relations 2_Losses and Delays 2 4" xfId="487" xr:uid="{00000000-0005-0000-0000-0000EF010000}"/>
    <cellStyle name="_Lac-Sac-Rac_Utran Relations 2_Losses and Delays 2 4 2" xfId="3646" xr:uid="{7247C1C7-F202-4978-B301-212245DB23D9}"/>
    <cellStyle name="_Lac-Sac-Rac_Utran Relations 2_Losses and Delays 2 5" xfId="488" xr:uid="{00000000-0005-0000-0000-0000F0010000}"/>
    <cellStyle name="_Lac-Sac-Rac_Utran Relations 2_Losses and Delays 2 5 2" xfId="3647" xr:uid="{798076B6-236B-4E78-964C-6C2165A0B3F2}"/>
    <cellStyle name="_Lac-Sac-Rac_Utran Relations 2_Losses and Delays 2 6" xfId="489" xr:uid="{00000000-0005-0000-0000-0000F1010000}"/>
    <cellStyle name="_Lac-Sac-Rac_Utran Relations 2_Losses and Delays 2 6 2" xfId="3648" xr:uid="{EB392E83-7CA0-48EA-A8C5-D3BC275FE46C}"/>
    <cellStyle name="_Lac-Sac-Rac_Utran Relations 2_Losses and Delays 2 7" xfId="3643" xr:uid="{198B0E08-1F30-4002-B083-8B10232308C2}"/>
    <cellStyle name="_Lac-Sac-Rac_Utran Relations 2_Losses and Delays 3" xfId="490" xr:uid="{00000000-0005-0000-0000-0000F2010000}"/>
    <cellStyle name="_Lac-Sac-Rac_Utran Relations 2_Losses and Delays 3 2" xfId="3649" xr:uid="{48A16FC4-760D-432A-9F14-4FC1AFA246D7}"/>
    <cellStyle name="_Lac-Sac-Rac_Utran Relations 2_Losses and Delays 4" xfId="491" xr:uid="{00000000-0005-0000-0000-0000F3010000}"/>
    <cellStyle name="_Lac-Sac-Rac_Utran Relations 2_Losses and Delays 4 2" xfId="492" xr:uid="{00000000-0005-0000-0000-0000F4010000}"/>
    <cellStyle name="_Lac-Sac-Rac_Utran Relations 2_Losses and Delays 4 2 2" xfId="3651" xr:uid="{B29E38BC-8B8D-4C19-A6C0-21E2A5F2F0BF}"/>
    <cellStyle name="_Lac-Sac-Rac_Utran Relations 2_Losses and Delays 4 3" xfId="493" xr:uid="{00000000-0005-0000-0000-0000F5010000}"/>
    <cellStyle name="_Lac-Sac-Rac_Utran Relations 2_Losses and Delays 4 3 2" xfId="3652" xr:uid="{33E42887-F911-4D1F-B525-982AF707D5E1}"/>
    <cellStyle name="_Lac-Sac-Rac_Utran Relations 2_Losses and Delays 4 4" xfId="3650" xr:uid="{10DE8098-7EEA-4D76-B0AF-4900C035B978}"/>
    <cellStyle name="_Lac-Sac-Rac_Utran Relations 2_Losses and Delays 5" xfId="494" xr:uid="{00000000-0005-0000-0000-0000F6010000}"/>
    <cellStyle name="_Lac-Sac-Rac_Utran Relations 2_Losses and Delays 5 2" xfId="3653" xr:uid="{09DC5F52-8993-4D96-936F-7C8ACECD9E27}"/>
    <cellStyle name="_Lac-Sac-Rac_Utran Relations 2_Losses and Delays 6" xfId="495" xr:uid="{00000000-0005-0000-0000-0000F7010000}"/>
    <cellStyle name="_Lac-Sac-Rac_Utran Relations 2_Losses and Delays 6 2" xfId="3654" xr:uid="{FC8BE872-E224-4482-83FD-949CDFCDA287}"/>
    <cellStyle name="_Lac-Sac-Rac_Utran Relations 2_Losses and Delays 7" xfId="496" xr:uid="{00000000-0005-0000-0000-0000F8010000}"/>
    <cellStyle name="_Lac-Sac-Rac_Utran Relations 2_Losses and Delays 7 2" xfId="3655" xr:uid="{7BB93190-E098-4B56-B072-7D10FA5ED84F}"/>
    <cellStyle name="_Lac-Sac-Rac_Utran Relations 2_Losses and Delays_ROGERS_RND_CIQ_Montreal_LTE_Rollout_Rev03_1" xfId="497" xr:uid="{00000000-0005-0000-0000-0000F9010000}"/>
    <cellStyle name="_Lac-Sac-Rac_Utran Relations 2_Losses and Delays_ROGERS_RND_CIQ_Montreal_LTE_Rollout_Rev03_1 2" xfId="3656" xr:uid="{EE434CDF-88DF-4C52-9951-63B658CA7FD5}"/>
    <cellStyle name="_Lac-Sac-Rac_Utran Relations 2_PCI" xfId="498" xr:uid="{00000000-0005-0000-0000-0000FA010000}"/>
    <cellStyle name="_Lac-Sac-Rac_Utran Relations 2_PCI 2" xfId="499" xr:uid="{00000000-0005-0000-0000-0000FB010000}"/>
    <cellStyle name="_Lac-Sac-Rac_Utran Relations 2_PCI 2 2" xfId="500" xr:uid="{00000000-0005-0000-0000-0000FC010000}"/>
    <cellStyle name="_Lac-Sac-Rac_Utran Relations 2_PCI 2 2 2" xfId="3658" xr:uid="{024369B0-6A81-47C8-BEEC-C34FA7D32621}"/>
    <cellStyle name="_Lac-Sac-Rac_Utran Relations 2_PCI 2 3" xfId="501" xr:uid="{00000000-0005-0000-0000-0000FD010000}"/>
    <cellStyle name="_Lac-Sac-Rac_Utran Relations 2_PCI 2 3 2" xfId="3659" xr:uid="{E1683691-6D89-4A90-9B65-AEC8B0A55A84}"/>
    <cellStyle name="_Lac-Sac-Rac_Utran Relations 2_PCI 2 4" xfId="502" xr:uid="{00000000-0005-0000-0000-0000FE010000}"/>
    <cellStyle name="_Lac-Sac-Rac_Utran Relations 2_PCI 2 4 2" xfId="3660" xr:uid="{56F0715D-7C53-4920-A6AA-D0CE70419725}"/>
    <cellStyle name="_Lac-Sac-Rac_Utran Relations 2_PCI 2 5" xfId="503" xr:uid="{00000000-0005-0000-0000-0000FF010000}"/>
    <cellStyle name="_Lac-Sac-Rac_Utran Relations 2_PCI 2 5 2" xfId="3661" xr:uid="{9E7B904B-27B2-45C7-BA4D-425F9ADEE137}"/>
    <cellStyle name="_Lac-Sac-Rac_Utran Relations 2_PCI 2 6" xfId="504" xr:uid="{00000000-0005-0000-0000-000000020000}"/>
    <cellStyle name="_Lac-Sac-Rac_Utran Relations 2_PCI 2 6 2" xfId="3662" xr:uid="{0AD9D86B-AE8C-4420-B754-FB7A04B9FEDF}"/>
    <cellStyle name="_Lac-Sac-Rac_Utran Relations 2_PCI 2 7" xfId="3657" xr:uid="{DA0F93C7-9BF9-47C0-B348-8BD488A7CAB4}"/>
    <cellStyle name="_Lac-Sac-Rac_Utran Relations 2_PCI 3" xfId="505" xr:uid="{00000000-0005-0000-0000-000001020000}"/>
    <cellStyle name="_Lac-Sac-Rac_Utran Relations 2_PCI 3 2" xfId="3663" xr:uid="{B2CCC19A-98C4-4B35-A9E7-5DB8AD3F8F15}"/>
    <cellStyle name="_Lac-Sac-Rac_Utran Relations 2_PCI 4" xfId="506" xr:uid="{00000000-0005-0000-0000-000002020000}"/>
    <cellStyle name="_Lac-Sac-Rac_Utran Relations 2_PCI 4 2" xfId="507" xr:uid="{00000000-0005-0000-0000-000003020000}"/>
    <cellStyle name="_Lac-Sac-Rac_Utran Relations 2_PCI 4 2 2" xfId="3665" xr:uid="{4F90F2D7-C601-4753-B571-68F2AF57D340}"/>
    <cellStyle name="_Lac-Sac-Rac_Utran Relations 2_PCI 4 3" xfId="508" xr:uid="{00000000-0005-0000-0000-000004020000}"/>
    <cellStyle name="_Lac-Sac-Rac_Utran Relations 2_PCI 4 3 2" xfId="3666" xr:uid="{0C6EEBBE-F336-4DC7-A04A-E6ABFE2893CC}"/>
    <cellStyle name="_Lac-Sac-Rac_Utran Relations 2_PCI 4 4" xfId="3664" xr:uid="{7F5761CE-E197-48D3-80ED-E13191D30D43}"/>
    <cellStyle name="_Lac-Sac-Rac_Utran Relations 2_PCI 5" xfId="509" xr:uid="{00000000-0005-0000-0000-000005020000}"/>
    <cellStyle name="_Lac-Sac-Rac_Utran Relations 2_PCI 5 2" xfId="3667" xr:uid="{38D370DF-4ECD-41A8-9A08-6F189CD5E442}"/>
    <cellStyle name="_Lac-Sac-Rac_Utran Relations 2_PCI 6" xfId="510" xr:uid="{00000000-0005-0000-0000-000006020000}"/>
    <cellStyle name="_Lac-Sac-Rac_Utran Relations 2_PCI 6 2" xfId="3668" xr:uid="{90BE998F-A788-45BE-BFEC-FB068D8D9915}"/>
    <cellStyle name="_Lac-Sac-Rac_Utran Relations 2_PCI 7" xfId="511" xr:uid="{00000000-0005-0000-0000-000007020000}"/>
    <cellStyle name="_Lac-Sac-Rac_Utran Relations 2_PCI 7 2" xfId="3669" xr:uid="{0DE8DB89-5DE1-4EE6-849A-4D1B502B19C8}"/>
    <cellStyle name="_Lac-Sac-Rac_Utran Relations 2_PCI_ROGERS_RND_CIQ_Montreal_LTE_Rollout_Rev03_1" xfId="512" xr:uid="{00000000-0005-0000-0000-000008020000}"/>
    <cellStyle name="_Lac-Sac-Rac_Utran Relations 2_PCI_ROGERS_RND_CIQ_Montreal_LTE_Rollout_Rev03_1 2" xfId="3670" xr:uid="{D195A58F-C05E-434F-ADAC-63B944E56999}"/>
    <cellStyle name="_Lac-Sac-Rac_Utran Relations 3" xfId="513" xr:uid="{00000000-0005-0000-0000-000009020000}"/>
    <cellStyle name="_Lac-Sac-Rac_Utran Relations 3 2" xfId="3671" xr:uid="{15134728-77C7-4832-B599-CE2E1C177EC5}"/>
    <cellStyle name="_Lac-Sac-Rac_Utran Relations 4" xfId="514" xr:uid="{00000000-0005-0000-0000-00000A020000}"/>
    <cellStyle name="_Lac-Sac-Rac_Utran Relations 4 2" xfId="3672" xr:uid="{79770A2B-3C5D-4F06-86A4-E0F625E5861F}"/>
    <cellStyle name="_Lac-Sac-Rac_Utran Relations 5" xfId="515" xr:uid="{00000000-0005-0000-0000-00000B020000}"/>
    <cellStyle name="_Lac-Sac-Rac_Utran Relations 5 2" xfId="3673" xr:uid="{563FC305-D13B-469F-81A2-2DC716C3A25D}"/>
    <cellStyle name="_Lac-Sac-Rac_Utran Relations 6" xfId="516" xr:uid="{00000000-0005-0000-0000-00000C020000}"/>
    <cellStyle name="_Lac-Sac-Rac_Utran Relations 6 2" xfId="3674" xr:uid="{4713CABD-D111-4A8A-9357-53B280B704E7}"/>
    <cellStyle name="_Lac-Sac-Rac_Utran Relations 7" xfId="517" xr:uid="{00000000-0005-0000-0000-00000D020000}"/>
    <cellStyle name="_Lac-Sac-Rac_Utran Relations 7 2" xfId="3675" xr:uid="{C90EA64C-2E6B-414A-8EF8-6E06DD1608A1}"/>
    <cellStyle name="_Lac-Sac-Rac_Utran Relations 8" xfId="518" xr:uid="{00000000-0005-0000-0000-00000E020000}"/>
    <cellStyle name="_Lac-Sac-Rac_Utran Relations 8 2" xfId="3676" xr:uid="{0375FC58-5E31-4A73-B37C-D4617A291EBA}"/>
    <cellStyle name="_Lac-Sac-Rac_Utran Relations 9" xfId="519" xr:uid="{00000000-0005-0000-0000-00000F020000}"/>
    <cellStyle name="_Lac-Sac-Rac_Utran Relations 9 2" xfId="3677" xr:uid="{9CD28181-E0A1-4355-98F9-D0092530B85B}"/>
    <cellStyle name="_Lac-Sac-Rac_Utran Relations_LTE_RNDCIQ_Template_v10" xfId="520" xr:uid="{00000000-0005-0000-0000-000010020000}"/>
    <cellStyle name="_Lac-Sac-Rac_Utran Relations_LTE_RNDCIQ_Template_v10 2" xfId="521" xr:uid="{00000000-0005-0000-0000-000011020000}"/>
    <cellStyle name="_Lac-Sac-Rac_Utran Relations_LTE_RNDCIQ_Template_v10 2 2" xfId="522" xr:uid="{00000000-0005-0000-0000-000012020000}"/>
    <cellStyle name="_Lac-Sac-Rac_Utran Relations_LTE_RNDCIQ_Template_v10 2 2 2" xfId="3680" xr:uid="{F0C0D55D-CD65-4D1F-85B2-EA0C611F0229}"/>
    <cellStyle name="_Lac-Sac-Rac_Utran Relations_LTE_RNDCIQ_Template_v10 2 3" xfId="523" xr:uid="{00000000-0005-0000-0000-000013020000}"/>
    <cellStyle name="_Lac-Sac-Rac_Utran Relations_LTE_RNDCIQ_Template_v10 2 3 2" xfId="3681" xr:uid="{61BBFC53-7060-4D5A-9EF3-EAE3D1A2B5F0}"/>
    <cellStyle name="_Lac-Sac-Rac_Utran Relations_LTE_RNDCIQ_Template_v10 2 4" xfId="3679" xr:uid="{4ABA225A-5C9C-4587-A00B-4CA31FF6A0A8}"/>
    <cellStyle name="_Lac-Sac-Rac_Utran Relations_LTE_RNDCIQ_Template_v10 3" xfId="524" xr:uid="{00000000-0005-0000-0000-000014020000}"/>
    <cellStyle name="_Lac-Sac-Rac_Utran Relations_LTE_RNDCIQ_Template_v10 3 2" xfId="3682" xr:uid="{D74855A5-76BF-45E5-96FF-DF89D8ABC76E}"/>
    <cellStyle name="_Lac-Sac-Rac_Utran Relations_LTE_RNDCIQ_Template_v10 4" xfId="525" xr:uid="{00000000-0005-0000-0000-000015020000}"/>
    <cellStyle name="_Lac-Sac-Rac_Utran Relations_LTE_RNDCIQ_Template_v10 4 2" xfId="3683" xr:uid="{8CDC97C2-27FD-4F25-8760-2E30DEFFC1EA}"/>
    <cellStyle name="_Lac-Sac-Rac_Utran Relations_LTE_RNDCIQ_Template_v10 5" xfId="526" xr:uid="{00000000-0005-0000-0000-000016020000}"/>
    <cellStyle name="_Lac-Sac-Rac_Utran Relations_LTE_RNDCIQ_Template_v10 5 2" xfId="3684" xr:uid="{E05CB8F2-B1CA-4AD8-8B40-EBDFA5773535}"/>
    <cellStyle name="_Lac-Sac-Rac_Utran Relations_LTE_RNDCIQ_Template_v10 6" xfId="3678" xr:uid="{20E51506-3D09-48CD-9101-7E0524704C12}"/>
    <cellStyle name="_Lac-Sac-Rac_Utran Relations_ROGERS_RND_CIQ_Montreal_LTE_Rollout_Rev03_1" xfId="527" xr:uid="{00000000-0005-0000-0000-000017020000}"/>
    <cellStyle name="_Lac-Sac-Rac_Utran Relations_ROGERS_RND_CIQ_Montreal_LTE_Rollout_Rev03_1 2" xfId="3685" xr:uid="{D9E9C213-3A4C-45C9-AB8B-03CCEBF1FDB8}"/>
    <cellStyle name="_New Utran Relations" xfId="528" xr:uid="{00000000-0005-0000-0000-000018020000}"/>
    <cellStyle name="_New Utran Relations 2" xfId="3686" xr:uid="{987147EC-F23D-474E-AA70-3E2504E1DE11}"/>
    <cellStyle name="_New Utran Relations_LTE_RNDCIQ_Template_v10" xfId="529" xr:uid="{00000000-0005-0000-0000-000019020000}"/>
    <cellStyle name="_New Utran Relations_LTE_RNDCIQ_Template_v10 2" xfId="3687" xr:uid="{E36E5206-7CFC-4FF2-85FF-73A85630F768}"/>
    <cellStyle name="_OKCY_RND_CIQ_Rev K_with formulas" xfId="530" xr:uid="{00000000-0005-0000-0000-00001A020000}"/>
    <cellStyle name="_OKCY_RND_CIQ_Rev K_with formulas 2" xfId="3688" xr:uid="{393DB39F-C3FF-4F08-AF56-A13CA24CDAE9}"/>
    <cellStyle name="_OKCY_RND_CIQ_Rev K_with formulas_LTE_RNDCIQ_Template_v10" xfId="531" xr:uid="{00000000-0005-0000-0000-00001B020000}"/>
    <cellStyle name="_OKCY_RND_CIQ_Rev K_with formulas_LTE_RNDCIQ_Template_v10 2" xfId="3689" xr:uid="{31B45490-A9A8-4C00-BEA4-024E6BA4838B}"/>
    <cellStyle name="_Pitts RND CIQ - ver 12 - 2007_07_24" xfId="532" xr:uid="{00000000-0005-0000-0000-00001C020000}"/>
    <cellStyle name="_Pitts RND CIQ - ver 12 - 2007_07_24 2" xfId="3690" xr:uid="{B310520B-750E-4A14-9BB2-517A7E1F6FB0}"/>
    <cellStyle name="_Pitts RND CIQ - ver 12 - 2007_07_24_Feeder Delay Info" xfId="533" xr:uid="{00000000-0005-0000-0000-00001D020000}"/>
    <cellStyle name="_Pitts RND CIQ - ver 12 - 2007_07_24_Feeder Delay Info 2" xfId="3691" xr:uid="{4CAF3523-BFAF-4631-B7B3-3BB4C1798BB3}"/>
    <cellStyle name="_Pitts RND CIQ - ver 12 - 2007_07_24_Feeder Delay Info_LTE_RNDCIQ_Template_v10" xfId="534" xr:uid="{00000000-0005-0000-0000-00001E020000}"/>
    <cellStyle name="_Pitts RND CIQ - ver 12 - 2007_07_24_Feeder Delay Info_LTE_RNDCIQ_Template_v10 2" xfId="3692" xr:uid="{82ABAE43-316A-409D-AC9B-221ECCEF9CB4}"/>
    <cellStyle name="_Pitts RND CIQ - ver 12 - 2007_07_24_LTE_RNDCIQ_Template_v10" xfId="535" xr:uid="{00000000-0005-0000-0000-00001F020000}"/>
    <cellStyle name="_Pitts RND CIQ - ver 12 - 2007_07_24_LTE_RNDCIQ_Template_v10 2" xfId="3693" xr:uid="{51F112E3-0C48-4346-A45F-2411E1EAB0CE}"/>
    <cellStyle name="_RBS RN" xfId="536" xr:uid="{00000000-0005-0000-0000-000020020000}"/>
    <cellStyle name="_RBS RN 10" xfId="537" xr:uid="{00000000-0005-0000-0000-000021020000}"/>
    <cellStyle name="_RBS RN 10 2" xfId="3695" xr:uid="{E6D0159B-57CC-4B8F-AC34-62ED57E69629}"/>
    <cellStyle name="_RBS RN 11" xfId="538" xr:uid="{00000000-0005-0000-0000-000022020000}"/>
    <cellStyle name="_RBS RN 11 2" xfId="3696" xr:uid="{0AA9A565-325A-41E0-A4BF-B35AB6670231}"/>
    <cellStyle name="_RBS RN 12" xfId="539" xr:uid="{00000000-0005-0000-0000-000023020000}"/>
    <cellStyle name="_RBS RN 12 2" xfId="3697" xr:uid="{C0AC4FA5-11AA-437C-A0A8-E5AF6ACDE1C6}"/>
    <cellStyle name="_RBS RN 13" xfId="540" xr:uid="{00000000-0005-0000-0000-000024020000}"/>
    <cellStyle name="_RBS RN 13 2" xfId="3698" xr:uid="{3AA5046A-B7C0-4E37-9B5C-4448113BD538}"/>
    <cellStyle name="_RBS RN 14" xfId="3694" xr:uid="{01829026-3386-4C8C-B052-A19E7AB99696}"/>
    <cellStyle name="_RBS RN 2" xfId="541" xr:uid="{00000000-0005-0000-0000-000025020000}"/>
    <cellStyle name="_RBS RN 2 2" xfId="3699" xr:uid="{A9EC332A-42F0-4189-B829-00537C92E6EF}"/>
    <cellStyle name="_RBS RN 3" xfId="542" xr:uid="{00000000-0005-0000-0000-000026020000}"/>
    <cellStyle name="_RBS RN 3 2" xfId="3700" xr:uid="{2EC249FB-04A1-4D1A-AA5A-1149CC7DC7BF}"/>
    <cellStyle name="_RBS RN 4" xfId="543" xr:uid="{00000000-0005-0000-0000-000027020000}"/>
    <cellStyle name="_RBS RN 4 2" xfId="3701" xr:uid="{5259EB0D-7544-4B83-93B4-3AB14514B78E}"/>
    <cellStyle name="_RBS RN 5" xfId="544" xr:uid="{00000000-0005-0000-0000-000028020000}"/>
    <cellStyle name="_RBS RN 5 2" xfId="3702" xr:uid="{D1F2B922-DAF9-42C0-A5F5-273C493BC27E}"/>
    <cellStyle name="_RBS RN 6" xfId="545" xr:uid="{00000000-0005-0000-0000-000029020000}"/>
    <cellStyle name="_RBS RN 6 2" xfId="3703" xr:uid="{74D642B4-6A01-49AE-AD6C-7B6A0D45DCF7}"/>
    <cellStyle name="_RBS RN 7" xfId="546" xr:uid="{00000000-0005-0000-0000-00002A020000}"/>
    <cellStyle name="_RBS RN 7 2" xfId="3704" xr:uid="{C1E3A7F0-2F08-4160-9830-8D113B721DC1}"/>
    <cellStyle name="_RBS RN 8" xfId="547" xr:uid="{00000000-0005-0000-0000-00002B020000}"/>
    <cellStyle name="_RBS RN 8 2" xfId="3705" xr:uid="{22AC725B-8133-45BE-B0CA-DF37F4E92920}"/>
    <cellStyle name="_RBS RN 9" xfId="548" xr:uid="{00000000-0005-0000-0000-00002C020000}"/>
    <cellStyle name="_RBS RN 9 2" xfId="3706" xr:uid="{CEB7348A-C906-4065-BE5B-0D60673F92E5}"/>
    <cellStyle name="_RBS RN_(MARKET)_LTE_RNDCIQ_Rev(031811)" xfId="549" xr:uid="{00000000-0005-0000-0000-00002D020000}"/>
    <cellStyle name="_RBS RN_(MARKET)_LTE_RNDCIQ_Rev(031811) 2" xfId="3707" xr:uid="{720A1288-7FE7-4A34-8BEA-02990BA87C3E}"/>
    <cellStyle name="_RBS RN_eRNDCIQ Checklist Rev 2_WalthamMA" xfId="550" xr:uid="{00000000-0005-0000-0000-00002E020000}"/>
    <cellStyle name="_RBS RN_eRNDCIQ Checklist Rev 2_WalthamMA 2" xfId="3708" xr:uid="{0FE66B09-E1F2-4DF1-A570-D3ACE84089F1}"/>
    <cellStyle name="_RBS RN_eRNDCIQ Checklist Rev 2_WalthamMA_LTE_RNDCIQ_Template_v10" xfId="551" xr:uid="{00000000-0005-0000-0000-00002F020000}"/>
    <cellStyle name="_RBS RN_eRNDCIQ Checklist Rev 2_WalthamMA_LTE_RNDCIQ_Template_v10 2" xfId="3709" xr:uid="{BA4DB56C-DB55-43DF-B8B6-BD38F126B2E0}"/>
    <cellStyle name="_RBS RN_eUtran NeighRelations" xfId="552" xr:uid="{00000000-0005-0000-0000-000030020000}"/>
    <cellStyle name="_RBS RN_eUtran NeighRelations 2" xfId="3710" xr:uid="{359604CA-9B2A-4496-9211-FCAB9D1150A6}"/>
    <cellStyle name="_RBS RN_eUtran Parameters" xfId="553" xr:uid="{00000000-0005-0000-0000-000031020000}"/>
    <cellStyle name="_RBS RN_eUtran Parameters 2" xfId="3711" xr:uid="{FB6A5CD8-4730-4C2A-9A0D-AE4874D2C333}"/>
    <cellStyle name="_RBS RN_LA_LTE_RNDCIQ_Rev 2 (03.09.2011)" xfId="554" xr:uid="{00000000-0005-0000-0000-000032020000}"/>
    <cellStyle name="_RBS RN_LA_LTE_RNDCIQ_Rev 2 (03.09.2011) 2" xfId="3712" xr:uid="{65F409B8-8EB4-4021-A8D1-7CCF015402B7}"/>
    <cellStyle name="_RBS RN_Losses and Delays" xfId="555" xr:uid="{00000000-0005-0000-0000-000033020000}"/>
    <cellStyle name="_RBS RN_Losses and Delays 2" xfId="3713" xr:uid="{687F6F98-2EF7-45B9-9157-7424A1768686}"/>
    <cellStyle name="_RBS RN_LTE_RNDCIQ_Template_CSFB" xfId="556" xr:uid="{00000000-0005-0000-0000-000034020000}"/>
    <cellStyle name="_RBS RN_LTE_RNDCIQ_Template_CSFB 2" xfId="3714" xr:uid="{81786B46-1F24-4C9C-BE10-C4F916A7D8BD}"/>
    <cellStyle name="_RBS RN_LTE_RNDCIQ_Template_Formula" xfId="557" xr:uid="{00000000-0005-0000-0000-000035020000}"/>
    <cellStyle name="_RBS RN_LTE_RNDCIQ_Template_Formula 2" xfId="3715" xr:uid="{3244325A-282A-4951-90CA-D17DC50626A2}"/>
    <cellStyle name="_RBS RN_LTE_RNDCIQ_Template_v10" xfId="558" xr:uid="{00000000-0005-0000-0000-000036020000}"/>
    <cellStyle name="_RBS RN_LTE_RNDCIQ_Template_v10 2" xfId="3716" xr:uid="{ED64E4FE-AA31-4398-8531-C6AFED4A2917}"/>
    <cellStyle name="_RBS RN_PCI" xfId="559" xr:uid="{00000000-0005-0000-0000-000037020000}"/>
    <cellStyle name="_RBS RN_PCI 2" xfId="3717" xr:uid="{2DBA4CDA-3DB9-4265-AFA3-981106970289}"/>
    <cellStyle name="_RBS RN_Revision History" xfId="560" xr:uid="{00000000-0005-0000-0000-000038020000}"/>
    <cellStyle name="_RBS RN_Revision History 2" xfId="3718" xr:uid="{75A007C2-F697-482E-815D-F6A8295D93D1}"/>
    <cellStyle name="_RBS RN_RNDCIQ LTE -Template_Verizon Rev6" xfId="561" xr:uid="{00000000-0005-0000-0000-000039020000}"/>
    <cellStyle name="_RBS RN_RNDCIQ LTE -Template_Verizon Rev6 2" xfId="3719" xr:uid="{BFC97D0A-04C4-4A8D-B7B6-1DB6BF25B443}"/>
    <cellStyle name="_RBS RN_RNDCIQ LTE -Template_Verizon Rev6_LTE_RNDCIQ_Template_v10" xfId="562" xr:uid="{00000000-0005-0000-0000-00003A020000}"/>
    <cellStyle name="_RBS RN_RNDCIQ LTE -Template_Verizon Rev6_LTE_RNDCIQ_Template_v10 2" xfId="3720" xr:uid="{60854A04-D013-48D9-B1FA-A58DC60AD4B0}"/>
    <cellStyle name="_RBS RN_RNDCIQ_Template (03.18.2011)" xfId="563" xr:uid="{00000000-0005-0000-0000-00003B020000}"/>
    <cellStyle name="_RBS RN_RNDCIQ_Template (03.18.2011) 2" xfId="3721" xr:uid="{1A1A702E-3C82-4293-A8CE-B75221F8D49F}"/>
    <cellStyle name="_RBS RN_ROGERS_RND_CIQ_Montreal_LTE_Rollout_Rev03_1" xfId="564" xr:uid="{00000000-0005-0000-0000-00003C020000}"/>
    <cellStyle name="_RBS RN_ROGERS_RND_CIQ_Montreal_LTE_Rollout_Rev03_1 2" xfId="3722" xr:uid="{1CB1E48A-F0AA-4A09-84FA-05C6CC67F3ED}"/>
    <cellStyle name="_RBS RN_ROGERS_RND_CIQ_Ottawa_LTE_Rollout_Rev05" xfId="565" xr:uid="{00000000-0005-0000-0000-00003D020000}"/>
    <cellStyle name="_RBS RN_ROGERS_RND_CIQ_Ottawa_LTE_Rollout_Rev05 2" xfId="3723" xr:uid="{B7925439-41D1-4DC5-B830-54E9F075D743}"/>
    <cellStyle name="_RBS RN_Utran Relations" xfId="566" xr:uid="{00000000-0005-0000-0000-00003E020000}"/>
    <cellStyle name="_RBS RN_Utran Relations 10" xfId="567" xr:uid="{00000000-0005-0000-0000-00003F020000}"/>
    <cellStyle name="_RBS RN_Utran Relations 10 2" xfId="568" xr:uid="{00000000-0005-0000-0000-000040020000}"/>
    <cellStyle name="_RBS RN_Utran Relations 10 2 2" xfId="3725" xr:uid="{1F8EB18B-EF8A-4542-98B5-EE2F5DCD016A}"/>
    <cellStyle name="_RBS RN_Utran Relations 10 3" xfId="569" xr:uid="{00000000-0005-0000-0000-000041020000}"/>
    <cellStyle name="_RBS RN_Utran Relations 10 3 2" xfId="3726" xr:uid="{93461456-2A5C-475B-81BF-1F8161B4FA98}"/>
    <cellStyle name="_RBS RN_Utran Relations 10 4" xfId="570" xr:uid="{00000000-0005-0000-0000-000042020000}"/>
    <cellStyle name="_RBS RN_Utran Relations 10 4 2" xfId="3727" xr:uid="{0BB85019-150F-4F7E-BC5D-E15470D2A754}"/>
    <cellStyle name="_RBS RN_Utran Relations 10 5" xfId="571" xr:uid="{00000000-0005-0000-0000-000043020000}"/>
    <cellStyle name="_RBS RN_Utran Relations 10 5 2" xfId="3728" xr:uid="{D378951E-91A5-4C00-95FD-2AA544795865}"/>
    <cellStyle name="_RBS RN_Utran Relations 10 6" xfId="572" xr:uid="{00000000-0005-0000-0000-000044020000}"/>
    <cellStyle name="_RBS RN_Utran Relations 10 6 2" xfId="3729" xr:uid="{5476E35F-E887-4949-A0CA-C20D847A7D10}"/>
    <cellStyle name="_RBS RN_Utran Relations 10 7" xfId="3724" xr:uid="{B4D2D28F-5598-4032-8529-C15E6747FC7E}"/>
    <cellStyle name="_RBS RN_Utran Relations 11" xfId="573" xr:uid="{00000000-0005-0000-0000-000045020000}"/>
    <cellStyle name="_RBS RN_Utran Relations 11 2" xfId="574" xr:uid="{00000000-0005-0000-0000-000046020000}"/>
    <cellStyle name="_RBS RN_Utran Relations 11 2 2" xfId="3731" xr:uid="{4D17B02A-BE73-4C75-A723-9E957BD2C028}"/>
    <cellStyle name="_RBS RN_Utran Relations 11 3" xfId="575" xr:uid="{00000000-0005-0000-0000-000047020000}"/>
    <cellStyle name="_RBS RN_Utran Relations 11 3 2" xfId="3732" xr:uid="{664CED95-71E7-445C-9367-2190486C3897}"/>
    <cellStyle name="_RBS RN_Utran Relations 11 4" xfId="3730" xr:uid="{A43F381E-CC69-4291-9786-CB6431561CBD}"/>
    <cellStyle name="_RBS RN_Utran Relations 12" xfId="576" xr:uid="{00000000-0005-0000-0000-000048020000}"/>
    <cellStyle name="_RBS RN_Utran Relations 12 2" xfId="3733" xr:uid="{7908AE85-9C0F-4FF0-BDD4-2E33D46F8BAE}"/>
    <cellStyle name="_RBS RN_Utran Relations 13" xfId="577" xr:uid="{00000000-0005-0000-0000-000049020000}"/>
    <cellStyle name="_RBS RN_Utran Relations 13 2" xfId="3734" xr:uid="{B2579D59-85CC-46A9-AE1B-37639DD7A63A}"/>
    <cellStyle name="_RBS RN_Utran Relations 14" xfId="578" xr:uid="{00000000-0005-0000-0000-00004A020000}"/>
    <cellStyle name="_RBS RN_Utran Relations 14 2" xfId="3735" xr:uid="{1D0D906C-BC4C-4C0A-834D-AACBA3245176}"/>
    <cellStyle name="_RBS RN_Utran Relations 2" xfId="579" xr:uid="{00000000-0005-0000-0000-00004B020000}"/>
    <cellStyle name="_RBS RN_Utran Relations 2 2" xfId="3736" xr:uid="{EB2739C0-C7DE-43DE-98D3-5C75B778A95B}"/>
    <cellStyle name="_RBS RN_Utran Relations 2_eUtran NeighRelations" xfId="580" xr:uid="{00000000-0005-0000-0000-00004C020000}"/>
    <cellStyle name="_RBS RN_Utran Relations 2_eUtran NeighRelations 2" xfId="581" xr:uid="{00000000-0005-0000-0000-00004D020000}"/>
    <cellStyle name="_RBS RN_Utran Relations 2_eUtran NeighRelations 2 2" xfId="582" xr:uid="{00000000-0005-0000-0000-00004E020000}"/>
    <cellStyle name="_RBS RN_Utran Relations 2_eUtran NeighRelations 2 2 2" xfId="3738" xr:uid="{41F81423-D68A-4B21-AF51-74F132007C0A}"/>
    <cellStyle name="_RBS RN_Utran Relations 2_eUtran NeighRelations 2 3" xfId="583" xr:uid="{00000000-0005-0000-0000-00004F020000}"/>
    <cellStyle name="_RBS RN_Utran Relations 2_eUtran NeighRelations 2 3 2" xfId="3739" xr:uid="{8C2CBD23-1182-4491-B0BC-E6DA09A743C2}"/>
    <cellStyle name="_RBS RN_Utran Relations 2_eUtran NeighRelations 2 4" xfId="584" xr:uid="{00000000-0005-0000-0000-000050020000}"/>
    <cellStyle name="_RBS RN_Utran Relations 2_eUtran NeighRelations 2 4 2" xfId="3740" xr:uid="{71866DE5-75CE-4BE4-AECB-FE299B5FBBDA}"/>
    <cellStyle name="_RBS RN_Utran Relations 2_eUtran NeighRelations 2 5" xfId="585" xr:uid="{00000000-0005-0000-0000-000051020000}"/>
    <cellStyle name="_RBS RN_Utran Relations 2_eUtran NeighRelations 2 5 2" xfId="3741" xr:uid="{05997CD4-5653-4389-9CDE-199AE17A2708}"/>
    <cellStyle name="_RBS RN_Utran Relations 2_eUtran NeighRelations 2 6" xfId="586" xr:uid="{00000000-0005-0000-0000-000052020000}"/>
    <cellStyle name="_RBS RN_Utran Relations 2_eUtran NeighRelations 2 6 2" xfId="3742" xr:uid="{6AF657F3-1C90-4ED4-9C74-5B596406393E}"/>
    <cellStyle name="_RBS RN_Utran Relations 2_eUtran NeighRelations 2 7" xfId="3737" xr:uid="{B3310D4F-E461-4F62-A41B-8F894BA0F3D9}"/>
    <cellStyle name="_RBS RN_Utran Relations 2_eUtran NeighRelations 3" xfId="587" xr:uid="{00000000-0005-0000-0000-000053020000}"/>
    <cellStyle name="_RBS RN_Utran Relations 2_eUtran NeighRelations 3 2" xfId="3743" xr:uid="{E6FF62E6-FB2B-499A-BF06-889A8602BE0B}"/>
    <cellStyle name="_RBS RN_Utran Relations 2_eUtran NeighRelations 4" xfId="588" xr:uid="{00000000-0005-0000-0000-000054020000}"/>
    <cellStyle name="_RBS RN_Utran Relations 2_eUtran NeighRelations 4 2" xfId="589" xr:uid="{00000000-0005-0000-0000-000055020000}"/>
    <cellStyle name="_RBS RN_Utran Relations 2_eUtran NeighRelations 4 2 2" xfId="3745" xr:uid="{8AE52C56-6502-4CC5-A194-060B02F60798}"/>
    <cellStyle name="_RBS RN_Utran Relations 2_eUtran NeighRelations 4 3" xfId="590" xr:uid="{00000000-0005-0000-0000-000056020000}"/>
    <cellStyle name="_RBS RN_Utran Relations 2_eUtran NeighRelations 4 3 2" xfId="3746" xr:uid="{BFA1F2EA-7C75-4A78-B061-F23B1552F85D}"/>
    <cellStyle name="_RBS RN_Utran Relations 2_eUtran NeighRelations 4 4" xfId="3744" xr:uid="{D7C5F10C-CFA9-432D-8A18-FE42E34A2371}"/>
    <cellStyle name="_RBS RN_Utran Relations 2_eUtran NeighRelations 5" xfId="591" xr:uid="{00000000-0005-0000-0000-000057020000}"/>
    <cellStyle name="_RBS RN_Utran Relations 2_eUtran NeighRelations 5 2" xfId="3747" xr:uid="{C9E9D0D9-18FB-4171-BB3E-BC33B8FD26B4}"/>
    <cellStyle name="_RBS RN_Utran Relations 2_eUtran NeighRelations 6" xfId="592" xr:uid="{00000000-0005-0000-0000-000058020000}"/>
    <cellStyle name="_RBS RN_Utran Relations 2_eUtran NeighRelations 6 2" xfId="3748" xr:uid="{C0035421-8F5D-431F-AE3E-7AF8D76F26A5}"/>
    <cellStyle name="_RBS RN_Utran Relations 2_eUtran NeighRelations 7" xfId="593" xr:uid="{00000000-0005-0000-0000-000059020000}"/>
    <cellStyle name="_RBS RN_Utran Relations 2_eUtran NeighRelations 7 2" xfId="3749" xr:uid="{2EF99A89-34C6-48F4-AC36-9743BECF2312}"/>
    <cellStyle name="_RBS RN_Utran Relations 2_eUtran NeighRelations_ROGERS_RND_CIQ_Montreal_LTE_Rollout_Rev03_1" xfId="594" xr:uid="{00000000-0005-0000-0000-00005A020000}"/>
    <cellStyle name="_RBS RN_Utran Relations 2_eUtran NeighRelations_ROGERS_RND_CIQ_Montreal_LTE_Rollout_Rev03_1 2" xfId="3750" xr:uid="{93640AB5-5196-48A6-BAE4-A80231E28B8F}"/>
    <cellStyle name="_RBS RN_Utran Relations 2_Losses and Delays" xfId="595" xr:uid="{00000000-0005-0000-0000-00005B020000}"/>
    <cellStyle name="_RBS RN_Utran Relations 2_Losses and Delays 2" xfId="596" xr:uid="{00000000-0005-0000-0000-00005C020000}"/>
    <cellStyle name="_RBS RN_Utran Relations 2_Losses and Delays 2 2" xfId="597" xr:uid="{00000000-0005-0000-0000-00005D020000}"/>
    <cellStyle name="_RBS RN_Utran Relations 2_Losses and Delays 2 2 2" xfId="3752" xr:uid="{E235D749-5DD7-452F-A172-AAADD50D8380}"/>
    <cellStyle name="_RBS RN_Utran Relations 2_Losses and Delays 2 3" xfId="598" xr:uid="{00000000-0005-0000-0000-00005E020000}"/>
    <cellStyle name="_RBS RN_Utran Relations 2_Losses and Delays 2 3 2" xfId="3753" xr:uid="{E13655B0-E7D9-4683-99B9-6B914FE04A17}"/>
    <cellStyle name="_RBS RN_Utran Relations 2_Losses and Delays 2 4" xfId="599" xr:uid="{00000000-0005-0000-0000-00005F020000}"/>
    <cellStyle name="_RBS RN_Utran Relations 2_Losses and Delays 2 4 2" xfId="3754" xr:uid="{9FE8F8BB-4D47-4F32-B5D4-0EA2F5CA8C9D}"/>
    <cellStyle name="_RBS RN_Utran Relations 2_Losses and Delays 2 5" xfId="600" xr:uid="{00000000-0005-0000-0000-000060020000}"/>
    <cellStyle name="_RBS RN_Utran Relations 2_Losses and Delays 2 5 2" xfId="3755" xr:uid="{DB18C7F0-A801-4823-8786-E58366F74E35}"/>
    <cellStyle name="_RBS RN_Utran Relations 2_Losses and Delays 2 6" xfId="601" xr:uid="{00000000-0005-0000-0000-000061020000}"/>
    <cellStyle name="_RBS RN_Utran Relations 2_Losses and Delays 2 6 2" xfId="3756" xr:uid="{C65AF95C-714E-4771-9E06-A88EACFED66A}"/>
    <cellStyle name="_RBS RN_Utran Relations 2_Losses and Delays 2 7" xfId="3751" xr:uid="{A1791264-B895-401A-A835-DA3F384AD238}"/>
    <cellStyle name="_RBS RN_Utran Relations 2_Losses and Delays 3" xfId="602" xr:uid="{00000000-0005-0000-0000-000062020000}"/>
    <cellStyle name="_RBS RN_Utran Relations 2_Losses and Delays 3 2" xfId="3757" xr:uid="{C43866E3-F1E9-4B61-BE13-DBD39064B225}"/>
    <cellStyle name="_RBS RN_Utran Relations 2_Losses and Delays 4" xfId="603" xr:uid="{00000000-0005-0000-0000-000063020000}"/>
    <cellStyle name="_RBS RN_Utran Relations 2_Losses and Delays 4 2" xfId="604" xr:uid="{00000000-0005-0000-0000-000064020000}"/>
    <cellStyle name="_RBS RN_Utran Relations 2_Losses and Delays 4 2 2" xfId="3759" xr:uid="{C3D59C80-4B55-4967-B582-F8400B0485C0}"/>
    <cellStyle name="_RBS RN_Utran Relations 2_Losses and Delays 4 3" xfId="605" xr:uid="{00000000-0005-0000-0000-000065020000}"/>
    <cellStyle name="_RBS RN_Utran Relations 2_Losses and Delays 4 3 2" xfId="3760" xr:uid="{6C830E6D-C33F-4ED5-9A19-407E9B7746F4}"/>
    <cellStyle name="_RBS RN_Utran Relations 2_Losses and Delays 4 4" xfId="3758" xr:uid="{E672837D-5349-4DE7-87A7-359033227E44}"/>
    <cellStyle name="_RBS RN_Utran Relations 2_Losses and Delays 5" xfId="606" xr:uid="{00000000-0005-0000-0000-000066020000}"/>
    <cellStyle name="_RBS RN_Utran Relations 2_Losses and Delays 5 2" xfId="3761" xr:uid="{710293D7-D737-4A45-919E-2C5E6710D936}"/>
    <cellStyle name="_RBS RN_Utran Relations 2_Losses and Delays 6" xfId="607" xr:uid="{00000000-0005-0000-0000-000067020000}"/>
    <cellStyle name="_RBS RN_Utran Relations 2_Losses and Delays 6 2" xfId="3762" xr:uid="{2D216839-DA80-4A43-B175-737ECD19D44F}"/>
    <cellStyle name="_RBS RN_Utran Relations 2_Losses and Delays 7" xfId="608" xr:uid="{00000000-0005-0000-0000-000068020000}"/>
    <cellStyle name="_RBS RN_Utran Relations 2_Losses and Delays 7 2" xfId="3763" xr:uid="{843F925C-F11B-492A-8624-860147B7621C}"/>
    <cellStyle name="_RBS RN_Utran Relations 2_Losses and Delays_ROGERS_RND_CIQ_Montreal_LTE_Rollout_Rev03_1" xfId="609" xr:uid="{00000000-0005-0000-0000-000069020000}"/>
    <cellStyle name="_RBS RN_Utran Relations 2_Losses and Delays_ROGERS_RND_CIQ_Montreal_LTE_Rollout_Rev03_1 2" xfId="3764" xr:uid="{812ADE4E-CC39-4AAB-A30C-EADF754E2668}"/>
    <cellStyle name="_RBS RN_Utran Relations 2_PCI" xfId="610" xr:uid="{00000000-0005-0000-0000-00006A020000}"/>
    <cellStyle name="_RBS RN_Utran Relations 2_PCI 2" xfId="611" xr:uid="{00000000-0005-0000-0000-00006B020000}"/>
    <cellStyle name="_RBS RN_Utran Relations 2_PCI 2 2" xfId="612" xr:uid="{00000000-0005-0000-0000-00006C020000}"/>
    <cellStyle name="_RBS RN_Utran Relations 2_PCI 2 2 2" xfId="3766" xr:uid="{88EC04C1-734F-4FE7-B060-AC152F1D51CA}"/>
    <cellStyle name="_RBS RN_Utran Relations 2_PCI 2 3" xfId="613" xr:uid="{00000000-0005-0000-0000-00006D020000}"/>
    <cellStyle name="_RBS RN_Utran Relations 2_PCI 2 3 2" xfId="3767" xr:uid="{DA790825-9FD5-43E6-9153-8DFFED2F99D1}"/>
    <cellStyle name="_RBS RN_Utran Relations 2_PCI 2 4" xfId="614" xr:uid="{00000000-0005-0000-0000-00006E020000}"/>
    <cellStyle name="_RBS RN_Utran Relations 2_PCI 2 4 2" xfId="3768" xr:uid="{422C9E6B-ADFC-494F-8CAB-2AA78E6B1680}"/>
    <cellStyle name="_RBS RN_Utran Relations 2_PCI 2 5" xfId="615" xr:uid="{00000000-0005-0000-0000-00006F020000}"/>
    <cellStyle name="_RBS RN_Utran Relations 2_PCI 2 5 2" xfId="3769" xr:uid="{B1617AD0-4E94-4486-B8B1-7600F74310C3}"/>
    <cellStyle name="_RBS RN_Utran Relations 2_PCI 2 6" xfId="616" xr:uid="{00000000-0005-0000-0000-000070020000}"/>
    <cellStyle name="_RBS RN_Utran Relations 2_PCI 2 6 2" xfId="3770" xr:uid="{757B7601-2BE6-4E48-8E94-8BAF73F260C0}"/>
    <cellStyle name="_RBS RN_Utran Relations 2_PCI 2 7" xfId="3765" xr:uid="{A61D6635-81A9-4A12-8431-2CF1FD65A790}"/>
    <cellStyle name="_RBS RN_Utran Relations 2_PCI 3" xfId="617" xr:uid="{00000000-0005-0000-0000-000071020000}"/>
    <cellStyle name="_RBS RN_Utran Relations 2_PCI 3 2" xfId="3771" xr:uid="{E6D591DB-675B-412C-B216-3B921F4EAE56}"/>
    <cellStyle name="_RBS RN_Utran Relations 2_PCI 4" xfId="618" xr:uid="{00000000-0005-0000-0000-000072020000}"/>
    <cellStyle name="_RBS RN_Utran Relations 2_PCI 4 2" xfId="619" xr:uid="{00000000-0005-0000-0000-000073020000}"/>
    <cellStyle name="_RBS RN_Utran Relations 2_PCI 4 2 2" xfId="3773" xr:uid="{A5FB6E6D-EEE9-451B-9436-63C994C8561A}"/>
    <cellStyle name="_RBS RN_Utran Relations 2_PCI 4 3" xfId="620" xr:uid="{00000000-0005-0000-0000-000074020000}"/>
    <cellStyle name="_RBS RN_Utran Relations 2_PCI 4 3 2" xfId="3774" xr:uid="{AFA794FB-CC98-4586-A6EF-E8354129A2ED}"/>
    <cellStyle name="_RBS RN_Utran Relations 2_PCI 4 4" xfId="3772" xr:uid="{57852680-6B6E-401C-9383-63FDF17C8466}"/>
    <cellStyle name="_RBS RN_Utran Relations 2_PCI 5" xfId="621" xr:uid="{00000000-0005-0000-0000-000075020000}"/>
    <cellStyle name="_RBS RN_Utran Relations 2_PCI 5 2" xfId="3775" xr:uid="{D5BF3ABF-704E-427B-AC22-BCEE961F9A3C}"/>
    <cellStyle name="_RBS RN_Utran Relations 2_PCI 6" xfId="622" xr:uid="{00000000-0005-0000-0000-000076020000}"/>
    <cellStyle name="_RBS RN_Utran Relations 2_PCI 6 2" xfId="3776" xr:uid="{5B71E7F5-55AF-40AA-B10A-C1AEC49F92FB}"/>
    <cellStyle name="_RBS RN_Utran Relations 2_PCI 7" xfId="623" xr:uid="{00000000-0005-0000-0000-000077020000}"/>
    <cellStyle name="_RBS RN_Utran Relations 2_PCI 7 2" xfId="3777" xr:uid="{654EBE06-9777-4BE2-849D-68AF273AD4BC}"/>
    <cellStyle name="_RBS RN_Utran Relations 2_PCI_ROGERS_RND_CIQ_Montreal_LTE_Rollout_Rev03_1" xfId="624" xr:uid="{00000000-0005-0000-0000-000078020000}"/>
    <cellStyle name="_RBS RN_Utran Relations 2_PCI_ROGERS_RND_CIQ_Montreal_LTE_Rollout_Rev03_1 2" xfId="3778" xr:uid="{AC457A0B-862D-4A8A-AA7F-4ACF469D4C33}"/>
    <cellStyle name="_RBS RN_Utran Relations 3" xfId="625" xr:uid="{00000000-0005-0000-0000-000079020000}"/>
    <cellStyle name="_RBS RN_Utran Relations 3 2" xfId="3779" xr:uid="{FE448456-722B-4896-B5CF-D4AAB094D26C}"/>
    <cellStyle name="_RBS RN_Utran Relations 4" xfId="626" xr:uid="{00000000-0005-0000-0000-00007A020000}"/>
    <cellStyle name="_RBS RN_Utran Relations 4 2" xfId="3780" xr:uid="{D90E87EC-316F-419C-8E04-BB6CAB9A6516}"/>
    <cellStyle name="_RBS RN_Utran Relations 5" xfId="627" xr:uid="{00000000-0005-0000-0000-00007B020000}"/>
    <cellStyle name="_RBS RN_Utran Relations 5 2" xfId="3781" xr:uid="{FAE24BAB-1B50-434C-9923-56267DBB98DC}"/>
    <cellStyle name="_RBS RN_Utran Relations 6" xfId="628" xr:uid="{00000000-0005-0000-0000-00007C020000}"/>
    <cellStyle name="_RBS RN_Utran Relations 6 2" xfId="3782" xr:uid="{C1E008C7-F2B4-49DA-A1C5-60BA17C1F8F8}"/>
    <cellStyle name="_RBS RN_Utran Relations 7" xfId="629" xr:uid="{00000000-0005-0000-0000-00007D020000}"/>
    <cellStyle name="_RBS RN_Utran Relations 7 2" xfId="3783" xr:uid="{060AC13C-DEAE-49F0-B20D-8A3934DCB39D}"/>
    <cellStyle name="_RBS RN_Utran Relations 8" xfId="630" xr:uid="{00000000-0005-0000-0000-00007E020000}"/>
    <cellStyle name="_RBS RN_Utran Relations 8 2" xfId="3784" xr:uid="{3C02BD93-81AE-471B-B4BD-12C7AA7D287F}"/>
    <cellStyle name="_RBS RN_Utran Relations 9" xfId="631" xr:uid="{00000000-0005-0000-0000-00007F020000}"/>
    <cellStyle name="_RBS RN_Utran Relations 9 2" xfId="3785" xr:uid="{A874C3FF-B28B-4BAB-89F2-D1B8E6A4CBC2}"/>
    <cellStyle name="_RBS RN_Utran Relations_LTE_RNDCIQ_Template_v10" xfId="632" xr:uid="{00000000-0005-0000-0000-000080020000}"/>
    <cellStyle name="_RBS RN_Utran Relations_LTE_RNDCIQ_Template_v10 2" xfId="633" xr:uid="{00000000-0005-0000-0000-000081020000}"/>
    <cellStyle name="_RBS RN_Utran Relations_LTE_RNDCIQ_Template_v10 2 2" xfId="634" xr:uid="{00000000-0005-0000-0000-000082020000}"/>
    <cellStyle name="_RBS RN_Utran Relations_LTE_RNDCIQ_Template_v10 2 2 2" xfId="3788" xr:uid="{423402A2-8339-4C67-A225-A45D4C38FE72}"/>
    <cellStyle name="_RBS RN_Utran Relations_LTE_RNDCIQ_Template_v10 2 3" xfId="635" xr:uid="{00000000-0005-0000-0000-000083020000}"/>
    <cellStyle name="_RBS RN_Utran Relations_LTE_RNDCIQ_Template_v10 2 3 2" xfId="3789" xr:uid="{DE002D43-08F9-4C93-A945-058FEBA398B2}"/>
    <cellStyle name="_RBS RN_Utran Relations_LTE_RNDCIQ_Template_v10 2 4" xfId="3787" xr:uid="{CABA3636-5197-4348-92B9-728E53EDC952}"/>
    <cellStyle name="_RBS RN_Utran Relations_LTE_RNDCIQ_Template_v10 3" xfId="636" xr:uid="{00000000-0005-0000-0000-000084020000}"/>
    <cellStyle name="_RBS RN_Utran Relations_LTE_RNDCIQ_Template_v10 3 2" xfId="3790" xr:uid="{A6F5555A-367C-450D-A8D2-35DC9E31F097}"/>
    <cellStyle name="_RBS RN_Utran Relations_LTE_RNDCIQ_Template_v10 4" xfId="637" xr:uid="{00000000-0005-0000-0000-000085020000}"/>
    <cellStyle name="_RBS RN_Utran Relations_LTE_RNDCIQ_Template_v10 4 2" xfId="3791" xr:uid="{1700BE60-6DB5-43F2-AC92-46B25FAA5C6F}"/>
    <cellStyle name="_RBS RN_Utran Relations_LTE_RNDCIQ_Template_v10 5" xfId="638" xr:uid="{00000000-0005-0000-0000-000086020000}"/>
    <cellStyle name="_RBS RN_Utran Relations_LTE_RNDCIQ_Template_v10 5 2" xfId="3792" xr:uid="{8BF1C40F-488E-478C-8BAB-E5C06F847516}"/>
    <cellStyle name="_RBS RN_Utran Relations_LTE_RNDCIQ_Template_v10 6" xfId="3786" xr:uid="{5F3FF4BD-7B1E-4FC4-A708-2509AF45B50B}"/>
    <cellStyle name="_RBS RN_Utran Relations_ROGERS_RND_CIQ_Montreal_LTE_Rollout_Rev03_1" xfId="639" xr:uid="{00000000-0005-0000-0000-000087020000}"/>
    <cellStyle name="_RBS RN_Utran Relations_ROGERS_RND_CIQ_Montreal_LTE_Rollout_Rev03_1 2" xfId="3793" xr:uid="{C1CE68D7-3CB3-45BE-AADA-3416ED281170}"/>
    <cellStyle name="_RBS Site" xfId="640" xr:uid="{00000000-0005-0000-0000-000088020000}"/>
    <cellStyle name="_RBS Site 10" xfId="641" xr:uid="{00000000-0005-0000-0000-000089020000}"/>
    <cellStyle name="_RBS Site 10 2" xfId="3795" xr:uid="{89C8B6AD-1F8B-4009-A2F3-D2FC80ED2137}"/>
    <cellStyle name="_RBS Site 11" xfId="642" xr:uid="{00000000-0005-0000-0000-00008A020000}"/>
    <cellStyle name="_RBS Site 11 2" xfId="3796" xr:uid="{6B493735-2232-4FA3-A2CC-9DFB000DFD02}"/>
    <cellStyle name="_RBS Site 12" xfId="643" xr:uid="{00000000-0005-0000-0000-00008B020000}"/>
    <cellStyle name="_RBS Site 12 2" xfId="3797" xr:uid="{3C1565E9-2DCE-453D-A0DD-E486625AB69F}"/>
    <cellStyle name="_RBS Site 13" xfId="644" xr:uid="{00000000-0005-0000-0000-00008C020000}"/>
    <cellStyle name="_RBS Site 13 2" xfId="3798" xr:uid="{8603683D-63B7-4821-BFD6-233AC5E44FDE}"/>
    <cellStyle name="_RBS Site 14" xfId="3794" xr:uid="{60F7B7BE-57A4-4914-BB9F-6391FD1ADA8B}"/>
    <cellStyle name="_RBS Site 2" xfId="645" xr:uid="{00000000-0005-0000-0000-00008D020000}"/>
    <cellStyle name="_RBS Site 2 2" xfId="3799" xr:uid="{E329666A-DF97-40BE-B40F-34FAADA1E469}"/>
    <cellStyle name="_RBS Site 3" xfId="646" xr:uid="{00000000-0005-0000-0000-00008E020000}"/>
    <cellStyle name="_RBS Site 3 2" xfId="3800" xr:uid="{93997586-262B-4BE5-B147-FBCD8933D618}"/>
    <cellStyle name="_RBS Site 4" xfId="647" xr:uid="{00000000-0005-0000-0000-00008F020000}"/>
    <cellStyle name="_RBS Site 4 2" xfId="3801" xr:uid="{7C0F4231-23B7-4529-A624-3B44A60F4CCC}"/>
    <cellStyle name="_RBS Site 5" xfId="648" xr:uid="{00000000-0005-0000-0000-000090020000}"/>
    <cellStyle name="_RBS Site 5 2" xfId="3802" xr:uid="{69899679-913B-4F22-998F-F3AA8ADD5B34}"/>
    <cellStyle name="_RBS Site 6" xfId="649" xr:uid="{00000000-0005-0000-0000-000091020000}"/>
    <cellStyle name="_RBS Site 6 2" xfId="3803" xr:uid="{4AAEB777-5FB9-40BC-9B92-F694D00CA2AB}"/>
    <cellStyle name="_RBS Site 7" xfId="650" xr:uid="{00000000-0005-0000-0000-000092020000}"/>
    <cellStyle name="_RBS Site 7 2" xfId="3804" xr:uid="{6E56A51A-1ADA-44FE-B232-658A4507FF64}"/>
    <cellStyle name="_RBS Site 8" xfId="651" xr:uid="{00000000-0005-0000-0000-000093020000}"/>
    <cellStyle name="_RBS Site 8 2" xfId="3805" xr:uid="{5D1F2FF8-4B16-47AF-B892-3A0ECDF12282}"/>
    <cellStyle name="_RBS Site 9" xfId="652" xr:uid="{00000000-0005-0000-0000-000094020000}"/>
    <cellStyle name="_RBS Site 9 2" xfId="3806" xr:uid="{7EBBA00F-078B-45B3-B238-4B184145DEDF}"/>
    <cellStyle name="_RBS Site_(MARKET)_LTE_RNDCIQ_Rev(031811)" xfId="653" xr:uid="{00000000-0005-0000-0000-000095020000}"/>
    <cellStyle name="_RBS Site_(MARKET)_LTE_RNDCIQ_Rev(031811) 2" xfId="3807" xr:uid="{78461747-149B-40AA-B7DC-80CC76D1BD6F}"/>
    <cellStyle name="_RBS Site_eRNDCIQ Checklist Rev 2_WalthamMA" xfId="654" xr:uid="{00000000-0005-0000-0000-000096020000}"/>
    <cellStyle name="_RBS Site_eRNDCIQ Checklist Rev 2_WalthamMA 2" xfId="3808" xr:uid="{EB2EDA3B-59D6-4A26-BB47-3E87129D24E4}"/>
    <cellStyle name="_RBS Site_eRNDCIQ Checklist Rev 2_WalthamMA_LTE_RNDCIQ_Template_v10" xfId="655" xr:uid="{00000000-0005-0000-0000-000097020000}"/>
    <cellStyle name="_RBS Site_eRNDCIQ Checklist Rev 2_WalthamMA_LTE_RNDCIQ_Template_v10 2" xfId="3809" xr:uid="{9A9E0968-15A0-4AAE-9626-C58996260018}"/>
    <cellStyle name="_RBS Site_eUtran NeighRelations" xfId="656" xr:uid="{00000000-0005-0000-0000-000098020000}"/>
    <cellStyle name="_RBS Site_eUtran NeighRelations 2" xfId="3810" xr:uid="{A9E03C1C-71F5-436D-ACC5-EB47246B21AB}"/>
    <cellStyle name="_RBS Site_eUtran Parameters" xfId="657" xr:uid="{00000000-0005-0000-0000-000099020000}"/>
    <cellStyle name="_RBS Site_eUtran Parameters 2" xfId="3811" xr:uid="{A748DB5B-4102-4F3D-B407-16356A4FCD63}"/>
    <cellStyle name="_RBS Site_LA_LTE_RNDCIQ_Rev 2 (03.09.2011)" xfId="658" xr:uid="{00000000-0005-0000-0000-00009A020000}"/>
    <cellStyle name="_RBS Site_LA_LTE_RNDCIQ_Rev 2 (03.09.2011) 2" xfId="3812" xr:uid="{873F7B57-4918-4273-8FA2-2AC27420A1DD}"/>
    <cellStyle name="_RBS Site_Losses and Delays" xfId="659" xr:uid="{00000000-0005-0000-0000-00009B020000}"/>
    <cellStyle name="_RBS Site_Losses and Delays 2" xfId="3813" xr:uid="{54B80F93-91B0-4E60-98BA-00D6716BB6D0}"/>
    <cellStyle name="_RBS Site_LTE_RNDCIQ_Template_CSFB" xfId="660" xr:uid="{00000000-0005-0000-0000-00009C020000}"/>
    <cellStyle name="_RBS Site_LTE_RNDCIQ_Template_CSFB 2" xfId="3814" xr:uid="{F780D4C1-AAF4-4A9A-9194-F532523636FB}"/>
    <cellStyle name="_RBS Site_LTE_RNDCIQ_Template_Formula" xfId="661" xr:uid="{00000000-0005-0000-0000-00009D020000}"/>
    <cellStyle name="_RBS Site_LTE_RNDCIQ_Template_Formula 2" xfId="3815" xr:uid="{3847E11D-C856-4161-973F-FC5A5BB08F0A}"/>
    <cellStyle name="_RBS Site_LTE_RNDCIQ_Template_v10" xfId="662" xr:uid="{00000000-0005-0000-0000-00009E020000}"/>
    <cellStyle name="_RBS Site_LTE_RNDCIQ_Template_v10 2" xfId="3816" xr:uid="{1DA16E1E-89F9-43C1-9B09-EDF134C192ED}"/>
    <cellStyle name="_RBS Site_PCI" xfId="663" xr:uid="{00000000-0005-0000-0000-00009F020000}"/>
    <cellStyle name="_RBS Site_PCI 2" xfId="3817" xr:uid="{0777E282-EA79-40D9-88E2-112800211B33}"/>
    <cellStyle name="_RBS Site_Revision History" xfId="664" xr:uid="{00000000-0005-0000-0000-0000A0020000}"/>
    <cellStyle name="_RBS Site_Revision History 2" xfId="3818" xr:uid="{66A7281A-36F0-458F-8D1B-F16DB104C9F6}"/>
    <cellStyle name="_RBS Site_RNDCIQ LTE -Template_Verizon Rev6" xfId="665" xr:uid="{00000000-0005-0000-0000-0000A1020000}"/>
    <cellStyle name="_RBS Site_RNDCIQ LTE -Template_Verizon Rev6 2" xfId="3819" xr:uid="{1D1BAB36-AEE1-4C5A-80F4-72D2B75FE3B3}"/>
    <cellStyle name="_RBS Site_RNDCIQ LTE -Template_Verizon Rev6_LTE_RNDCIQ_Template_v10" xfId="666" xr:uid="{00000000-0005-0000-0000-0000A2020000}"/>
    <cellStyle name="_RBS Site_RNDCIQ LTE -Template_Verizon Rev6_LTE_RNDCIQ_Template_v10 2" xfId="3820" xr:uid="{2F70C5F7-22A2-4D01-B7CE-E1B24B5514A3}"/>
    <cellStyle name="_RBS Site_RNDCIQ_Template (03.18.2011)" xfId="667" xr:uid="{00000000-0005-0000-0000-0000A3020000}"/>
    <cellStyle name="_RBS Site_RNDCIQ_Template (03.18.2011) 2" xfId="3821" xr:uid="{E6C89994-CE62-43E2-96C1-760C94E2CA2D}"/>
    <cellStyle name="_RBS Site_ROGERS_RND_CIQ_Montreal_LTE_Rollout_Rev03_1" xfId="668" xr:uid="{00000000-0005-0000-0000-0000A4020000}"/>
    <cellStyle name="_RBS Site_ROGERS_RND_CIQ_Montreal_LTE_Rollout_Rev03_1 2" xfId="3822" xr:uid="{7B3022B0-C7E4-4C99-B165-97B5972D55D4}"/>
    <cellStyle name="_RBS Site_ROGERS_RND_CIQ_Ottawa_LTE_Rollout_Rev05" xfId="669" xr:uid="{00000000-0005-0000-0000-0000A5020000}"/>
    <cellStyle name="_RBS Site_ROGERS_RND_CIQ_Ottawa_LTE_Rollout_Rev05 2" xfId="3823" xr:uid="{13EAD14C-3EFA-4C3E-9867-46BF1C04322D}"/>
    <cellStyle name="_RBS Site_Utran Relations" xfId="670" xr:uid="{00000000-0005-0000-0000-0000A6020000}"/>
    <cellStyle name="_RBS Site_Utran Relations 10" xfId="671" xr:uid="{00000000-0005-0000-0000-0000A7020000}"/>
    <cellStyle name="_RBS Site_Utran Relations 10 2" xfId="672" xr:uid="{00000000-0005-0000-0000-0000A8020000}"/>
    <cellStyle name="_RBS Site_Utran Relations 10 2 2" xfId="3825" xr:uid="{7F307BA7-A577-4B8F-B43A-A70EDD453322}"/>
    <cellStyle name="_RBS Site_Utran Relations 10 3" xfId="673" xr:uid="{00000000-0005-0000-0000-0000A9020000}"/>
    <cellStyle name="_RBS Site_Utran Relations 10 3 2" xfId="3826" xr:uid="{3C777A58-511F-4220-98E2-3C84DE99E1DD}"/>
    <cellStyle name="_RBS Site_Utran Relations 10 4" xfId="674" xr:uid="{00000000-0005-0000-0000-0000AA020000}"/>
    <cellStyle name="_RBS Site_Utran Relations 10 4 2" xfId="3827" xr:uid="{7CF31B0A-9FCC-4CA7-B9D0-3FA0906AC6F3}"/>
    <cellStyle name="_RBS Site_Utran Relations 10 5" xfId="675" xr:uid="{00000000-0005-0000-0000-0000AB020000}"/>
    <cellStyle name="_RBS Site_Utran Relations 10 5 2" xfId="3828" xr:uid="{C8155D5B-54D9-4863-AABF-5D83F6A6B376}"/>
    <cellStyle name="_RBS Site_Utran Relations 10 6" xfId="676" xr:uid="{00000000-0005-0000-0000-0000AC020000}"/>
    <cellStyle name="_RBS Site_Utran Relations 10 6 2" xfId="3829" xr:uid="{DFA11CCC-6D5A-4601-B417-4FF9F3CD01B3}"/>
    <cellStyle name="_RBS Site_Utran Relations 10 7" xfId="3824" xr:uid="{F39157CA-E2ED-4815-96CC-7A0CA0C9C0CA}"/>
    <cellStyle name="_RBS Site_Utran Relations 11" xfId="677" xr:uid="{00000000-0005-0000-0000-0000AD020000}"/>
    <cellStyle name="_RBS Site_Utran Relations 11 2" xfId="678" xr:uid="{00000000-0005-0000-0000-0000AE020000}"/>
    <cellStyle name="_RBS Site_Utran Relations 11 2 2" xfId="3831" xr:uid="{AD029D1E-C146-47C1-8D76-32C414212B92}"/>
    <cellStyle name="_RBS Site_Utran Relations 11 3" xfId="679" xr:uid="{00000000-0005-0000-0000-0000AF020000}"/>
    <cellStyle name="_RBS Site_Utran Relations 11 3 2" xfId="3832" xr:uid="{904F1509-2DBE-420D-8CCC-B8A80FD12FF8}"/>
    <cellStyle name="_RBS Site_Utran Relations 11 4" xfId="3830" xr:uid="{C60FE200-7B36-4CB9-A660-0CA79DA6E2E5}"/>
    <cellStyle name="_RBS Site_Utran Relations 12" xfId="680" xr:uid="{00000000-0005-0000-0000-0000B0020000}"/>
    <cellStyle name="_RBS Site_Utran Relations 12 2" xfId="3833" xr:uid="{4E129144-8447-4752-AE40-034BF015ACD1}"/>
    <cellStyle name="_RBS Site_Utran Relations 13" xfId="681" xr:uid="{00000000-0005-0000-0000-0000B1020000}"/>
    <cellStyle name="_RBS Site_Utran Relations 13 2" xfId="3834" xr:uid="{62E00501-EC54-4910-AE09-6ADFBE0EC4A0}"/>
    <cellStyle name="_RBS Site_Utran Relations 14" xfId="682" xr:uid="{00000000-0005-0000-0000-0000B2020000}"/>
    <cellStyle name="_RBS Site_Utran Relations 14 2" xfId="3835" xr:uid="{FCEA01A2-CD67-4D55-9439-5CDEEF64511B}"/>
    <cellStyle name="_RBS Site_Utran Relations 2" xfId="683" xr:uid="{00000000-0005-0000-0000-0000B3020000}"/>
    <cellStyle name="_RBS Site_Utran Relations 2 2" xfId="3836" xr:uid="{AA4F081E-03A6-4F36-BF98-39F990F12810}"/>
    <cellStyle name="_RBS Site_Utran Relations 2_eUtran NeighRelations" xfId="684" xr:uid="{00000000-0005-0000-0000-0000B4020000}"/>
    <cellStyle name="_RBS Site_Utran Relations 2_eUtran NeighRelations 2" xfId="685" xr:uid="{00000000-0005-0000-0000-0000B5020000}"/>
    <cellStyle name="_RBS Site_Utran Relations 2_eUtran NeighRelations 2 2" xfId="686" xr:uid="{00000000-0005-0000-0000-0000B6020000}"/>
    <cellStyle name="_RBS Site_Utran Relations 2_eUtran NeighRelations 2 2 2" xfId="3838" xr:uid="{20318948-98FA-426B-8ACE-71FD97594D9F}"/>
    <cellStyle name="_RBS Site_Utran Relations 2_eUtran NeighRelations 2 3" xfId="687" xr:uid="{00000000-0005-0000-0000-0000B7020000}"/>
    <cellStyle name="_RBS Site_Utran Relations 2_eUtran NeighRelations 2 3 2" xfId="3839" xr:uid="{37D42B17-9287-480A-96B2-9CC3675FE54C}"/>
    <cellStyle name="_RBS Site_Utran Relations 2_eUtran NeighRelations 2 4" xfId="688" xr:uid="{00000000-0005-0000-0000-0000B8020000}"/>
    <cellStyle name="_RBS Site_Utran Relations 2_eUtran NeighRelations 2 4 2" xfId="3840" xr:uid="{5E70DF5A-D930-43A7-B7A1-FB5A9FC98D91}"/>
    <cellStyle name="_RBS Site_Utran Relations 2_eUtran NeighRelations 2 5" xfId="689" xr:uid="{00000000-0005-0000-0000-0000B9020000}"/>
    <cellStyle name="_RBS Site_Utran Relations 2_eUtran NeighRelations 2 5 2" xfId="3841" xr:uid="{8007DDFE-E746-41B1-B311-213CA8A1FA96}"/>
    <cellStyle name="_RBS Site_Utran Relations 2_eUtran NeighRelations 2 6" xfId="690" xr:uid="{00000000-0005-0000-0000-0000BA020000}"/>
    <cellStyle name="_RBS Site_Utran Relations 2_eUtran NeighRelations 2 6 2" xfId="3842" xr:uid="{D924CC3F-BC8B-4AE7-998D-5D1DE670F4C8}"/>
    <cellStyle name="_RBS Site_Utran Relations 2_eUtran NeighRelations 2 7" xfId="3837" xr:uid="{676906BC-630F-440A-B705-42632442C98C}"/>
    <cellStyle name="_RBS Site_Utran Relations 2_eUtran NeighRelations 3" xfId="691" xr:uid="{00000000-0005-0000-0000-0000BB020000}"/>
    <cellStyle name="_RBS Site_Utran Relations 2_eUtran NeighRelations 3 2" xfId="3843" xr:uid="{673157D6-B305-4DCA-ADB2-300A1C17BA90}"/>
    <cellStyle name="_RBS Site_Utran Relations 2_eUtran NeighRelations 4" xfId="692" xr:uid="{00000000-0005-0000-0000-0000BC020000}"/>
    <cellStyle name="_RBS Site_Utran Relations 2_eUtran NeighRelations 4 2" xfId="693" xr:uid="{00000000-0005-0000-0000-0000BD020000}"/>
    <cellStyle name="_RBS Site_Utran Relations 2_eUtran NeighRelations 4 2 2" xfId="3845" xr:uid="{67D13840-6A92-4712-BD7A-16DEF93A8E21}"/>
    <cellStyle name="_RBS Site_Utran Relations 2_eUtran NeighRelations 4 3" xfId="694" xr:uid="{00000000-0005-0000-0000-0000BE020000}"/>
    <cellStyle name="_RBS Site_Utran Relations 2_eUtran NeighRelations 4 3 2" xfId="3846" xr:uid="{F6C22BE7-69BB-49D9-AD96-8B686AB2C93A}"/>
    <cellStyle name="_RBS Site_Utran Relations 2_eUtran NeighRelations 4 4" xfId="3844" xr:uid="{5DEB3406-11B1-4D01-B140-902210156B2A}"/>
    <cellStyle name="_RBS Site_Utran Relations 2_eUtran NeighRelations 5" xfId="695" xr:uid="{00000000-0005-0000-0000-0000BF020000}"/>
    <cellStyle name="_RBS Site_Utran Relations 2_eUtran NeighRelations 5 2" xfId="3847" xr:uid="{10BF903C-10D2-4928-90B9-01C0AB84BC55}"/>
    <cellStyle name="_RBS Site_Utran Relations 2_eUtran NeighRelations 6" xfId="696" xr:uid="{00000000-0005-0000-0000-0000C0020000}"/>
    <cellStyle name="_RBS Site_Utran Relations 2_eUtran NeighRelations 6 2" xfId="3848" xr:uid="{41735A79-F831-45B7-B1EF-F14FF64C867E}"/>
    <cellStyle name="_RBS Site_Utran Relations 2_eUtran NeighRelations 7" xfId="697" xr:uid="{00000000-0005-0000-0000-0000C1020000}"/>
    <cellStyle name="_RBS Site_Utran Relations 2_eUtran NeighRelations 7 2" xfId="3849" xr:uid="{7086AF40-E069-4947-BC43-63FF801E14EA}"/>
    <cellStyle name="_RBS Site_Utran Relations 2_eUtran NeighRelations_ROGERS_RND_CIQ_Montreal_LTE_Rollout_Rev03_1" xfId="698" xr:uid="{00000000-0005-0000-0000-0000C2020000}"/>
    <cellStyle name="_RBS Site_Utran Relations 2_eUtran NeighRelations_ROGERS_RND_CIQ_Montreal_LTE_Rollout_Rev03_1 2" xfId="3850" xr:uid="{523B2AB2-DB2F-4352-8854-0E69818300B7}"/>
    <cellStyle name="_RBS Site_Utran Relations 2_Losses and Delays" xfId="699" xr:uid="{00000000-0005-0000-0000-0000C3020000}"/>
    <cellStyle name="_RBS Site_Utran Relations 2_Losses and Delays 2" xfId="700" xr:uid="{00000000-0005-0000-0000-0000C4020000}"/>
    <cellStyle name="_RBS Site_Utran Relations 2_Losses and Delays 2 2" xfId="701" xr:uid="{00000000-0005-0000-0000-0000C5020000}"/>
    <cellStyle name="_RBS Site_Utran Relations 2_Losses and Delays 2 2 2" xfId="3852" xr:uid="{54D460F8-2926-49B0-AA1E-5D910F14B432}"/>
    <cellStyle name="_RBS Site_Utran Relations 2_Losses and Delays 2 3" xfId="702" xr:uid="{00000000-0005-0000-0000-0000C6020000}"/>
    <cellStyle name="_RBS Site_Utran Relations 2_Losses and Delays 2 3 2" xfId="3853" xr:uid="{2D8F8222-5EA6-431C-868E-16C42958C4E3}"/>
    <cellStyle name="_RBS Site_Utran Relations 2_Losses and Delays 2 4" xfId="703" xr:uid="{00000000-0005-0000-0000-0000C7020000}"/>
    <cellStyle name="_RBS Site_Utran Relations 2_Losses and Delays 2 4 2" xfId="3854" xr:uid="{B3EAA57C-D51B-42B9-A46D-C7CA15244B3A}"/>
    <cellStyle name="_RBS Site_Utran Relations 2_Losses and Delays 2 5" xfId="704" xr:uid="{00000000-0005-0000-0000-0000C8020000}"/>
    <cellStyle name="_RBS Site_Utran Relations 2_Losses and Delays 2 5 2" xfId="3855" xr:uid="{0558E036-136D-49A3-8F69-30B0265B1501}"/>
    <cellStyle name="_RBS Site_Utran Relations 2_Losses and Delays 2 6" xfId="705" xr:uid="{00000000-0005-0000-0000-0000C9020000}"/>
    <cellStyle name="_RBS Site_Utran Relations 2_Losses and Delays 2 6 2" xfId="3856" xr:uid="{6F8C0CB9-276B-46DF-BA49-04BAE7E9168A}"/>
    <cellStyle name="_RBS Site_Utran Relations 2_Losses and Delays 2 7" xfId="3851" xr:uid="{5C8D9293-9A82-417F-9CBC-D6A058C76113}"/>
    <cellStyle name="_RBS Site_Utran Relations 2_Losses and Delays 3" xfId="706" xr:uid="{00000000-0005-0000-0000-0000CA020000}"/>
    <cellStyle name="_RBS Site_Utran Relations 2_Losses and Delays 3 2" xfId="3857" xr:uid="{E05BB233-BC41-43C1-9899-004061C4C052}"/>
    <cellStyle name="_RBS Site_Utran Relations 2_Losses and Delays 4" xfId="707" xr:uid="{00000000-0005-0000-0000-0000CB020000}"/>
    <cellStyle name="_RBS Site_Utran Relations 2_Losses and Delays 4 2" xfId="708" xr:uid="{00000000-0005-0000-0000-0000CC020000}"/>
    <cellStyle name="_RBS Site_Utran Relations 2_Losses and Delays 4 2 2" xfId="3859" xr:uid="{58BCBA18-3D4A-4D71-9AFC-C72D4E40238A}"/>
    <cellStyle name="_RBS Site_Utran Relations 2_Losses and Delays 4 3" xfId="709" xr:uid="{00000000-0005-0000-0000-0000CD020000}"/>
    <cellStyle name="_RBS Site_Utran Relations 2_Losses and Delays 4 3 2" xfId="3860" xr:uid="{A478975A-4A70-409D-BEE9-FD38440FEA17}"/>
    <cellStyle name="_RBS Site_Utran Relations 2_Losses and Delays 4 4" xfId="3858" xr:uid="{BCA541A8-06D5-43DD-B942-A5449D1C8BFB}"/>
    <cellStyle name="_RBS Site_Utran Relations 2_Losses and Delays 5" xfId="710" xr:uid="{00000000-0005-0000-0000-0000CE020000}"/>
    <cellStyle name="_RBS Site_Utran Relations 2_Losses and Delays 5 2" xfId="3861" xr:uid="{137D0010-788C-45A3-884D-46B3099958FE}"/>
    <cellStyle name="_RBS Site_Utran Relations 2_Losses and Delays 6" xfId="711" xr:uid="{00000000-0005-0000-0000-0000CF020000}"/>
    <cellStyle name="_RBS Site_Utran Relations 2_Losses and Delays 6 2" xfId="3862" xr:uid="{392889EE-1DBE-4D0B-B720-F3466607A689}"/>
    <cellStyle name="_RBS Site_Utran Relations 2_Losses and Delays 7" xfId="712" xr:uid="{00000000-0005-0000-0000-0000D0020000}"/>
    <cellStyle name="_RBS Site_Utran Relations 2_Losses and Delays 7 2" xfId="3863" xr:uid="{2E26CE0B-4893-4689-91C0-6047DC23AE7B}"/>
    <cellStyle name="_RBS Site_Utran Relations 2_Losses and Delays_ROGERS_RND_CIQ_Montreal_LTE_Rollout_Rev03_1" xfId="713" xr:uid="{00000000-0005-0000-0000-0000D1020000}"/>
    <cellStyle name="_RBS Site_Utran Relations 2_Losses and Delays_ROGERS_RND_CIQ_Montreal_LTE_Rollout_Rev03_1 2" xfId="3864" xr:uid="{EE3AF4B8-CD02-41A2-883C-E41BA6154720}"/>
    <cellStyle name="_RBS Site_Utran Relations 2_PCI" xfId="714" xr:uid="{00000000-0005-0000-0000-0000D2020000}"/>
    <cellStyle name="_RBS Site_Utran Relations 2_PCI 2" xfId="715" xr:uid="{00000000-0005-0000-0000-0000D3020000}"/>
    <cellStyle name="_RBS Site_Utran Relations 2_PCI 2 2" xfId="716" xr:uid="{00000000-0005-0000-0000-0000D4020000}"/>
    <cellStyle name="_RBS Site_Utran Relations 2_PCI 2 2 2" xfId="3866" xr:uid="{993DBC58-343D-4732-8B20-78FE9AD3F883}"/>
    <cellStyle name="_RBS Site_Utran Relations 2_PCI 2 3" xfId="717" xr:uid="{00000000-0005-0000-0000-0000D5020000}"/>
    <cellStyle name="_RBS Site_Utran Relations 2_PCI 2 3 2" xfId="3867" xr:uid="{EB19AB56-D905-4673-9A4F-343B5959FE64}"/>
    <cellStyle name="_RBS Site_Utran Relations 2_PCI 2 4" xfId="718" xr:uid="{00000000-0005-0000-0000-0000D6020000}"/>
    <cellStyle name="_RBS Site_Utran Relations 2_PCI 2 4 2" xfId="3868" xr:uid="{59BD996E-193A-4A0E-8D9D-7AF44B66489D}"/>
    <cellStyle name="_RBS Site_Utran Relations 2_PCI 2 5" xfId="719" xr:uid="{00000000-0005-0000-0000-0000D7020000}"/>
    <cellStyle name="_RBS Site_Utran Relations 2_PCI 2 5 2" xfId="3869" xr:uid="{BE5F0DE8-1273-4C12-89F9-B340F59DAAB7}"/>
    <cellStyle name="_RBS Site_Utran Relations 2_PCI 2 6" xfId="720" xr:uid="{00000000-0005-0000-0000-0000D8020000}"/>
    <cellStyle name="_RBS Site_Utran Relations 2_PCI 2 6 2" xfId="3870" xr:uid="{6D8A9BA5-9895-4346-BD6C-D69572CD6430}"/>
    <cellStyle name="_RBS Site_Utran Relations 2_PCI 2 7" xfId="3865" xr:uid="{92B15CAE-1967-4A37-BB3E-6CFF38103D0C}"/>
    <cellStyle name="_RBS Site_Utran Relations 2_PCI 3" xfId="721" xr:uid="{00000000-0005-0000-0000-0000D9020000}"/>
    <cellStyle name="_RBS Site_Utran Relations 2_PCI 3 2" xfId="3871" xr:uid="{9E13BBC0-9503-4B57-8924-4F78D28C1E87}"/>
    <cellStyle name="_RBS Site_Utran Relations 2_PCI 4" xfId="722" xr:uid="{00000000-0005-0000-0000-0000DA020000}"/>
    <cellStyle name="_RBS Site_Utran Relations 2_PCI 4 2" xfId="723" xr:uid="{00000000-0005-0000-0000-0000DB020000}"/>
    <cellStyle name="_RBS Site_Utran Relations 2_PCI 4 2 2" xfId="3873" xr:uid="{5FCF2422-F22D-4B26-B636-795BCFF87A15}"/>
    <cellStyle name="_RBS Site_Utran Relations 2_PCI 4 3" xfId="724" xr:uid="{00000000-0005-0000-0000-0000DC020000}"/>
    <cellStyle name="_RBS Site_Utran Relations 2_PCI 4 3 2" xfId="3874" xr:uid="{0E124E41-A9AB-4CE1-B6AE-49ED31E20AB5}"/>
    <cellStyle name="_RBS Site_Utran Relations 2_PCI 4 4" xfId="3872" xr:uid="{9D92DDF0-C391-45E6-B50A-DEA6D569EA52}"/>
    <cellStyle name="_RBS Site_Utran Relations 2_PCI 5" xfId="725" xr:uid="{00000000-0005-0000-0000-0000DD020000}"/>
    <cellStyle name="_RBS Site_Utran Relations 2_PCI 5 2" xfId="3875" xr:uid="{C9EB3D09-191E-4A4F-964D-63557D18CEC2}"/>
    <cellStyle name="_RBS Site_Utran Relations 2_PCI 6" xfId="726" xr:uid="{00000000-0005-0000-0000-0000DE020000}"/>
    <cellStyle name="_RBS Site_Utran Relations 2_PCI 6 2" xfId="3876" xr:uid="{756DCD33-500B-47D2-88BB-30BDFAC3946F}"/>
    <cellStyle name="_RBS Site_Utran Relations 2_PCI 7" xfId="727" xr:uid="{00000000-0005-0000-0000-0000DF020000}"/>
    <cellStyle name="_RBS Site_Utran Relations 2_PCI 7 2" xfId="3877" xr:uid="{499E87CA-8345-4580-A664-BB6B3C8A3E7F}"/>
    <cellStyle name="_RBS Site_Utran Relations 2_PCI_ROGERS_RND_CIQ_Montreal_LTE_Rollout_Rev03_1" xfId="728" xr:uid="{00000000-0005-0000-0000-0000E0020000}"/>
    <cellStyle name="_RBS Site_Utran Relations 2_PCI_ROGERS_RND_CIQ_Montreal_LTE_Rollout_Rev03_1 2" xfId="3878" xr:uid="{177177C6-9603-4E80-8E74-B3B78EBEC400}"/>
    <cellStyle name="_RBS Site_Utran Relations 3" xfId="729" xr:uid="{00000000-0005-0000-0000-0000E1020000}"/>
    <cellStyle name="_RBS Site_Utran Relations 3 2" xfId="3879" xr:uid="{8D0007A6-1427-4C2F-B3FA-303C89760E55}"/>
    <cellStyle name="_RBS Site_Utran Relations 4" xfId="730" xr:uid="{00000000-0005-0000-0000-0000E2020000}"/>
    <cellStyle name="_RBS Site_Utran Relations 4 2" xfId="3880" xr:uid="{6BB575D1-4F88-4AE9-9D26-4250F981BEF8}"/>
    <cellStyle name="_RBS Site_Utran Relations 5" xfId="731" xr:uid="{00000000-0005-0000-0000-0000E3020000}"/>
    <cellStyle name="_RBS Site_Utran Relations 5 2" xfId="3881" xr:uid="{1B102301-81DC-4257-9A4D-26B91DFF2420}"/>
    <cellStyle name="_RBS Site_Utran Relations 6" xfId="732" xr:uid="{00000000-0005-0000-0000-0000E4020000}"/>
    <cellStyle name="_RBS Site_Utran Relations 6 2" xfId="3882" xr:uid="{1CC78CFD-5D2F-488F-B5C2-9B6373807D29}"/>
    <cellStyle name="_RBS Site_Utran Relations 7" xfId="733" xr:uid="{00000000-0005-0000-0000-0000E5020000}"/>
    <cellStyle name="_RBS Site_Utran Relations 7 2" xfId="3883" xr:uid="{0B1B8736-3413-4217-B34B-A44F6DE77B4B}"/>
    <cellStyle name="_RBS Site_Utran Relations 8" xfId="734" xr:uid="{00000000-0005-0000-0000-0000E6020000}"/>
    <cellStyle name="_RBS Site_Utran Relations 8 2" xfId="3884" xr:uid="{E358F25C-954A-4DD7-940B-E55B6E93BBEE}"/>
    <cellStyle name="_RBS Site_Utran Relations 9" xfId="735" xr:uid="{00000000-0005-0000-0000-0000E7020000}"/>
    <cellStyle name="_RBS Site_Utran Relations 9 2" xfId="3885" xr:uid="{8144F738-DE5A-4354-9133-2E29557E656A}"/>
    <cellStyle name="_RBS Site_Utran Relations_LTE_RNDCIQ_Template_v10" xfId="736" xr:uid="{00000000-0005-0000-0000-0000E8020000}"/>
    <cellStyle name="_RBS Site_Utran Relations_LTE_RNDCIQ_Template_v10 2" xfId="737" xr:uid="{00000000-0005-0000-0000-0000E9020000}"/>
    <cellStyle name="_RBS Site_Utran Relations_LTE_RNDCIQ_Template_v10 2 2" xfId="738" xr:uid="{00000000-0005-0000-0000-0000EA020000}"/>
    <cellStyle name="_RBS Site_Utran Relations_LTE_RNDCIQ_Template_v10 2 2 2" xfId="3888" xr:uid="{A6C1AA80-1F00-4FBB-A35F-65D69241A99C}"/>
    <cellStyle name="_RBS Site_Utran Relations_LTE_RNDCIQ_Template_v10 2 3" xfId="739" xr:uid="{00000000-0005-0000-0000-0000EB020000}"/>
    <cellStyle name="_RBS Site_Utran Relations_LTE_RNDCIQ_Template_v10 2 3 2" xfId="3889" xr:uid="{FB058B80-50D1-4B0A-AE3C-A47D57FFCB3A}"/>
    <cellStyle name="_RBS Site_Utran Relations_LTE_RNDCIQ_Template_v10 2 4" xfId="3887" xr:uid="{FF263BFF-7BA5-4D65-875F-C7E486F3FDCA}"/>
    <cellStyle name="_RBS Site_Utran Relations_LTE_RNDCIQ_Template_v10 3" xfId="740" xr:uid="{00000000-0005-0000-0000-0000EC020000}"/>
    <cellStyle name="_RBS Site_Utran Relations_LTE_RNDCIQ_Template_v10 3 2" xfId="3890" xr:uid="{530A3ED4-75D7-467F-82EE-29852D0F312D}"/>
    <cellStyle name="_RBS Site_Utran Relations_LTE_RNDCIQ_Template_v10 4" xfId="741" xr:uid="{00000000-0005-0000-0000-0000ED020000}"/>
    <cellStyle name="_RBS Site_Utran Relations_LTE_RNDCIQ_Template_v10 4 2" xfId="3891" xr:uid="{CD54886E-4E62-4807-911A-7E46A9198B5A}"/>
    <cellStyle name="_RBS Site_Utran Relations_LTE_RNDCIQ_Template_v10 5" xfId="742" xr:uid="{00000000-0005-0000-0000-0000EE020000}"/>
    <cellStyle name="_RBS Site_Utran Relations_LTE_RNDCIQ_Template_v10 5 2" xfId="3892" xr:uid="{76D4C224-3D0F-47F4-B8BF-39890FD93C13}"/>
    <cellStyle name="_RBS Site_Utran Relations_LTE_RNDCIQ_Template_v10 6" xfId="3886" xr:uid="{FCED2419-88ED-46BE-956E-DF62D3DD4D8C}"/>
    <cellStyle name="_RBS Site_Utran Relations_ROGERS_RND_CIQ_Montreal_LTE_Rollout_Rev03_1" xfId="743" xr:uid="{00000000-0005-0000-0000-0000EF020000}"/>
    <cellStyle name="_RBS Site_Utran Relations_ROGERS_RND_CIQ_Montreal_LTE_Rollout_Rev03_1 2" xfId="3893" xr:uid="{8BB66266-77AC-4E35-920C-1E75820EDC1A}"/>
    <cellStyle name="_RND CIQ-Template-022608" xfId="744" xr:uid="{00000000-0005-0000-0000-0000F0020000}"/>
    <cellStyle name="_RND CIQ-Template-022608 10" xfId="745" xr:uid="{00000000-0005-0000-0000-0000F1020000}"/>
    <cellStyle name="_RND CIQ-Template-022608 10 2" xfId="746" xr:uid="{00000000-0005-0000-0000-0000F2020000}"/>
    <cellStyle name="_RND CIQ-Template-022608 10 2 2" xfId="3895" xr:uid="{11328907-9B43-4B21-B095-572C2648FC7C}"/>
    <cellStyle name="_RND CIQ-Template-022608 10 3" xfId="747" xr:uid="{00000000-0005-0000-0000-0000F3020000}"/>
    <cellStyle name="_RND CIQ-Template-022608 10 3 2" xfId="3896" xr:uid="{6B087162-C51A-4AF1-84E8-D4D3DCE21C9C}"/>
    <cellStyle name="_RND CIQ-Template-022608 10 4" xfId="748" xr:uid="{00000000-0005-0000-0000-0000F4020000}"/>
    <cellStyle name="_RND CIQ-Template-022608 10 4 2" xfId="3897" xr:uid="{E2CC9F88-1B5D-4B92-803D-B2974D435A8A}"/>
    <cellStyle name="_RND CIQ-Template-022608 10 5" xfId="749" xr:uid="{00000000-0005-0000-0000-0000F5020000}"/>
    <cellStyle name="_RND CIQ-Template-022608 10 5 2" xfId="3898" xr:uid="{F47DAA94-144E-48A8-877E-265D70C5AFE9}"/>
    <cellStyle name="_RND CIQ-Template-022608 10 6" xfId="750" xr:uid="{00000000-0005-0000-0000-0000F6020000}"/>
    <cellStyle name="_RND CIQ-Template-022608 10 6 2" xfId="3899" xr:uid="{3A58BFCD-6770-4CBC-A76D-69B928EB3E85}"/>
    <cellStyle name="_RND CIQ-Template-022608 10 7" xfId="3894" xr:uid="{4B546B05-1479-4AFE-9984-0D427E407368}"/>
    <cellStyle name="_RND CIQ-Template-022608 11" xfId="751" xr:uid="{00000000-0005-0000-0000-0000F7020000}"/>
    <cellStyle name="_RND CIQ-Template-022608 11 2" xfId="752" xr:uid="{00000000-0005-0000-0000-0000F8020000}"/>
    <cellStyle name="_RND CIQ-Template-022608 11 2 2" xfId="3901" xr:uid="{7FB31C6C-B851-445F-9341-B318A7701F6D}"/>
    <cellStyle name="_RND CIQ-Template-022608 11 3" xfId="753" xr:uid="{00000000-0005-0000-0000-0000F9020000}"/>
    <cellStyle name="_RND CIQ-Template-022608 11 3 2" xfId="3902" xr:uid="{70C37AD8-5E03-40D9-BEB0-8FA8F1160BAA}"/>
    <cellStyle name="_RND CIQ-Template-022608 11 4" xfId="3900" xr:uid="{09F9854C-0FB3-44DB-B3AD-3682557174C0}"/>
    <cellStyle name="_RND CIQ-Template-022608 12" xfId="754" xr:uid="{00000000-0005-0000-0000-0000FA020000}"/>
    <cellStyle name="_RND CIQ-Template-022608 12 2" xfId="3903" xr:uid="{B8C4A5B1-32EA-4526-89C1-ADF110BE2878}"/>
    <cellStyle name="_RND CIQ-Template-022608 13" xfId="755" xr:uid="{00000000-0005-0000-0000-0000FB020000}"/>
    <cellStyle name="_RND CIQ-Template-022608 13 2" xfId="3904" xr:uid="{11A2CE67-402E-4901-B9D3-4735BCFBAEE2}"/>
    <cellStyle name="_RND CIQ-Template-022608 14" xfId="756" xr:uid="{00000000-0005-0000-0000-0000FC020000}"/>
    <cellStyle name="_RND CIQ-Template-022608 14 2" xfId="3905" xr:uid="{62E5E897-A766-4317-AB38-946C7740EFC7}"/>
    <cellStyle name="_RND CIQ-Template-022608 2" xfId="757" xr:uid="{00000000-0005-0000-0000-0000FD020000}"/>
    <cellStyle name="_RND CIQ-Template-022608 2 2" xfId="3906" xr:uid="{7EE0DA20-451E-4FB5-AF46-05574A736BD1}"/>
    <cellStyle name="_RND CIQ-Template-022608 2_eUtran NeighRelations" xfId="758" xr:uid="{00000000-0005-0000-0000-0000FE020000}"/>
    <cellStyle name="_RND CIQ-Template-022608 2_eUtran NeighRelations 2" xfId="759" xr:uid="{00000000-0005-0000-0000-0000FF020000}"/>
    <cellStyle name="_RND CIQ-Template-022608 2_eUtran NeighRelations 2 2" xfId="760" xr:uid="{00000000-0005-0000-0000-000000030000}"/>
    <cellStyle name="_RND CIQ-Template-022608 2_eUtran NeighRelations 2 2 2" xfId="3908" xr:uid="{AF4F33A4-0D63-4229-B19D-DB8141A67E83}"/>
    <cellStyle name="_RND CIQ-Template-022608 2_eUtran NeighRelations 2 3" xfId="761" xr:uid="{00000000-0005-0000-0000-000001030000}"/>
    <cellStyle name="_RND CIQ-Template-022608 2_eUtran NeighRelations 2 3 2" xfId="3909" xr:uid="{5F4A674D-6D88-4540-8885-4C971D2FCB5D}"/>
    <cellStyle name="_RND CIQ-Template-022608 2_eUtran NeighRelations 2 4" xfId="762" xr:uid="{00000000-0005-0000-0000-000002030000}"/>
    <cellStyle name="_RND CIQ-Template-022608 2_eUtran NeighRelations 2 4 2" xfId="3910" xr:uid="{E864B7BE-1E45-4FE3-B2FA-6D0AC4FDC34B}"/>
    <cellStyle name="_RND CIQ-Template-022608 2_eUtran NeighRelations 2 5" xfId="763" xr:uid="{00000000-0005-0000-0000-000003030000}"/>
    <cellStyle name="_RND CIQ-Template-022608 2_eUtran NeighRelations 2 5 2" xfId="3911" xr:uid="{8BC6CC6D-A41A-479F-94D5-8BCFE0BF2547}"/>
    <cellStyle name="_RND CIQ-Template-022608 2_eUtran NeighRelations 2 6" xfId="764" xr:uid="{00000000-0005-0000-0000-000004030000}"/>
    <cellStyle name="_RND CIQ-Template-022608 2_eUtran NeighRelations 2 6 2" xfId="3912" xr:uid="{F757E728-D8B0-4E1F-AA5B-A0C1952A3FA2}"/>
    <cellStyle name="_RND CIQ-Template-022608 2_eUtran NeighRelations 2 7" xfId="3907" xr:uid="{33DF227A-8755-4780-A976-32E81715E0C4}"/>
    <cellStyle name="_RND CIQ-Template-022608 2_eUtran NeighRelations 3" xfId="765" xr:uid="{00000000-0005-0000-0000-000005030000}"/>
    <cellStyle name="_RND CIQ-Template-022608 2_eUtran NeighRelations 3 2" xfId="3913" xr:uid="{4733A449-BB36-4E60-B05B-874B42CD7B63}"/>
    <cellStyle name="_RND CIQ-Template-022608 2_eUtran NeighRelations 4" xfId="766" xr:uid="{00000000-0005-0000-0000-000006030000}"/>
    <cellStyle name="_RND CIQ-Template-022608 2_eUtran NeighRelations 4 2" xfId="767" xr:uid="{00000000-0005-0000-0000-000007030000}"/>
    <cellStyle name="_RND CIQ-Template-022608 2_eUtran NeighRelations 4 2 2" xfId="3915" xr:uid="{0A9083CC-30D3-4890-86AB-3A0A3DEF5D95}"/>
    <cellStyle name="_RND CIQ-Template-022608 2_eUtran NeighRelations 4 3" xfId="768" xr:uid="{00000000-0005-0000-0000-000008030000}"/>
    <cellStyle name="_RND CIQ-Template-022608 2_eUtran NeighRelations 4 3 2" xfId="3916" xr:uid="{644DAC7B-5051-43F9-B02E-185D8E03F509}"/>
    <cellStyle name="_RND CIQ-Template-022608 2_eUtran NeighRelations 4 4" xfId="3914" xr:uid="{7D53307E-90C0-4D45-8BB4-229FD702E36C}"/>
    <cellStyle name="_RND CIQ-Template-022608 2_eUtran NeighRelations 5" xfId="769" xr:uid="{00000000-0005-0000-0000-000009030000}"/>
    <cellStyle name="_RND CIQ-Template-022608 2_eUtran NeighRelations 5 2" xfId="3917" xr:uid="{765E8D41-2AD1-46B3-9E53-8C465027CD2D}"/>
    <cellStyle name="_RND CIQ-Template-022608 2_eUtran NeighRelations 6" xfId="770" xr:uid="{00000000-0005-0000-0000-00000A030000}"/>
    <cellStyle name="_RND CIQ-Template-022608 2_eUtran NeighRelations 6 2" xfId="3918" xr:uid="{13525C4A-704C-4568-84AF-6D36159EB352}"/>
    <cellStyle name="_RND CIQ-Template-022608 2_eUtran NeighRelations 7" xfId="771" xr:uid="{00000000-0005-0000-0000-00000B030000}"/>
    <cellStyle name="_RND CIQ-Template-022608 2_eUtran NeighRelations 7 2" xfId="3919" xr:uid="{5D590C48-485A-410D-89E3-C6EC620F3822}"/>
    <cellStyle name="_RND CIQ-Template-022608 2_eUtran NeighRelations_ROGERS_RND_CIQ_Montreal_LTE_Rollout_Rev03_1" xfId="772" xr:uid="{00000000-0005-0000-0000-00000C030000}"/>
    <cellStyle name="_RND CIQ-Template-022608 2_eUtran NeighRelations_ROGERS_RND_CIQ_Montreal_LTE_Rollout_Rev03_1 2" xfId="3920" xr:uid="{DD08F186-51B2-4A2F-8889-E5539DCB05D0}"/>
    <cellStyle name="_RND CIQ-Template-022608 2_Losses and Delays" xfId="773" xr:uid="{00000000-0005-0000-0000-00000D030000}"/>
    <cellStyle name="_RND CIQ-Template-022608 2_Losses and Delays 2" xfId="774" xr:uid="{00000000-0005-0000-0000-00000E030000}"/>
    <cellStyle name="_RND CIQ-Template-022608 2_Losses and Delays 2 2" xfId="775" xr:uid="{00000000-0005-0000-0000-00000F030000}"/>
    <cellStyle name="_RND CIQ-Template-022608 2_Losses and Delays 2 2 2" xfId="3922" xr:uid="{587066A7-5FAF-49E5-B8CA-8226E653AEF6}"/>
    <cellStyle name="_RND CIQ-Template-022608 2_Losses and Delays 2 3" xfId="776" xr:uid="{00000000-0005-0000-0000-000010030000}"/>
    <cellStyle name="_RND CIQ-Template-022608 2_Losses and Delays 2 3 2" xfId="3923" xr:uid="{A0A1399E-8FE2-451D-AFD6-E36A23E2E5DA}"/>
    <cellStyle name="_RND CIQ-Template-022608 2_Losses and Delays 2 4" xfId="777" xr:uid="{00000000-0005-0000-0000-000011030000}"/>
    <cellStyle name="_RND CIQ-Template-022608 2_Losses and Delays 2 4 2" xfId="3924" xr:uid="{7B5C66FC-9AEC-4649-9333-B292C60A8EC8}"/>
    <cellStyle name="_RND CIQ-Template-022608 2_Losses and Delays 2 5" xfId="778" xr:uid="{00000000-0005-0000-0000-000012030000}"/>
    <cellStyle name="_RND CIQ-Template-022608 2_Losses and Delays 2 5 2" xfId="3925" xr:uid="{C4A29191-F16B-47AC-A5A3-DB2968CD8B8A}"/>
    <cellStyle name="_RND CIQ-Template-022608 2_Losses and Delays 2 6" xfId="779" xr:uid="{00000000-0005-0000-0000-000013030000}"/>
    <cellStyle name="_RND CIQ-Template-022608 2_Losses and Delays 2 6 2" xfId="3926" xr:uid="{C5A24106-6285-4688-8292-531CC213A9A4}"/>
    <cellStyle name="_RND CIQ-Template-022608 2_Losses and Delays 2 7" xfId="3921" xr:uid="{D4EE1502-A3D4-43DC-82DC-B760F42CBE00}"/>
    <cellStyle name="_RND CIQ-Template-022608 2_Losses and Delays 3" xfId="780" xr:uid="{00000000-0005-0000-0000-000014030000}"/>
    <cellStyle name="_RND CIQ-Template-022608 2_Losses and Delays 3 2" xfId="3927" xr:uid="{3F3F7AE7-006C-488F-8489-C2AB19FDA7C0}"/>
    <cellStyle name="_RND CIQ-Template-022608 2_Losses and Delays 4" xfId="781" xr:uid="{00000000-0005-0000-0000-000015030000}"/>
    <cellStyle name="_RND CIQ-Template-022608 2_Losses and Delays 4 2" xfId="782" xr:uid="{00000000-0005-0000-0000-000016030000}"/>
    <cellStyle name="_RND CIQ-Template-022608 2_Losses and Delays 4 2 2" xfId="3929" xr:uid="{7085DC72-2558-470F-AD82-967804C17911}"/>
    <cellStyle name="_RND CIQ-Template-022608 2_Losses and Delays 4 3" xfId="783" xr:uid="{00000000-0005-0000-0000-000017030000}"/>
    <cellStyle name="_RND CIQ-Template-022608 2_Losses and Delays 4 3 2" xfId="3930" xr:uid="{7E25EAAB-0C5B-4174-A71E-4B7AC9FE4CF8}"/>
    <cellStyle name="_RND CIQ-Template-022608 2_Losses and Delays 4 4" xfId="3928" xr:uid="{58891515-E4FB-4641-B57E-ADC2A3980485}"/>
    <cellStyle name="_RND CIQ-Template-022608 2_Losses and Delays 5" xfId="784" xr:uid="{00000000-0005-0000-0000-000018030000}"/>
    <cellStyle name="_RND CIQ-Template-022608 2_Losses and Delays 5 2" xfId="3931" xr:uid="{F608AA8E-BB4F-44D4-9D5B-5E0DD4F7265D}"/>
    <cellStyle name="_RND CIQ-Template-022608 2_Losses and Delays 6" xfId="785" xr:uid="{00000000-0005-0000-0000-000019030000}"/>
    <cellStyle name="_RND CIQ-Template-022608 2_Losses and Delays 6 2" xfId="3932" xr:uid="{47A15473-AE75-4ACB-97F0-3A94E107520B}"/>
    <cellStyle name="_RND CIQ-Template-022608 2_Losses and Delays 7" xfId="786" xr:uid="{00000000-0005-0000-0000-00001A030000}"/>
    <cellStyle name="_RND CIQ-Template-022608 2_Losses and Delays 7 2" xfId="3933" xr:uid="{1666D42B-FD9D-47CE-862E-30BC9B7E8DB5}"/>
    <cellStyle name="_RND CIQ-Template-022608 2_Losses and Delays_ROGERS_RND_CIQ_Montreal_LTE_Rollout_Rev03_1" xfId="787" xr:uid="{00000000-0005-0000-0000-00001B030000}"/>
    <cellStyle name="_RND CIQ-Template-022608 2_Losses and Delays_ROGERS_RND_CIQ_Montreal_LTE_Rollout_Rev03_1 2" xfId="3934" xr:uid="{838E2BCE-FCAC-42D3-AA2D-58FC47744AF7}"/>
    <cellStyle name="_RND CIQ-Template-022608 2_PCI" xfId="788" xr:uid="{00000000-0005-0000-0000-00001C030000}"/>
    <cellStyle name="_RND CIQ-Template-022608 2_PCI 2" xfId="789" xr:uid="{00000000-0005-0000-0000-00001D030000}"/>
    <cellStyle name="_RND CIQ-Template-022608 2_PCI 2 2" xfId="790" xr:uid="{00000000-0005-0000-0000-00001E030000}"/>
    <cellStyle name="_RND CIQ-Template-022608 2_PCI 2 2 2" xfId="3936" xr:uid="{D95421E0-3466-4CB6-97C3-BE29F7F565AB}"/>
    <cellStyle name="_RND CIQ-Template-022608 2_PCI 2 3" xfId="791" xr:uid="{00000000-0005-0000-0000-00001F030000}"/>
    <cellStyle name="_RND CIQ-Template-022608 2_PCI 2 3 2" xfId="3937" xr:uid="{64A29BFC-ED89-461D-A443-536776A76BE5}"/>
    <cellStyle name="_RND CIQ-Template-022608 2_PCI 2 4" xfId="792" xr:uid="{00000000-0005-0000-0000-000020030000}"/>
    <cellStyle name="_RND CIQ-Template-022608 2_PCI 2 4 2" xfId="3938" xr:uid="{CCD0D305-9AA2-42D8-804C-9C0EA34E7883}"/>
    <cellStyle name="_RND CIQ-Template-022608 2_PCI 2 5" xfId="793" xr:uid="{00000000-0005-0000-0000-000021030000}"/>
    <cellStyle name="_RND CIQ-Template-022608 2_PCI 2 5 2" xfId="3939" xr:uid="{1B63C8C8-EDB3-48EE-94F3-5340C3E011D1}"/>
    <cellStyle name="_RND CIQ-Template-022608 2_PCI 2 6" xfId="794" xr:uid="{00000000-0005-0000-0000-000022030000}"/>
    <cellStyle name="_RND CIQ-Template-022608 2_PCI 2 6 2" xfId="3940" xr:uid="{EA441F3A-925E-4D08-9399-7FECC11DE230}"/>
    <cellStyle name="_RND CIQ-Template-022608 2_PCI 2 7" xfId="3935" xr:uid="{9AAA41D5-0F15-4AFB-898C-2B0DD93192B4}"/>
    <cellStyle name="_RND CIQ-Template-022608 2_PCI 3" xfId="795" xr:uid="{00000000-0005-0000-0000-000023030000}"/>
    <cellStyle name="_RND CIQ-Template-022608 2_PCI 3 2" xfId="3941" xr:uid="{862797FC-5CC7-4348-826D-25D8B6C7EF3A}"/>
    <cellStyle name="_RND CIQ-Template-022608 2_PCI 4" xfId="796" xr:uid="{00000000-0005-0000-0000-000024030000}"/>
    <cellStyle name="_RND CIQ-Template-022608 2_PCI 4 2" xfId="797" xr:uid="{00000000-0005-0000-0000-000025030000}"/>
    <cellStyle name="_RND CIQ-Template-022608 2_PCI 4 2 2" xfId="3943" xr:uid="{5335158B-FA08-412D-9469-554AF262BFA6}"/>
    <cellStyle name="_RND CIQ-Template-022608 2_PCI 4 3" xfId="798" xr:uid="{00000000-0005-0000-0000-000026030000}"/>
    <cellStyle name="_RND CIQ-Template-022608 2_PCI 4 3 2" xfId="3944" xr:uid="{31E203AB-8016-44C3-ABCD-D6555893A7E0}"/>
    <cellStyle name="_RND CIQ-Template-022608 2_PCI 4 4" xfId="3942" xr:uid="{97D45626-7EA8-41F8-8B77-7F0185714556}"/>
    <cellStyle name="_RND CIQ-Template-022608 2_PCI 5" xfId="799" xr:uid="{00000000-0005-0000-0000-000027030000}"/>
    <cellStyle name="_RND CIQ-Template-022608 2_PCI 5 2" xfId="3945" xr:uid="{C0C4FAA4-69E8-46FA-8B01-B0075A50A797}"/>
    <cellStyle name="_RND CIQ-Template-022608 2_PCI 6" xfId="800" xr:uid="{00000000-0005-0000-0000-000028030000}"/>
    <cellStyle name="_RND CIQ-Template-022608 2_PCI 6 2" xfId="3946" xr:uid="{C661E31B-98B1-4276-ACDA-F0FBE70907B6}"/>
    <cellStyle name="_RND CIQ-Template-022608 2_PCI 7" xfId="801" xr:uid="{00000000-0005-0000-0000-000029030000}"/>
    <cellStyle name="_RND CIQ-Template-022608 2_PCI 7 2" xfId="3947" xr:uid="{66B9F8F8-E62E-4C64-A99F-BC0E47396FF7}"/>
    <cellStyle name="_RND CIQ-Template-022608 2_PCI_ROGERS_RND_CIQ_Montreal_LTE_Rollout_Rev03_1" xfId="802" xr:uid="{00000000-0005-0000-0000-00002A030000}"/>
    <cellStyle name="_RND CIQ-Template-022608 2_PCI_ROGERS_RND_CIQ_Montreal_LTE_Rollout_Rev03_1 2" xfId="3948" xr:uid="{B5BFDC8E-A66F-4C4E-882C-89C2665D8459}"/>
    <cellStyle name="_RND CIQ-Template-022608 3" xfId="803" xr:uid="{00000000-0005-0000-0000-00002B030000}"/>
    <cellStyle name="_RND CIQ-Template-022608 3 2" xfId="3949" xr:uid="{FD8CE59B-767E-4FC9-A925-0A0708B91A07}"/>
    <cellStyle name="_RND CIQ-Template-022608 4" xfId="804" xr:uid="{00000000-0005-0000-0000-00002C030000}"/>
    <cellStyle name="_RND CIQ-Template-022608 4 2" xfId="3950" xr:uid="{8B90D74F-EBFB-4EAB-B933-D45CB56B7F3C}"/>
    <cellStyle name="_RND CIQ-Template-022608 5" xfId="805" xr:uid="{00000000-0005-0000-0000-00002D030000}"/>
    <cellStyle name="_RND CIQ-Template-022608 5 2" xfId="3951" xr:uid="{3F9E5493-EE0D-4C2C-B214-4633C37118C2}"/>
    <cellStyle name="_RND CIQ-Template-022608 6" xfId="806" xr:uid="{00000000-0005-0000-0000-00002E030000}"/>
    <cellStyle name="_RND CIQ-Template-022608 6 2" xfId="3952" xr:uid="{A31E7D66-30A0-481C-9157-E7348D75B723}"/>
    <cellStyle name="_RND CIQ-Template-022608 7" xfId="807" xr:uid="{00000000-0005-0000-0000-00002F030000}"/>
    <cellStyle name="_RND CIQ-Template-022608 7 2" xfId="3953" xr:uid="{01DEA6B6-7D64-466E-AC4A-AFFF9A168F19}"/>
    <cellStyle name="_RND CIQ-Template-022608 8" xfId="808" xr:uid="{00000000-0005-0000-0000-000030030000}"/>
    <cellStyle name="_RND CIQ-Template-022608 8 2" xfId="3954" xr:uid="{6F56C930-91B9-46DE-8A8B-A728F0D45486}"/>
    <cellStyle name="_RND CIQ-Template-022608 9" xfId="809" xr:uid="{00000000-0005-0000-0000-000031030000}"/>
    <cellStyle name="_RND CIQ-Template-022608 9 2" xfId="3955" xr:uid="{80CE5276-E1C3-47E1-AD53-870DCC3F5E1D}"/>
    <cellStyle name="_RND CIQ-Template-022608_dyn RN" xfId="810" xr:uid="{00000000-0005-0000-0000-000032030000}"/>
    <cellStyle name="_RND CIQ-Template-022608_dyn RN 2" xfId="3956" xr:uid="{42E4FBD8-84B9-4330-9F05-D57089622C70}"/>
    <cellStyle name="_RND CIQ-Template-022608_dyn RN_LTE_RNDCIQ_Template_v10" xfId="811" xr:uid="{00000000-0005-0000-0000-000033030000}"/>
    <cellStyle name="_RND CIQ-Template-022608_dyn RN_LTE_RNDCIQ_Template_v10 2" xfId="3957" xr:uid="{4AE05F4C-3F7F-47AB-886A-037495F4EF40}"/>
    <cellStyle name="_RND CIQ-Template-022608_Feeder Delay Info" xfId="812" xr:uid="{00000000-0005-0000-0000-000034030000}"/>
    <cellStyle name="_RND CIQ-Template-022608_Feeder Delay Info 2" xfId="3958" xr:uid="{DE8CC923-FC63-40AA-A80B-9D7054087301}"/>
    <cellStyle name="_RND CIQ-Template-022608_Feeder Delay Info_LTE_RNDCIQ_Template_v10" xfId="813" xr:uid="{00000000-0005-0000-0000-000035030000}"/>
    <cellStyle name="_RND CIQ-Template-022608_Feeder Delay Info_LTE_RNDCIQ_Template_v10 2" xfId="3959" xr:uid="{12E31766-3E84-48EC-83F4-88A580070A65}"/>
    <cellStyle name="_RND CIQ-Template-022608_GSM Nbr Cell" xfId="814" xr:uid="{00000000-0005-0000-0000-000036030000}"/>
    <cellStyle name="_RND CIQ-Template-022608_GSM Nbr Cell 2" xfId="3960" xr:uid="{B09E3EEF-BE75-4C30-9732-D192A031F3B5}"/>
    <cellStyle name="_RND CIQ-Template-022608_GSM Nbr Cell_LTE_RNDCIQ_Template_v10" xfId="815" xr:uid="{00000000-0005-0000-0000-000037030000}"/>
    <cellStyle name="_RND CIQ-Template-022608_GSM Nbr Cell_LTE_RNDCIQ_Template_v10 2" xfId="3961" xr:uid="{00C6BED9-15D2-47AD-AFB4-DE5AF9E2195A}"/>
    <cellStyle name="_RND CIQ-Template-022608_Lac-Sac-Rac" xfId="816" xr:uid="{00000000-0005-0000-0000-000038030000}"/>
    <cellStyle name="_RND CIQ-Template-022608_Lac-Sac-Rac 2" xfId="3962" xr:uid="{9A400BC9-98B3-451D-BABA-9055B999DE82}"/>
    <cellStyle name="_RND CIQ-Template-022608_Lac-Sac-Rac_LTE_RNDCIQ_Template_v10" xfId="817" xr:uid="{00000000-0005-0000-0000-000039030000}"/>
    <cellStyle name="_RND CIQ-Template-022608_Lac-Sac-Rac_LTE_RNDCIQ_Template_v10 2" xfId="3963" xr:uid="{2E6E9921-DCAD-471B-AA55-BAEF21A34B00}"/>
    <cellStyle name="_RND CIQ-Template-022608_LTE_RNDCIQ_Template_v10" xfId="818" xr:uid="{00000000-0005-0000-0000-00003A030000}"/>
    <cellStyle name="_RND CIQ-Template-022608_LTE_RNDCIQ_Template_v10 2" xfId="819" xr:uid="{00000000-0005-0000-0000-00003B030000}"/>
    <cellStyle name="_RND CIQ-Template-022608_LTE_RNDCIQ_Template_v10 2 2" xfId="820" xr:uid="{00000000-0005-0000-0000-00003C030000}"/>
    <cellStyle name="_RND CIQ-Template-022608_LTE_RNDCIQ_Template_v10 2 2 2" xfId="3966" xr:uid="{E046911C-A5C6-4323-8096-AD456602F836}"/>
    <cellStyle name="_RND CIQ-Template-022608_LTE_RNDCIQ_Template_v10 2 3" xfId="821" xr:uid="{00000000-0005-0000-0000-00003D030000}"/>
    <cellStyle name="_RND CIQ-Template-022608_LTE_RNDCIQ_Template_v10 2 3 2" xfId="3967" xr:uid="{0BB43EA8-70A4-4ACE-A2F9-798132A6CFB0}"/>
    <cellStyle name="_RND CIQ-Template-022608_LTE_RNDCIQ_Template_v10 2 4" xfId="3965" xr:uid="{D135B975-C0D6-4BF9-8881-F78B00EBD1ED}"/>
    <cellStyle name="_RND CIQ-Template-022608_LTE_RNDCIQ_Template_v10 3" xfId="822" xr:uid="{00000000-0005-0000-0000-00003E030000}"/>
    <cellStyle name="_RND CIQ-Template-022608_LTE_RNDCIQ_Template_v10 3 2" xfId="3968" xr:uid="{0F049522-25F4-4CF0-BCE8-406B7E0754DB}"/>
    <cellStyle name="_RND CIQ-Template-022608_LTE_RNDCIQ_Template_v10 4" xfId="823" xr:uid="{00000000-0005-0000-0000-00003F030000}"/>
    <cellStyle name="_RND CIQ-Template-022608_LTE_RNDCIQ_Template_v10 4 2" xfId="3969" xr:uid="{B5D794FD-1242-4D50-9F31-3843434D1FD3}"/>
    <cellStyle name="_RND CIQ-Template-022608_LTE_RNDCIQ_Template_v10 5" xfId="824" xr:uid="{00000000-0005-0000-0000-000040030000}"/>
    <cellStyle name="_RND CIQ-Template-022608_LTE_RNDCIQ_Template_v10 5 2" xfId="3970" xr:uid="{7BBDF29D-15F1-49ED-A1CA-60DC693D7AB2}"/>
    <cellStyle name="_RND CIQ-Template-022608_LTE_RNDCIQ_Template_v10 6" xfId="3964" xr:uid="{776D1EBC-FBF4-4D08-B13E-3213CDF3C738}"/>
    <cellStyle name="_RND CIQ-Template-022608_RBS Site" xfId="825" xr:uid="{00000000-0005-0000-0000-000041030000}"/>
    <cellStyle name="_RND CIQ-Template-022608_RBS Site 2" xfId="3971" xr:uid="{203A5100-4C92-4F8A-AD2E-F809875513CB}"/>
    <cellStyle name="_RND CIQ-Template-022608_RBS Site_LTE_RNDCIQ_Template_v10" xfId="826" xr:uid="{00000000-0005-0000-0000-000042030000}"/>
    <cellStyle name="_RND CIQ-Template-022608_RBS Site_LTE_RNDCIQ_Template_v10 2" xfId="3972" xr:uid="{37012A75-CBEA-49C3-8D13-1C4D157452D0}"/>
    <cellStyle name="_RND CIQ-Template-022608_RNDCIQProgram_Version6_Junaid" xfId="827" xr:uid="{00000000-0005-0000-0000-000043030000}"/>
    <cellStyle name="_RND CIQ-Template-022608_RNDCIQProgram_Version6_Junaid 2" xfId="3973" xr:uid="{D19E68DE-FC45-41C9-8881-69A978B95AB2}"/>
    <cellStyle name="_RND CIQ-Template-022608_RNDCIQProgram_Version6_Junaid_LTE_RNDCIQ_Template_v10" xfId="828" xr:uid="{00000000-0005-0000-0000-000044030000}"/>
    <cellStyle name="_RND CIQ-Template-022608_RNDCIQProgram_Version6_Junaid_LTE_RNDCIQ_Template_v10 2" xfId="3974" xr:uid="{9872B050-5EFD-4536-B0D7-CC2D3371C690}"/>
    <cellStyle name="_RND CIQ-Template-022608_ROGERS_RND_CIQ_Montreal_LTE_Rollout_Rev03_1" xfId="829" xr:uid="{00000000-0005-0000-0000-000045030000}"/>
    <cellStyle name="_RND CIQ-Template-022608_ROGERS_RND_CIQ_Montreal_LTE_Rollout_Rev03_1 2" xfId="3975" xr:uid="{996C91CB-D9AF-4BC6-AA1C-86B5B64B8AA7}"/>
    <cellStyle name="_RND CIQ-Template-022608_SC" xfId="830" xr:uid="{00000000-0005-0000-0000-000046030000}"/>
    <cellStyle name="_RND CIQ-Template-022608_SC 2" xfId="3976" xr:uid="{3A5612AB-A44B-443E-B5A7-E67F9879AFBD}"/>
    <cellStyle name="_RND CIQ-Template-022608_SC_LTE_RNDCIQ_Template_v10" xfId="831" xr:uid="{00000000-0005-0000-0000-000047030000}"/>
    <cellStyle name="_RND CIQ-Template-022608_SC_LTE_RNDCIQ_Template_v10 2" xfId="3977" xr:uid="{FF728139-CBA6-4202-8973-2DACF212F075}"/>
    <cellStyle name="_RND CIQ-Template-022608_Utran Relations" xfId="832" xr:uid="{00000000-0005-0000-0000-000048030000}"/>
    <cellStyle name="_RND CIQ-Template-022608_Utran Relations 2" xfId="3978" xr:uid="{699E390A-150F-4999-A8AB-129C9D31128E}"/>
    <cellStyle name="_RND CIQ-Template-022608_Utran Relations_LTE_RNDCIQ_Template_v10" xfId="833" xr:uid="{00000000-0005-0000-0000-000049030000}"/>
    <cellStyle name="_RND CIQ-Template-022608_Utran Relations_LTE_RNDCIQ_Template_v10 2" xfId="3979" xr:uid="{67DBC2A7-43D9-4271-9C24-B3FC0DFF6AB6}"/>
    <cellStyle name="_RND CIQ-Template-022608_UTRAN-GSM Relations" xfId="834" xr:uid="{00000000-0005-0000-0000-00004A030000}"/>
    <cellStyle name="_RND CIQ-Template-022608_UTRAN-GSM Relations 2" xfId="3980" xr:uid="{5631591D-04CE-4813-82A9-AB6A897C9713}"/>
    <cellStyle name="_RND CIQ-Template-022608_UTRAN-GSM Relations_LTE_RNDCIQ_Template_v10" xfId="835" xr:uid="{00000000-0005-0000-0000-00004B030000}"/>
    <cellStyle name="_RND CIQ-Template-022608_UTRAN-GSM Relations_LTE_RNDCIQ_Template_v10 2" xfId="3981" xr:uid="{A908D738-7AFE-4DBA-9CBE-ACE153ADCC7E}"/>
    <cellStyle name="_RND CIQ-Template-080607" xfId="836" xr:uid="{00000000-0005-0000-0000-00004C030000}"/>
    <cellStyle name="_RND CIQ-Template-080607 10" xfId="837" xr:uid="{00000000-0005-0000-0000-00004D030000}"/>
    <cellStyle name="_RND CIQ-Template-080607 10 2" xfId="3983" xr:uid="{C89FE98D-0B0B-4A3E-93A4-37959BAC39A3}"/>
    <cellStyle name="_RND CIQ-Template-080607 11" xfId="838" xr:uid="{00000000-0005-0000-0000-00004E030000}"/>
    <cellStyle name="_RND CIQ-Template-080607 11 2" xfId="3984" xr:uid="{B4181D6D-3CBE-4BE5-98A1-95CB852CEC25}"/>
    <cellStyle name="_RND CIQ-Template-080607 12" xfId="839" xr:uid="{00000000-0005-0000-0000-00004F030000}"/>
    <cellStyle name="_RND CIQ-Template-080607 12 2" xfId="3985" xr:uid="{36628A6A-2F02-4E01-BD89-D0E5F057C6BE}"/>
    <cellStyle name="_RND CIQ-Template-080607 13" xfId="840" xr:uid="{00000000-0005-0000-0000-000050030000}"/>
    <cellStyle name="_RND CIQ-Template-080607 13 2" xfId="3986" xr:uid="{B0F4C122-E446-45A4-BA42-D18DA1E31BE3}"/>
    <cellStyle name="_RND CIQ-Template-080607 14" xfId="3982" xr:uid="{24510402-B8E4-46A7-9948-59985AC17B00}"/>
    <cellStyle name="_RND CIQ-Template-080607 2" xfId="841" xr:uid="{00000000-0005-0000-0000-000051030000}"/>
    <cellStyle name="_RND CIQ-Template-080607 2 2" xfId="3987" xr:uid="{E1DC8BB4-26E4-44AF-A987-1FBA4F04B9E3}"/>
    <cellStyle name="_RND CIQ-Template-080607 3" xfId="842" xr:uid="{00000000-0005-0000-0000-000052030000}"/>
    <cellStyle name="_RND CIQ-Template-080607 3 2" xfId="3988" xr:uid="{D193B116-908D-4984-BADE-60CB823FE5A4}"/>
    <cellStyle name="_RND CIQ-Template-080607 4" xfId="843" xr:uid="{00000000-0005-0000-0000-000053030000}"/>
    <cellStyle name="_RND CIQ-Template-080607 4 2" xfId="3989" xr:uid="{985A5271-7192-4AEE-A655-5F81A98E73FB}"/>
    <cellStyle name="_RND CIQ-Template-080607 5" xfId="844" xr:uid="{00000000-0005-0000-0000-000054030000}"/>
    <cellStyle name="_RND CIQ-Template-080607 5 2" xfId="3990" xr:uid="{62B4607A-048E-4296-A226-0F8C251FB265}"/>
    <cellStyle name="_RND CIQ-Template-080607 6" xfId="845" xr:uid="{00000000-0005-0000-0000-000055030000}"/>
    <cellStyle name="_RND CIQ-Template-080607 6 2" xfId="3991" xr:uid="{7B765EAE-846A-4B39-AE19-DE105A7F5207}"/>
    <cellStyle name="_RND CIQ-Template-080607 7" xfId="846" xr:uid="{00000000-0005-0000-0000-000056030000}"/>
    <cellStyle name="_RND CIQ-Template-080607 7 2" xfId="3992" xr:uid="{02713321-0668-4341-93A3-3ED1100FF7AB}"/>
    <cellStyle name="_RND CIQ-Template-080607 8" xfId="847" xr:uid="{00000000-0005-0000-0000-000057030000}"/>
    <cellStyle name="_RND CIQ-Template-080607 8 2" xfId="3993" xr:uid="{39BC9406-C487-4A2D-A550-776EBF11936F}"/>
    <cellStyle name="_RND CIQ-Template-080607 9" xfId="848" xr:uid="{00000000-0005-0000-0000-000058030000}"/>
    <cellStyle name="_RND CIQ-Template-080607 9 2" xfId="3994" xr:uid="{21B8447B-A465-406D-9BC0-DF7A7B0171D2}"/>
    <cellStyle name="_RND CIQ-Template-080607_(MARKET)_LTE_RNDCIQ_Rev(031811)" xfId="849" xr:uid="{00000000-0005-0000-0000-000059030000}"/>
    <cellStyle name="_RND CIQ-Template-080607_(MARKET)_LTE_RNDCIQ_Rev(031811) 2" xfId="3995" xr:uid="{A18A8CE7-70C1-4A85-968D-D3B5BFFE4F9A}"/>
    <cellStyle name="_RND CIQ-Template-080607_dyn RN" xfId="850" xr:uid="{00000000-0005-0000-0000-00005A030000}"/>
    <cellStyle name="_RND CIQ-Template-080607_dyn RN 2" xfId="3996" xr:uid="{065FEFFF-1DD3-4F69-805A-233259A317BD}"/>
    <cellStyle name="_RND CIQ-Template-080607_dyn RN_LTE_RNDCIQ_Template_v10" xfId="851" xr:uid="{00000000-0005-0000-0000-00005B030000}"/>
    <cellStyle name="_RND CIQ-Template-080607_dyn RN_LTE_RNDCIQ_Template_v10 2" xfId="3997" xr:uid="{BB9D1941-200F-4759-B746-EA1811AAF8D3}"/>
    <cellStyle name="_RND CIQ-Template-080607_eRNDCIQ Checklist Rev 2_WalthamMA" xfId="852" xr:uid="{00000000-0005-0000-0000-00005C030000}"/>
    <cellStyle name="_RND CIQ-Template-080607_eRNDCIQ Checklist Rev 2_WalthamMA 2" xfId="3998" xr:uid="{242A710D-01B7-4D93-8389-BB181E44DD8D}"/>
    <cellStyle name="_RND CIQ-Template-080607_eRNDCIQ Checklist Rev 2_WalthamMA_LTE_RNDCIQ_Template_v10" xfId="853" xr:uid="{00000000-0005-0000-0000-00005D030000}"/>
    <cellStyle name="_RND CIQ-Template-080607_eRNDCIQ Checklist Rev 2_WalthamMA_LTE_RNDCIQ_Template_v10 2" xfId="3999" xr:uid="{7858D594-0284-4085-BFA3-A9EAA4468F1D}"/>
    <cellStyle name="_RND CIQ-Template-080607_eUtran NeighRelations" xfId="854" xr:uid="{00000000-0005-0000-0000-00005E030000}"/>
    <cellStyle name="_RND CIQ-Template-080607_eUtran NeighRelations 2" xfId="4000" xr:uid="{90024A85-41C9-44BE-8BED-A9101D354635}"/>
    <cellStyle name="_RND CIQ-Template-080607_eUtran Parameters" xfId="855" xr:uid="{00000000-0005-0000-0000-00005F030000}"/>
    <cellStyle name="_RND CIQ-Template-080607_eUtran Parameters 2" xfId="4001" xr:uid="{4A17914B-8CD7-4AB2-8A8D-A6CB730386E0}"/>
    <cellStyle name="_RND CIQ-Template-080607_Feeder Delay Info" xfId="856" xr:uid="{00000000-0005-0000-0000-000060030000}"/>
    <cellStyle name="_RND CIQ-Template-080607_Feeder Delay Info 2" xfId="4002" xr:uid="{22B71CD4-9F84-4666-8F9F-CF2B3E58F7B3}"/>
    <cellStyle name="_RND CIQ-Template-080607_Feeder Delay Info_LTE_RNDCIQ_Template_v10" xfId="857" xr:uid="{00000000-0005-0000-0000-000061030000}"/>
    <cellStyle name="_RND CIQ-Template-080607_Feeder Delay Info_LTE_RNDCIQ_Template_v10 2" xfId="4003" xr:uid="{046F74D4-410E-4D80-B8ED-A5610C44ED48}"/>
    <cellStyle name="_RND CIQ-Template-080607_GSM Nbr Cell" xfId="858" xr:uid="{00000000-0005-0000-0000-000062030000}"/>
    <cellStyle name="_RND CIQ-Template-080607_GSM Nbr Cell 2" xfId="4004" xr:uid="{09B7A660-DDD1-4DDE-B9E2-09E85247AA8B}"/>
    <cellStyle name="_RND CIQ-Template-080607_GSM Nbr Cell_LTE_RNDCIQ_Template_v10" xfId="859" xr:uid="{00000000-0005-0000-0000-000063030000}"/>
    <cellStyle name="_RND CIQ-Template-080607_GSM Nbr Cell_LTE_RNDCIQ_Template_v10 2" xfId="4005" xr:uid="{42B5C84C-1766-4CA2-ACB5-9DD1FE978C2E}"/>
    <cellStyle name="_RND CIQ-Template-080607_LA_LTE_RNDCIQ_Rev 2 (03.09.2011)" xfId="860" xr:uid="{00000000-0005-0000-0000-000064030000}"/>
    <cellStyle name="_RND CIQ-Template-080607_LA_LTE_RNDCIQ_Rev 2 (03.09.2011) 2" xfId="4006" xr:uid="{50306423-C369-46C8-9246-550E6D6A86D4}"/>
    <cellStyle name="_RND CIQ-Template-080607_Lac-Sac-Rac" xfId="861" xr:uid="{00000000-0005-0000-0000-000065030000}"/>
    <cellStyle name="_RND CIQ-Template-080607_Lac-Sac-Rac 2" xfId="4007" xr:uid="{2EBAC529-BF7B-4230-A7B9-E85B5954206A}"/>
    <cellStyle name="_RND CIQ-Template-080607_Lac-Sac-Rac_LTE_RNDCIQ_Template_v10" xfId="862" xr:uid="{00000000-0005-0000-0000-000066030000}"/>
    <cellStyle name="_RND CIQ-Template-080607_Lac-Sac-Rac_LTE_RNDCIQ_Template_v10 2" xfId="4008" xr:uid="{5D008EC1-E48F-4F49-AF5B-A07117071889}"/>
    <cellStyle name="_RND CIQ-Template-080607_Losses and Delays" xfId="863" xr:uid="{00000000-0005-0000-0000-000067030000}"/>
    <cellStyle name="_RND CIQ-Template-080607_Losses and Delays 2" xfId="4009" xr:uid="{9F9354AB-949A-4455-B00B-938883B20379}"/>
    <cellStyle name="_RND CIQ-Template-080607_LTE_RNDCIQ_Template_CSFB" xfId="864" xr:uid="{00000000-0005-0000-0000-000068030000}"/>
    <cellStyle name="_RND CIQ-Template-080607_LTE_RNDCIQ_Template_CSFB 2" xfId="4010" xr:uid="{A6B66701-036D-4E26-B6D7-FD33910EED75}"/>
    <cellStyle name="_RND CIQ-Template-080607_LTE_RNDCIQ_Template_Formula" xfId="865" xr:uid="{00000000-0005-0000-0000-000069030000}"/>
    <cellStyle name="_RND CIQ-Template-080607_LTE_RNDCIQ_Template_Formula 2" xfId="4011" xr:uid="{79C8E8C3-B0D8-4E55-B63E-8805FDAE18FE}"/>
    <cellStyle name="_RND CIQ-Template-080607_LTE_RNDCIQ_Template_v10" xfId="866" xr:uid="{00000000-0005-0000-0000-00006A030000}"/>
    <cellStyle name="_RND CIQ-Template-080607_LTE_RNDCIQ_Template_v10 2" xfId="4012" xr:uid="{E15E825E-2C0B-4608-B0AB-2DC751B6B658}"/>
    <cellStyle name="_RND CIQ-Template-080607_PCI" xfId="867" xr:uid="{00000000-0005-0000-0000-00006B030000}"/>
    <cellStyle name="_RND CIQ-Template-080607_PCI 2" xfId="4013" xr:uid="{5F38A2F7-AE63-453F-AF6A-CA25C44FD289}"/>
    <cellStyle name="_RND CIQ-Template-080607_RBS Site" xfId="868" xr:uid="{00000000-0005-0000-0000-00006C030000}"/>
    <cellStyle name="_RND CIQ-Template-080607_RBS Site 2" xfId="4014" xr:uid="{4B816801-D50D-41EF-B21F-6AE5AEAFC65B}"/>
    <cellStyle name="_RND CIQ-Template-080607_RBS Site_LTE_RNDCIQ_Template_v10" xfId="869" xr:uid="{00000000-0005-0000-0000-00006D030000}"/>
    <cellStyle name="_RND CIQ-Template-080607_RBS Site_LTE_RNDCIQ_Template_v10 2" xfId="4015" xr:uid="{FDA89273-E810-4F2D-B69A-BA9B919EF67C}"/>
    <cellStyle name="_RND CIQ-Template-080607_Revision History" xfId="870" xr:uid="{00000000-0005-0000-0000-00006E030000}"/>
    <cellStyle name="_RND CIQ-Template-080607_Revision History 2" xfId="4016" xr:uid="{230E9F16-49A5-4BD3-A437-E217507AFF60}"/>
    <cellStyle name="_RND CIQ-Template-080607_RNDCIQ LTE -Template_Verizon Rev6" xfId="871" xr:uid="{00000000-0005-0000-0000-00006F030000}"/>
    <cellStyle name="_RND CIQ-Template-080607_RNDCIQ LTE -Template_Verizon Rev6 2" xfId="4017" xr:uid="{13CA8244-5F5A-4AEE-8F9A-443A457091EC}"/>
    <cellStyle name="_RND CIQ-Template-080607_RNDCIQ LTE -Template_Verizon Rev6_LTE_RNDCIQ_Template_v10" xfId="872" xr:uid="{00000000-0005-0000-0000-000070030000}"/>
    <cellStyle name="_RND CIQ-Template-080607_RNDCIQ LTE -Template_Verizon Rev6_LTE_RNDCIQ_Template_v10 2" xfId="4018" xr:uid="{54AE87A6-7A22-47FC-A79E-FFC0EC403592}"/>
    <cellStyle name="_RND CIQ-Template-080607_RNDCIQ_Template (03.18.2011)" xfId="873" xr:uid="{00000000-0005-0000-0000-000071030000}"/>
    <cellStyle name="_RND CIQ-Template-080607_RNDCIQ_Template (03.18.2011) 2" xfId="4019" xr:uid="{115C9AEA-75AA-431D-B96A-7F84B54323F2}"/>
    <cellStyle name="_RND CIQ-Template-080607_RNDCIQProgram_Version6_Junaid" xfId="874" xr:uid="{00000000-0005-0000-0000-000072030000}"/>
    <cellStyle name="_RND CIQ-Template-080607_RNDCIQProgram_Version6_Junaid 2" xfId="4020" xr:uid="{16ED3D5B-953A-4495-B9B1-3489721D017E}"/>
    <cellStyle name="_RND CIQ-Template-080607_RNDCIQProgram_Version6_Junaid_LTE_RNDCIQ_Template_v10" xfId="875" xr:uid="{00000000-0005-0000-0000-000073030000}"/>
    <cellStyle name="_RND CIQ-Template-080607_RNDCIQProgram_Version6_Junaid_LTE_RNDCIQ_Template_v10 2" xfId="4021" xr:uid="{E60A942A-289C-447E-804D-37C9002A24EB}"/>
    <cellStyle name="_RND CIQ-Template-080607_ROGERS_RND_CIQ_Montreal_LTE_Rollout_Rev03_1" xfId="876" xr:uid="{00000000-0005-0000-0000-000074030000}"/>
    <cellStyle name="_RND CIQ-Template-080607_ROGERS_RND_CIQ_Montreal_LTE_Rollout_Rev03_1 2" xfId="4022" xr:uid="{EAED50A8-2E51-4BE2-BEFD-B8C731734987}"/>
    <cellStyle name="_RND CIQ-Template-080607_ROGERS_RND_CIQ_Ottawa_LTE_Rollout_Rev05" xfId="877" xr:uid="{00000000-0005-0000-0000-000075030000}"/>
    <cellStyle name="_RND CIQ-Template-080607_ROGERS_RND_CIQ_Ottawa_LTE_Rollout_Rev05 2" xfId="4023" xr:uid="{3B077DE3-4917-4364-BD3B-0FD222C5438F}"/>
    <cellStyle name="_RND CIQ-Template-080607_SC" xfId="878" xr:uid="{00000000-0005-0000-0000-000076030000}"/>
    <cellStyle name="_RND CIQ-Template-080607_SC 2" xfId="4024" xr:uid="{6F8B7413-60B2-461D-A252-6B8258916670}"/>
    <cellStyle name="_RND CIQ-Template-080607_SC_LTE_RNDCIQ_Template_v10" xfId="879" xr:uid="{00000000-0005-0000-0000-000077030000}"/>
    <cellStyle name="_RND CIQ-Template-080607_SC_LTE_RNDCIQ_Template_v10 2" xfId="4025" xr:uid="{CDC81EBD-17F9-468F-98AD-E4ACB840BF3F}"/>
    <cellStyle name="_RND CIQ-Template-080607_Utran Relations" xfId="880" xr:uid="{00000000-0005-0000-0000-000078030000}"/>
    <cellStyle name="_RND CIQ-Template-080607_Utran Relations 10" xfId="881" xr:uid="{00000000-0005-0000-0000-000079030000}"/>
    <cellStyle name="_RND CIQ-Template-080607_Utran Relations 10 2" xfId="882" xr:uid="{00000000-0005-0000-0000-00007A030000}"/>
    <cellStyle name="_RND CIQ-Template-080607_Utran Relations 10 2 2" xfId="4027" xr:uid="{826BE010-D6BD-4122-B0CE-47832415D9DB}"/>
    <cellStyle name="_RND CIQ-Template-080607_Utran Relations 10 3" xfId="883" xr:uid="{00000000-0005-0000-0000-00007B030000}"/>
    <cellStyle name="_RND CIQ-Template-080607_Utran Relations 10 3 2" xfId="4028" xr:uid="{482388F2-A606-422F-8495-198B19539C4A}"/>
    <cellStyle name="_RND CIQ-Template-080607_Utran Relations 10 4" xfId="884" xr:uid="{00000000-0005-0000-0000-00007C030000}"/>
    <cellStyle name="_RND CIQ-Template-080607_Utran Relations 10 4 2" xfId="4029" xr:uid="{91FE2FE6-C960-468F-849C-028424611F10}"/>
    <cellStyle name="_RND CIQ-Template-080607_Utran Relations 10 5" xfId="885" xr:uid="{00000000-0005-0000-0000-00007D030000}"/>
    <cellStyle name="_RND CIQ-Template-080607_Utran Relations 10 5 2" xfId="4030" xr:uid="{84325297-BC9E-468A-B8E4-9C246F1763C9}"/>
    <cellStyle name="_RND CIQ-Template-080607_Utran Relations 10 6" xfId="886" xr:uid="{00000000-0005-0000-0000-00007E030000}"/>
    <cellStyle name="_RND CIQ-Template-080607_Utran Relations 10 6 2" xfId="4031" xr:uid="{96A38312-8E53-4821-8F1E-A841227BB59A}"/>
    <cellStyle name="_RND CIQ-Template-080607_Utran Relations 10 7" xfId="4026" xr:uid="{5DD7D958-FBDE-4138-9BA0-795A656FA05A}"/>
    <cellStyle name="_RND CIQ-Template-080607_Utran Relations 11" xfId="887" xr:uid="{00000000-0005-0000-0000-00007F030000}"/>
    <cellStyle name="_RND CIQ-Template-080607_Utran Relations 11 2" xfId="888" xr:uid="{00000000-0005-0000-0000-000080030000}"/>
    <cellStyle name="_RND CIQ-Template-080607_Utran Relations 11 2 2" xfId="4033" xr:uid="{A00BA8C3-84D2-4A87-8D3F-EAD11B10C2DF}"/>
    <cellStyle name="_RND CIQ-Template-080607_Utran Relations 11 3" xfId="889" xr:uid="{00000000-0005-0000-0000-000081030000}"/>
    <cellStyle name="_RND CIQ-Template-080607_Utran Relations 11 3 2" xfId="4034" xr:uid="{9ACCBC18-DA1E-4F2B-A73C-3A44328CA5D7}"/>
    <cellStyle name="_RND CIQ-Template-080607_Utran Relations 11 4" xfId="4032" xr:uid="{D9E54E2E-338E-4973-B918-764FDE71D560}"/>
    <cellStyle name="_RND CIQ-Template-080607_Utran Relations 12" xfId="890" xr:uid="{00000000-0005-0000-0000-000082030000}"/>
    <cellStyle name="_RND CIQ-Template-080607_Utran Relations 12 2" xfId="4035" xr:uid="{E3BE4D3F-714B-4613-90BC-F0B297C4887A}"/>
    <cellStyle name="_RND CIQ-Template-080607_Utran Relations 13" xfId="891" xr:uid="{00000000-0005-0000-0000-000083030000}"/>
    <cellStyle name="_RND CIQ-Template-080607_Utran Relations 13 2" xfId="4036" xr:uid="{471ED49F-6282-400D-A8A9-7E607491C296}"/>
    <cellStyle name="_RND CIQ-Template-080607_Utran Relations 14" xfId="892" xr:uid="{00000000-0005-0000-0000-000084030000}"/>
    <cellStyle name="_RND CIQ-Template-080607_Utran Relations 14 2" xfId="4037" xr:uid="{2B3C9EC2-E337-4CDC-9178-A3990F86CBBF}"/>
    <cellStyle name="_RND CIQ-Template-080607_Utran Relations 2" xfId="893" xr:uid="{00000000-0005-0000-0000-000085030000}"/>
    <cellStyle name="_RND CIQ-Template-080607_Utran Relations 2 2" xfId="4038" xr:uid="{74E8C9D1-ECC9-4FE2-B5BD-06802FAA8FB5}"/>
    <cellStyle name="_RND CIQ-Template-080607_Utran Relations 2_eUtran NeighRelations" xfId="894" xr:uid="{00000000-0005-0000-0000-000086030000}"/>
    <cellStyle name="_RND CIQ-Template-080607_Utran Relations 2_eUtran NeighRelations 2" xfId="895" xr:uid="{00000000-0005-0000-0000-000087030000}"/>
    <cellStyle name="_RND CIQ-Template-080607_Utran Relations 2_eUtran NeighRelations 2 2" xfId="896" xr:uid="{00000000-0005-0000-0000-000088030000}"/>
    <cellStyle name="_RND CIQ-Template-080607_Utran Relations 2_eUtran NeighRelations 2 2 2" xfId="4040" xr:uid="{3EE5D0A6-0D7D-43A3-BDF4-ADA305A11589}"/>
    <cellStyle name="_RND CIQ-Template-080607_Utran Relations 2_eUtran NeighRelations 2 3" xfId="897" xr:uid="{00000000-0005-0000-0000-000089030000}"/>
    <cellStyle name="_RND CIQ-Template-080607_Utran Relations 2_eUtran NeighRelations 2 3 2" xfId="4041" xr:uid="{94BFF83F-E0A2-4CDC-BAF0-AB1A84D2B6E0}"/>
    <cellStyle name="_RND CIQ-Template-080607_Utran Relations 2_eUtran NeighRelations 2 4" xfId="898" xr:uid="{00000000-0005-0000-0000-00008A030000}"/>
    <cellStyle name="_RND CIQ-Template-080607_Utran Relations 2_eUtran NeighRelations 2 4 2" xfId="4042" xr:uid="{AD162507-31A5-4140-89D0-8D7710B913C3}"/>
    <cellStyle name="_RND CIQ-Template-080607_Utran Relations 2_eUtran NeighRelations 2 5" xfId="899" xr:uid="{00000000-0005-0000-0000-00008B030000}"/>
    <cellStyle name="_RND CIQ-Template-080607_Utran Relations 2_eUtran NeighRelations 2 5 2" xfId="4043" xr:uid="{EB703CB7-5B47-493A-9252-5F3C05643081}"/>
    <cellStyle name="_RND CIQ-Template-080607_Utran Relations 2_eUtran NeighRelations 2 6" xfId="900" xr:uid="{00000000-0005-0000-0000-00008C030000}"/>
    <cellStyle name="_RND CIQ-Template-080607_Utran Relations 2_eUtran NeighRelations 2 6 2" xfId="4044" xr:uid="{35719787-6EA7-4190-BB3D-2A340C1C2991}"/>
    <cellStyle name="_RND CIQ-Template-080607_Utran Relations 2_eUtran NeighRelations 2 7" xfId="4039" xr:uid="{8FF7E033-988B-42EF-8E23-9EE207B7D801}"/>
    <cellStyle name="_RND CIQ-Template-080607_Utran Relations 2_eUtran NeighRelations 3" xfId="901" xr:uid="{00000000-0005-0000-0000-00008D030000}"/>
    <cellStyle name="_RND CIQ-Template-080607_Utran Relations 2_eUtran NeighRelations 3 2" xfId="4045" xr:uid="{709CB319-9178-4125-842B-2EDCC426DB74}"/>
    <cellStyle name="_RND CIQ-Template-080607_Utran Relations 2_eUtran NeighRelations 4" xfId="902" xr:uid="{00000000-0005-0000-0000-00008E030000}"/>
    <cellStyle name="_RND CIQ-Template-080607_Utran Relations 2_eUtran NeighRelations 4 2" xfId="903" xr:uid="{00000000-0005-0000-0000-00008F030000}"/>
    <cellStyle name="_RND CIQ-Template-080607_Utran Relations 2_eUtran NeighRelations 4 2 2" xfId="4047" xr:uid="{8186727F-50E0-47D0-A314-ED760A3CDE53}"/>
    <cellStyle name="_RND CIQ-Template-080607_Utran Relations 2_eUtran NeighRelations 4 3" xfId="904" xr:uid="{00000000-0005-0000-0000-000090030000}"/>
    <cellStyle name="_RND CIQ-Template-080607_Utran Relations 2_eUtran NeighRelations 4 3 2" xfId="4048" xr:uid="{9FF53A3B-54BF-479D-AD5A-C8F934398FD3}"/>
    <cellStyle name="_RND CIQ-Template-080607_Utran Relations 2_eUtran NeighRelations 4 4" xfId="4046" xr:uid="{F218BBB2-E869-4786-BF9D-D457036DF118}"/>
    <cellStyle name="_RND CIQ-Template-080607_Utran Relations 2_eUtran NeighRelations 5" xfId="905" xr:uid="{00000000-0005-0000-0000-000091030000}"/>
    <cellStyle name="_RND CIQ-Template-080607_Utran Relations 2_eUtran NeighRelations 5 2" xfId="4049" xr:uid="{75112A1E-8F69-4F68-A271-C0E9916A91AB}"/>
    <cellStyle name="_RND CIQ-Template-080607_Utran Relations 2_eUtran NeighRelations 6" xfId="906" xr:uid="{00000000-0005-0000-0000-000092030000}"/>
    <cellStyle name="_RND CIQ-Template-080607_Utran Relations 2_eUtran NeighRelations 6 2" xfId="4050" xr:uid="{D42906FE-7845-467C-88C6-540B6D37635D}"/>
    <cellStyle name="_RND CIQ-Template-080607_Utran Relations 2_eUtran NeighRelations 7" xfId="907" xr:uid="{00000000-0005-0000-0000-000093030000}"/>
    <cellStyle name="_RND CIQ-Template-080607_Utran Relations 2_eUtran NeighRelations 7 2" xfId="4051" xr:uid="{DE380D90-650E-452F-ADAC-B3135F85F550}"/>
    <cellStyle name="_RND CIQ-Template-080607_Utran Relations 2_eUtran NeighRelations_ROGERS_RND_CIQ_Montreal_LTE_Rollout_Rev03_1" xfId="908" xr:uid="{00000000-0005-0000-0000-000094030000}"/>
    <cellStyle name="_RND CIQ-Template-080607_Utran Relations 2_eUtran NeighRelations_ROGERS_RND_CIQ_Montreal_LTE_Rollout_Rev03_1 2" xfId="4052" xr:uid="{4EF69B83-D492-4F4B-8D9C-7AC49FE8CD63}"/>
    <cellStyle name="_RND CIQ-Template-080607_Utran Relations 2_Losses and Delays" xfId="909" xr:uid="{00000000-0005-0000-0000-000095030000}"/>
    <cellStyle name="_RND CIQ-Template-080607_Utran Relations 2_Losses and Delays 2" xfId="910" xr:uid="{00000000-0005-0000-0000-000096030000}"/>
    <cellStyle name="_RND CIQ-Template-080607_Utran Relations 2_Losses and Delays 2 2" xfId="911" xr:uid="{00000000-0005-0000-0000-000097030000}"/>
    <cellStyle name="_RND CIQ-Template-080607_Utran Relations 2_Losses and Delays 2 2 2" xfId="4054" xr:uid="{BD9706A1-231B-4EB6-AD60-EB3DB2DA0169}"/>
    <cellStyle name="_RND CIQ-Template-080607_Utran Relations 2_Losses and Delays 2 3" xfId="912" xr:uid="{00000000-0005-0000-0000-000098030000}"/>
    <cellStyle name="_RND CIQ-Template-080607_Utran Relations 2_Losses and Delays 2 3 2" xfId="4055" xr:uid="{ECF638B0-8A7E-4425-ACE4-95A4D072369C}"/>
    <cellStyle name="_RND CIQ-Template-080607_Utran Relations 2_Losses and Delays 2 4" xfId="913" xr:uid="{00000000-0005-0000-0000-000099030000}"/>
    <cellStyle name="_RND CIQ-Template-080607_Utran Relations 2_Losses and Delays 2 4 2" xfId="4056" xr:uid="{D2E10C4E-F438-4096-A63D-12664FB4F832}"/>
    <cellStyle name="_RND CIQ-Template-080607_Utran Relations 2_Losses and Delays 2 5" xfId="914" xr:uid="{00000000-0005-0000-0000-00009A030000}"/>
    <cellStyle name="_RND CIQ-Template-080607_Utran Relations 2_Losses and Delays 2 5 2" xfId="4057" xr:uid="{E313B4A5-C86E-4531-A144-E292300163E8}"/>
    <cellStyle name="_RND CIQ-Template-080607_Utran Relations 2_Losses and Delays 2 6" xfId="915" xr:uid="{00000000-0005-0000-0000-00009B030000}"/>
    <cellStyle name="_RND CIQ-Template-080607_Utran Relations 2_Losses and Delays 2 6 2" xfId="4058" xr:uid="{8E8BDE9C-5ECC-4FB1-BAC2-0AE7B542BB08}"/>
    <cellStyle name="_RND CIQ-Template-080607_Utran Relations 2_Losses and Delays 2 7" xfId="4053" xr:uid="{09BA6968-3B9A-4051-ABD7-F0DEA613C781}"/>
    <cellStyle name="_RND CIQ-Template-080607_Utran Relations 2_Losses and Delays 3" xfId="916" xr:uid="{00000000-0005-0000-0000-00009C030000}"/>
    <cellStyle name="_RND CIQ-Template-080607_Utran Relations 2_Losses and Delays 3 2" xfId="4059" xr:uid="{7C686345-118E-4F93-9F2D-41646AFD1C70}"/>
    <cellStyle name="_RND CIQ-Template-080607_Utran Relations 2_Losses and Delays 4" xfId="917" xr:uid="{00000000-0005-0000-0000-00009D030000}"/>
    <cellStyle name="_RND CIQ-Template-080607_Utran Relations 2_Losses and Delays 4 2" xfId="918" xr:uid="{00000000-0005-0000-0000-00009E030000}"/>
    <cellStyle name="_RND CIQ-Template-080607_Utran Relations 2_Losses and Delays 4 2 2" xfId="4061" xr:uid="{74A2672F-AD3A-448A-8922-37957659D368}"/>
    <cellStyle name="_RND CIQ-Template-080607_Utran Relations 2_Losses and Delays 4 3" xfId="919" xr:uid="{00000000-0005-0000-0000-00009F030000}"/>
    <cellStyle name="_RND CIQ-Template-080607_Utran Relations 2_Losses and Delays 4 3 2" xfId="4062" xr:uid="{C1E647F3-1B7C-44B5-A896-2183AA6F06AA}"/>
    <cellStyle name="_RND CIQ-Template-080607_Utran Relations 2_Losses and Delays 4 4" xfId="4060" xr:uid="{89B1D02A-D7D5-45CF-BF74-06F2FC3A184A}"/>
    <cellStyle name="_RND CIQ-Template-080607_Utran Relations 2_Losses and Delays 5" xfId="920" xr:uid="{00000000-0005-0000-0000-0000A0030000}"/>
    <cellStyle name="_RND CIQ-Template-080607_Utran Relations 2_Losses and Delays 5 2" xfId="4063" xr:uid="{C2FF5541-782A-4258-BDE8-3E5876B2C0B7}"/>
    <cellStyle name="_RND CIQ-Template-080607_Utran Relations 2_Losses and Delays 6" xfId="921" xr:uid="{00000000-0005-0000-0000-0000A1030000}"/>
    <cellStyle name="_RND CIQ-Template-080607_Utran Relations 2_Losses and Delays 6 2" xfId="4064" xr:uid="{58B9F0B9-31B7-4CB6-9C38-A3E616E4CCEB}"/>
    <cellStyle name="_RND CIQ-Template-080607_Utran Relations 2_Losses and Delays 7" xfId="922" xr:uid="{00000000-0005-0000-0000-0000A2030000}"/>
    <cellStyle name="_RND CIQ-Template-080607_Utran Relations 2_Losses and Delays 7 2" xfId="4065" xr:uid="{B66BA6D2-2F1D-465D-8DCF-0A28AE09EEE0}"/>
    <cellStyle name="_RND CIQ-Template-080607_Utran Relations 2_Losses and Delays_ROGERS_RND_CIQ_Montreal_LTE_Rollout_Rev03_1" xfId="923" xr:uid="{00000000-0005-0000-0000-0000A3030000}"/>
    <cellStyle name="_RND CIQ-Template-080607_Utran Relations 2_Losses and Delays_ROGERS_RND_CIQ_Montreal_LTE_Rollout_Rev03_1 2" xfId="4066" xr:uid="{A0FCB808-EAF9-48C5-9EEE-77ABAE16B2DC}"/>
    <cellStyle name="_RND CIQ-Template-080607_Utran Relations 2_PCI" xfId="924" xr:uid="{00000000-0005-0000-0000-0000A4030000}"/>
    <cellStyle name="_RND CIQ-Template-080607_Utran Relations 2_PCI 2" xfId="925" xr:uid="{00000000-0005-0000-0000-0000A5030000}"/>
    <cellStyle name="_RND CIQ-Template-080607_Utran Relations 2_PCI 2 2" xfId="926" xr:uid="{00000000-0005-0000-0000-0000A6030000}"/>
    <cellStyle name="_RND CIQ-Template-080607_Utran Relations 2_PCI 2 2 2" xfId="4068" xr:uid="{579BB039-720E-438A-AEE7-B4B7FE2CB367}"/>
    <cellStyle name="_RND CIQ-Template-080607_Utran Relations 2_PCI 2 3" xfId="927" xr:uid="{00000000-0005-0000-0000-0000A7030000}"/>
    <cellStyle name="_RND CIQ-Template-080607_Utran Relations 2_PCI 2 3 2" xfId="4069" xr:uid="{9162D586-6C11-4696-8C92-35EFD757BB47}"/>
    <cellStyle name="_RND CIQ-Template-080607_Utran Relations 2_PCI 2 4" xfId="928" xr:uid="{00000000-0005-0000-0000-0000A8030000}"/>
    <cellStyle name="_RND CIQ-Template-080607_Utran Relations 2_PCI 2 4 2" xfId="4070" xr:uid="{95BAFE9A-222A-4632-9C1B-1499B6D496AF}"/>
    <cellStyle name="_RND CIQ-Template-080607_Utran Relations 2_PCI 2 5" xfId="929" xr:uid="{00000000-0005-0000-0000-0000A9030000}"/>
    <cellStyle name="_RND CIQ-Template-080607_Utran Relations 2_PCI 2 5 2" xfId="4071" xr:uid="{7DDD3901-7794-4E56-8567-7A97AB7C74EE}"/>
    <cellStyle name="_RND CIQ-Template-080607_Utran Relations 2_PCI 2 6" xfId="930" xr:uid="{00000000-0005-0000-0000-0000AA030000}"/>
    <cellStyle name="_RND CIQ-Template-080607_Utran Relations 2_PCI 2 6 2" xfId="4072" xr:uid="{31610833-253F-4A4C-97FE-811281BCC846}"/>
    <cellStyle name="_RND CIQ-Template-080607_Utran Relations 2_PCI 2 7" xfId="4067" xr:uid="{B0965C7A-BBEB-470C-AB77-638EF878D8E3}"/>
    <cellStyle name="_RND CIQ-Template-080607_Utran Relations 2_PCI 3" xfId="931" xr:uid="{00000000-0005-0000-0000-0000AB030000}"/>
    <cellStyle name="_RND CIQ-Template-080607_Utran Relations 2_PCI 3 2" xfId="4073" xr:uid="{E874E5B0-F48E-408A-B5DC-E216015BE7AA}"/>
    <cellStyle name="_RND CIQ-Template-080607_Utran Relations 2_PCI 4" xfId="932" xr:uid="{00000000-0005-0000-0000-0000AC030000}"/>
    <cellStyle name="_RND CIQ-Template-080607_Utran Relations 2_PCI 4 2" xfId="933" xr:uid="{00000000-0005-0000-0000-0000AD030000}"/>
    <cellStyle name="_RND CIQ-Template-080607_Utran Relations 2_PCI 4 2 2" xfId="4075" xr:uid="{F6B94422-88B6-4E5B-9F91-33BF3BF5436F}"/>
    <cellStyle name="_RND CIQ-Template-080607_Utran Relations 2_PCI 4 3" xfId="934" xr:uid="{00000000-0005-0000-0000-0000AE030000}"/>
    <cellStyle name="_RND CIQ-Template-080607_Utran Relations 2_PCI 4 3 2" xfId="4076" xr:uid="{244DFD2F-5C88-408A-AE8A-D95AA541A15A}"/>
    <cellStyle name="_RND CIQ-Template-080607_Utran Relations 2_PCI 4 4" xfId="4074" xr:uid="{594ACE8B-D86E-42AB-AF3B-C152A4C4740C}"/>
    <cellStyle name="_RND CIQ-Template-080607_Utran Relations 2_PCI 5" xfId="935" xr:uid="{00000000-0005-0000-0000-0000AF030000}"/>
    <cellStyle name="_RND CIQ-Template-080607_Utran Relations 2_PCI 5 2" xfId="4077" xr:uid="{1562ABB4-37C4-4E6D-8045-1EEFBB06A6E4}"/>
    <cellStyle name="_RND CIQ-Template-080607_Utran Relations 2_PCI 6" xfId="936" xr:uid="{00000000-0005-0000-0000-0000B0030000}"/>
    <cellStyle name="_RND CIQ-Template-080607_Utran Relations 2_PCI 6 2" xfId="4078" xr:uid="{5BA667BF-1952-4038-A86E-B685D00720F1}"/>
    <cellStyle name="_RND CIQ-Template-080607_Utran Relations 2_PCI 7" xfId="937" xr:uid="{00000000-0005-0000-0000-0000B1030000}"/>
    <cellStyle name="_RND CIQ-Template-080607_Utran Relations 2_PCI 7 2" xfId="4079" xr:uid="{B0893A45-7D75-45FC-A1A2-B74B5EC33A43}"/>
    <cellStyle name="_RND CIQ-Template-080607_Utran Relations 2_PCI_ROGERS_RND_CIQ_Montreal_LTE_Rollout_Rev03_1" xfId="938" xr:uid="{00000000-0005-0000-0000-0000B2030000}"/>
    <cellStyle name="_RND CIQ-Template-080607_Utran Relations 2_PCI_ROGERS_RND_CIQ_Montreal_LTE_Rollout_Rev03_1 2" xfId="4080" xr:uid="{F0F02B58-BAE6-48E7-8CF0-4792AEC60089}"/>
    <cellStyle name="_RND CIQ-Template-080607_Utran Relations 3" xfId="939" xr:uid="{00000000-0005-0000-0000-0000B3030000}"/>
    <cellStyle name="_RND CIQ-Template-080607_Utran Relations 3 2" xfId="4081" xr:uid="{43DDD27B-DBC9-4FAC-BD6F-BB3F493211D1}"/>
    <cellStyle name="_RND CIQ-Template-080607_Utran Relations 4" xfId="940" xr:uid="{00000000-0005-0000-0000-0000B4030000}"/>
    <cellStyle name="_RND CIQ-Template-080607_Utran Relations 4 2" xfId="4082" xr:uid="{08456349-7789-4967-82A9-FF9C96AACD95}"/>
    <cellStyle name="_RND CIQ-Template-080607_Utran Relations 5" xfId="941" xr:uid="{00000000-0005-0000-0000-0000B5030000}"/>
    <cellStyle name="_RND CIQ-Template-080607_Utran Relations 5 2" xfId="4083" xr:uid="{D721BB5F-BA0D-41DD-AC51-1252C59A7551}"/>
    <cellStyle name="_RND CIQ-Template-080607_Utran Relations 6" xfId="942" xr:uid="{00000000-0005-0000-0000-0000B6030000}"/>
    <cellStyle name="_RND CIQ-Template-080607_Utran Relations 6 2" xfId="4084" xr:uid="{496AD366-4697-4329-A19B-672237350B60}"/>
    <cellStyle name="_RND CIQ-Template-080607_Utran Relations 7" xfId="943" xr:uid="{00000000-0005-0000-0000-0000B7030000}"/>
    <cellStyle name="_RND CIQ-Template-080607_Utran Relations 7 2" xfId="4085" xr:uid="{56367721-E3DB-4E60-A856-3BBC63CF4E67}"/>
    <cellStyle name="_RND CIQ-Template-080607_Utran Relations 8" xfId="944" xr:uid="{00000000-0005-0000-0000-0000B8030000}"/>
    <cellStyle name="_RND CIQ-Template-080607_Utran Relations 8 2" xfId="4086" xr:uid="{B17A260C-B3B9-4EFA-B8CD-0AB020EB3D69}"/>
    <cellStyle name="_RND CIQ-Template-080607_Utran Relations 9" xfId="945" xr:uid="{00000000-0005-0000-0000-0000B9030000}"/>
    <cellStyle name="_RND CIQ-Template-080607_Utran Relations 9 2" xfId="4087" xr:uid="{4C924525-3A74-4F49-B0CB-7D5AC94CBBB9}"/>
    <cellStyle name="_RND CIQ-Template-080607_Utran Relations_LTE_RNDCIQ_Template_v10" xfId="946" xr:uid="{00000000-0005-0000-0000-0000BA030000}"/>
    <cellStyle name="_RND CIQ-Template-080607_Utran Relations_LTE_RNDCIQ_Template_v10 2" xfId="947" xr:uid="{00000000-0005-0000-0000-0000BB030000}"/>
    <cellStyle name="_RND CIQ-Template-080607_Utran Relations_LTE_RNDCIQ_Template_v10 2 2" xfId="948" xr:uid="{00000000-0005-0000-0000-0000BC030000}"/>
    <cellStyle name="_RND CIQ-Template-080607_Utran Relations_LTE_RNDCIQ_Template_v10 2 2 2" xfId="4090" xr:uid="{75F6D244-5D2B-427B-BBB0-C3C9C8AA6998}"/>
    <cellStyle name="_RND CIQ-Template-080607_Utran Relations_LTE_RNDCIQ_Template_v10 2 3" xfId="949" xr:uid="{00000000-0005-0000-0000-0000BD030000}"/>
    <cellStyle name="_RND CIQ-Template-080607_Utran Relations_LTE_RNDCIQ_Template_v10 2 3 2" xfId="4091" xr:uid="{7169B27B-18A3-4C45-A593-975BFF6B4308}"/>
    <cellStyle name="_RND CIQ-Template-080607_Utran Relations_LTE_RNDCIQ_Template_v10 2 4" xfId="4089" xr:uid="{404788BE-EBF3-4489-8F22-C20828D0E411}"/>
    <cellStyle name="_RND CIQ-Template-080607_Utran Relations_LTE_RNDCIQ_Template_v10 3" xfId="950" xr:uid="{00000000-0005-0000-0000-0000BE030000}"/>
    <cellStyle name="_RND CIQ-Template-080607_Utran Relations_LTE_RNDCIQ_Template_v10 3 2" xfId="4092" xr:uid="{462256BF-69F7-4D0C-A785-C087F122BE70}"/>
    <cellStyle name="_RND CIQ-Template-080607_Utran Relations_LTE_RNDCIQ_Template_v10 4" xfId="951" xr:uid="{00000000-0005-0000-0000-0000BF030000}"/>
    <cellStyle name="_RND CIQ-Template-080607_Utran Relations_LTE_RNDCIQ_Template_v10 4 2" xfId="4093" xr:uid="{3987A0F4-E698-4C91-91B9-0EEF5318AAAD}"/>
    <cellStyle name="_RND CIQ-Template-080607_Utran Relations_LTE_RNDCIQ_Template_v10 5" xfId="952" xr:uid="{00000000-0005-0000-0000-0000C0030000}"/>
    <cellStyle name="_RND CIQ-Template-080607_Utran Relations_LTE_RNDCIQ_Template_v10 5 2" xfId="4094" xr:uid="{BB236933-B232-4077-A1E6-5C7AB29F0FC7}"/>
    <cellStyle name="_RND CIQ-Template-080607_Utran Relations_LTE_RNDCIQ_Template_v10 6" xfId="4088" xr:uid="{6C2578F0-372A-42C0-BBB6-9A711185B364}"/>
    <cellStyle name="_RND CIQ-Template-080607_Utran Relations_RNDCIQProgram_Version6_Junaid" xfId="953" xr:uid="{00000000-0005-0000-0000-0000C1030000}"/>
    <cellStyle name="_RND CIQ-Template-080607_Utran Relations_RNDCIQProgram_Version6_Junaid 2" xfId="4095" xr:uid="{CA090AD8-9004-44B6-85A0-64F8B01EF591}"/>
    <cellStyle name="_RND CIQ-Template-080607_Utran Relations_RNDCIQProgram_Version6_Junaid_LTE_RNDCIQ_Template_v10" xfId="954" xr:uid="{00000000-0005-0000-0000-0000C2030000}"/>
    <cellStyle name="_RND CIQ-Template-080607_Utran Relations_RNDCIQProgram_Version6_Junaid_LTE_RNDCIQ_Template_v10 2" xfId="4096" xr:uid="{E2A206FD-EA28-4D26-9E03-9AC9AC6F3DE6}"/>
    <cellStyle name="_RND CIQ-Template-080607_Utran Relations_ROGERS_RND_CIQ_Montreal_LTE_Rollout_Rev03_1" xfId="955" xr:uid="{00000000-0005-0000-0000-0000C3030000}"/>
    <cellStyle name="_RND CIQ-Template-080607_Utran Relations_ROGERS_RND_CIQ_Montreal_LTE_Rollout_Rev03_1 2" xfId="4097" xr:uid="{6CD80D22-68A4-4584-B885-90C14F490765}"/>
    <cellStyle name="_RND CIQ-Template-080607_UTRAN-GSM Relations" xfId="956" xr:uid="{00000000-0005-0000-0000-0000C4030000}"/>
    <cellStyle name="_RND CIQ-Template-080607_UTRAN-GSM Relations 2" xfId="4098" xr:uid="{2E699128-4857-406E-985A-B0B56BBC5E0D}"/>
    <cellStyle name="_RND CIQ-Template-080607_UTRAN-GSM Relations_LTE_RNDCIQ_Template_v10" xfId="957" xr:uid="{00000000-0005-0000-0000-0000C5030000}"/>
    <cellStyle name="_RND CIQ-Template-080607_UTRAN-GSM Relations_LTE_RNDCIQ_Template_v10 2" xfId="4099" xr:uid="{89AB880B-51DC-4D6D-9083-DBA3926AF968}"/>
    <cellStyle name="_RND CIQ-Template-081407" xfId="958" xr:uid="{00000000-0005-0000-0000-0000C6030000}"/>
    <cellStyle name="_RND CIQ-Template-081407 10" xfId="959" xr:uid="{00000000-0005-0000-0000-0000C7030000}"/>
    <cellStyle name="_RND CIQ-Template-081407 10 2" xfId="960" xr:uid="{00000000-0005-0000-0000-0000C8030000}"/>
    <cellStyle name="_RND CIQ-Template-081407 10 2 2" xfId="4101" xr:uid="{12FCA95B-4736-4276-994C-2368DA043C2C}"/>
    <cellStyle name="_RND CIQ-Template-081407 10 3" xfId="961" xr:uid="{00000000-0005-0000-0000-0000C9030000}"/>
    <cellStyle name="_RND CIQ-Template-081407 10 3 2" xfId="4102" xr:uid="{9C151EE6-AD1F-49AF-996C-26BF13416931}"/>
    <cellStyle name="_RND CIQ-Template-081407 10 4" xfId="962" xr:uid="{00000000-0005-0000-0000-0000CA030000}"/>
    <cellStyle name="_RND CIQ-Template-081407 10 4 2" xfId="4103" xr:uid="{96F9EC32-1423-4BD7-B0BD-227730C4FDB2}"/>
    <cellStyle name="_RND CIQ-Template-081407 10 5" xfId="963" xr:uid="{00000000-0005-0000-0000-0000CB030000}"/>
    <cellStyle name="_RND CIQ-Template-081407 10 5 2" xfId="4104" xr:uid="{9EF621E2-2EB8-4EE0-8047-4E8E02037D18}"/>
    <cellStyle name="_RND CIQ-Template-081407 10 6" xfId="964" xr:uid="{00000000-0005-0000-0000-0000CC030000}"/>
    <cellStyle name="_RND CIQ-Template-081407 10 6 2" xfId="4105" xr:uid="{552EA2FC-AC3A-4C28-8F78-81F99AC22717}"/>
    <cellStyle name="_RND CIQ-Template-081407 10 7" xfId="4100" xr:uid="{60B573F3-9D4F-4098-81B2-98925D460953}"/>
    <cellStyle name="_RND CIQ-Template-081407 11" xfId="965" xr:uid="{00000000-0005-0000-0000-0000CD030000}"/>
    <cellStyle name="_RND CIQ-Template-081407 11 2" xfId="966" xr:uid="{00000000-0005-0000-0000-0000CE030000}"/>
    <cellStyle name="_RND CIQ-Template-081407 11 2 2" xfId="4107" xr:uid="{F7C92295-30B9-44E5-915D-9B0F96FEAB47}"/>
    <cellStyle name="_RND CIQ-Template-081407 11 3" xfId="967" xr:uid="{00000000-0005-0000-0000-0000CF030000}"/>
    <cellStyle name="_RND CIQ-Template-081407 11 3 2" xfId="4108" xr:uid="{763D77F1-77E9-4D44-9B99-DFF5FA0D138F}"/>
    <cellStyle name="_RND CIQ-Template-081407 11 4" xfId="4106" xr:uid="{EE89B71E-782E-4271-96A8-722EFDFDBA09}"/>
    <cellStyle name="_RND CIQ-Template-081407 12" xfId="968" xr:uid="{00000000-0005-0000-0000-0000D0030000}"/>
    <cellStyle name="_RND CIQ-Template-081407 12 2" xfId="4109" xr:uid="{2177CE26-F90B-4A70-A16A-A3577614BDA1}"/>
    <cellStyle name="_RND CIQ-Template-081407 13" xfId="969" xr:uid="{00000000-0005-0000-0000-0000D1030000}"/>
    <cellStyle name="_RND CIQ-Template-081407 13 2" xfId="4110" xr:uid="{B53D1C91-9C76-40D5-9D17-63FD7A500B97}"/>
    <cellStyle name="_RND CIQ-Template-081407 14" xfId="970" xr:uid="{00000000-0005-0000-0000-0000D2030000}"/>
    <cellStyle name="_RND CIQ-Template-081407 14 2" xfId="4111" xr:uid="{701C5E75-BFAA-4453-8860-50B8CADE72A4}"/>
    <cellStyle name="_RND CIQ-Template-081407 2" xfId="971" xr:uid="{00000000-0005-0000-0000-0000D3030000}"/>
    <cellStyle name="_RND CIQ-Template-081407 2 2" xfId="4112" xr:uid="{C65610C2-340F-4488-9249-D12E885CF655}"/>
    <cellStyle name="_RND CIQ-Template-081407 2_eUtran NeighRelations" xfId="972" xr:uid="{00000000-0005-0000-0000-0000D4030000}"/>
    <cellStyle name="_RND CIQ-Template-081407 2_eUtran NeighRelations 2" xfId="973" xr:uid="{00000000-0005-0000-0000-0000D5030000}"/>
    <cellStyle name="_RND CIQ-Template-081407 2_eUtran NeighRelations 2 2" xfId="974" xr:uid="{00000000-0005-0000-0000-0000D6030000}"/>
    <cellStyle name="_RND CIQ-Template-081407 2_eUtran NeighRelations 2 2 2" xfId="4114" xr:uid="{9137C0A8-5C7B-4232-87E2-89CD40CFF501}"/>
    <cellStyle name="_RND CIQ-Template-081407 2_eUtran NeighRelations 2 3" xfId="975" xr:uid="{00000000-0005-0000-0000-0000D7030000}"/>
    <cellStyle name="_RND CIQ-Template-081407 2_eUtran NeighRelations 2 3 2" xfId="4115" xr:uid="{4EA0B1F3-7694-483C-A4C9-A21BF77F14E3}"/>
    <cellStyle name="_RND CIQ-Template-081407 2_eUtran NeighRelations 2 4" xfId="976" xr:uid="{00000000-0005-0000-0000-0000D8030000}"/>
    <cellStyle name="_RND CIQ-Template-081407 2_eUtran NeighRelations 2 4 2" xfId="4116" xr:uid="{49963117-179C-40E8-A5AC-E8E5E8B677ED}"/>
    <cellStyle name="_RND CIQ-Template-081407 2_eUtran NeighRelations 2 5" xfId="977" xr:uid="{00000000-0005-0000-0000-0000D9030000}"/>
    <cellStyle name="_RND CIQ-Template-081407 2_eUtran NeighRelations 2 5 2" xfId="4117" xr:uid="{83EB8454-ADB4-489D-B330-33E8B8B0C285}"/>
    <cellStyle name="_RND CIQ-Template-081407 2_eUtran NeighRelations 2 6" xfId="978" xr:uid="{00000000-0005-0000-0000-0000DA030000}"/>
    <cellStyle name="_RND CIQ-Template-081407 2_eUtran NeighRelations 2 6 2" xfId="4118" xr:uid="{69567BE0-139A-47F5-B971-AAE71D8AEB79}"/>
    <cellStyle name="_RND CIQ-Template-081407 2_eUtran NeighRelations 2 7" xfId="4113" xr:uid="{D6D3D89A-8811-4671-8E1C-F1DD143B517F}"/>
    <cellStyle name="_RND CIQ-Template-081407 2_eUtran NeighRelations 3" xfId="979" xr:uid="{00000000-0005-0000-0000-0000DB030000}"/>
    <cellStyle name="_RND CIQ-Template-081407 2_eUtran NeighRelations 3 2" xfId="4119" xr:uid="{8F6F554D-FB4E-4370-BC0B-5EE2C351F558}"/>
    <cellStyle name="_RND CIQ-Template-081407 2_eUtran NeighRelations 4" xfId="980" xr:uid="{00000000-0005-0000-0000-0000DC030000}"/>
    <cellStyle name="_RND CIQ-Template-081407 2_eUtran NeighRelations 4 2" xfId="981" xr:uid="{00000000-0005-0000-0000-0000DD030000}"/>
    <cellStyle name="_RND CIQ-Template-081407 2_eUtran NeighRelations 4 2 2" xfId="4121" xr:uid="{68C82EED-725F-4A2B-AF7F-D0D6DF722F7F}"/>
    <cellStyle name="_RND CIQ-Template-081407 2_eUtran NeighRelations 4 3" xfId="982" xr:uid="{00000000-0005-0000-0000-0000DE030000}"/>
    <cellStyle name="_RND CIQ-Template-081407 2_eUtran NeighRelations 4 3 2" xfId="4122" xr:uid="{E6382BD0-B456-4F07-A216-D79A3D8F37FC}"/>
    <cellStyle name="_RND CIQ-Template-081407 2_eUtran NeighRelations 4 4" xfId="4120" xr:uid="{41804B73-3A28-49B7-9C00-7D98B92D6A85}"/>
    <cellStyle name="_RND CIQ-Template-081407 2_eUtran NeighRelations 5" xfId="983" xr:uid="{00000000-0005-0000-0000-0000DF030000}"/>
    <cellStyle name="_RND CIQ-Template-081407 2_eUtran NeighRelations 5 2" xfId="4123" xr:uid="{075E3500-018A-460F-800C-4DAA1A42468E}"/>
    <cellStyle name="_RND CIQ-Template-081407 2_eUtran NeighRelations 6" xfId="984" xr:uid="{00000000-0005-0000-0000-0000E0030000}"/>
    <cellStyle name="_RND CIQ-Template-081407 2_eUtran NeighRelations 6 2" xfId="4124" xr:uid="{EBB06985-3710-43AA-B608-B2A5CD56A697}"/>
    <cellStyle name="_RND CIQ-Template-081407 2_eUtran NeighRelations 7" xfId="985" xr:uid="{00000000-0005-0000-0000-0000E1030000}"/>
    <cellStyle name="_RND CIQ-Template-081407 2_eUtran NeighRelations 7 2" xfId="4125" xr:uid="{30D4EFCE-36B2-4258-A2E3-D19BF744CFBA}"/>
    <cellStyle name="_RND CIQ-Template-081407 2_eUtran NeighRelations_ROGERS_RND_CIQ_Montreal_LTE_Rollout_Rev03_1" xfId="986" xr:uid="{00000000-0005-0000-0000-0000E2030000}"/>
    <cellStyle name="_RND CIQ-Template-081407 2_eUtran NeighRelations_ROGERS_RND_CIQ_Montreal_LTE_Rollout_Rev03_1 2" xfId="4126" xr:uid="{6F6358D4-925E-48F9-86C8-5154FA217C1C}"/>
    <cellStyle name="_RND CIQ-Template-081407 2_Losses and Delays" xfId="987" xr:uid="{00000000-0005-0000-0000-0000E3030000}"/>
    <cellStyle name="_RND CIQ-Template-081407 2_Losses and Delays 2" xfId="988" xr:uid="{00000000-0005-0000-0000-0000E4030000}"/>
    <cellStyle name="_RND CIQ-Template-081407 2_Losses and Delays 2 2" xfId="989" xr:uid="{00000000-0005-0000-0000-0000E5030000}"/>
    <cellStyle name="_RND CIQ-Template-081407 2_Losses and Delays 2 2 2" xfId="4128" xr:uid="{33723403-0BF4-4B25-934F-802730799C8E}"/>
    <cellStyle name="_RND CIQ-Template-081407 2_Losses and Delays 2 3" xfId="990" xr:uid="{00000000-0005-0000-0000-0000E6030000}"/>
    <cellStyle name="_RND CIQ-Template-081407 2_Losses and Delays 2 3 2" xfId="4129" xr:uid="{1590C29E-898B-4EBC-B871-1C522C804126}"/>
    <cellStyle name="_RND CIQ-Template-081407 2_Losses and Delays 2 4" xfId="991" xr:uid="{00000000-0005-0000-0000-0000E7030000}"/>
    <cellStyle name="_RND CIQ-Template-081407 2_Losses and Delays 2 4 2" xfId="4130" xr:uid="{C53B8327-3F30-444F-A769-6636165EEF64}"/>
    <cellStyle name="_RND CIQ-Template-081407 2_Losses and Delays 2 5" xfId="992" xr:uid="{00000000-0005-0000-0000-0000E8030000}"/>
    <cellStyle name="_RND CIQ-Template-081407 2_Losses and Delays 2 5 2" xfId="4131" xr:uid="{3F89355B-B404-480D-ABF2-42EC4D9C0551}"/>
    <cellStyle name="_RND CIQ-Template-081407 2_Losses and Delays 2 6" xfId="993" xr:uid="{00000000-0005-0000-0000-0000E9030000}"/>
    <cellStyle name="_RND CIQ-Template-081407 2_Losses and Delays 2 6 2" xfId="4132" xr:uid="{F50EE52B-F30A-4E71-915F-86D4C89B5863}"/>
    <cellStyle name="_RND CIQ-Template-081407 2_Losses and Delays 2 7" xfId="4127" xr:uid="{40CC649D-E587-4A4F-9947-BAEF8C0A162A}"/>
    <cellStyle name="_RND CIQ-Template-081407 2_Losses and Delays 3" xfId="994" xr:uid="{00000000-0005-0000-0000-0000EA030000}"/>
    <cellStyle name="_RND CIQ-Template-081407 2_Losses and Delays 3 2" xfId="4133" xr:uid="{3E6084F9-1446-4F79-9D6D-49A257415D41}"/>
    <cellStyle name="_RND CIQ-Template-081407 2_Losses and Delays 4" xfId="995" xr:uid="{00000000-0005-0000-0000-0000EB030000}"/>
    <cellStyle name="_RND CIQ-Template-081407 2_Losses and Delays 4 2" xfId="996" xr:uid="{00000000-0005-0000-0000-0000EC030000}"/>
    <cellStyle name="_RND CIQ-Template-081407 2_Losses and Delays 4 2 2" xfId="4135" xr:uid="{18C39652-7CE7-457F-906A-58C6432CCEE6}"/>
    <cellStyle name="_RND CIQ-Template-081407 2_Losses and Delays 4 3" xfId="997" xr:uid="{00000000-0005-0000-0000-0000ED030000}"/>
    <cellStyle name="_RND CIQ-Template-081407 2_Losses and Delays 4 3 2" xfId="4136" xr:uid="{9116990A-ED16-4017-B960-2E02773C321B}"/>
    <cellStyle name="_RND CIQ-Template-081407 2_Losses and Delays 4 4" xfId="4134" xr:uid="{A90253FA-5007-4E39-A9D4-90A0BF52CE6D}"/>
    <cellStyle name="_RND CIQ-Template-081407 2_Losses and Delays 5" xfId="998" xr:uid="{00000000-0005-0000-0000-0000EE030000}"/>
    <cellStyle name="_RND CIQ-Template-081407 2_Losses and Delays 5 2" xfId="4137" xr:uid="{49C7793C-83A2-4259-9531-7B9F74B1ACB1}"/>
    <cellStyle name="_RND CIQ-Template-081407 2_Losses and Delays 6" xfId="999" xr:uid="{00000000-0005-0000-0000-0000EF030000}"/>
    <cellStyle name="_RND CIQ-Template-081407 2_Losses and Delays 6 2" xfId="4138" xr:uid="{DCB4BE5C-050C-4BE8-A4CF-D7A731F1AF66}"/>
    <cellStyle name="_RND CIQ-Template-081407 2_Losses and Delays 7" xfId="1000" xr:uid="{00000000-0005-0000-0000-0000F0030000}"/>
    <cellStyle name="_RND CIQ-Template-081407 2_Losses and Delays 7 2" xfId="4139" xr:uid="{0CC7ABD6-7E21-4AE1-B6A0-9B5228E80681}"/>
    <cellStyle name="_RND CIQ-Template-081407 2_Losses and Delays_ROGERS_RND_CIQ_Montreal_LTE_Rollout_Rev03_1" xfId="1001" xr:uid="{00000000-0005-0000-0000-0000F1030000}"/>
    <cellStyle name="_RND CIQ-Template-081407 2_Losses and Delays_ROGERS_RND_CIQ_Montreal_LTE_Rollout_Rev03_1 2" xfId="4140" xr:uid="{BD9109C0-33D7-443A-85FF-62787458E670}"/>
    <cellStyle name="_RND CIQ-Template-081407 2_PCI" xfId="1002" xr:uid="{00000000-0005-0000-0000-0000F2030000}"/>
    <cellStyle name="_RND CIQ-Template-081407 2_PCI 2" xfId="1003" xr:uid="{00000000-0005-0000-0000-0000F3030000}"/>
    <cellStyle name="_RND CIQ-Template-081407 2_PCI 2 2" xfId="1004" xr:uid="{00000000-0005-0000-0000-0000F4030000}"/>
    <cellStyle name="_RND CIQ-Template-081407 2_PCI 2 2 2" xfId="4142" xr:uid="{C98192E2-20AB-4967-9036-8DB74319C51D}"/>
    <cellStyle name="_RND CIQ-Template-081407 2_PCI 2 3" xfId="1005" xr:uid="{00000000-0005-0000-0000-0000F5030000}"/>
    <cellStyle name="_RND CIQ-Template-081407 2_PCI 2 3 2" xfId="4143" xr:uid="{D1503567-11DA-4175-B5DE-FEBC5CC851CF}"/>
    <cellStyle name="_RND CIQ-Template-081407 2_PCI 2 4" xfId="1006" xr:uid="{00000000-0005-0000-0000-0000F6030000}"/>
    <cellStyle name="_RND CIQ-Template-081407 2_PCI 2 4 2" xfId="4144" xr:uid="{AFEB8304-773C-48EF-93C2-14EFCBD6BC61}"/>
    <cellStyle name="_RND CIQ-Template-081407 2_PCI 2 5" xfId="1007" xr:uid="{00000000-0005-0000-0000-0000F7030000}"/>
    <cellStyle name="_RND CIQ-Template-081407 2_PCI 2 5 2" xfId="4145" xr:uid="{CB26113A-6C30-4F7A-BF81-5D2BE50554D5}"/>
    <cellStyle name="_RND CIQ-Template-081407 2_PCI 2 6" xfId="1008" xr:uid="{00000000-0005-0000-0000-0000F8030000}"/>
    <cellStyle name="_RND CIQ-Template-081407 2_PCI 2 6 2" xfId="4146" xr:uid="{75DA2DBA-6C23-4DB1-977E-922832BB97A5}"/>
    <cellStyle name="_RND CIQ-Template-081407 2_PCI 2 7" xfId="4141" xr:uid="{FC9B79B8-AAD5-43DD-BE57-80FE1E2E704A}"/>
    <cellStyle name="_RND CIQ-Template-081407 2_PCI 3" xfId="1009" xr:uid="{00000000-0005-0000-0000-0000F9030000}"/>
    <cellStyle name="_RND CIQ-Template-081407 2_PCI 3 2" xfId="4147" xr:uid="{FB8B47EB-2ED4-44E1-BC22-19ED1AFE1D59}"/>
    <cellStyle name="_RND CIQ-Template-081407 2_PCI 4" xfId="1010" xr:uid="{00000000-0005-0000-0000-0000FA030000}"/>
    <cellStyle name="_RND CIQ-Template-081407 2_PCI 4 2" xfId="1011" xr:uid="{00000000-0005-0000-0000-0000FB030000}"/>
    <cellStyle name="_RND CIQ-Template-081407 2_PCI 4 2 2" xfId="4149" xr:uid="{5B0009D4-43E3-40F4-B80B-003442535EF6}"/>
    <cellStyle name="_RND CIQ-Template-081407 2_PCI 4 3" xfId="1012" xr:uid="{00000000-0005-0000-0000-0000FC030000}"/>
    <cellStyle name="_RND CIQ-Template-081407 2_PCI 4 3 2" xfId="4150" xr:uid="{9EBE1423-7D28-42A5-B0C2-CF699FD7EA0B}"/>
    <cellStyle name="_RND CIQ-Template-081407 2_PCI 4 4" xfId="4148" xr:uid="{BA87EC60-760C-484C-9BF8-1208F2D93C18}"/>
    <cellStyle name="_RND CIQ-Template-081407 2_PCI 5" xfId="1013" xr:uid="{00000000-0005-0000-0000-0000FD030000}"/>
    <cellStyle name="_RND CIQ-Template-081407 2_PCI 5 2" xfId="4151" xr:uid="{D8E27509-5CB1-4B9F-8A64-8017D7C084A9}"/>
    <cellStyle name="_RND CIQ-Template-081407 2_PCI 6" xfId="1014" xr:uid="{00000000-0005-0000-0000-0000FE030000}"/>
    <cellStyle name="_RND CIQ-Template-081407 2_PCI 6 2" xfId="4152" xr:uid="{E25FD025-7899-47DE-838E-797F7B6D524D}"/>
    <cellStyle name="_RND CIQ-Template-081407 2_PCI 7" xfId="1015" xr:uid="{00000000-0005-0000-0000-0000FF030000}"/>
    <cellStyle name="_RND CIQ-Template-081407 2_PCI 7 2" xfId="4153" xr:uid="{7A39B311-D148-496A-9899-5D453D2D3114}"/>
    <cellStyle name="_RND CIQ-Template-081407 2_PCI_ROGERS_RND_CIQ_Montreal_LTE_Rollout_Rev03_1" xfId="1016" xr:uid="{00000000-0005-0000-0000-000000040000}"/>
    <cellStyle name="_RND CIQ-Template-081407 2_PCI_ROGERS_RND_CIQ_Montreal_LTE_Rollout_Rev03_1 2" xfId="4154" xr:uid="{DB8EE269-E6AC-4DDF-AB18-27FA3C341F19}"/>
    <cellStyle name="_RND CIQ-Template-081407 3" xfId="1017" xr:uid="{00000000-0005-0000-0000-000001040000}"/>
    <cellStyle name="_RND CIQ-Template-081407 3 2" xfId="4155" xr:uid="{19D8C356-BB29-49D5-8BEB-8C48F5239A8B}"/>
    <cellStyle name="_RND CIQ-Template-081407 4" xfId="1018" xr:uid="{00000000-0005-0000-0000-000002040000}"/>
    <cellStyle name="_RND CIQ-Template-081407 4 2" xfId="4156" xr:uid="{37CEF7B2-D369-4B71-8E18-077F276FE4D4}"/>
    <cellStyle name="_RND CIQ-Template-081407 5" xfId="1019" xr:uid="{00000000-0005-0000-0000-000003040000}"/>
    <cellStyle name="_RND CIQ-Template-081407 5 2" xfId="4157" xr:uid="{67F00B0A-B076-4743-BD98-EE68D204C7E3}"/>
    <cellStyle name="_RND CIQ-Template-081407 6" xfId="1020" xr:uid="{00000000-0005-0000-0000-000004040000}"/>
    <cellStyle name="_RND CIQ-Template-081407 6 2" xfId="4158" xr:uid="{BCF2DB19-4372-4DB6-A96B-BEF9CF838FE8}"/>
    <cellStyle name="_RND CIQ-Template-081407 7" xfId="1021" xr:uid="{00000000-0005-0000-0000-000005040000}"/>
    <cellStyle name="_RND CIQ-Template-081407 7 2" xfId="4159" xr:uid="{467CF9B4-DFA1-4DA1-9532-B0EE6A740161}"/>
    <cellStyle name="_RND CIQ-Template-081407 8" xfId="1022" xr:uid="{00000000-0005-0000-0000-000006040000}"/>
    <cellStyle name="_RND CIQ-Template-081407 8 2" xfId="4160" xr:uid="{A4195EF5-0998-407A-966E-2F080ECFC258}"/>
    <cellStyle name="_RND CIQ-Template-081407 9" xfId="1023" xr:uid="{00000000-0005-0000-0000-000007040000}"/>
    <cellStyle name="_RND CIQ-Template-081407 9 2" xfId="4161" xr:uid="{19B9CD3F-152E-4C86-A2EA-7D81E868F358}"/>
    <cellStyle name="_RND CIQ-Template-081407_dyn RN" xfId="1024" xr:uid="{00000000-0005-0000-0000-000008040000}"/>
    <cellStyle name="_RND CIQ-Template-081407_dyn RN 2" xfId="4162" xr:uid="{A881A13D-3D21-4C7E-B13E-9D7792FC45F9}"/>
    <cellStyle name="_RND CIQ-Template-081407_dyn RN_LTE_RNDCIQ_Template_v10" xfId="1025" xr:uid="{00000000-0005-0000-0000-000009040000}"/>
    <cellStyle name="_RND CIQ-Template-081407_dyn RN_LTE_RNDCIQ_Template_v10 2" xfId="4163" xr:uid="{F24DB7ED-460D-454D-9531-2325266FA2E3}"/>
    <cellStyle name="_RND CIQ-Template-081407_Feeder Delay Info" xfId="1026" xr:uid="{00000000-0005-0000-0000-00000A040000}"/>
    <cellStyle name="_RND CIQ-Template-081407_Feeder Delay Info 2" xfId="4164" xr:uid="{3DA204AB-85C3-4405-AF5B-27A39C8EC138}"/>
    <cellStyle name="_RND CIQ-Template-081407_Feeder Delay Info_LTE_RNDCIQ_Template_v10" xfId="1027" xr:uid="{00000000-0005-0000-0000-00000B040000}"/>
    <cellStyle name="_RND CIQ-Template-081407_Feeder Delay Info_LTE_RNDCIQ_Template_v10 2" xfId="4165" xr:uid="{8D5C0456-0DCF-4357-B93F-9C7F8E24E60B}"/>
    <cellStyle name="_RND CIQ-Template-081407_GSM Nbr Cell" xfId="1028" xr:uid="{00000000-0005-0000-0000-00000C040000}"/>
    <cellStyle name="_RND CIQ-Template-081407_GSM Nbr Cell 2" xfId="4166" xr:uid="{9EF49D4F-88E6-44E5-B1AB-059F64133612}"/>
    <cellStyle name="_RND CIQ-Template-081407_GSM Nbr Cell_LTE_RNDCIQ_Template_v10" xfId="1029" xr:uid="{00000000-0005-0000-0000-00000D040000}"/>
    <cellStyle name="_RND CIQ-Template-081407_GSM Nbr Cell_LTE_RNDCIQ_Template_v10 2" xfId="4167" xr:uid="{6239AC31-84FF-454A-AEAF-FC5AC8AE3538}"/>
    <cellStyle name="_RND CIQ-Template-081407_Lac-Sac-Rac" xfId="1030" xr:uid="{00000000-0005-0000-0000-00000E040000}"/>
    <cellStyle name="_RND CIQ-Template-081407_Lac-Sac-Rac 2" xfId="4168" xr:uid="{E9B7898A-9A13-4E39-9CBF-44BE63FA8C1A}"/>
    <cellStyle name="_RND CIQ-Template-081407_Lac-Sac-Rac_LTE_RNDCIQ_Template_v10" xfId="1031" xr:uid="{00000000-0005-0000-0000-00000F040000}"/>
    <cellStyle name="_RND CIQ-Template-081407_Lac-Sac-Rac_LTE_RNDCIQ_Template_v10 2" xfId="4169" xr:uid="{AC361027-B0B3-42F4-92E9-DE7D87E4AE89}"/>
    <cellStyle name="_RND CIQ-Template-081407_LTE_RNDCIQ_Template_v10" xfId="1032" xr:uid="{00000000-0005-0000-0000-000010040000}"/>
    <cellStyle name="_RND CIQ-Template-081407_LTE_RNDCIQ_Template_v10 2" xfId="1033" xr:uid="{00000000-0005-0000-0000-000011040000}"/>
    <cellStyle name="_RND CIQ-Template-081407_LTE_RNDCIQ_Template_v10 2 2" xfId="1034" xr:uid="{00000000-0005-0000-0000-000012040000}"/>
    <cellStyle name="_RND CIQ-Template-081407_LTE_RNDCIQ_Template_v10 2 2 2" xfId="4172" xr:uid="{DA521365-9E4A-45A4-B1A7-2531214F3662}"/>
    <cellStyle name="_RND CIQ-Template-081407_LTE_RNDCIQ_Template_v10 2 3" xfId="1035" xr:uid="{00000000-0005-0000-0000-000013040000}"/>
    <cellStyle name="_RND CIQ-Template-081407_LTE_RNDCIQ_Template_v10 2 3 2" xfId="4173" xr:uid="{854B4CF4-875F-4E99-9EDA-CB40F5407FC9}"/>
    <cellStyle name="_RND CIQ-Template-081407_LTE_RNDCIQ_Template_v10 2 4" xfId="4171" xr:uid="{D8466779-2614-4C05-A5AC-262B59EF319E}"/>
    <cellStyle name="_RND CIQ-Template-081407_LTE_RNDCIQ_Template_v10 3" xfId="1036" xr:uid="{00000000-0005-0000-0000-000014040000}"/>
    <cellStyle name="_RND CIQ-Template-081407_LTE_RNDCIQ_Template_v10 3 2" xfId="4174" xr:uid="{91510DE5-B909-40DF-BB44-EA93EDBB2111}"/>
    <cellStyle name="_RND CIQ-Template-081407_LTE_RNDCIQ_Template_v10 4" xfId="1037" xr:uid="{00000000-0005-0000-0000-000015040000}"/>
    <cellStyle name="_RND CIQ-Template-081407_LTE_RNDCIQ_Template_v10 4 2" xfId="4175" xr:uid="{DAE27AF6-B4DF-4CF6-92C9-22145CC3F896}"/>
    <cellStyle name="_RND CIQ-Template-081407_LTE_RNDCIQ_Template_v10 5" xfId="1038" xr:uid="{00000000-0005-0000-0000-000016040000}"/>
    <cellStyle name="_RND CIQ-Template-081407_LTE_RNDCIQ_Template_v10 5 2" xfId="4176" xr:uid="{E1B44B72-517A-487F-83E7-9073BABB3FBE}"/>
    <cellStyle name="_RND CIQ-Template-081407_LTE_RNDCIQ_Template_v10 6" xfId="4170" xr:uid="{D8A409ED-F15D-47EA-9C32-8CF015B84BF5}"/>
    <cellStyle name="_RND CIQ-Template-081407_RBS Site" xfId="1039" xr:uid="{00000000-0005-0000-0000-000017040000}"/>
    <cellStyle name="_RND CIQ-Template-081407_RBS Site 2" xfId="4177" xr:uid="{0C63B363-73FC-40F4-92E4-6A091E6326B2}"/>
    <cellStyle name="_RND CIQ-Template-081407_RBS Site_LTE_RNDCIQ_Template_v10" xfId="1040" xr:uid="{00000000-0005-0000-0000-000018040000}"/>
    <cellStyle name="_RND CIQ-Template-081407_RBS Site_LTE_RNDCIQ_Template_v10 2" xfId="4178" xr:uid="{F207653B-CB28-498D-A9E8-CB43674EE2E8}"/>
    <cellStyle name="_RND CIQ-Template-081407_RNDCIQProgram_Version6_Junaid" xfId="1041" xr:uid="{00000000-0005-0000-0000-000019040000}"/>
    <cellStyle name="_RND CIQ-Template-081407_RNDCIQProgram_Version6_Junaid 2" xfId="4179" xr:uid="{207898C1-0C1D-470C-96BD-398BF3B54218}"/>
    <cellStyle name="_RND CIQ-Template-081407_RNDCIQProgram_Version6_Junaid_LTE_RNDCIQ_Template_v10" xfId="1042" xr:uid="{00000000-0005-0000-0000-00001A040000}"/>
    <cellStyle name="_RND CIQ-Template-081407_RNDCIQProgram_Version6_Junaid_LTE_RNDCIQ_Template_v10 2" xfId="4180" xr:uid="{8B31E364-903F-4EB5-9BAF-F91832EA4A40}"/>
    <cellStyle name="_RND CIQ-Template-081407_ROGERS_RND_CIQ_Montreal_LTE_Rollout_Rev03_1" xfId="1043" xr:uid="{00000000-0005-0000-0000-00001B040000}"/>
    <cellStyle name="_RND CIQ-Template-081407_ROGERS_RND_CIQ_Montreal_LTE_Rollout_Rev03_1 2" xfId="4181" xr:uid="{FEAF47B9-710F-4DD1-8428-9028E0F75062}"/>
    <cellStyle name="_RND CIQ-Template-081407_SC" xfId="1044" xr:uid="{00000000-0005-0000-0000-00001C040000}"/>
    <cellStyle name="_RND CIQ-Template-081407_SC 2" xfId="4182" xr:uid="{DFF281DA-5DD4-41BF-BF12-9E2B5583B22F}"/>
    <cellStyle name="_RND CIQ-Template-081407_SC_LTE_RNDCIQ_Template_v10" xfId="1045" xr:uid="{00000000-0005-0000-0000-00001D040000}"/>
    <cellStyle name="_RND CIQ-Template-081407_SC_LTE_RNDCIQ_Template_v10 2" xfId="4183" xr:uid="{47FE6766-F0EB-4907-BF59-1749BE3CA1AA}"/>
    <cellStyle name="_RND CIQ-Template-081407_Utran Relations" xfId="1046" xr:uid="{00000000-0005-0000-0000-00001E040000}"/>
    <cellStyle name="_RND CIQ-Template-081407_Utran Relations 2" xfId="4184" xr:uid="{F75AB0D1-171D-4E58-8B03-0929975D2C75}"/>
    <cellStyle name="_RND CIQ-Template-081407_Utran Relations_LTE_RNDCIQ_Template_v10" xfId="1047" xr:uid="{00000000-0005-0000-0000-00001F040000}"/>
    <cellStyle name="_RND CIQ-Template-081407_Utran Relations_LTE_RNDCIQ_Template_v10 2" xfId="4185" xr:uid="{3B0A98BF-95D3-4FF0-AF81-83A4746D4F54}"/>
    <cellStyle name="_RND CIQ-Template-081407_UTRAN-GSM Relations" xfId="1048" xr:uid="{00000000-0005-0000-0000-000020040000}"/>
    <cellStyle name="_RND CIQ-Template-081407_UTRAN-GSM Relations 2" xfId="4186" xr:uid="{5F7E4578-9C2E-4B21-98D0-9441493F070F}"/>
    <cellStyle name="_RND CIQ-Template-081407_UTRAN-GSM Relations_LTE_RNDCIQ_Template_v10" xfId="1049" xr:uid="{00000000-0005-0000-0000-000021040000}"/>
    <cellStyle name="_RND CIQ-Template-081407_UTRAN-GSM Relations_LTE_RNDCIQ_Template_v10 2" xfId="4187" xr:uid="{01742A30-8520-492E-A86E-27AC91FA6154}"/>
    <cellStyle name="_RND CIQ-Template-Oklahoma-080607" xfId="1050" xr:uid="{00000000-0005-0000-0000-000022040000}"/>
    <cellStyle name="_RND CIQ-Template-Oklahoma-080607 10" xfId="1051" xr:uid="{00000000-0005-0000-0000-000023040000}"/>
    <cellStyle name="_RND CIQ-Template-Oklahoma-080607 10 2" xfId="1052" xr:uid="{00000000-0005-0000-0000-000024040000}"/>
    <cellStyle name="_RND CIQ-Template-Oklahoma-080607 10 2 2" xfId="4189" xr:uid="{0D73E19B-8D45-4ADF-8403-EDAB68C31899}"/>
    <cellStyle name="_RND CIQ-Template-Oklahoma-080607 10 3" xfId="1053" xr:uid="{00000000-0005-0000-0000-000025040000}"/>
    <cellStyle name="_RND CIQ-Template-Oklahoma-080607 10 3 2" xfId="4190" xr:uid="{1991EDF4-FABA-4009-932E-BC84C46793E6}"/>
    <cellStyle name="_RND CIQ-Template-Oklahoma-080607 10 4" xfId="1054" xr:uid="{00000000-0005-0000-0000-000026040000}"/>
    <cellStyle name="_RND CIQ-Template-Oklahoma-080607 10 4 2" xfId="4191" xr:uid="{228ED1BD-6CE8-4626-9A29-48F2769D5FDF}"/>
    <cellStyle name="_RND CIQ-Template-Oklahoma-080607 10 5" xfId="1055" xr:uid="{00000000-0005-0000-0000-000027040000}"/>
    <cellStyle name="_RND CIQ-Template-Oklahoma-080607 10 5 2" xfId="4192" xr:uid="{E9B514AA-0F7E-4E98-BD97-FBA648A7CEBB}"/>
    <cellStyle name="_RND CIQ-Template-Oklahoma-080607 10 6" xfId="1056" xr:uid="{00000000-0005-0000-0000-000028040000}"/>
    <cellStyle name="_RND CIQ-Template-Oklahoma-080607 10 6 2" xfId="4193" xr:uid="{F86177F6-3EA7-4906-A7FE-21F1E9A62B54}"/>
    <cellStyle name="_RND CIQ-Template-Oklahoma-080607 10 7" xfId="4188" xr:uid="{60348434-53C8-491E-848B-8BC2FB6ABD3B}"/>
    <cellStyle name="_RND CIQ-Template-Oklahoma-080607 11" xfId="1057" xr:uid="{00000000-0005-0000-0000-000029040000}"/>
    <cellStyle name="_RND CIQ-Template-Oklahoma-080607 11 2" xfId="1058" xr:uid="{00000000-0005-0000-0000-00002A040000}"/>
    <cellStyle name="_RND CIQ-Template-Oklahoma-080607 11 2 2" xfId="4195" xr:uid="{3D68A501-578C-4083-8F95-84B58E54D36D}"/>
    <cellStyle name="_RND CIQ-Template-Oklahoma-080607 11 3" xfId="1059" xr:uid="{00000000-0005-0000-0000-00002B040000}"/>
    <cellStyle name="_RND CIQ-Template-Oklahoma-080607 11 3 2" xfId="4196" xr:uid="{94C05CDD-EF11-4DED-9E3C-FF3391536C8E}"/>
    <cellStyle name="_RND CIQ-Template-Oklahoma-080607 11 4" xfId="4194" xr:uid="{DF75253A-6721-4408-B269-336D0B69254E}"/>
    <cellStyle name="_RND CIQ-Template-Oklahoma-080607 12" xfId="1060" xr:uid="{00000000-0005-0000-0000-00002C040000}"/>
    <cellStyle name="_RND CIQ-Template-Oklahoma-080607 12 2" xfId="4197" xr:uid="{D0C2920B-9477-4F70-872D-4A5AF808991C}"/>
    <cellStyle name="_RND CIQ-Template-Oklahoma-080607 13" xfId="1061" xr:uid="{00000000-0005-0000-0000-00002D040000}"/>
    <cellStyle name="_RND CIQ-Template-Oklahoma-080607 13 2" xfId="4198" xr:uid="{2B6D0442-1493-43AA-AE82-106EC4ED6909}"/>
    <cellStyle name="_RND CIQ-Template-Oklahoma-080607 14" xfId="1062" xr:uid="{00000000-0005-0000-0000-00002E040000}"/>
    <cellStyle name="_RND CIQ-Template-Oklahoma-080607 14 2" xfId="4199" xr:uid="{C63050AB-3151-45DD-B626-B518F3E9D86E}"/>
    <cellStyle name="_RND CIQ-Template-Oklahoma-080607 2" xfId="1063" xr:uid="{00000000-0005-0000-0000-00002F040000}"/>
    <cellStyle name="_RND CIQ-Template-Oklahoma-080607 2 2" xfId="4200" xr:uid="{D9652E98-B595-4CA8-87E2-756256A3FD71}"/>
    <cellStyle name="_RND CIQ-Template-Oklahoma-080607 2_eUtran NeighRelations" xfId="1064" xr:uid="{00000000-0005-0000-0000-000030040000}"/>
    <cellStyle name="_RND CIQ-Template-Oklahoma-080607 2_eUtran NeighRelations 2" xfId="1065" xr:uid="{00000000-0005-0000-0000-000031040000}"/>
    <cellStyle name="_RND CIQ-Template-Oklahoma-080607 2_eUtran NeighRelations 2 2" xfId="1066" xr:uid="{00000000-0005-0000-0000-000032040000}"/>
    <cellStyle name="_RND CIQ-Template-Oklahoma-080607 2_eUtran NeighRelations 2 2 2" xfId="4202" xr:uid="{1F262CB7-801F-4671-96FA-314BAE1D7589}"/>
    <cellStyle name="_RND CIQ-Template-Oklahoma-080607 2_eUtran NeighRelations 2 3" xfId="1067" xr:uid="{00000000-0005-0000-0000-000033040000}"/>
    <cellStyle name="_RND CIQ-Template-Oklahoma-080607 2_eUtran NeighRelations 2 3 2" xfId="4203" xr:uid="{C036029A-6466-4177-8A3C-6E9DF1B4E925}"/>
    <cellStyle name="_RND CIQ-Template-Oklahoma-080607 2_eUtran NeighRelations 2 4" xfId="1068" xr:uid="{00000000-0005-0000-0000-000034040000}"/>
    <cellStyle name="_RND CIQ-Template-Oklahoma-080607 2_eUtran NeighRelations 2 4 2" xfId="4204" xr:uid="{1EF81A66-6C30-4F50-9A86-1320D478D0BE}"/>
    <cellStyle name="_RND CIQ-Template-Oklahoma-080607 2_eUtran NeighRelations 2 5" xfId="1069" xr:uid="{00000000-0005-0000-0000-000035040000}"/>
    <cellStyle name="_RND CIQ-Template-Oklahoma-080607 2_eUtran NeighRelations 2 5 2" xfId="4205" xr:uid="{123F4F9A-20A1-43FB-9425-57D4CFF01763}"/>
    <cellStyle name="_RND CIQ-Template-Oklahoma-080607 2_eUtran NeighRelations 2 6" xfId="1070" xr:uid="{00000000-0005-0000-0000-000036040000}"/>
    <cellStyle name="_RND CIQ-Template-Oklahoma-080607 2_eUtran NeighRelations 2 6 2" xfId="4206" xr:uid="{BE511EF6-4E07-4421-82E7-1DF803011E64}"/>
    <cellStyle name="_RND CIQ-Template-Oklahoma-080607 2_eUtran NeighRelations 2 7" xfId="4201" xr:uid="{F895FF8F-0299-43F2-B053-CC1AB79B3231}"/>
    <cellStyle name="_RND CIQ-Template-Oklahoma-080607 2_eUtran NeighRelations 3" xfId="1071" xr:uid="{00000000-0005-0000-0000-000037040000}"/>
    <cellStyle name="_RND CIQ-Template-Oklahoma-080607 2_eUtran NeighRelations 3 2" xfId="4207" xr:uid="{996251D0-99B0-4688-B605-3DFFEFA78926}"/>
    <cellStyle name="_RND CIQ-Template-Oklahoma-080607 2_eUtran NeighRelations 4" xfId="1072" xr:uid="{00000000-0005-0000-0000-000038040000}"/>
    <cellStyle name="_RND CIQ-Template-Oklahoma-080607 2_eUtran NeighRelations 4 2" xfId="1073" xr:uid="{00000000-0005-0000-0000-000039040000}"/>
    <cellStyle name="_RND CIQ-Template-Oklahoma-080607 2_eUtran NeighRelations 4 2 2" xfId="4209" xr:uid="{42BC81DC-4417-47CD-9BD5-21D17CF3F3A4}"/>
    <cellStyle name="_RND CIQ-Template-Oklahoma-080607 2_eUtran NeighRelations 4 3" xfId="1074" xr:uid="{00000000-0005-0000-0000-00003A040000}"/>
    <cellStyle name="_RND CIQ-Template-Oklahoma-080607 2_eUtran NeighRelations 4 3 2" xfId="4210" xr:uid="{F44435A5-E2E3-433D-9DCC-52521E8F4396}"/>
    <cellStyle name="_RND CIQ-Template-Oklahoma-080607 2_eUtran NeighRelations 4 4" xfId="4208" xr:uid="{97F994E2-72BE-454F-A2DB-253BC0699691}"/>
    <cellStyle name="_RND CIQ-Template-Oklahoma-080607 2_eUtran NeighRelations 5" xfId="1075" xr:uid="{00000000-0005-0000-0000-00003B040000}"/>
    <cellStyle name="_RND CIQ-Template-Oklahoma-080607 2_eUtran NeighRelations 5 2" xfId="4211" xr:uid="{6802876C-6ED6-4238-BC5F-364C80A98B6F}"/>
    <cellStyle name="_RND CIQ-Template-Oklahoma-080607 2_eUtran NeighRelations 6" xfId="1076" xr:uid="{00000000-0005-0000-0000-00003C040000}"/>
    <cellStyle name="_RND CIQ-Template-Oklahoma-080607 2_eUtran NeighRelations 6 2" xfId="4212" xr:uid="{4B93310C-B347-4DCC-9F5D-BBCD6B1CD043}"/>
    <cellStyle name="_RND CIQ-Template-Oklahoma-080607 2_eUtran NeighRelations 7" xfId="1077" xr:uid="{00000000-0005-0000-0000-00003D040000}"/>
    <cellStyle name="_RND CIQ-Template-Oklahoma-080607 2_eUtran NeighRelations 7 2" xfId="4213" xr:uid="{54005796-C13E-4C60-A044-E7BA070C7D19}"/>
    <cellStyle name="_RND CIQ-Template-Oklahoma-080607 2_eUtran NeighRelations_ROGERS_RND_CIQ_Montreal_LTE_Rollout_Rev03_1" xfId="1078" xr:uid="{00000000-0005-0000-0000-00003E040000}"/>
    <cellStyle name="_RND CIQ-Template-Oklahoma-080607 2_eUtran NeighRelations_ROGERS_RND_CIQ_Montreal_LTE_Rollout_Rev03_1 2" xfId="4214" xr:uid="{BFF00549-C895-4709-AF2F-18F5BC7BA753}"/>
    <cellStyle name="_RND CIQ-Template-Oklahoma-080607 2_Losses and Delays" xfId="1079" xr:uid="{00000000-0005-0000-0000-00003F040000}"/>
    <cellStyle name="_RND CIQ-Template-Oklahoma-080607 2_Losses and Delays 2" xfId="1080" xr:uid="{00000000-0005-0000-0000-000040040000}"/>
    <cellStyle name="_RND CIQ-Template-Oklahoma-080607 2_Losses and Delays 2 2" xfId="1081" xr:uid="{00000000-0005-0000-0000-000041040000}"/>
    <cellStyle name="_RND CIQ-Template-Oklahoma-080607 2_Losses and Delays 2 2 2" xfId="4216" xr:uid="{70ADA018-08A0-4845-800E-6AA6D46F9AAD}"/>
    <cellStyle name="_RND CIQ-Template-Oklahoma-080607 2_Losses and Delays 2 3" xfId="1082" xr:uid="{00000000-0005-0000-0000-000042040000}"/>
    <cellStyle name="_RND CIQ-Template-Oklahoma-080607 2_Losses and Delays 2 3 2" xfId="4217" xr:uid="{7F4B9D1F-4FB2-4889-8094-BDB4BE4702C8}"/>
    <cellStyle name="_RND CIQ-Template-Oklahoma-080607 2_Losses and Delays 2 4" xfId="1083" xr:uid="{00000000-0005-0000-0000-000043040000}"/>
    <cellStyle name="_RND CIQ-Template-Oklahoma-080607 2_Losses and Delays 2 4 2" xfId="4218" xr:uid="{B590C397-10EF-49D8-AB1B-369A8AD9671E}"/>
    <cellStyle name="_RND CIQ-Template-Oklahoma-080607 2_Losses and Delays 2 5" xfId="1084" xr:uid="{00000000-0005-0000-0000-000044040000}"/>
    <cellStyle name="_RND CIQ-Template-Oklahoma-080607 2_Losses and Delays 2 5 2" xfId="4219" xr:uid="{58851F1A-26FB-48D0-B6D8-5E50B861670C}"/>
    <cellStyle name="_RND CIQ-Template-Oklahoma-080607 2_Losses and Delays 2 6" xfId="1085" xr:uid="{00000000-0005-0000-0000-000045040000}"/>
    <cellStyle name="_RND CIQ-Template-Oklahoma-080607 2_Losses and Delays 2 6 2" xfId="4220" xr:uid="{A46062DF-DFA8-4333-83BF-70D9097C728E}"/>
    <cellStyle name="_RND CIQ-Template-Oklahoma-080607 2_Losses and Delays 2 7" xfId="4215" xr:uid="{52B4BCA1-ED83-49AD-B2FF-0BE76355F11F}"/>
    <cellStyle name="_RND CIQ-Template-Oklahoma-080607 2_Losses and Delays 3" xfId="1086" xr:uid="{00000000-0005-0000-0000-000046040000}"/>
    <cellStyle name="_RND CIQ-Template-Oklahoma-080607 2_Losses and Delays 3 2" xfId="4221" xr:uid="{20620E74-CBFA-4A67-ABC6-DCDB27B54416}"/>
    <cellStyle name="_RND CIQ-Template-Oklahoma-080607 2_Losses and Delays 4" xfId="1087" xr:uid="{00000000-0005-0000-0000-000047040000}"/>
    <cellStyle name="_RND CIQ-Template-Oklahoma-080607 2_Losses and Delays 4 2" xfId="1088" xr:uid="{00000000-0005-0000-0000-000048040000}"/>
    <cellStyle name="_RND CIQ-Template-Oklahoma-080607 2_Losses and Delays 4 2 2" xfId="4223" xr:uid="{4B64A68B-3CDF-45D2-BAF8-189B2634DA57}"/>
    <cellStyle name="_RND CIQ-Template-Oklahoma-080607 2_Losses and Delays 4 3" xfId="1089" xr:uid="{00000000-0005-0000-0000-000049040000}"/>
    <cellStyle name="_RND CIQ-Template-Oklahoma-080607 2_Losses and Delays 4 3 2" xfId="4224" xr:uid="{D9BC60C2-E143-47B3-AE50-68244D38E62C}"/>
    <cellStyle name="_RND CIQ-Template-Oklahoma-080607 2_Losses and Delays 4 4" xfId="4222" xr:uid="{8BDBA59C-EE39-4033-A6DE-722F637B97C6}"/>
    <cellStyle name="_RND CIQ-Template-Oklahoma-080607 2_Losses and Delays 5" xfId="1090" xr:uid="{00000000-0005-0000-0000-00004A040000}"/>
    <cellStyle name="_RND CIQ-Template-Oklahoma-080607 2_Losses and Delays 5 2" xfId="4225" xr:uid="{B52E66C2-6C94-4BD5-9F17-91FCD0FF16B4}"/>
    <cellStyle name="_RND CIQ-Template-Oklahoma-080607 2_Losses and Delays 6" xfId="1091" xr:uid="{00000000-0005-0000-0000-00004B040000}"/>
    <cellStyle name="_RND CIQ-Template-Oklahoma-080607 2_Losses and Delays 6 2" xfId="4226" xr:uid="{945984D8-1EB3-4312-8B73-0A22E9E46CE3}"/>
    <cellStyle name="_RND CIQ-Template-Oklahoma-080607 2_Losses and Delays 7" xfId="1092" xr:uid="{00000000-0005-0000-0000-00004C040000}"/>
    <cellStyle name="_RND CIQ-Template-Oklahoma-080607 2_Losses and Delays 7 2" xfId="4227" xr:uid="{12745E49-7A8C-4D49-8430-A1B887DCDB08}"/>
    <cellStyle name="_RND CIQ-Template-Oklahoma-080607 2_Losses and Delays_ROGERS_RND_CIQ_Montreal_LTE_Rollout_Rev03_1" xfId="1093" xr:uid="{00000000-0005-0000-0000-00004D040000}"/>
    <cellStyle name="_RND CIQ-Template-Oklahoma-080607 2_Losses and Delays_ROGERS_RND_CIQ_Montreal_LTE_Rollout_Rev03_1 2" xfId="4228" xr:uid="{39670EAA-59B2-4894-89DD-9F7BC054F114}"/>
    <cellStyle name="_RND CIQ-Template-Oklahoma-080607 2_PCI" xfId="1094" xr:uid="{00000000-0005-0000-0000-00004E040000}"/>
    <cellStyle name="_RND CIQ-Template-Oklahoma-080607 2_PCI 2" xfId="1095" xr:uid="{00000000-0005-0000-0000-00004F040000}"/>
    <cellStyle name="_RND CIQ-Template-Oklahoma-080607 2_PCI 2 2" xfId="1096" xr:uid="{00000000-0005-0000-0000-000050040000}"/>
    <cellStyle name="_RND CIQ-Template-Oklahoma-080607 2_PCI 2 2 2" xfId="4230" xr:uid="{2328CF43-80D0-4670-BD65-0F8D37C42495}"/>
    <cellStyle name="_RND CIQ-Template-Oklahoma-080607 2_PCI 2 3" xfId="1097" xr:uid="{00000000-0005-0000-0000-000051040000}"/>
    <cellStyle name="_RND CIQ-Template-Oklahoma-080607 2_PCI 2 3 2" xfId="4231" xr:uid="{BAD2E2EF-DDAD-4163-A211-6D79C2006A9D}"/>
    <cellStyle name="_RND CIQ-Template-Oklahoma-080607 2_PCI 2 4" xfId="1098" xr:uid="{00000000-0005-0000-0000-000052040000}"/>
    <cellStyle name="_RND CIQ-Template-Oklahoma-080607 2_PCI 2 4 2" xfId="4232" xr:uid="{7580B5FB-4A44-4193-81E6-DAAFA1473391}"/>
    <cellStyle name="_RND CIQ-Template-Oklahoma-080607 2_PCI 2 5" xfId="1099" xr:uid="{00000000-0005-0000-0000-000053040000}"/>
    <cellStyle name="_RND CIQ-Template-Oklahoma-080607 2_PCI 2 5 2" xfId="4233" xr:uid="{5CEFDA33-CF1F-4942-86C9-0004A8B1070D}"/>
    <cellStyle name="_RND CIQ-Template-Oklahoma-080607 2_PCI 2 6" xfId="1100" xr:uid="{00000000-0005-0000-0000-000054040000}"/>
    <cellStyle name="_RND CIQ-Template-Oklahoma-080607 2_PCI 2 6 2" xfId="4234" xr:uid="{3E1412AE-2B0E-4FA7-BCF8-C3923884C05E}"/>
    <cellStyle name="_RND CIQ-Template-Oklahoma-080607 2_PCI 2 7" xfId="4229" xr:uid="{43EB3A2C-6A33-41F3-B030-44852B7F036C}"/>
    <cellStyle name="_RND CIQ-Template-Oklahoma-080607 2_PCI 3" xfId="1101" xr:uid="{00000000-0005-0000-0000-000055040000}"/>
    <cellStyle name="_RND CIQ-Template-Oklahoma-080607 2_PCI 3 2" xfId="4235" xr:uid="{299B9376-42BE-4A80-9014-6C742C2C5940}"/>
    <cellStyle name="_RND CIQ-Template-Oklahoma-080607 2_PCI 4" xfId="1102" xr:uid="{00000000-0005-0000-0000-000056040000}"/>
    <cellStyle name="_RND CIQ-Template-Oklahoma-080607 2_PCI 4 2" xfId="1103" xr:uid="{00000000-0005-0000-0000-000057040000}"/>
    <cellStyle name="_RND CIQ-Template-Oklahoma-080607 2_PCI 4 2 2" xfId="4237" xr:uid="{3FA40384-1CEE-44CE-83BA-ABCFF8F59F6D}"/>
    <cellStyle name="_RND CIQ-Template-Oklahoma-080607 2_PCI 4 3" xfId="1104" xr:uid="{00000000-0005-0000-0000-000058040000}"/>
    <cellStyle name="_RND CIQ-Template-Oklahoma-080607 2_PCI 4 3 2" xfId="4238" xr:uid="{DD8DDF62-804D-4C6A-9110-C988C93B87DD}"/>
    <cellStyle name="_RND CIQ-Template-Oklahoma-080607 2_PCI 4 4" xfId="4236" xr:uid="{7B25CB96-7D5B-4BD3-AEC5-381F2714D6E4}"/>
    <cellStyle name="_RND CIQ-Template-Oklahoma-080607 2_PCI 5" xfId="1105" xr:uid="{00000000-0005-0000-0000-000059040000}"/>
    <cellStyle name="_RND CIQ-Template-Oklahoma-080607 2_PCI 5 2" xfId="4239" xr:uid="{842DE17D-8B16-476B-9529-959297D6A5BB}"/>
    <cellStyle name="_RND CIQ-Template-Oklahoma-080607 2_PCI 6" xfId="1106" xr:uid="{00000000-0005-0000-0000-00005A040000}"/>
    <cellStyle name="_RND CIQ-Template-Oklahoma-080607 2_PCI 6 2" xfId="4240" xr:uid="{287EF7ED-67BB-421E-9E11-7EE77836F961}"/>
    <cellStyle name="_RND CIQ-Template-Oklahoma-080607 2_PCI 7" xfId="1107" xr:uid="{00000000-0005-0000-0000-00005B040000}"/>
    <cellStyle name="_RND CIQ-Template-Oklahoma-080607 2_PCI 7 2" xfId="4241" xr:uid="{4F78193E-E730-4A9A-A242-CF68E8EF765E}"/>
    <cellStyle name="_RND CIQ-Template-Oklahoma-080607 2_PCI_ROGERS_RND_CIQ_Montreal_LTE_Rollout_Rev03_1" xfId="1108" xr:uid="{00000000-0005-0000-0000-00005C040000}"/>
    <cellStyle name="_RND CIQ-Template-Oklahoma-080607 2_PCI_ROGERS_RND_CIQ_Montreal_LTE_Rollout_Rev03_1 2" xfId="4242" xr:uid="{99760010-E143-4164-A28D-627EEC4D9AF7}"/>
    <cellStyle name="_RND CIQ-Template-Oklahoma-080607 3" xfId="1109" xr:uid="{00000000-0005-0000-0000-00005D040000}"/>
    <cellStyle name="_RND CIQ-Template-Oklahoma-080607 3 2" xfId="4243" xr:uid="{EC547CF1-7259-46B1-A6A4-9DF913B574C4}"/>
    <cellStyle name="_RND CIQ-Template-Oklahoma-080607 4" xfId="1110" xr:uid="{00000000-0005-0000-0000-00005E040000}"/>
    <cellStyle name="_RND CIQ-Template-Oklahoma-080607 4 2" xfId="4244" xr:uid="{124DEED9-D6E4-44F4-A7E5-A70FEAA84D9C}"/>
    <cellStyle name="_RND CIQ-Template-Oklahoma-080607 5" xfId="1111" xr:uid="{00000000-0005-0000-0000-00005F040000}"/>
    <cellStyle name="_RND CIQ-Template-Oklahoma-080607 5 2" xfId="4245" xr:uid="{2C1F0DCD-3FB2-499C-8009-040E72A9236C}"/>
    <cellStyle name="_RND CIQ-Template-Oklahoma-080607 6" xfId="1112" xr:uid="{00000000-0005-0000-0000-000060040000}"/>
    <cellStyle name="_RND CIQ-Template-Oklahoma-080607 6 2" xfId="4246" xr:uid="{63AFFEB5-2AE3-4174-AD00-0CFDEE703ED2}"/>
    <cellStyle name="_RND CIQ-Template-Oklahoma-080607 7" xfId="1113" xr:uid="{00000000-0005-0000-0000-000061040000}"/>
    <cellStyle name="_RND CIQ-Template-Oklahoma-080607 7 2" xfId="4247" xr:uid="{12964324-7371-4039-963A-FDFDABFB899F}"/>
    <cellStyle name="_RND CIQ-Template-Oklahoma-080607 8" xfId="1114" xr:uid="{00000000-0005-0000-0000-000062040000}"/>
    <cellStyle name="_RND CIQ-Template-Oklahoma-080607 8 2" xfId="4248" xr:uid="{AE4E6E8C-86A7-45FD-B751-C431B4634CC0}"/>
    <cellStyle name="_RND CIQ-Template-Oklahoma-080607 9" xfId="1115" xr:uid="{00000000-0005-0000-0000-000063040000}"/>
    <cellStyle name="_RND CIQ-Template-Oklahoma-080607 9 2" xfId="4249" xr:uid="{12757889-AD92-408C-8588-14C7CE7B23DA}"/>
    <cellStyle name="_RND CIQ-Template-Oklahoma-080607_LTE_RNDCIQ_Template_v10" xfId="1116" xr:uid="{00000000-0005-0000-0000-000064040000}"/>
    <cellStyle name="_RND CIQ-Template-Oklahoma-080607_LTE_RNDCIQ_Template_v10 2" xfId="1117" xr:uid="{00000000-0005-0000-0000-000065040000}"/>
    <cellStyle name="_RND CIQ-Template-Oklahoma-080607_LTE_RNDCIQ_Template_v10 2 2" xfId="1118" xr:uid="{00000000-0005-0000-0000-000066040000}"/>
    <cellStyle name="_RND CIQ-Template-Oklahoma-080607_LTE_RNDCIQ_Template_v10 2 2 2" xfId="4252" xr:uid="{E08AA829-0292-47DC-B87C-EF2DC0674B75}"/>
    <cellStyle name="_RND CIQ-Template-Oklahoma-080607_LTE_RNDCIQ_Template_v10 2 3" xfId="1119" xr:uid="{00000000-0005-0000-0000-000067040000}"/>
    <cellStyle name="_RND CIQ-Template-Oklahoma-080607_LTE_RNDCIQ_Template_v10 2 3 2" xfId="4253" xr:uid="{F81B66B4-6268-4B47-A265-8F52E110172A}"/>
    <cellStyle name="_RND CIQ-Template-Oklahoma-080607_LTE_RNDCIQ_Template_v10 2 4" xfId="4251" xr:uid="{68197525-3FDE-40EA-AE9C-1861A5BB7BDC}"/>
    <cellStyle name="_RND CIQ-Template-Oklahoma-080607_LTE_RNDCIQ_Template_v10 3" xfId="1120" xr:uid="{00000000-0005-0000-0000-000068040000}"/>
    <cellStyle name="_RND CIQ-Template-Oklahoma-080607_LTE_RNDCIQ_Template_v10 3 2" xfId="4254" xr:uid="{D752342B-28D0-4867-911F-6E7B98D813D5}"/>
    <cellStyle name="_RND CIQ-Template-Oklahoma-080607_LTE_RNDCIQ_Template_v10 4" xfId="1121" xr:uid="{00000000-0005-0000-0000-000069040000}"/>
    <cellStyle name="_RND CIQ-Template-Oklahoma-080607_LTE_RNDCIQ_Template_v10 4 2" xfId="4255" xr:uid="{5C8BFB4D-90ED-4FDF-8170-7EC9FC92943D}"/>
    <cellStyle name="_RND CIQ-Template-Oklahoma-080607_LTE_RNDCIQ_Template_v10 5" xfId="1122" xr:uid="{00000000-0005-0000-0000-00006A040000}"/>
    <cellStyle name="_RND CIQ-Template-Oklahoma-080607_LTE_RNDCIQ_Template_v10 5 2" xfId="4256" xr:uid="{D52EFA07-FD84-4515-9D05-B72589309250}"/>
    <cellStyle name="_RND CIQ-Template-Oklahoma-080607_LTE_RNDCIQ_Template_v10 6" xfId="4250" xr:uid="{42D37C64-BCEF-4D70-BD82-DBBEC4A9EBC0}"/>
    <cellStyle name="_RND CIQ-Template-Oklahoma-080607_ROGERS_RND_CIQ_Montreal_LTE_Rollout_Rev03_1" xfId="1123" xr:uid="{00000000-0005-0000-0000-00006B040000}"/>
    <cellStyle name="_RND CIQ-Template-Oklahoma-080607_ROGERS_RND_CIQ_Montreal_LTE_Rollout_Rev03_1 2" xfId="4257" xr:uid="{F8FC5AAA-D74B-4B07-AEF0-7B691063719D}"/>
    <cellStyle name="_RND CIQ-Template-ver1" xfId="1124" xr:uid="{00000000-0005-0000-0000-00006C040000}"/>
    <cellStyle name="_RND CIQ-Template-ver1 2" xfId="4258" xr:uid="{19FBE84A-8418-41F2-BA0B-8CFAF605B9FC}"/>
    <cellStyle name="_RND CIQ-Template-ver1_LTE_RNDCIQ_Template_v10" xfId="1125" xr:uid="{00000000-0005-0000-0000-00006D040000}"/>
    <cellStyle name="_RND CIQ-Template-ver1_LTE_RNDCIQ_Template_v10 2" xfId="4259" xr:uid="{D691E195-343F-40E2-BED2-DCF47BC29166}"/>
    <cellStyle name="_RND_CIQ" xfId="1126" xr:uid="{00000000-0005-0000-0000-00006E040000}"/>
    <cellStyle name="_RND_CIQ ATHENS_R3_080108" xfId="1127" xr:uid="{00000000-0005-0000-0000-00006F040000}"/>
    <cellStyle name="_RND_CIQ ATHENS_R3_080108 2" xfId="4260" xr:uid="{EDF0FDEA-BEFE-4CF0-8B8C-3FD9FA31ED1B}"/>
    <cellStyle name="_RND_CIQ ATHENS_R3_080108_LTE_RNDCIQ_Template_v10" xfId="1128" xr:uid="{00000000-0005-0000-0000-000070040000}"/>
    <cellStyle name="_RND_CIQ ATHENS_R3_080108_LTE_RNDCIQ_Template_v10 2" xfId="4261" xr:uid="{36799836-0E67-400D-806D-102BC788631B}"/>
    <cellStyle name="_RND_CIQ-Template_revF" xfId="1129" xr:uid="{00000000-0005-0000-0000-000071040000}"/>
    <cellStyle name="_RND_CIQ-Template_revF 2" xfId="4262" xr:uid="{42726CA6-C809-4081-8E2C-C8C04CD61AD5}"/>
    <cellStyle name="_RND_CIQ-Template_revF_Feeder Delay Info" xfId="1130" xr:uid="{00000000-0005-0000-0000-000072040000}"/>
    <cellStyle name="_RND_CIQ-Template_revF_Feeder Delay Info 2" xfId="4263" xr:uid="{14D45D92-2C40-4BD4-A950-6BB0B04B44B5}"/>
    <cellStyle name="_RND_CIQ-Template_revF_Feeder Delay Info_LTE_RNDCIQ_Template_v10" xfId="1131" xr:uid="{00000000-0005-0000-0000-000073040000}"/>
    <cellStyle name="_RND_CIQ-Template_revF_Feeder Delay Info_LTE_RNDCIQ_Template_v10 2" xfId="4264" xr:uid="{C6481ADF-6D38-4777-8254-B35C6F16CEFD}"/>
    <cellStyle name="_RND_CIQ-Template_revF_LTE_RNDCIQ_Template_v10" xfId="1132" xr:uid="{00000000-0005-0000-0000-000074040000}"/>
    <cellStyle name="_RND_CIQ-Template_revF_LTE_RNDCIQ_Template_v10 2" xfId="4265" xr:uid="{8A08E202-3ED7-438A-8528-B20BB5CE0EB9}"/>
    <cellStyle name="_RND_CIQ-Template_revI" xfId="1133" xr:uid="{00000000-0005-0000-0000-000075040000}"/>
    <cellStyle name="_RND_CIQ-Template_revI 2" xfId="4266" xr:uid="{440615B2-29FE-46C1-92B6-1D3A8ED5F9F3}"/>
    <cellStyle name="_RND_CIQ-Template_revI_LTE_RNDCIQ_Template_v10" xfId="1134" xr:uid="{00000000-0005-0000-0000-000076040000}"/>
    <cellStyle name="_RND_CIQ-Template_revI_LTE_RNDCIQ_Template_v10 2" xfId="4267" xr:uid="{B1410FDF-E0CD-43D3-9623-12B84D12EDB7}"/>
    <cellStyle name="_Row Per Cell" xfId="1135" xr:uid="{00000000-0005-0000-0000-000077040000}"/>
    <cellStyle name="_Row Per Cell 2" xfId="4268" xr:uid="{3938D55E-4BEB-4C5D-8050-D929567E568F}"/>
    <cellStyle name="_Row Per Cell_LTE_RNDCIQ_Template_v10" xfId="1136" xr:uid="{00000000-0005-0000-0000-000078040000}"/>
    <cellStyle name="_Row Per Cell_LTE_RNDCIQ_Template_v10 2" xfId="4269" xr:uid="{82D12571-7A93-41D9-BA11-661DBF972695}"/>
    <cellStyle name="_Sheet3" xfId="1137" xr:uid="{00000000-0005-0000-0000-000079040000}"/>
    <cellStyle name="_Sheet3 10" xfId="1138" xr:uid="{00000000-0005-0000-0000-00007A040000}"/>
    <cellStyle name="_Sheet3 10 2" xfId="1139" xr:uid="{00000000-0005-0000-0000-00007B040000}"/>
    <cellStyle name="_Sheet3 10 2 2" xfId="4271" xr:uid="{C25DB41B-38FA-497F-B740-0E937107A184}"/>
    <cellStyle name="_Sheet3 10 3" xfId="1140" xr:uid="{00000000-0005-0000-0000-00007C040000}"/>
    <cellStyle name="_Sheet3 10 3 2" xfId="4272" xr:uid="{322A30DA-3966-4DD4-939C-AE21362DA7B9}"/>
    <cellStyle name="_Sheet3 10 4" xfId="1141" xr:uid="{00000000-0005-0000-0000-00007D040000}"/>
    <cellStyle name="_Sheet3 10 4 2" xfId="4273" xr:uid="{2C1A60E1-FB1B-4E2B-B3F3-9B1A5CD48F5D}"/>
    <cellStyle name="_Sheet3 10 5" xfId="1142" xr:uid="{00000000-0005-0000-0000-00007E040000}"/>
    <cellStyle name="_Sheet3 10 5 2" xfId="4274" xr:uid="{662A7C9D-1109-4E62-8C09-B4F6C3AF4485}"/>
    <cellStyle name="_Sheet3 10 6" xfId="1143" xr:uid="{00000000-0005-0000-0000-00007F040000}"/>
    <cellStyle name="_Sheet3 10 6 2" xfId="4275" xr:uid="{BF603767-6B57-4439-B84E-2B0B9816075E}"/>
    <cellStyle name="_Sheet3 10 7" xfId="4270" xr:uid="{D99104A2-8C56-4D87-8DDB-DBBB092D151F}"/>
    <cellStyle name="_Sheet3 11" xfId="1144" xr:uid="{00000000-0005-0000-0000-000080040000}"/>
    <cellStyle name="_Sheet3 11 2" xfId="1145" xr:uid="{00000000-0005-0000-0000-000081040000}"/>
    <cellStyle name="_Sheet3 11 2 2" xfId="4277" xr:uid="{C854983D-42C8-462C-A831-79D78A2D5AAE}"/>
    <cellStyle name="_Sheet3 11 3" xfId="1146" xr:uid="{00000000-0005-0000-0000-000082040000}"/>
    <cellStyle name="_Sheet3 11 3 2" xfId="4278" xr:uid="{223BA65E-A427-42D8-AC3B-905C7738481B}"/>
    <cellStyle name="_Sheet3 11 4" xfId="4276" xr:uid="{06494242-547C-4EC0-A6C7-97F40F0BE48C}"/>
    <cellStyle name="_Sheet3 12" xfId="1147" xr:uid="{00000000-0005-0000-0000-000083040000}"/>
    <cellStyle name="_Sheet3 12 2" xfId="4279" xr:uid="{08AA53BE-C6D5-4976-B524-9E7B9D2999E8}"/>
    <cellStyle name="_Sheet3 13" xfId="1148" xr:uid="{00000000-0005-0000-0000-000084040000}"/>
    <cellStyle name="_Sheet3 13 2" xfId="4280" xr:uid="{80014742-0B6A-4CC2-B2ED-26F382DF52D2}"/>
    <cellStyle name="_Sheet3 14" xfId="1149" xr:uid="{00000000-0005-0000-0000-000085040000}"/>
    <cellStyle name="_Sheet3 14 2" xfId="4281" xr:uid="{E0C2EAEE-916E-4FF9-820C-F0879A0E4BF2}"/>
    <cellStyle name="_Sheet3 2" xfId="1150" xr:uid="{00000000-0005-0000-0000-000086040000}"/>
    <cellStyle name="_Sheet3 2 2" xfId="4282" xr:uid="{374C7738-4DE7-4964-BEDA-5F784C00722A}"/>
    <cellStyle name="_Sheet3 2_eUtran NeighRelations" xfId="1151" xr:uid="{00000000-0005-0000-0000-000087040000}"/>
    <cellStyle name="_Sheet3 2_eUtran NeighRelations 2" xfId="1152" xr:uid="{00000000-0005-0000-0000-000088040000}"/>
    <cellStyle name="_Sheet3 2_eUtran NeighRelations 2 2" xfId="1153" xr:uid="{00000000-0005-0000-0000-000089040000}"/>
    <cellStyle name="_Sheet3 2_eUtran NeighRelations 2 2 2" xfId="4284" xr:uid="{EA43FF4C-9AD2-4D78-80DC-B46A405C743A}"/>
    <cellStyle name="_Sheet3 2_eUtran NeighRelations 2 3" xfId="1154" xr:uid="{00000000-0005-0000-0000-00008A040000}"/>
    <cellStyle name="_Sheet3 2_eUtran NeighRelations 2 3 2" xfId="4285" xr:uid="{AAFE1FF2-C0E4-4FCD-A30B-17B2A9E48961}"/>
    <cellStyle name="_Sheet3 2_eUtran NeighRelations 2 4" xfId="1155" xr:uid="{00000000-0005-0000-0000-00008B040000}"/>
    <cellStyle name="_Sheet3 2_eUtran NeighRelations 2 4 2" xfId="4286" xr:uid="{1503563B-E357-42DE-8A42-0AD853A730E7}"/>
    <cellStyle name="_Sheet3 2_eUtran NeighRelations 2 5" xfId="1156" xr:uid="{00000000-0005-0000-0000-00008C040000}"/>
    <cellStyle name="_Sheet3 2_eUtran NeighRelations 2 5 2" xfId="4287" xr:uid="{1E5DA16D-BD19-4DDA-BAAA-9A1AB1AF489F}"/>
    <cellStyle name="_Sheet3 2_eUtran NeighRelations 2 6" xfId="1157" xr:uid="{00000000-0005-0000-0000-00008D040000}"/>
    <cellStyle name="_Sheet3 2_eUtran NeighRelations 2 6 2" xfId="4288" xr:uid="{8A677D0E-4551-416E-A625-376EF99DD268}"/>
    <cellStyle name="_Sheet3 2_eUtran NeighRelations 2 7" xfId="4283" xr:uid="{D1C61D15-4A08-41CD-9DAD-D88BE08E523F}"/>
    <cellStyle name="_Sheet3 2_eUtran NeighRelations 3" xfId="1158" xr:uid="{00000000-0005-0000-0000-00008E040000}"/>
    <cellStyle name="_Sheet3 2_eUtran NeighRelations 3 2" xfId="4289" xr:uid="{44120D44-09AB-4238-BBF3-F72B320C326A}"/>
    <cellStyle name="_Sheet3 2_eUtran NeighRelations 4" xfId="1159" xr:uid="{00000000-0005-0000-0000-00008F040000}"/>
    <cellStyle name="_Sheet3 2_eUtran NeighRelations 4 2" xfId="1160" xr:uid="{00000000-0005-0000-0000-000090040000}"/>
    <cellStyle name="_Sheet3 2_eUtran NeighRelations 4 2 2" xfId="4291" xr:uid="{BEFD6BC3-3006-45BD-BCB9-E13E4D21356A}"/>
    <cellStyle name="_Sheet3 2_eUtran NeighRelations 4 3" xfId="1161" xr:uid="{00000000-0005-0000-0000-000091040000}"/>
    <cellStyle name="_Sheet3 2_eUtran NeighRelations 4 3 2" xfId="4292" xr:uid="{88446215-04CD-44B5-9C70-02DDE41C6271}"/>
    <cellStyle name="_Sheet3 2_eUtran NeighRelations 4 4" xfId="4290" xr:uid="{8119FD8F-D179-4D8D-9BE4-E8F1E1A9B47C}"/>
    <cellStyle name="_Sheet3 2_eUtran NeighRelations 5" xfId="1162" xr:uid="{00000000-0005-0000-0000-000092040000}"/>
    <cellStyle name="_Sheet3 2_eUtran NeighRelations 5 2" xfId="4293" xr:uid="{4D4EE8C6-063C-4C5F-8309-750ACD6CA58B}"/>
    <cellStyle name="_Sheet3 2_eUtran NeighRelations 6" xfId="1163" xr:uid="{00000000-0005-0000-0000-000093040000}"/>
    <cellStyle name="_Sheet3 2_eUtran NeighRelations 6 2" xfId="4294" xr:uid="{7F7E8E42-2B78-49E5-8DD0-B55CE85DFAE5}"/>
    <cellStyle name="_Sheet3 2_eUtran NeighRelations 7" xfId="1164" xr:uid="{00000000-0005-0000-0000-000094040000}"/>
    <cellStyle name="_Sheet3 2_eUtran NeighRelations 7 2" xfId="4295" xr:uid="{EE71C40D-724B-43E7-B7CE-6398790779DB}"/>
    <cellStyle name="_Sheet3 2_eUtran NeighRelations_ROGERS_RND_CIQ_Montreal_LTE_Rollout_Rev03_1" xfId="1165" xr:uid="{00000000-0005-0000-0000-000095040000}"/>
    <cellStyle name="_Sheet3 2_eUtran NeighRelations_ROGERS_RND_CIQ_Montreal_LTE_Rollout_Rev03_1 2" xfId="4296" xr:uid="{623C9A70-5514-4FEB-A0A9-22FF0FF24873}"/>
    <cellStyle name="_Sheet3 2_Losses and Delays" xfId="1166" xr:uid="{00000000-0005-0000-0000-000096040000}"/>
    <cellStyle name="_Sheet3 2_Losses and Delays 2" xfId="1167" xr:uid="{00000000-0005-0000-0000-000097040000}"/>
    <cellStyle name="_Sheet3 2_Losses and Delays 2 2" xfId="1168" xr:uid="{00000000-0005-0000-0000-000098040000}"/>
    <cellStyle name="_Sheet3 2_Losses and Delays 2 2 2" xfId="4298" xr:uid="{6A745CAA-6770-4433-8C9C-031EAB948CD8}"/>
    <cellStyle name="_Sheet3 2_Losses and Delays 2 3" xfId="1169" xr:uid="{00000000-0005-0000-0000-000099040000}"/>
    <cellStyle name="_Sheet3 2_Losses and Delays 2 3 2" xfId="4299" xr:uid="{E77BFB5C-2549-4FD5-A656-5672CC9CB7A7}"/>
    <cellStyle name="_Sheet3 2_Losses and Delays 2 4" xfId="1170" xr:uid="{00000000-0005-0000-0000-00009A040000}"/>
    <cellStyle name="_Sheet3 2_Losses and Delays 2 4 2" xfId="4300" xr:uid="{6BA0741D-9D53-48DF-9771-F5038CF41918}"/>
    <cellStyle name="_Sheet3 2_Losses and Delays 2 5" xfId="1171" xr:uid="{00000000-0005-0000-0000-00009B040000}"/>
    <cellStyle name="_Sheet3 2_Losses and Delays 2 5 2" xfId="4301" xr:uid="{33C77195-3A45-45E8-8034-B5A24318CC21}"/>
    <cellStyle name="_Sheet3 2_Losses and Delays 2 6" xfId="1172" xr:uid="{00000000-0005-0000-0000-00009C040000}"/>
    <cellStyle name="_Sheet3 2_Losses and Delays 2 6 2" xfId="4302" xr:uid="{93FE539F-5A19-4F6E-A753-8C1C67E2BE9C}"/>
    <cellStyle name="_Sheet3 2_Losses and Delays 2 7" xfId="4297" xr:uid="{11C19615-261B-422F-BA3A-588A4BB5DEB5}"/>
    <cellStyle name="_Sheet3 2_Losses and Delays 3" xfId="1173" xr:uid="{00000000-0005-0000-0000-00009D040000}"/>
    <cellStyle name="_Sheet3 2_Losses and Delays 3 2" xfId="4303" xr:uid="{A9FECD4F-9B51-4E0D-A919-451F453F486D}"/>
    <cellStyle name="_Sheet3 2_Losses and Delays 4" xfId="1174" xr:uid="{00000000-0005-0000-0000-00009E040000}"/>
    <cellStyle name="_Sheet3 2_Losses and Delays 4 2" xfId="1175" xr:uid="{00000000-0005-0000-0000-00009F040000}"/>
    <cellStyle name="_Sheet3 2_Losses and Delays 4 2 2" xfId="4305" xr:uid="{C5C174DB-EC2C-45FC-90D0-CE1B028FD817}"/>
    <cellStyle name="_Sheet3 2_Losses and Delays 4 3" xfId="1176" xr:uid="{00000000-0005-0000-0000-0000A0040000}"/>
    <cellStyle name="_Sheet3 2_Losses and Delays 4 3 2" xfId="4306" xr:uid="{8CA4A02C-C506-4F19-9E3B-EB359DF4A445}"/>
    <cellStyle name="_Sheet3 2_Losses and Delays 4 4" xfId="4304" xr:uid="{50AF7054-39F6-455F-B26B-8AD7FEE1D224}"/>
    <cellStyle name="_Sheet3 2_Losses and Delays 5" xfId="1177" xr:uid="{00000000-0005-0000-0000-0000A1040000}"/>
    <cellStyle name="_Sheet3 2_Losses and Delays 5 2" xfId="4307" xr:uid="{40DD8484-CF8A-45FE-83DA-EE9F162D2065}"/>
    <cellStyle name="_Sheet3 2_Losses and Delays 6" xfId="1178" xr:uid="{00000000-0005-0000-0000-0000A2040000}"/>
    <cellStyle name="_Sheet3 2_Losses and Delays 6 2" xfId="4308" xr:uid="{FB253CC4-6A76-4C8E-A155-871316EA5659}"/>
    <cellStyle name="_Sheet3 2_Losses and Delays 7" xfId="1179" xr:uid="{00000000-0005-0000-0000-0000A3040000}"/>
    <cellStyle name="_Sheet3 2_Losses and Delays 7 2" xfId="4309" xr:uid="{89E3128E-F4BE-4C7B-B5B8-576BAE933154}"/>
    <cellStyle name="_Sheet3 2_Losses and Delays_ROGERS_RND_CIQ_Montreal_LTE_Rollout_Rev03_1" xfId="1180" xr:uid="{00000000-0005-0000-0000-0000A4040000}"/>
    <cellStyle name="_Sheet3 2_Losses and Delays_ROGERS_RND_CIQ_Montreal_LTE_Rollout_Rev03_1 2" xfId="4310" xr:uid="{40A6E0AB-EB83-49A6-898E-93CDCA846B88}"/>
    <cellStyle name="_Sheet3 2_PCI" xfId="1181" xr:uid="{00000000-0005-0000-0000-0000A5040000}"/>
    <cellStyle name="_Sheet3 2_PCI 2" xfId="1182" xr:uid="{00000000-0005-0000-0000-0000A6040000}"/>
    <cellStyle name="_Sheet3 2_PCI 2 2" xfId="1183" xr:uid="{00000000-0005-0000-0000-0000A7040000}"/>
    <cellStyle name="_Sheet3 2_PCI 2 2 2" xfId="4312" xr:uid="{F921D259-63B6-455E-AA56-FAE6322BDCBB}"/>
    <cellStyle name="_Sheet3 2_PCI 2 3" xfId="1184" xr:uid="{00000000-0005-0000-0000-0000A8040000}"/>
    <cellStyle name="_Sheet3 2_PCI 2 3 2" xfId="4313" xr:uid="{02741705-FBCC-49F5-BB71-915A3DC68DDE}"/>
    <cellStyle name="_Sheet3 2_PCI 2 4" xfId="1185" xr:uid="{00000000-0005-0000-0000-0000A9040000}"/>
    <cellStyle name="_Sheet3 2_PCI 2 4 2" xfId="4314" xr:uid="{2A5BFCD3-C1AE-41BF-ADFE-A0D82DD29C4A}"/>
    <cellStyle name="_Sheet3 2_PCI 2 5" xfId="1186" xr:uid="{00000000-0005-0000-0000-0000AA040000}"/>
    <cellStyle name="_Sheet3 2_PCI 2 5 2" xfId="4315" xr:uid="{E1A4D5C7-D2ED-4E1D-A065-6BA2DDDACA6E}"/>
    <cellStyle name="_Sheet3 2_PCI 2 6" xfId="1187" xr:uid="{00000000-0005-0000-0000-0000AB040000}"/>
    <cellStyle name="_Sheet3 2_PCI 2 6 2" xfId="4316" xr:uid="{6A94D58D-9313-4395-8BA4-03D8C0238203}"/>
    <cellStyle name="_Sheet3 2_PCI 2 7" xfId="4311" xr:uid="{4BF7FE15-6C01-4C9E-832B-B23F77DCF1C7}"/>
    <cellStyle name="_Sheet3 2_PCI 3" xfId="1188" xr:uid="{00000000-0005-0000-0000-0000AC040000}"/>
    <cellStyle name="_Sheet3 2_PCI 3 2" xfId="4317" xr:uid="{3DB426C7-8665-4B56-9710-58D70E7D39D3}"/>
    <cellStyle name="_Sheet3 2_PCI 4" xfId="1189" xr:uid="{00000000-0005-0000-0000-0000AD040000}"/>
    <cellStyle name="_Sheet3 2_PCI 4 2" xfId="1190" xr:uid="{00000000-0005-0000-0000-0000AE040000}"/>
    <cellStyle name="_Sheet3 2_PCI 4 2 2" xfId="4319" xr:uid="{51D1F204-BB34-4BC7-899E-5A290554D97B}"/>
    <cellStyle name="_Sheet3 2_PCI 4 3" xfId="1191" xr:uid="{00000000-0005-0000-0000-0000AF040000}"/>
    <cellStyle name="_Sheet3 2_PCI 4 3 2" xfId="4320" xr:uid="{B6247B2C-3DCE-4EE2-AF0E-1E1092FFEB78}"/>
    <cellStyle name="_Sheet3 2_PCI 4 4" xfId="4318" xr:uid="{21B2FED6-39D6-4BFF-981D-21A9FFF783D7}"/>
    <cellStyle name="_Sheet3 2_PCI 5" xfId="1192" xr:uid="{00000000-0005-0000-0000-0000B0040000}"/>
    <cellStyle name="_Sheet3 2_PCI 5 2" xfId="4321" xr:uid="{9DEEB215-353E-4090-89B6-0C8530FC28F2}"/>
    <cellStyle name="_Sheet3 2_PCI 6" xfId="1193" xr:uid="{00000000-0005-0000-0000-0000B1040000}"/>
    <cellStyle name="_Sheet3 2_PCI 6 2" xfId="4322" xr:uid="{1E79DBF3-CB80-461B-A680-815AC95B0093}"/>
    <cellStyle name="_Sheet3 2_PCI 7" xfId="1194" xr:uid="{00000000-0005-0000-0000-0000B2040000}"/>
    <cellStyle name="_Sheet3 2_PCI 7 2" xfId="4323" xr:uid="{D718BD2A-4ED7-41B5-B07D-CF5EFD067D44}"/>
    <cellStyle name="_Sheet3 2_PCI_ROGERS_RND_CIQ_Montreal_LTE_Rollout_Rev03_1" xfId="1195" xr:uid="{00000000-0005-0000-0000-0000B3040000}"/>
    <cellStyle name="_Sheet3 2_PCI_ROGERS_RND_CIQ_Montreal_LTE_Rollout_Rev03_1 2" xfId="4324" xr:uid="{522CD35E-5C30-4F47-BBB4-5ADEDCD16BB8}"/>
    <cellStyle name="_Sheet3 3" xfId="1196" xr:uid="{00000000-0005-0000-0000-0000B4040000}"/>
    <cellStyle name="_Sheet3 3 2" xfId="4325" xr:uid="{D2E138D8-C5F5-4412-9174-11DB7D66D4CC}"/>
    <cellStyle name="_Sheet3 4" xfId="1197" xr:uid="{00000000-0005-0000-0000-0000B5040000}"/>
    <cellStyle name="_Sheet3 4 2" xfId="4326" xr:uid="{C6D0AB76-B6C0-437D-8848-70AC15ADE5FF}"/>
    <cellStyle name="_Sheet3 5" xfId="1198" xr:uid="{00000000-0005-0000-0000-0000B6040000}"/>
    <cellStyle name="_Sheet3 5 2" xfId="4327" xr:uid="{333BCFE9-5931-4498-B13D-0E561E450F56}"/>
    <cellStyle name="_Sheet3 6" xfId="1199" xr:uid="{00000000-0005-0000-0000-0000B7040000}"/>
    <cellStyle name="_Sheet3 6 2" xfId="4328" xr:uid="{3B0640C1-0F5C-4716-B6B9-2A4BB69E752B}"/>
    <cellStyle name="_Sheet3 7" xfId="1200" xr:uid="{00000000-0005-0000-0000-0000B8040000}"/>
    <cellStyle name="_Sheet3 7 2" xfId="4329" xr:uid="{4C945D02-0A95-4540-A5C1-FE9A7D275CE8}"/>
    <cellStyle name="_Sheet3 8" xfId="1201" xr:uid="{00000000-0005-0000-0000-0000B9040000}"/>
    <cellStyle name="_Sheet3 8 2" xfId="4330" xr:uid="{7FA04490-D3F9-41C6-A616-41BB81723C15}"/>
    <cellStyle name="_Sheet3 9" xfId="1202" xr:uid="{00000000-0005-0000-0000-0000BA040000}"/>
    <cellStyle name="_Sheet3 9 2" xfId="4331" xr:uid="{692B1220-489C-4A6F-ABC3-065D8E5560B6}"/>
    <cellStyle name="_Sheet3_LTE_RNDCIQ_Template_v10" xfId="1203" xr:uid="{00000000-0005-0000-0000-0000BB040000}"/>
    <cellStyle name="_Sheet3_LTE_RNDCIQ_Template_v10 2" xfId="1204" xr:uid="{00000000-0005-0000-0000-0000BC040000}"/>
    <cellStyle name="_Sheet3_LTE_RNDCIQ_Template_v10 2 2" xfId="1205" xr:uid="{00000000-0005-0000-0000-0000BD040000}"/>
    <cellStyle name="_Sheet3_LTE_RNDCIQ_Template_v10 2 2 2" xfId="4334" xr:uid="{5857ADFF-F1A0-46C3-8001-356C3DA57336}"/>
    <cellStyle name="_Sheet3_LTE_RNDCIQ_Template_v10 2 3" xfId="1206" xr:uid="{00000000-0005-0000-0000-0000BE040000}"/>
    <cellStyle name="_Sheet3_LTE_RNDCIQ_Template_v10 2 3 2" xfId="4335" xr:uid="{5ED2E755-DAC1-4D5B-BD43-D5434A766007}"/>
    <cellStyle name="_Sheet3_LTE_RNDCIQ_Template_v10 2 4" xfId="4333" xr:uid="{C551D6CA-479C-4311-879A-8769D314512E}"/>
    <cellStyle name="_Sheet3_LTE_RNDCIQ_Template_v10 3" xfId="1207" xr:uid="{00000000-0005-0000-0000-0000BF040000}"/>
    <cellStyle name="_Sheet3_LTE_RNDCIQ_Template_v10 3 2" xfId="4336" xr:uid="{3F064B7C-82C0-4566-BAF9-C0E061B1E4EC}"/>
    <cellStyle name="_Sheet3_LTE_RNDCIQ_Template_v10 4" xfId="1208" xr:uid="{00000000-0005-0000-0000-0000C0040000}"/>
    <cellStyle name="_Sheet3_LTE_RNDCIQ_Template_v10 4 2" xfId="4337" xr:uid="{A374FB8C-48CC-4FA1-877A-EBAFF8D0C699}"/>
    <cellStyle name="_Sheet3_LTE_RNDCIQ_Template_v10 5" xfId="1209" xr:uid="{00000000-0005-0000-0000-0000C1040000}"/>
    <cellStyle name="_Sheet3_LTE_RNDCIQ_Template_v10 5 2" xfId="4338" xr:uid="{E456CAB3-6A8A-4290-A27A-DB57C99C2BD7}"/>
    <cellStyle name="_Sheet3_LTE_RNDCIQ_Template_v10 6" xfId="4332" xr:uid="{1E6EB82B-5645-4D40-B805-7BAF08243CEF}"/>
    <cellStyle name="_Sheet3_ROGERS_RND_CIQ_Montreal_LTE_Rollout_Rev03_1" xfId="1210" xr:uid="{00000000-0005-0000-0000-0000C2040000}"/>
    <cellStyle name="_Sheet3_ROGERS_RND_CIQ_Montreal_LTE_Rollout_Rev03_1 2" xfId="4339" xr:uid="{13ECB1B5-63C8-4B5B-B301-D11CEEB654B5}"/>
    <cellStyle name="_TND_Knoxville_old sitename included" xfId="1211" xr:uid="{00000000-0005-0000-0000-0000C3040000}"/>
    <cellStyle name="_TND_Knoxville_old sitename included 10" xfId="1212" xr:uid="{00000000-0005-0000-0000-0000C4040000}"/>
    <cellStyle name="_TND_Knoxville_old sitename included 10 2" xfId="1213" xr:uid="{00000000-0005-0000-0000-0000C5040000}"/>
    <cellStyle name="_TND_Knoxville_old sitename included 10 2 2" xfId="4341" xr:uid="{0611AABC-510D-496E-814E-E31A978E67ED}"/>
    <cellStyle name="_TND_Knoxville_old sitename included 10 3" xfId="1214" xr:uid="{00000000-0005-0000-0000-0000C6040000}"/>
    <cellStyle name="_TND_Knoxville_old sitename included 10 3 2" xfId="4342" xr:uid="{14B4E443-9B4E-4B86-B47C-5BD664B943A4}"/>
    <cellStyle name="_TND_Knoxville_old sitename included 10 4" xfId="1215" xr:uid="{00000000-0005-0000-0000-0000C7040000}"/>
    <cellStyle name="_TND_Knoxville_old sitename included 10 4 2" xfId="4343" xr:uid="{8BDFF8CE-D8A8-4F0C-B84E-2B05BA53E104}"/>
    <cellStyle name="_TND_Knoxville_old sitename included 10 5" xfId="1216" xr:uid="{00000000-0005-0000-0000-0000C8040000}"/>
    <cellStyle name="_TND_Knoxville_old sitename included 10 5 2" xfId="4344" xr:uid="{5A294175-C208-41FA-A181-C6165054041C}"/>
    <cellStyle name="_TND_Knoxville_old sitename included 10 6" xfId="1217" xr:uid="{00000000-0005-0000-0000-0000C9040000}"/>
    <cellStyle name="_TND_Knoxville_old sitename included 10 6 2" xfId="4345" xr:uid="{D5620DB8-8DEE-4294-8065-2B89C47BC7A2}"/>
    <cellStyle name="_TND_Knoxville_old sitename included 10 7" xfId="4340" xr:uid="{BEFC292A-417E-4839-A51C-FA7025E7433F}"/>
    <cellStyle name="_TND_Knoxville_old sitename included 11" xfId="1218" xr:uid="{00000000-0005-0000-0000-0000CA040000}"/>
    <cellStyle name="_TND_Knoxville_old sitename included 11 2" xfId="1219" xr:uid="{00000000-0005-0000-0000-0000CB040000}"/>
    <cellStyle name="_TND_Knoxville_old sitename included 11 2 2" xfId="4347" xr:uid="{D1A7B2A4-4276-44AD-8A80-FCFAFD73EDF4}"/>
    <cellStyle name="_TND_Knoxville_old sitename included 11 3" xfId="1220" xr:uid="{00000000-0005-0000-0000-0000CC040000}"/>
    <cellStyle name="_TND_Knoxville_old sitename included 11 3 2" xfId="4348" xr:uid="{9BF516D6-251C-4368-8CA2-3DC152FBF4F9}"/>
    <cellStyle name="_TND_Knoxville_old sitename included 11 4" xfId="4346" xr:uid="{F68FB124-3273-4337-8EA2-C450DE988A36}"/>
    <cellStyle name="_TND_Knoxville_old sitename included 12" xfId="1221" xr:uid="{00000000-0005-0000-0000-0000CD040000}"/>
    <cellStyle name="_TND_Knoxville_old sitename included 12 2" xfId="4349" xr:uid="{3CF18EAC-1F44-4EB8-8009-632D9DDF8327}"/>
    <cellStyle name="_TND_Knoxville_old sitename included 13" xfId="1222" xr:uid="{00000000-0005-0000-0000-0000CE040000}"/>
    <cellStyle name="_TND_Knoxville_old sitename included 13 2" xfId="4350" xr:uid="{22C536A6-E499-4478-9BA9-69FA11370950}"/>
    <cellStyle name="_TND_Knoxville_old sitename included 14" xfId="1223" xr:uid="{00000000-0005-0000-0000-0000CF040000}"/>
    <cellStyle name="_TND_Knoxville_old sitename included 14 2" xfId="4351" xr:uid="{AF7B1228-F33B-41C1-9082-9769C0C84858}"/>
    <cellStyle name="_TND_Knoxville_old sitename included 2" xfId="1224" xr:uid="{00000000-0005-0000-0000-0000D0040000}"/>
    <cellStyle name="_TND_Knoxville_old sitename included 2 2" xfId="4352" xr:uid="{B388CF8A-B23C-4653-97C4-5E6C204C7F2D}"/>
    <cellStyle name="_TND_Knoxville_old sitename included 2_eUtran NeighRelations" xfId="1225" xr:uid="{00000000-0005-0000-0000-0000D1040000}"/>
    <cellStyle name="_TND_Knoxville_old sitename included 2_eUtran NeighRelations 2" xfId="1226" xr:uid="{00000000-0005-0000-0000-0000D2040000}"/>
    <cellStyle name="_TND_Knoxville_old sitename included 2_eUtran NeighRelations 2 2" xfId="1227" xr:uid="{00000000-0005-0000-0000-0000D3040000}"/>
    <cellStyle name="_TND_Knoxville_old sitename included 2_eUtran NeighRelations 2 2 2" xfId="4354" xr:uid="{5E94F771-0052-4056-B1A8-9577C56DA566}"/>
    <cellStyle name="_TND_Knoxville_old sitename included 2_eUtran NeighRelations 2 3" xfId="1228" xr:uid="{00000000-0005-0000-0000-0000D4040000}"/>
    <cellStyle name="_TND_Knoxville_old sitename included 2_eUtran NeighRelations 2 3 2" xfId="4355" xr:uid="{1CA61F4D-7E5B-4366-BD86-EC147558D1E5}"/>
    <cellStyle name="_TND_Knoxville_old sitename included 2_eUtran NeighRelations 2 4" xfId="1229" xr:uid="{00000000-0005-0000-0000-0000D5040000}"/>
    <cellStyle name="_TND_Knoxville_old sitename included 2_eUtran NeighRelations 2 4 2" xfId="4356" xr:uid="{F28BE33A-DC5D-46D1-9990-1711B857FB5B}"/>
    <cellStyle name="_TND_Knoxville_old sitename included 2_eUtran NeighRelations 2 5" xfId="1230" xr:uid="{00000000-0005-0000-0000-0000D6040000}"/>
    <cellStyle name="_TND_Knoxville_old sitename included 2_eUtran NeighRelations 2 5 2" xfId="4357" xr:uid="{E26B44BE-6E17-4126-A9AB-B9FF2CD8FAE2}"/>
    <cellStyle name="_TND_Knoxville_old sitename included 2_eUtran NeighRelations 2 6" xfId="1231" xr:uid="{00000000-0005-0000-0000-0000D7040000}"/>
    <cellStyle name="_TND_Knoxville_old sitename included 2_eUtran NeighRelations 2 6 2" xfId="4358" xr:uid="{0F247112-E21B-4639-B731-823578BDEEA5}"/>
    <cellStyle name="_TND_Knoxville_old sitename included 2_eUtran NeighRelations 2 7" xfId="4353" xr:uid="{6D545807-C965-4F80-8AB6-9DF885089DDB}"/>
    <cellStyle name="_TND_Knoxville_old sitename included 2_eUtran NeighRelations 3" xfId="1232" xr:uid="{00000000-0005-0000-0000-0000D8040000}"/>
    <cellStyle name="_TND_Knoxville_old sitename included 2_eUtran NeighRelations 3 2" xfId="4359" xr:uid="{D295ACA8-E151-4CE7-84E1-BF971C2C9CC6}"/>
    <cellStyle name="_TND_Knoxville_old sitename included 2_eUtran NeighRelations 4" xfId="1233" xr:uid="{00000000-0005-0000-0000-0000D9040000}"/>
    <cellStyle name="_TND_Knoxville_old sitename included 2_eUtran NeighRelations 4 2" xfId="1234" xr:uid="{00000000-0005-0000-0000-0000DA040000}"/>
    <cellStyle name="_TND_Knoxville_old sitename included 2_eUtran NeighRelations 4 2 2" xfId="4361" xr:uid="{A98D7252-3672-44C6-8AB4-EEE6F4BDEEB5}"/>
    <cellStyle name="_TND_Knoxville_old sitename included 2_eUtran NeighRelations 4 3" xfId="1235" xr:uid="{00000000-0005-0000-0000-0000DB040000}"/>
    <cellStyle name="_TND_Knoxville_old sitename included 2_eUtran NeighRelations 4 3 2" xfId="4362" xr:uid="{8C40E8B9-877C-4918-8AA0-FA3EE6268A38}"/>
    <cellStyle name="_TND_Knoxville_old sitename included 2_eUtran NeighRelations 4 4" xfId="4360" xr:uid="{74AF19EA-CE78-42D2-9BFD-F7A834377534}"/>
    <cellStyle name="_TND_Knoxville_old sitename included 2_eUtran NeighRelations 5" xfId="1236" xr:uid="{00000000-0005-0000-0000-0000DC040000}"/>
    <cellStyle name="_TND_Knoxville_old sitename included 2_eUtran NeighRelations 5 2" xfId="4363" xr:uid="{2A20AD67-EE66-4EC0-AC51-9D1ACF133F5D}"/>
    <cellStyle name="_TND_Knoxville_old sitename included 2_eUtran NeighRelations 6" xfId="1237" xr:uid="{00000000-0005-0000-0000-0000DD040000}"/>
    <cellStyle name="_TND_Knoxville_old sitename included 2_eUtran NeighRelations 6 2" xfId="4364" xr:uid="{355BC4AF-7B89-4EA4-A50E-3C3A85E2B512}"/>
    <cellStyle name="_TND_Knoxville_old sitename included 2_eUtran NeighRelations 7" xfId="1238" xr:uid="{00000000-0005-0000-0000-0000DE040000}"/>
    <cellStyle name="_TND_Knoxville_old sitename included 2_eUtran NeighRelations 7 2" xfId="4365" xr:uid="{E881C90F-1A2D-4999-AAEA-3F203E8E13EA}"/>
    <cellStyle name="_TND_Knoxville_old sitename included 2_eUtran NeighRelations_ROGERS_RND_CIQ_Montreal_LTE_Rollout_Rev03_1" xfId="1239" xr:uid="{00000000-0005-0000-0000-0000DF040000}"/>
    <cellStyle name="_TND_Knoxville_old sitename included 2_eUtran NeighRelations_ROGERS_RND_CIQ_Montreal_LTE_Rollout_Rev03_1 2" xfId="4366" xr:uid="{8ADB4FB4-508E-4190-9621-2813A97C3521}"/>
    <cellStyle name="_TND_Knoxville_old sitename included 2_Losses and Delays" xfId="1240" xr:uid="{00000000-0005-0000-0000-0000E0040000}"/>
    <cellStyle name="_TND_Knoxville_old sitename included 2_Losses and Delays 2" xfId="1241" xr:uid="{00000000-0005-0000-0000-0000E1040000}"/>
    <cellStyle name="_TND_Knoxville_old sitename included 2_Losses and Delays 2 2" xfId="1242" xr:uid="{00000000-0005-0000-0000-0000E2040000}"/>
    <cellStyle name="_TND_Knoxville_old sitename included 2_Losses and Delays 2 2 2" xfId="4368" xr:uid="{8BE4DC6C-91E5-4DE6-A605-F9F87BC3D749}"/>
    <cellStyle name="_TND_Knoxville_old sitename included 2_Losses and Delays 2 3" xfId="1243" xr:uid="{00000000-0005-0000-0000-0000E3040000}"/>
    <cellStyle name="_TND_Knoxville_old sitename included 2_Losses and Delays 2 3 2" xfId="4369" xr:uid="{9DDF3128-CCF7-4B1D-BAB7-AA37B5EFAD6E}"/>
    <cellStyle name="_TND_Knoxville_old sitename included 2_Losses and Delays 2 4" xfId="1244" xr:uid="{00000000-0005-0000-0000-0000E4040000}"/>
    <cellStyle name="_TND_Knoxville_old sitename included 2_Losses and Delays 2 4 2" xfId="4370" xr:uid="{84682FC6-7110-4FE8-AC68-3685F2FF4E5C}"/>
    <cellStyle name="_TND_Knoxville_old sitename included 2_Losses and Delays 2 5" xfId="1245" xr:uid="{00000000-0005-0000-0000-0000E5040000}"/>
    <cellStyle name="_TND_Knoxville_old sitename included 2_Losses and Delays 2 5 2" xfId="4371" xr:uid="{F571B4BD-752C-4457-8CF3-C996F92445EE}"/>
    <cellStyle name="_TND_Knoxville_old sitename included 2_Losses and Delays 2 6" xfId="1246" xr:uid="{00000000-0005-0000-0000-0000E6040000}"/>
    <cellStyle name="_TND_Knoxville_old sitename included 2_Losses and Delays 2 6 2" xfId="4372" xr:uid="{2D814E1A-A5CB-455D-8207-47DFBE7BB3B6}"/>
    <cellStyle name="_TND_Knoxville_old sitename included 2_Losses and Delays 2 7" xfId="4367" xr:uid="{ED1D66FF-60BA-4CF8-AA5F-EA0875CFB5AD}"/>
    <cellStyle name="_TND_Knoxville_old sitename included 2_Losses and Delays 3" xfId="1247" xr:uid="{00000000-0005-0000-0000-0000E7040000}"/>
    <cellStyle name="_TND_Knoxville_old sitename included 2_Losses and Delays 3 2" xfId="4373" xr:uid="{B76EAB74-6D83-4B8A-8619-691CCD694DF2}"/>
    <cellStyle name="_TND_Knoxville_old sitename included 2_Losses and Delays 4" xfId="1248" xr:uid="{00000000-0005-0000-0000-0000E8040000}"/>
    <cellStyle name="_TND_Knoxville_old sitename included 2_Losses and Delays 4 2" xfId="1249" xr:uid="{00000000-0005-0000-0000-0000E9040000}"/>
    <cellStyle name="_TND_Knoxville_old sitename included 2_Losses and Delays 4 2 2" xfId="4375" xr:uid="{2BA282B6-E0EC-451D-BEF8-39DC031F65C6}"/>
    <cellStyle name="_TND_Knoxville_old sitename included 2_Losses and Delays 4 3" xfId="1250" xr:uid="{00000000-0005-0000-0000-0000EA040000}"/>
    <cellStyle name="_TND_Knoxville_old sitename included 2_Losses and Delays 4 3 2" xfId="4376" xr:uid="{AF3D58A3-2D83-44BB-8BA4-8320999D60E3}"/>
    <cellStyle name="_TND_Knoxville_old sitename included 2_Losses and Delays 4 4" xfId="4374" xr:uid="{E8EF35D8-F40E-4124-B213-7092F5C84015}"/>
    <cellStyle name="_TND_Knoxville_old sitename included 2_Losses and Delays 5" xfId="1251" xr:uid="{00000000-0005-0000-0000-0000EB040000}"/>
    <cellStyle name="_TND_Knoxville_old sitename included 2_Losses and Delays 5 2" xfId="4377" xr:uid="{2C812275-CF0D-49CB-B4AE-26E273D71011}"/>
    <cellStyle name="_TND_Knoxville_old sitename included 2_Losses and Delays 6" xfId="1252" xr:uid="{00000000-0005-0000-0000-0000EC040000}"/>
    <cellStyle name="_TND_Knoxville_old sitename included 2_Losses and Delays 6 2" xfId="4378" xr:uid="{197478DE-5ED8-4751-A40C-44422C4925B5}"/>
    <cellStyle name="_TND_Knoxville_old sitename included 2_Losses and Delays 7" xfId="1253" xr:uid="{00000000-0005-0000-0000-0000ED040000}"/>
    <cellStyle name="_TND_Knoxville_old sitename included 2_Losses and Delays 7 2" xfId="4379" xr:uid="{CCF97EA3-2145-430D-B63B-97C39A761F1E}"/>
    <cellStyle name="_TND_Knoxville_old sitename included 2_Losses and Delays_ROGERS_RND_CIQ_Montreal_LTE_Rollout_Rev03_1" xfId="1254" xr:uid="{00000000-0005-0000-0000-0000EE040000}"/>
    <cellStyle name="_TND_Knoxville_old sitename included 2_Losses and Delays_ROGERS_RND_CIQ_Montreal_LTE_Rollout_Rev03_1 2" xfId="4380" xr:uid="{DFC55768-C919-47EF-9C07-F0A6BE5E0BAD}"/>
    <cellStyle name="_TND_Knoxville_old sitename included 2_PCI" xfId="1255" xr:uid="{00000000-0005-0000-0000-0000EF040000}"/>
    <cellStyle name="_TND_Knoxville_old sitename included 2_PCI 2" xfId="1256" xr:uid="{00000000-0005-0000-0000-0000F0040000}"/>
    <cellStyle name="_TND_Knoxville_old sitename included 2_PCI 2 2" xfId="1257" xr:uid="{00000000-0005-0000-0000-0000F1040000}"/>
    <cellStyle name="_TND_Knoxville_old sitename included 2_PCI 2 2 2" xfId="4382" xr:uid="{AB508950-794E-409F-9B6B-96003DC93E0C}"/>
    <cellStyle name="_TND_Knoxville_old sitename included 2_PCI 2 3" xfId="1258" xr:uid="{00000000-0005-0000-0000-0000F2040000}"/>
    <cellStyle name="_TND_Knoxville_old sitename included 2_PCI 2 3 2" xfId="4383" xr:uid="{37C21F51-7F56-4EF3-A6E8-392D44E2F366}"/>
    <cellStyle name="_TND_Knoxville_old sitename included 2_PCI 2 4" xfId="1259" xr:uid="{00000000-0005-0000-0000-0000F3040000}"/>
    <cellStyle name="_TND_Knoxville_old sitename included 2_PCI 2 4 2" xfId="4384" xr:uid="{273EC61E-53BD-48A5-8F8B-AD12F8B47508}"/>
    <cellStyle name="_TND_Knoxville_old sitename included 2_PCI 2 5" xfId="1260" xr:uid="{00000000-0005-0000-0000-0000F4040000}"/>
    <cellStyle name="_TND_Knoxville_old sitename included 2_PCI 2 5 2" xfId="4385" xr:uid="{6E92EDDA-C8B9-4C69-9AD6-C6E834FF3BB2}"/>
    <cellStyle name="_TND_Knoxville_old sitename included 2_PCI 2 6" xfId="1261" xr:uid="{00000000-0005-0000-0000-0000F5040000}"/>
    <cellStyle name="_TND_Knoxville_old sitename included 2_PCI 2 6 2" xfId="4386" xr:uid="{DCC47C6F-1D4E-4E16-877D-E4F747BB6907}"/>
    <cellStyle name="_TND_Knoxville_old sitename included 2_PCI 2 7" xfId="4381" xr:uid="{D43E8313-CF45-4036-95E8-19DAB6EDE4F2}"/>
    <cellStyle name="_TND_Knoxville_old sitename included 2_PCI 3" xfId="1262" xr:uid="{00000000-0005-0000-0000-0000F6040000}"/>
    <cellStyle name="_TND_Knoxville_old sitename included 2_PCI 3 2" xfId="4387" xr:uid="{EE3F5F67-E577-4ADB-BA45-5785AE89615F}"/>
    <cellStyle name="_TND_Knoxville_old sitename included 2_PCI 4" xfId="1263" xr:uid="{00000000-0005-0000-0000-0000F7040000}"/>
    <cellStyle name="_TND_Knoxville_old sitename included 2_PCI 4 2" xfId="1264" xr:uid="{00000000-0005-0000-0000-0000F8040000}"/>
    <cellStyle name="_TND_Knoxville_old sitename included 2_PCI 4 2 2" xfId="4389" xr:uid="{6B9C915C-C044-40DB-8E61-009F69BB1221}"/>
    <cellStyle name="_TND_Knoxville_old sitename included 2_PCI 4 3" xfId="1265" xr:uid="{00000000-0005-0000-0000-0000F9040000}"/>
    <cellStyle name="_TND_Knoxville_old sitename included 2_PCI 4 3 2" xfId="4390" xr:uid="{68C8F3EC-4315-4A0F-8029-94AD749B3A53}"/>
    <cellStyle name="_TND_Knoxville_old sitename included 2_PCI 4 4" xfId="4388" xr:uid="{6105B3DD-B6DC-4658-BBD1-EDD021980D29}"/>
    <cellStyle name="_TND_Knoxville_old sitename included 2_PCI 5" xfId="1266" xr:uid="{00000000-0005-0000-0000-0000FA040000}"/>
    <cellStyle name="_TND_Knoxville_old sitename included 2_PCI 5 2" xfId="4391" xr:uid="{636D754A-97B5-44C3-B6C8-6101FD43A7DB}"/>
    <cellStyle name="_TND_Knoxville_old sitename included 2_PCI 6" xfId="1267" xr:uid="{00000000-0005-0000-0000-0000FB040000}"/>
    <cellStyle name="_TND_Knoxville_old sitename included 2_PCI 6 2" xfId="4392" xr:uid="{848F4BA2-74AF-4C7D-8CFE-A82CCF57C257}"/>
    <cellStyle name="_TND_Knoxville_old sitename included 2_PCI 7" xfId="1268" xr:uid="{00000000-0005-0000-0000-0000FC040000}"/>
    <cellStyle name="_TND_Knoxville_old sitename included 2_PCI 7 2" xfId="4393" xr:uid="{69192831-6323-4B87-B9A2-2F86F6A563DF}"/>
    <cellStyle name="_TND_Knoxville_old sitename included 2_PCI_ROGERS_RND_CIQ_Montreal_LTE_Rollout_Rev03_1" xfId="1269" xr:uid="{00000000-0005-0000-0000-0000FD040000}"/>
    <cellStyle name="_TND_Knoxville_old sitename included 2_PCI_ROGERS_RND_CIQ_Montreal_LTE_Rollout_Rev03_1 2" xfId="4394" xr:uid="{51E9946F-A6EC-4D58-8343-19C15D388A40}"/>
    <cellStyle name="_TND_Knoxville_old sitename included 3" xfId="1270" xr:uid="{00000000-0005-0000-0000-0000FE040000}"/>
    <cellStyle name="_TND_Knoxville_old sitename included 3 2" xfId="4395" xr:uid="{D3B7778C-EB35-468C-A3A0-231F280B5EC3}"/>
    <cellStyle name="_TND_Knoxville_old sitename included 4" xfId="1271" xr:uid="{00000000-0005-0000-0000-0000FF040000}"/>
    <cellStyle name="_TND_Knoxville_old sitename included 4 2" xfId="4396" xr:uid="{1E4A92F3-DBAC-4382-A24F-6331388069FA}"/>
    <cellStyle name="_TND_Knoxville_old sitename included 5" xfId="1272" xr:uid="{00000000-0005-0000-0000-000000050000}"/>
    <cellStyle name="_TND_Knoxville_old sitename included 5 2" xfId="4397" xr:uid="{0DA164FC-E499-4486-8F38-FE64115E5D25}"/>
    <cellStyle name="_TND_Knoxville_old sitename included 6" xfId="1273" xr:uid="{00000000-0005-0000-0000-000001050000}"/>
    <cellStyle name="_TND_Knoxville_old sitename included 6 2" xfId="4398" xr:uid="{3CE8DFE1-0BA6-428F-8CA6-9C387E73BEB7}"/>
    <cellStyle name="_TND_Knoxville_old sitename included 7" xfId="1274" xr:uid="{00000000-0005-0000-0000-000002050000}"/>
    <cellStyle name="_TND_Knoxville_old sitename included 7 2" xfId="4399" xr:uid="{B9C720EC-127B-494E-9917-539684A3104D}"/>
    <cellStyle name="_TND_Knoxville_old sitename included 8" xfId="1275" xr:uid="{00000000-0005-0000-0000-000003050000}"/>
    <cellStyle name="_TND_Knoxville_old sitename included 8 2" xfId="4400" xr:uid="{E84A1F1B-B442-4D9C-BEF7-26BBB9D0316F}"/>
    <cellStyle name="_TND_Knoxville_old sitename included 9" xfId="1276" xr:uid="{00000000-0005-0000-0000-000004050000}"/>
    <cellStyle name="_TND_Knoxville_old sitename included 9 2" xfId="4401" xr:uid="{1BA6A9B5-4E4D-46AD-BE02-C90464457F3B}"/>
    <cellStyle name="_TND_Knoxville_old sitename included_LTE_RNDCIQ_Template_v10" xfId="1277" xr:uid="{00000000-0005-0000-0000-000005050000}"/>
    <cellStyle name="_TND_Knoxville_old sitename included_LTE_RNDCIQ_Template_v10 2" xfId="1278" xr:uid="{00000000-0005-0000-0000-000006050000}"/>
    <cellStyle name="_TND_Knoxville_old sitename included_LTE_RNDCIQ_Template_v10 2 2" xfId="1279" xr:uid="{00000000-0005-0000-0000-000007050000}"/>
    <cellStyle name="_TND_Knoxville_old sitename included_LTE_RNDCIQ_Template_v10 2 2 2" xfId="4404" xr:uid="{E46F135F-26C0-4341-AA05-AA084B285C96}"/>
    <cellStyle name="_TND_Knoxville_old sitename included_LTE_RNDCIQ_Template_v10 2 3" xfId="1280" xr:uid="{00000000-0005-0000-0000-000008050000}"/>
    <cellStyle name="_TND_Knoxville_old sitename included_LTE_RNDCIQ_Template_v10 2 3 2" xfId="4405" xr:uid="{4DDEE891-81D0-4613-9E32-BF1AFBD68CEF}"/>
    <cellStyle name="_TND_Knoxville_old sitename included_LTE_RNDCIQ_Template_v10 2 4" xfId="4403" xr:uid="{156C05B3-3360-49B7-A763-668EBA5BD779}"/>
    <cellStyle name="_TND_Knoxville_old sitename included_LTE_RNDCIQ_Template_v10 3" xfId="1281" xr:uid="{00000000-0005-0000-0000-000009050000}"/>
    <cellStyle name="_TND_Knoxville_old sitename included_LTE_RNDCIQ_Template_v10 3 2" xfId="4406" xr:uid="{DD351F47-D9DF-4B37-A4AE-919076FC05AB}"/>
    <cellStyle name="_TND_Knoxville_old sitename included_LTE_RNDCIQ_Template_v10 4" xfId="1282" xr:uid="{00000000-0005-0000-0000-00000A050000}"/>
    <cellStyle name="_TND_Knoxville_old sitename included_LTE_RNDCIQ_Template_v10 4 2" xfId="4407" xr:uid="{7E1A1517-1F06-4D84-A6D4-16763EE5F160}"/>
    <cellStyle name="_TND_Knoxville_old sitename included_LTE_RNDCIQ_Template_v10 5" xfId="1283" xr:uid="{00000000-0005-0000-0000-00000B050000}"/>
    <cellStyle name="_TND_Knoxville_old sitename included_LTE_RNDCIQ_Template_v10 5 2" xfId="4408" xr:uid="{A95AFDD1-6BEC-4AAD-B160-E0AB269707F5}"/>
    <cellStyle name="_TND_Knoxville_old sitename included_LTE_RNDCIQ_Template_v10 6" xfId="4402" xr:uid="{1990CF38-8244-4405-A92D-BACB44F11B45}"/>
    <cellStyle name="_TND_Knoxville_old sitename included_ROGERS_RND_CIQ_Montreal_LTE_Rollout_Rev03_1" xfId="1284" xr:uid="{00000000-0005-0000-0000-00000C050000}"/>
    <cellStyle name="_TND_Knoxville_old sitename included_ROGERS_RND_CIQ_Montreal_LTE_Rollout_Rev03_1 2" xfId="4409" xr:uid="{53EDB436-25EB-41A4-923A-33215913A26D}"/>
    <cellStyle name="_updated format_RND_CIQ_I&amp;II&amp;III&amp;IV_DALLAS_Ver 2D" xfId="1285" xr:uid="{00000000-0005-0000-0000-00000D050000}"/>
    <cellStyle name="_updated format_RND_CIQ_I&amp;II&amp;III&amp;IV_DALLAS_Ver 2D 10" xfId="1286" xr:uid="{00000000-0005-0000-0000-00000E050000}"/>
    <cellStyle name="_updated format_RND_CIQ_I&amp;II&amp;III&amp;IV_DALLAS_Ver 2D 10 2" xfId="1287" xr:uid="{00000000-0005-0000-0000-00000F050000}"/>
    <cellStyle name="_updated format_RND_CIQ_I&amp;II&amp;III&amp;IV_DALLAS_Ver 2D 10 2 2" xfId="4411" xr:uid="{AADC053F-A72B-4623-849C-7C6D04C6CAFA}"/>
    <cellStyle name="_updated format_RND_CIQ_I&amp;II&amp;III&amp;IV_DALLAS_Ver 2D 10 3" xfId="1288" xr:uid="{00000000-0005-0000-0000-000010050000}"/>
    <cellStyle name="_updated format_RND_CIQ_I&amp;II&amp;III&amp;IV_DALLAS_Ver 2D 10 3 2" xfId="4412" xr:uid="{DAF79055-A9EF-4136-BAA8-F85DF419FA9C}"/>
    <cellStyle name="_updated format_RND_CIQ_I&amp;II&amp;III&amp;IV_DALLAS_Ver 2D 10 4" xfId="1289" xr:uid="{00000000-0005-0000-0000-000011050000}"/>
    <cellStyle name="_updated format_RND_CIQ_I&amp;II&amp;III&amp;IV_DALLAS_Ver 2D 10 4 2" xfId="4413" xr:uid="{32110F35-F2C7-470D-8117-14BB5C773D7C}"/>
    <cellStyle name="_updated format_RND_CIQ_I&amp;II&amp;III&amp;IV_DALLAS_Ver 2D 10 5" xfId="1290" xr:uid="{00000000-0005-0000-0000-000012050000}"/>
    <cellStyle name="_updated format_RND_CIQ_I&amp;II&amp;III&amp;IV_DALLAS_Ver 2D 10 5 2" xfId="4414" xr:uid="{7458061B-F4C7-4EB2-B86D-664F986D860C}"/>
    <cellStyle name="_updated format_RND_CIQ_I&amp;II&amp;III&amp;IV_DALLAS_Ver 2D 10 6" xfId="1291" xr:uid="{00000000-0005-0000-0000-000013050000}"/>
    <cellStyle name="_updated format_RND_CIQ_I&amp;II&amp;III&amp;IV_DALLAS_Ver 2D 10 6 2" xfId="4415" xr:uid="{1F9188D4-A1F2-49E2-8486-7DB346A78A5A}"/>
    <cellStyle name="_updated format_RND_CIQ_I&amp;II&amp;III&amp;IV_DALLAS_Ver 2D 10 7" xfId="4410" xr:uid="{E0AD9975-C423-4306-B042-1AC15416FA67}"/>
    <cellStyle name="_updated format_RND_CIQ_I&amp;II&amp;III&amp;IV_DALLAS_Ver 2D 11" xfId="1292" xr:uid="{00000000-0005-0000-0000-000014050000}"/>
    <cellStyle name="_updated format_RND_CIQ_I&amp;II&amp;III&amp;IV_DALLAS_Ver 2D 11 2" xfId="1293" xr:uid="{00000000-0005-0000-0000-000015050000}"/>
    <cellStyle name="_updated format_RND_CIQ_I&amp;II&amp;III&amp;IV_DALLAS_Ver 2D 11 2 2" xfId="4417" xr:uid="{4D7C9641-1941-4A8B-A0FE-00E9E38E9CA2}"/>
    <cellStyle name="_updated format_RND_CIQ_I&amp;II&amp;III&amp;IV_DALLAS_Ver 2D 11 3" xfId="1294" xr:uid="{00000000-0005-0000-0000-000016050000}"/>
    <cellStyle name="_updated format_RND_CIQ_I&amp;II&amp;III&amp;IV_DALLAS_Ver 2D 11 3 2" xfId="4418" xr:uid="{7E949BCC-D926-4553-9831-C8B3C3C55B18}"/>
    <cellStyle name="_updated format_RND_CIQ_I&amp;II&amp;III&amp;IV_DALLAS_Ver 2D 11 4" xfId="4416" xr:uid="{EA569D50-390E-4776-AFDE-04B9B460BF4C}"/>
    <cellStyle name="_updated format_RND_CIQ_I&amp;II&amp;III&amp;IV_DALLAS_Ver 2D 12" xfId="1295" xr:uid="{00000000-0005-0000-0000-000017050000}"/>
    <cellStyle name="_updated format_RND_CIQ_I&amp;II&amp;III&amp;IV_DALLAS_Ver 2D 12 2" xfId="4419" xr:uid="{AB36378A-F958-461D-8D0D-8C3D2D50C1B5}"/>
    <cellStyle name="_updated format_RND_CIQ_I&amp;II&amp;III&amp;IV_DALLAS_Ver 2D 13" xfId="1296" xr:uid="{00000000-0005-0000-0000-000018050000}"/>
    <cellStyle name="_updated format_RND_CIQ_I&amp;II&amp;III&amp;IV_DALLAS_Ver 2D 13 2" xfId="4420" xr:uid="{6A41BEDB-FAAD-4F79-9D2C-8BB4B8115A83}"/>
    <cellStyle name="_updated format_RND_CIQ_I&amp;II&amp;III&amp;IV_DALLAS_Ver 2D 14" xfId="1297" xr:uid="{00000000-0005-0000-0000-000019050000}"/>
    <cellStyle name="_updated format_RND_CIQ_I&amp;II&amp;III&amp;IV_DALLAS_Ver 2D 14 2" xfId="4421" xr:uid="{67FA2C09-D485-4A24-8BA0-645F63709C8C}"/>
    <cellStyle name="_updated format_RND_CIQ_I&amp;II&amp;III&amp;IV_DALLAS_Ver 2D 2" xfId="1298" xr:uid="{00000000-0005-0000-0000-00001A050000}"/>
    <cellStyle name="_updated format_RND_CIQ_I&amp;II&amp;III&amp;IV_DALLAS_Ver 2D 2 2" xfId="4422" xr:uid="{669F62C3-4381-4D16-A8BF-7362835B2339}"/>
    <cellStyle name="_updated format_RND_CIQ_I&amp;II&amp;III&amp;IV_DALLAS_Ver 2D 2_eUtran NeighRelations" xfId="1299" xr:uid="{00000000-0005-0000-0000-00001B050000}"/>
    <cellStyle name="_updated format_RND_CIQ_I&amp;II&amp;III&amp;IV_DALLAS_Ver 2D 2_eUtran NeighRelations 2" xfId="1300" xr:uid="{00000000-0005-0000-0000-00001C050000}"/>
    <cellStyle name="_updated format_RND_CIQ_I&amp;II&amp;III&amp;IV_DALLAS_Ver 2D 2_eUtran NeighRelations 2 2" xfId="1301" xr:uid="{00000000-0005-0000-0000-00001D050000}"/>
    <cellStyle name="_updated format_RND_CIQ_I&amp;II&amp;III&amp;IV_DALLAS_Ver 2D 2_eUtran NeighRelations 2 2 2" xfId="4424" xr:uid="{CFEEC915-FCC4-4619-8428-5A0B035C8D48}"/>
    <cellStyle name="_updated format_RND_CIQ_I&amp;II&amp;III&amp;IV_DALLAS_Ver 2D 2_eUtran NeighRelations 2 3" xfId="1302" xr:uid="{00000000-0005-0000-0000-00001E050000}"/>
    <cellStyle name="_updated format_RND_CIQ_I&amp;II&amp;III&amp;IV_DALLAS_Ver 2D 2_eUtran NeighRelations 2 3 2" xfId="4425" xr:uid="{FCAA390B-23CD-4DDB-A218-11FEFD7A2174}"/>
    <cellStyle name="_updated format_RND_CIQ_I&amp;II&amp;III&amp;IV_DALLAS_Ver 2D 2_eUtran NeighRelations 2 4" xfId="1303" xr:uid="{00000000-0005-0000-0000-00001F050000}"/>
    <cellStyle name="_updated format_RND_CIQ_I&amp;II&amp;III&amp;IV_DALLAS_Ver 2D 2_eUtran NeighRelations 2 4 2" xfId="4426" xr:uid="{49DC4D92-5EFE-4E34-BA6F-DAFACE392167}"/>
    <cellStyle name="_updated format_RND_CIQ_I&amp;II&amp;III&amp;IV_DALLAS_Ver 2D 2_eUtran NeighRelations 2 5" xfId="1304" xr:uid="{00000000-0005-0000-0000-000020050000}"/>
    <cellStyle name="_updated format_RND_CIQ_I&amp;II&amp;III&amp;IV_DALLAS_Ver 2D 2_eUtran NeighRelations 2 5 2" xfId="4427" xr:uid="{2BF9855E-6D03-4561-80D6-02FFE432BB36}"/>
    <cellStyle name="_updated format_RND_CIQ_I&amp;II&amp;III&amp;IV_DALLAS_Ver 2D 2_eUtran NeighRelations 2 6" xfId="1305" xr:uid="{00000000-0005-0000-0000-000021050000}"/>
    <cellStyle name="_updated format_RND_CIQ_I&amp;II&amp;III&amp;IV_DALLAS_Ver 2D 2_eUtran NeighRelations 2 6 2" xfId="4428" xr:uid="{C77A2F7C-4108-4835-B408-D5A734332C8F}"/>
    <cellStyle name="_updated format_RND_CIQ_I&amp;II&amp;III&amp;IV_DALLAS_Ver 2D 2_eUtran NeighRelations 2 7" xfId="4423" xr:uid="{75C14DDB-54F1-4E5E-9CAE-6DA403280993}"/>
    <cellStyle name="_updated format_RND_CIQ_I&amp;II&amp;III&amp;IV_DALLAS_Ver 2D 2_eUtran NeighRelations 3" xfId="1306" xr:uid="{00000000-0005-0000-0000-000022050000}"/>
    <cellStyle name="_updated format_RND_CIQ_I&amp;II&amp;III&amp;IV_DALLAS_Ver 2D 2_eUtran NeighRelations 3 2" xfId="4429" xr:uid="{103C6B8E-0371-4A4C-9E0E-B1EB457818E3}"/>
    <cellStyle name="_updated format_RND_CIQ_I&amp;II&amp;III&amp;IV_DALLAS_Ver 2D 2_eUtran NeighRelations 4" xfId="1307" xr:uid="{00000000-0005-0000-0000-000023050000}"/>
    <cellStyle name="_updated format_RND_CIQ_I&amp;II&amp;III&amp;IV_DALLAS_Ver 2D 2_eUtran NeighRelations 4 2" xfId="1308" xr:uid="{00000000-0005-0000-0000-000024050000}"/>
    <cellStyle name="_updated format_RND_CIQ_I&amp;II&amp;III&amp;IV_DALLAS_Ver 2D 2_eUtran NeighRelations 4 2 2" xfId="4431" xr:uid="{CEE3D601-DBA8-44AE-9BE6-8607C6C9D064}"/>
    <cellStyle name="_updated format_RND_CIQ_I&amp;II&amp;III&amp;IV_DALLAS_Ver 2D 2_eUtran NeighRelations 4 3" xfId="1309" xr:uid="{00000000-0005-0000-0000-000025050000}"/>
    <cellStyle name="_updated format_RND_CIQ_I&amp;II&amp;III&amp;IV_DALLAS_Ver 2D 2_eUtran NeighRelations 4 3 2" xfId="4432" xr:uid="{2BA155DF-D6BB-446C-B44C-74E55CB3FCAC}"/>
    <cellStyle name="_updated format_RND_CIQ_I&amp;II&amp;III&amp;IV_DALLAS_Ver 2D 2_eUtran NeighRelations 4 4" xfId="4430" xr:uid="{EC6E83D7-953D-43F8-BF7B-E253796BBCD1}"/>
    <cellStyle name="_updated format_RND_CIQ_I&amp;II&amp;III&amp;IV_DALLAS_Ver 2D 2_eUtran NeighRelations 5" xfId="1310" xr:uid="{00000000-0005-0000-0000-000026050000}"/>
    <cellStyle name="_updated format_RND_CIQ_I&amp;II&amp;III&amp;IV_DALLAS_Ver 2D 2_eUtran NeighRelations 5 2" xfId="4433" xr:uid="{6BE2EFA1-2C28-4F56-84FF-DA04DE171828}"/>
    <cellStyle name="_updated format_RND_CIQ_I&amp;II&amp;III&amp;IV_DALLAS_Ver 2D 2_eUtran NeighRelations 6" xfId="1311" xr:uid="{00000000-0005-0000-0000-000027050000}"/>
    <cellStyle name="_updated format_RND_CIQ_I&amp;II&amp;III&amp;IV_DALLAS_Ver 2D 2_eUtran NeighRelations 6 2" xfId="4434" xr:uid="{6F24E174-E5C9-4A0D-AF63-824937AB6DBB}"/>
    <cellStyle name="_updated format_RND_CIQ_I&amp;II&amp;III&amp;IV_DALLAS_Ver 2D 2_eUtran NeighRelations 7" xfId="1312" xr:uid="{00000000-0005-0000-0000-000028050000}"/>
    <cellStyle name="_updated format_RND_CIQ_I&amp;II&amp;III&amp;IV_DALLAS_Ver 2D 2_eUtran NeighRelations 7 2" xfId="4435" xr:uid="{6A27E7DE-4B48-479D-BE30-F6E683713432}"/>
    <cellStyle name="_updated format_RND_CIQ_I&amp;II&amp;III&amp;IV_DALLAS_Ver 2D 2_eUtran NeighRelations_ROGERS_RND_CIQ_Montreal_LTE_Rollout_Rev03_1" xfId="1313" xr:uid="{00000000-0005-0000-0000-000029050000}"/>
    <cellStyle name="_updated format_RND_CIQ_I&amp;II&amp;III&amp;IV_DALLAS_Ver 2D 2_eUtran NeighRelations_ROGERS_RND_CIQ_Montreal_LTE_Rollout_Rev03_1 2" xfId="4436" xr:uid="{F5B0E23B-D3F1-4C2E-9D54-85DE0223F512}"/>
    <cellStyle name="_updated format_RND_CIQ_I&amp;II&amp;III&amp;IV_DALLAS_Ver 2D 2_Losses and Delays" xfId="1314" xr:uid="{00000000-0005-0000-0000-00002A050000}"/>
    <cellStyle name="_updated format_RND_CIQ_I&amp;II&amp;III&amp;IV_DALLAS_Ver 2D 2_Losses and Delays 2" xfId="1315" xr:uid="{00000000-0005-0000-0000-00002B050000}"/>
    <cellStyle name="_updated format_RND_CIQ_I&amp;II&amp;III&amp;IV_DALLAS_Ver 2D 2_Losses and Delays 2 2" xfId="1316" xr:uid="{00000000-0005-0000-0000-00002C050000}"/>
    <cellStyle name="_updated format_RND_CIQ_I&amp;II&amp;III&amp;IV_DALLAS_Ver 2D 2_Losses and Delays 2 2 2" xfId="4438" xr:uid="{C0C31559-0E04-4492-88AB-55A27622C773}"/>
    <cellStyle name="_updated format_RND_CIQ_I&amp;II&amp;III&amp;IV_DALLAS_Ver 2D 2_Losses and Delays 2 3" xfId="1317" xr:uid="{00000000-0005-0000-0000-00002D050000}"/>
    <cellStyle name="_updated format_RND_CIQ_I&amp;II&amp;III&amp;IV_DALLAS_Ver 2D 2_Losses and Delays 2 3 2" xfId="4439" xr:uid="{B76C3C7A-8A8F-4621-91A2-5C73BD494249}"/>
    <cellStyle name="_updated format_RND_CIQ_I&amp;II&amp;III&amp;IV_DALLAS_Ver 2D 2_Losses and Delays 2 4" xfId="1318" xr:uid="{00000000-0005-0000-0000-00002E050000}"/>
    <cellStyle name="_updated format_RND_CIQ_I&amp;II&amp;III&amp;IV_DALLAS_Ver 2D 2_Losses and Delays 2 4 2" xfId="4440" xr:uid="{EEEE951F-F613-4767-A10C-BFF4EE3F4A0E}"/>
    <cellStyle name="_updated format_RND_CIQ_I&amp;II&amp;III&amp;IV_DALLAS_Ver 2D 2_Losses and Delays 2 5" xfId="1319" xr:uid="{00000000-0005-0000-0000-00002F050000}"/>
    <cellStyle name="_updated format_RND_CIQ_I&amp;II&amp;III&amp;IV_DALLAS_Ver 2D 2_Losses and Delays 2 5 2" xfId="4441" xr:uid="{7ABB6DA5-28D5-41AE-915A-4911F003F55A}"/>
    <cellStyle name="_updated format_RND_CIQ_I&amp;II&amp;III&amp;IV_DALLAS_Ver 2D 2_Losses and Delays 2 6" xfId="1320" xr:uid="{00000000-0005-0000-0000-000030050000}"/>
    <cellStyle name="_updated format_RND_CIQ_I&amp;II&amp;III&amp;IV_DALLAS_Ver 2D 2_Losses and Delays 2 6 2" xfId="4442" xr:uid="{E78EBD2E-905C-47C8-81FE-513923AE473B}"/>
    <cellStyle name="_updated format_RND_CIQ_I&amp;II&amp;III&amp;IV_DALLAS_Ver 2D 2_Losses and Delays 2 7" xfId="4437" xr:uid="{700540C6-C118-4701-BE83-FB4C014C384F}"/>
    <cellStyle name="_updated format_RND_CIQ_I&amp;II&amp;III&amp;IV_DALLAS_Ver 2D 2_Losses and Delays 3" xfId="1321" xr:uid="{00000000-0005-0000-0000-000031050000}"/>
    <cellStyle name="_updated format_RND_CIQ_I&amp;II&amp;III&amp;IV_DALLAS_Ver 2D 2_Losses and Delays 3 2" xfId="4443" xr:uid="{0AA9E884-A910-45FB-BC19-E5945E7C52AB}"/>
    <cellStyle name="_updated format_RND_CIQ_I&amp;II&amp;III&amp;IV_DALLAS_Ver 2D 2_Losses and Delays 4" xfId="1322" xr:uid="{00000000-0005-0000-0000-000032050000}"/>
    <cellStyle name="_updated format_RND_CIQ_I&amp;II&amp;III&amp;IV_DALLAS_Ver 2D 2_Losses and Delays 4 2" xfId="1323" xr:uid="{00000000-0005-0000-0000-000033050000}"/>
    <cellStyle name="_updated format_RND_CIQ_I&amp;II&amp;III&amp;IV_DALLAS_Ver 2D 2_Losses and Delays 4 2 2" xfId="4445" xr:uid="{0C0A31FC-79B2-4328-8B44-3434AF0BB0F4}"/>
    <cellStyle name="_updated format_RND_CIQ_I&amp;II&amp;III&amp;IV_DALLAS_Ver 2D 2_Losses and Delays 4 3" xfId="1324" xr:uid="{00000000-0005-0000-0000-000034050000}"/>
    <cellStyle name="_updated format_RND_CIQ_I&amp;II&amp;III&amp;IV_DALLAS_Ver 2D 2_Losses and Delays 4 3 2" xfId="4446" xr:uid="{17FE4D16-A85D-492F-B191-EB1370C8850F}"/>
    <cellStyle name="_updated format_RND_CIQ_I&amp;II&amp;III&amp;IV_DALLAS_Ver 2D 2_Losses and Delays 4 4" xfId="4444" xr:uid="{A0D1E571-60AA-465E-8F67-575BB3C3DB8B}"/>
    <cellStyle name="_updated format_RND_CIQ_I&amp;II&amp;III&amp;IV_DALLAS_Ver 2D 2_Losses and Delays 5" xfId="1325" xr:uid="{00000000-0005-0000-0000-000035050000}"/>
    <cellStyle name="_updated format_RND_CIQ_I&amp;II&amp;III&amp;IV_DALLAS_Ver 2D 2_Losses and Delays 5 2" xfId="4447" xr:uid="{4F0C53DE-5FB6-4124-B657-95953A93A4BC}"/>
    <cellStyle name="_updated format_RND_CIQ_I&amp;II&amp;III&amp;IV_DALLAS_Ver 2D 2_Losses and Delays 6" xfId="1326" xr:uid="{00000000-0005-0000-0000-000036050000}"/>
    <cellStyle name="_updated format_RND_CIQ_I&amp;II&amp;III&amp;IV_DALLAS_Ver 2D 2_Losses and Delays 6 2" xfId="4448" xr:uid="{A8E85614-A1EB-42DF-B52F-625F4C48212F}"/>
    <cellStyle name="_updated format_RND_CIQ_I&amp;II&amp;III&amp;IV_DALLAS_Ver 2D 2_Losses and Delays 7" xfId="1327" xr:uid="{00000000-0005-0000-0000-000037050000}"/>
    <cellStyle name="_updated format_RND_CIQ_I&amp;II&amp;III&amp;IV_DALLAS_Ver 2D 2_Losses and Delays 7 2" xfId="4449" xr:uid="{B58CE74C-001D-4C6F-BE19-13B340FE79B3}"/>
    <cellStyle name="_updated format_RND_CIQ_I&amp;II&amp;III&amp;IV_DALLAS_Ver 2D 2_Losses and Delays_ROGERS_RND_CIQ_Montreal_LTE_Rollout_Rev03_1" xfId="1328" xr:uid="{00000000-0005-0000-0000-000038050000}"/>
    <cellStyle name="_updated format_RND_CIQ_I&amp;II&amp;III&amp;IV_DALLAS_Ver 2D 2_Losses and Delays_ROGERS_RND_CIQ_Montreal_LTE_Rollout_Rev03_1 2" xfId="4450" xr:uid="{199FDB95-2D06-4721-ADB3-7616E0D403FE}"/>
    <cellStyle name="_updated format_RND_CIQ_I&amp;II&amp;III&amp;IV_DALLAS_Ver 2D 2_PCI" xfId="1329" xr:uid="{00000000-0005-0000-0000-000039050000}"/>
    <cellStyle name="_updated format_RND_CIQ_I&amp;II&amp;III&amp;IV_DALLAS_Ver 2D 2_PCI 2" xfId="1330" xr:uid="{00000000-0005-0000-0000-00003A050000}"/>
    <cellStyle name="_updated format_RND_CIQ_I&amp;II&amp;III&amp;IV_DALLAS_Ver 2D 2_PCI 2 2" xfId="1331" xr:uid="{00000000-0005-0000-0000-00003B050000}"/>
    <cellStyle name="_updated format_RND_CIQ_I&amp;II&amp;III&amp;IV_DALLAS_Ver 2D 2_PCI 2 2 2" xfId="4452" xr:uid="{D9E5A39C-FC77-4FC4-9312-4A15282D2617}"/>
    <cellStyle name="_updated format_RND_CIQ_I&amp;II&amp;III&amp;IV_DALLAS_Ver 2D 2_PCI 2 3" xfId="1332" xr:uid="{00000000-0005-0000-0000-00003C050000}"/>
    <cellStyle name="_updated format_RND_CIQ_I&amp;II&amp;III&amp;IV_DALLAS_Ver 2D 2_PCI 2 3 2" xfId="4453" xr:uid="{F89425AC-28EE-41FF-BE3F-BCDC031FBCA8}"/>
    <cellStyle name="_updated format_RND_CIQ_I&amp;II&amp;III&amp;IV_DALLAS_Ver 2D 2_PCI 2 4" xfId="1333" xr:uid="{00000000-0005-0000-0000-00003D050000}"/>
    <cellStyle name="_updated format_RND_CIQ_I&amp;II&amp;III&amp;IV_DALLAS_Ver 2D 2_PCI 2 4 2" xfId="4454" xr:uid="{FB555ED4-D25B-4C85-BDC7-70600BBD6D3D}"/>
    <cellStyle name="_updated format_RND_CIQ_I&amp;II&amp;III&amp;IV_DALLAS_Ver 2D 2_PCI 2 5" xfId="1334" xr:uid="{00000000-0005-0000-0000-00003E050000}"/>
    <cellStyle name="_updated format_RND_CIQ_I&amp;II&amp;III&amp;IV_DALLAS_Ver 2D 2_PCI 2 5 2" xfId="4455" xr:uid="{4E904799-30D4-4F1B-B886-39FD10B2525C}"/>
    <cellStyle name="_updated format_RND_CIQ_I&amp;II&amp;III&amp;IV_DALLAS_Ver 2D 2_PCI 2 6" xfId="1335" xr:uid="{00000000-0005-0000-0000-00003F050000}"/>
    <cellStyle name="_updated format_RND_CIQ_I&amp;II&amp;III&amp;IV_DALLAS_Ver 2D 2_PCI 2 6 2" xfId="4456" xr:uid="{AF5B0B99-1FB9-4AC1-AE21-388DB08EB1A4}"/>
    <cellStyle name="_updated format_RND_CIQ_I&amp;II&amp;III&amp;IV_DALLAS_Ver 2D 2_PCI 2 7" xfId="4451" xr:uid="{093461F9-5E06-4756-BABA-5E0017BC954D}"/>
    <cellStyle name="_updated format_RND_CIQ_I&amp;II&amp;III&amp;IV_DALLAS_Ver 2D 2_PCI 3" xfId="1336" xr:uid="{00000000-0005-0000-0000-000040050000}"/>
    <cellStyle name="_updated format_RND_CIQ_I&amp;II&amp;III&amp;IV_DALLAS_Ver 2D 2_PCI 3 2" xfId="4457" xr:uid="{09C07C45-8AF6-473A-BE94-362E65F979C9}"/>
    <cellStyle name="_updated format_RND_CIQ_I&amp;II&amp;III&amp;IV_DALLAS_Ver 2D 2_PCI 4" xfId="1337" xr:uid="{00000000-0005-0000-0000-000041050000}"/>
    <cellStyle name="_updated format_RND_CIQ_I&amp;II&amp;III&amp;IV_DALLAS_Ver 2D 2_PCI 4 2" xfId="1338" xr:uid="{00000000-0005-0000-0000-000042050000}"/>
    <cellStyle name="_updated format_RND_CIQ_I&amp;II&amp;III&amp;IV_DALLAS_Ver 2D 2_PCI 4 2 2" xfId="4459" xr:uid="{8431EAF2-9A79-4894-A5CE-E5BD0D65AB48}"/>
    <cellStyle name="_updated format_RND_CIQ_I&amp;II&amp;III&amp;IV_DALLAS_Ver 2D 2_PCI 4 3" xfId="1339" xr:uid="{00000000-0005-0000-0000-000043050000}"/>
    <cellStyle name="_updated format_RND_CIQ_I&amp;II&amp;III&amp;IV_DALLAS_Ver 2D 2_PCI 4 3 2" xfId="4460" xr:uid="{4E1C40F9-F88F-4099-9E28-4119B266A74E}"/>
    <cellStyle name="_updated format_RND_CIQ_I&amp;II&amp;III&amp;IV_DALLAS_Ver 2D 2_PCI 4 4" xfId="4458" xr:uid="{0B345C77-52AB-4803-BD3C-3A9F8963F969}"/>
    <cellStyle name="_updated format_RND_CIQ_I&amp;II&amp;III&amp;IV_DALLAS_Ver 2D 2_PCI 5" xfId="1340" xr:uid="{00000000-0005-0000-0000-000044050000}"/>
    <cellStyle name="_updated format_RND_CIQ_I&amp;II&amp;III&amp;IV_DALLAS_Ver 2D 2_PCI 5 2" xfId="4461" xr:uid="{A03DDDD3-C701-4517-BDDF-1D8627FC6934}"/>
    <cellStyle name="_updated format_RND_CIQ_I&amp;II&amp;III&amp;IV_DALLAS_Ver 2D 2_PCI 6" xfId="1341" xr:uid="{00000000-0005-0000-0000-000045050000}"/>
    <cellStyle name="_updated format_RND_CIQ_I&amp;II&amp;III&amp;IV_DALLAS_Ver 2D 2_PCI 6 2" xfId="4462" xr:uid="{30122329-FCF1-4A06-95A6-ACE6D8215435}"/>
    <cellStyle name="_updated format_RND_CIQ_I&amp;II&amp;III&amp;IV_DALLAS_Ver 2D 2_PCI 7" xfId="1342" xr:uid="{00000000-0005-0000-0000-000046050000}"/>
    <cellStyle name="_updated format_RND_CIQ_I&amp;II&amp;III&amp;IV_DALLAS_Ver 2D 2_PCI 7 2" xfId="4463" xr:uid="{A34B4F91-B06B-4B2A-B950-22F06A104745}"/>
    <cellStyle name="_updated format_RND_CIQ_I&amp;II&amp;III&amp;IV_DALLAS_Ver 2D 2_PCI_ROGERS_RND_CIQ_Montreal_LTE_Rollout_Rev03_1" xfId="1343" xr:uid="{00000000-0005-0000-0000-000047050000}"/>
    <cellStyle name="_updated format_RND_CIQ_I&amp;II&amp;III&amp;IV_DALLAS_Ver 2D 2_PCI_ROGERS_RND_CIQ_Montreal_LTE_Rollout_Rev03_1 2" xfId="4464" xr:uid="{98040E69-C3F2-42B6-AD16-C20D27958503}"/>
    <cellStyle name="_updated format_RND_CIQ_I&amp;II&amp;III&amp;IV_DALLAS_Ver 2D 3" xfId="1344" xr:uid="{00000000-0005-0000-0000-000048050000}"/>
    <cellStyle name="_updated format_RND_CIQ_I&amp;II&amp;III&amp;IV_DALLAS_Ver 2D 3 2" xfId="4465" xr:uid="{617C196D-DB71-45B6-92B3-374E93023A23}"/>
    <cellStyle name="_updated format_RND_CIQ_I&amp;II&amp;III&amp;IV_DALLAS_Ver 2D 4" xfId="1345" xr:uid="{00000000-0005-0000-0000-000049050000}"/>
    <cellStyle name="_updated format_RND_CIQ_I&amp;II&amp;III&amp;IV_DALLAS_Ver 2D 4 2" xfId="4466" xr:uid="{E1FEB2FB-9113-4D10-B2B2-5B2A80E6858C}"/>
    <cellStyle name="_updated format_RND_CIQ_I&amp;II&amp;III&amp;IV_DALLAS_Ver 2D 5" xfId="1346" xr:uid="{00000000-0005-0000-0000-00004A050000}"/>
    <cellStyle name="_updated format_RND_CIQ_I&amp;II&amp;III&amp;IV_DALLAS_Ver 2D 5 2" xfId="4467" xr:uid="{3995283A-C43C-40F7-A215-6135C35276D8}"/>
    <cellStyle name="_updated format_RND_CIQ_I&amp;II&amp;III&amp;IV_DALLAS_Ver 2D 6" xfId="1347" xr:uid="{00000000-0005-0000-0000-00004B050000}"/>
    <cellStyle name="_updated format_RND_CIQ_I&amp;II&amp;III&amp;IV_DALLAS_Ver 2D 6 2" xfId="4468" xr:uid="{402BFCBF-AF31-4501-BE82-CB1B98BA27C2}"/>
    <cellStyle name="_updated format_RND_CIQ_I&amp;II&amp;III&amp;IV_DALLAS_Ver 2D 7" xfId="1348" xr:uid="{00000000-0005-0000-0000-00004C050000}"/>
    <cellStyle name="_updated format_RND_CIQ_I&amp;II&amp;III&amp;IV_DALLAS_Ver 2D 7 2" xfId="4469" xr:uid="{DAC4B725-E59A-4C8A-B652-319B73455696}"/>
    <cellStyle name="_updated format_RND_CIQ_I&amp;II&amp;III&amp;IV_DALLAS_Ver 2D 8" xfId="1349" xr:uid="{00000000-0005-0000-0000-00004D050000}"/>
    <cellStyle name="_updated format_RND_CIQ_I&amp;II&amp;III&amp;IV_DALLAS_Ver 2D 8 2" xfId="4470" xr:uid="{326BDBE1-EDEF-419A-A1DC-4BA911CA93E1}"/>
    <cellStyle name="_updated format_RND_CIQ_I&amp;II&amp;III&amp;IV_DALLAS_Ver 2D 9" xfId="1350" xr:uid="{00000000-0005-0000-0000-00004E050000}"/>
    <cellStyle name="_updated format_RND_CIQ_I&amp;II&amp;III&amp;IV_DALLAS_Ver 2D 9 2" xfId="4471" xr:uid="{F4A4D665-16E6-415A-A505-86E1AF944570}"/>
    <cellStyle name="_updated format_RND_CIQ_I&amp;II&amp;III&amp;IV_DALLAS_Ver 2D_dyn RN" xfId="1351" xr:uid="{00000000-0005-0000-0000-00004F050000}"/>
    <cellStyle name="_updated format_RND_CIQ_I&amp;II&amp;III&amp;IV_DALLAS_Ver 2D_dyn RN 2" xfId="4472" xr:uid="{FA02D0E8-2B67-4C1E-AF03-DC1CEB2CDE3C}"/>
    <cellStyle name="_updated format_RND_CIQ_I&amp;II&amp;III&amp;IV_DALLAS_Ver 2D_dyn RN_LTE_RNDCIQ_Template_v10" xfId="1352" xr:uid="{00000000-0005-0000-0000-000050050000}"/>
    <cellStyle name="_updated format_RND_CIQ_I&amp;II&amp;III&amp;IV_DALLAS_Ver 2D_dyn RN_LTE_RNDCIQ_Template_v10 2" xfId="4473" xr:uid="{6203C277-E64B-4695-9AFB-C019E457CC40}"/>
    <cellStyle name="_updated format_RND_CIQ_I&amp;II&amp;III&amp;IV_DALLAS_Ver 2D_Feeder Delay Info" xfId="1353" xr:uid="{00000000-0005-0000-0000-000051050000}"/>
    <cellStyle name="_updated format_RND_CIQ_I&amp;II&amp;III&amp;IV_DALLAS_Ver 2D_Feeder Delay Info 2" xfId="4474" xr:uid="{15D993AD-C133-403B-A3CE-A1FC9A5EA77F}"/>
    <cellStyle name="_updated format_RND_CIQ_I&amp;II&amp;III&amp;IV_DALLAS_Ver 2D_Feeder Delay Info_LTE_RNDCIQ_Template_v10" xfId="1354" xr:uid="{00000000-0005-0000-0000-000052050000}"/>
    <cellStyle name="_updated format_RND_CIQ_I&amp;II&amp;III&amp;IV_DALLAS_Ver 2D_Feeder Delay Info_LTE_RNDCIQ_Template_v10 2" xfId="4475" xr:uid="{8BAC1070-98B2-4149-B1CC-D7369E5164B3}"/>
    <cellStyle name="_updated format_RND_CIQ_I&amp;II&amp;III&amp;IV_DALLAS_Ver 2D_GSM Nbr Cell" xfId="1355" xr:uid="{00000000-0005-0000-0000-000053050000}"/>
    <cellStyle name="_updated format_RND_CIQ_I&amp;II&amp;III&amp;IV_DALLAS_Ver 2D_GSM Nbr Cell 2" xfId="4476" xr:uid="{CBFF43B2-18E4-425A-92E5-70BA17697810}"/>
    <cellStyle name="_updated format_RND_CIQ_I&amp;II&amp;III&amp;IV_DALLAS_Ver 2D_GSM Nbr Cell_LTE_RNDCIQ_Template_v10" xfId="1356" xr:uid="{00000000-0005-0000-0000-000054050000}"/>
    <cellStyle name="_updated format_RND_CIQ_I&amp;II&amp;III&amp;IV_DALLAS_Ver 2D_GSM Nbr Cell_LTE_RNDCIQ_Template_v10 2" xfId="4477" xr:uid="{AD38D10F-808D-4720-9F1D-6A02EFB455F8}"/>
    <cellStyle name="_updated format_RND_CIQ_I&amp;II&amp;III&amp;IV_DALLAS_Ver 2D_Lac-Sac-Rac" xfId="1357" xr:uid="{00000000-0005-0000-0000-000055050000}"/>
    <cellStyle name="_updated format_RND_CIQ_I&amp;II&amp;III&amp;IV_DALLAS_Ver 2D_Lac-Sac-Rac 2" xfId="4478" xr:uid="{EEBBADB5-02A1-430A-8908-B893C301C4D2}"/>
    <cellStyle name="_updated format_RND_CIQ_I&amp;II&amp;III&amp;IV_DALLAS_Ver 2D_Lac-Sac-Rac_LTE_RNDCIQ_Template_v10" xfId="1358" xr:uid="{00000000-0005-0000-0000-000056050000}"/>
    <cellStyle name="_updated format_RND_CIQ_I&amp;II&amp;III&amp;IV_DALLAS_Ver 2D_Lac-Sac-Rac_LTE_RNDCIQ_Template_v10 2" xfId="4479" xr:uid="{F0409A75-F998-4FAB-8892-72FEF283B857}"/>
    <cellStyle name="_updated format_RND_CIQ_I&amp;II&amp;III&amp;IV_DALLAS_Ver 2D_LTE_RNDCIQ_Template_v10" xfId="1359" xr:uid="{00000000-0005-0000-0000-000057050000}"/>
    <cellStyle name="_updated format_RND_CIQ_I&amp;II&amp;III&amp;IV_DALLAS_Ver 2D_LTE_RNDCIQ_Template_v10 2" xfId="1360" xr:uid="{00000000-0005-0000-0000-000058050000}"/>
    <cellStyle name="_updated format_RND_CIQ_I&amp;II&amp;III&amp;IV_DALLAS_Ver 2D_LTE_RNDCIQ_Template_v10 2 2" xfId="1361" xr:uid="{00000000-0005-0000-0000-000059050000}"/>
    <cellStyle name="_updated format_RND_CIQ_I&amp;II&amp;III&amp;IV_DALLAS_Ver 2D_LTE_RNDCIQ_Template_v10 2 2 2" xfId="4482" xr:uid="{596B84DD-B214-451B-BD8D-E580CE3D6AB8}"/>
    <cellStyle name="_updated format_RND_CIQ_I&amp;II&amp;III&amp;IV_DALLAS_Ver 2D_LTE_RNDCIQ_Template_v10 2 3" xfId="1362" xr:uid="{00000000-0005-0000-0000-00005A050000}"/>
    <cellStyle name="_updated format_RND_CIQ_I&amp;II&amp;III&amp;IV_DALLAS_Ver 2D_LTE_RNDCIQ_Template_v10 2 3 2" xfId="4483" xr:uid="{91ADB309-2DE3-4FEF-8B05-8DCE35C6311F}"/>
    <cellStyle name="_updated format_RND_CIQ_I&amp;II&amp;III&amp;IV_DALLAS_Ver 2D_LTE_RNDCIQ_Template_v10 2 4" xfId="4481" xr:uid="{0CD61A42-0E32-441F-99A8-20BE82F4FB1E}"/>
    <cellStyle name="_updated format_RND_CIQ_I&amp;II&amp;III&amp;IV_DALLAS_Ver 2D_LTE_RNDCIQ_Template_v10 3" xfId="1363" xr:uid="{00000000-0005-0000-0000-00005B050000}"/>
    <cellStyle name="_updated format_RND_CIQ_I&amp;II&amp;III&amp;IV_DALLAS_Ver 2D_LTE_RNDCIQ_Template_v10 3 2" xfId="4484" xr:uid="{B9DD2E33-DFA1-4BC1-94E7-865AF22084C1}"/>
    <cellStyle name="_updated format_RND_CIQ_I&amp;II&amp;III&amp;IV_DALLAS_Ver 2D_LTE_RNDCIQ_Template_v10 4" xfId="1364" xr:uid="{00000000-0005-0000-0000-00005C050000}"/>
    <cellStyle name="_updated format_RND_CIQ_I&amp;II&amp;III&amp;IV_DALLAS_Ver 2D_LTE_RNDCIQ_Template_v10 4 2" xfId="4485" xr:uid="{6EDA1285-699E-4FDA-8C7B-CF5D87C47084}"/>
    <cellStyle name="_updated format_RND_CIQ_I&amp;II&amp;III&amp;IV_DALLAS_Ver 2D_LTE_RNDCIQ_Template_v10 5" xfId="1365" xr:uid="{00000000-0005-0000-0000-00005D050000}"/>
    <cellStyle name="_updated format_RND_CIQ_I&amp;II&amp;III&amp;IV_DALLAS_Ver 2D_LTE_RNDCIQ_Template_v10 5 2" xfId="4486" xr:uid="{92C4CEBF-1EA3-4DE0-B409-2CED44F12353}"/>
    <cellStyle name="_updated format_RND_CIQ_I&amp;II&amp;III&amp;IV_DALLAS_Ver 2D_LTE_RNDCIQ_Template_v10 6" xfId="4480" xr:uid="{E4D5FB56-0549-481C-85EB-0FAA4987C1F9}"/>
    <cellStyle name="_updated format_RND_CIQ_I&amp;II&amp;III&amp;IV_DALLAS_Ver 2D_RBS Site" xfId="1366" xr:uid="{00000000-0005-0000-0000-00005E050000}"/>
    <cellStyle name="_updated format_RND_CIQ_I&amp;II&amp;III&amp;IV_DALLAS_Ver 2D_RBS Site 2" xfId="4487" xr:uid="{8844825D-8FE4-44E8-BD4C-7EF57B89CF11}"/>
    <cellStyle name="_updated format_RND_CIQ_I&amp;II&amp;III&amp;IV_DALLAS_Ver 2D_RBS Site_LTE_RNDCIQ_Template_v10" xfId="1367" xr:uid="{00000000-0005-0000-0000-00005F050000}"/>
    <cellStyle name="_updated format_RND_CIQ_I&amp;II&amp;III&amp;IV_DALLAS_Ver 2D_RBS Site_LTE_RNDCIQ_Template_v10 2" xfId="4488" xr:uid="{036425A1-8F0F-469E-85F0-DC57940D54B3}"/>
    <cellStyle name="_updated format_RND_CIQ_I&amp;II&amp;III&amp;IV_DALLAS_Ver 2D_RNDCIQProgram_Version6_Junaid" xfId="1368" xr:uid="{00000000-0005-0000-0000-000060050000}"/>
    <cellStyle name="_updated format_RND_CIQ_I&amp;II&amp;III&amp;IV_DALLAS_Ver 2D_RNDCIQProgram_Version6_Junaid 2" xfId="4489" xr:uid="{B750A654-5F8A-4051-B9F3-A7C19B124DEA}"/>
    <cellStyle name="_updated format_RND_CIQ_I&amp;II&amp;III&amp;IV_DALLAS_Ver 2D_RNDCIQProgram_Version6_Junaid_LTE_RNDCIQ_Template_v10" xfId="1369" xr:uid="{00000000-0005-0000-0000-000061050000}"/>
    <cellStyle name="_updated format_RND_CIQ_I&amp;II&amp;III&amp;IV_DALLAS_Ver 2D_RNDCIQProgram_Version6_Junaid_LTE_RNDCIQ_Template_v10 2" xfId="4490" xr:uid="{91ABC61E-0670-4608-B020-CBC84E677382}"/>
    <cellStyle name="_updated format_RND_CIQ_I&amp;II&amp;III&amp;IV_DALLAS_Ver 2D_ROGERS_RND_CIQ_Montreal_LTE_Rollout_Rev03_1" xfId="1370" xr:uid="{00000000-0005-0000-0000-000062050000}"/>
    <cellStyle name="_updated format_RND_CIQ_I&amp;II&amp;III&amp;IV_DALLAS_Ver 2D_ROGERS_RND_CIQ_Montreal_LTE_Rollout_Rev03_1 2" xfId="4491" xr:uid="{2B4F9CD3-5E33-4E40-B7AD-D02202B724BD}"/>
    <cellStyle name="_updated format_RND_CIQ_I&amp;II&amp;III&amp;IV_DALLAS_Ver 2D_SC" xfId="1371" xr:uid="{00000000-0005-0000-0000-000063050000}"/>
    <cellStyle name="_updated format_RND_CIQ_I&amp;II&amp;III&amp;IV_DALLAS_Ver 2D_SC 2" xfId="4492" xr:uid="{339FDDDE-5040-49ED-A72C-4E6C99F578F5}"/>
    <cellStyle name="_updated format_RND_CIQ_I&amp;II&amp;III&amp;IV_DALLAS_Ver 2D_SC_LTE_RNDCIQ_Template_v10" xfId="1372" xr:uid="{00000000-0005-0000-0000-000064050000}"/>
    <cellStyle name="_updated format_RND_CIQ_I&amp;II&amp;III&amp;IV_DALLAS_Ver 2D_SC_LTE_RNDCIQ_Template_v10 2" xfId="4493" xr:uid="{772E6EB0-5E5D-4255-903E-AD2ED88E3954}"/>
    <cellStyle name="_updated format_RND_CIQ_I&amp;II&amp;III&amp;IV_DALLAS_Ver 2D_Utran Relations" xfId="1373" xr:uid="{00000000-0005-0000-0000-000065050000}"/>
    <cellStyle name="_updated format_RND_CIQ_I&amp;II&amp;III&amp;IV_DALLAS_Ver 2D_Utran Relations 2" xfId="4494" xr:uid="{927B1F7A-B7BE-4171-B8F5-FAE1E3C44E79}"/>
    <cellStyle name="_updated format_RND_CIQ_I&amp;II&amp;III&amp;IV_DALLAS_Ver 2D_Utran Relations_LTE_RNDCIQ_Template_v10" xfId="1374" xr:uid="{00000000-0005-0000-0000-000066050000}"/>
    <cellStyle name="_updated format_RND_CIQ_I&amp;II&amp;III&amp;IV_DALLAS_Ver 2D_Utran Relations_LTE_RNDCIQ_Template_v10 2" xfId="4495" xr:uid="{B3B90810-0344-4082-BA78-4EC70FECA3FC}"/>
    <cellStyle name="_updated format_RND_CIQ_I&amp;II&amp;III&amp;IV_DALLAS_Ver 2D_UTRAN-GSM Relations" xfId="1375" xr:uid="{00000000-0005-0000-0000-000067050000}"/>
    <cellStyle name="_updated format_RND_CIQ_I&amp;II&amp;III&amp;IV_DALLAS_Ver 2D_UTRAN-GSM Relations 2" xfId="4496" xr:uid="{1B244033-E0FA-4188-A595-9B78406A1618}"/>
    <cellStyle name="_updated format_RND_CIQ_I&amp;II&amp;III&amp;IV_DALLAS_Ver 2D_UTRAN-GSM Relations_LTE_RNDCIQ_Template_v10" xfId="1376" xr:uid="{00000000-0005-0000-0000-000068050000}"/>
    <cellStyle name="_updated format_RND_CIQ_I&amp;II&amp;III&amp;IV_DALLAS_Ver 2D_UTRAN-GSM Relations_LTE_RNDCIQ_Template_v10 2" xfId="4497" xr:uid="{13A7D003-1173-438B-A04F-B348EB218552}"/>
    <cellStyle name="_UPNY_RND_CIQ_R12_09282007" xfId="1377" xr:uid="{00000000-0005-0000-0000-000069050000}"/>
    <cellStyle name="_UPNY_RND_CIQ_R3_07232007-draft" xfId="1378" xr:uid="{00000000-0005-0000-0000-00006A050000}"/>
    <cellStyle name="_UPNY_RND_CIQ_R3_07232007-draft_dyn RN" xfId="1379" xr:uid="{00000000-0005-0000-0000-00006B050000}"/>
    <cellStyle name="_UPNY_RND_CIQ_R3_07232007-draft_Feeder Delay Info" xfId="1380" xr:uid="{00000000-0005-0000-0000-00006C050000}"/>
    <cellStyle name="_UPNY_RND_CIQ_R3_07232007-draft_Feeder Delay Info 10" xfId="1381" xr:uid="{00000000-0005-0000-0000-00006D050000}"/>
    <cellStyle name="_UPNY_RND_CIQ_R3_07232007-draft_Feeder Delay Info 11" xfId="1382" xr:uid="{00000000-0005-0000-0000-00006E050000}"/>
    <cellStyle name="_UPNY_RND_CIQ_R3_07232007-draft_Feeder Delay Info 12" xfId="1383" xr:uid="{00000000-0005-0000-0000-00006F050000}"/>
    <cellStyle name="_UPNY_RND_CIQ_R3_07232007-draft_Feeder Delay Info 13" xfId="1384" xr:uid="{00000000-0005-0000-0000-000070050000}"/>
    <cellStyle name="_UPNY_RND_CIQ_R3_07232007-draft_Feeder Delay Info 2" xfId="1385" xr:uid="{00000000-0005-0000-0000-000071050000}"/>
    <cellStyle name="_UPNY_RND_CIQ_R3_07232007-draft_Feeder Delay Info 3" xfId="1386" xr:uid="{00000000-0005-0000-0000-000072050000}"/>
    <cellStyle name="_UPNY_RND_CIQ_R3_07232007-draft_Feeder Delay Info 4" xfId="1387" xr:uid="{00000000-0005-0000-0000-000073050000}"/>
    <cellStyle name="_UPNY_RND_CIQ_R3_07232007-draft_Feeder Delay Info 5" xfId="1388" xr:uid="{00000000-0005-0000-0000-000074050000}"/>
    <cellStyle name="_UPNY_RND_CIQ_R3_07232007-draft_Feeder Delay Info 6" xfId="1389" xr:uid="{00000000-0005-0000-0000-000075050000}"/>
    <cellStyle name="_UPNY_RND_CIQ_R3_07232007-draft_Feeder Delay Info 7" xfId="1390" xr:uid="{00000000-0005-0000-0000-000076050000}"/>
    <cellStyle name="_UPNY_RND_CIQ_R3_07232007-draft_Feeder Delay Info 8" xfId="1391" xr:uid="{00000000-0005-0000-0000-000077050000}"/>
    <cellStyle name="_UPNY_RND_CIQ_R3_07232007-draft_Feeder Delay Info 9" xfId="1392" xr:uid="{00000000-0005-0000-0000-000078050000}"/>
    <cellStyle name="_UPNY_RND_CIQ_R3_07232007-draft_Feeder Delay Info_(MARKET)_LTE_RNDCIQ_Rev(031811)" xfId="1393" xr:uid="{00000000-0005-0000-0000-000079050000}"/>
    <cellStyle name="_UPNY_RND_CIQ_R3_07232007-draft_Feeder Delay Info_eUtran Parameters" xfId="1394" xr:uid="{00000000-0005-0000-0000-00007A050000}"/>
    <cellStyle name="_UPNY_RND_CIQ_R3_07232007-draft_Feeder Delay Info_LTE_RNDCIQ_Template_v10" xfId="1395" xr:uid="{00000000-0005-0000-0000-00007B050000}"/>
    <cellStyle name="_UPNY_RND_CIQ_R3_07232007-draft_Feeder Delay Info_LTE_RNDCIQ_Template_v10 2" xfId="1396" xr:uid="{00000000-0005-0000-0000-00007C050000}"/>
    <cellStyle name="_UPNY_RND_CIQ_R3_07232007-draft_Feeder Delay Info_LTE_RNDCIQ_Template_v10 3" xfId="1397" xr:uid="{00000000-0005-0000-0000-00007D050000}"/>
    <cellStyle name="_UPNY_RND_CIQ_R3_07232007-draft_Feeder Delay Info_LTE_RNDCIQ_Template_v10 4" xfId="1398" xr:uid="{00000000-0005-0000-0000-00007E050000}"/>
    <cellStyle name="_UPNY_RND_CIQ_R3_07232007-draft_Feeder Delay Info_LTE_RNDCIQ_Template_v10 5" xfId="1399" xr:uid="{00000000-0005-0000-0000-00007F050000}"/>
    <cellStyle name="_UPNY_RND_CIQ_R3_07232007-draft_Feeder Delay Info_RNDCIQ_Template (03.18.2011)" xfId="1400" xr:uid="{00000000-0005-0000-0000-000080050000}"/>
    <cellStyle name="_UPNY_RND_CIQ_R3_07232007-draft_Feeder Delay Info_RNDCIQ_Template (03.18.2011) 2" xfId="1401" xr:uid="{00000000-0005-0000-0000-000081050000}"/>
    <cellStyle name="_UPNY_RND_CIQ_R3_07232007-draft_Feeder Delay Info_RNDCIQ_Template (03.18.2011) 3" xfId="1402" xr:uid="{00000000-0005-0000-0000-000082050000}"/>
    <cellStyle name="_UPNY_RND_CIQ_R3_07232007-draft_Feeder Delay Info_RNDCIQ_Template (03.18.2011) 4" xfId="1403" xr:uid="{00000000-0005-0000-0000-000083050000}"/>
    <cellStyle name="_UPNY_RND_CIQ_R3_07232007-draft_Feeder Delay Info_RNDCIQ_Template (03.18.2011) 5" xfId="1404" xr:uid="{00000000-0005-0000-0000-000084050000}"/>
    <cellStyle name="_UPNY_RND_CIQ_R3_07232007-draft_Feeder Delay Info_ROGERS_RND_CIQ_Montreal_LTE_Rollout_Rev03_1" xfId="1405" xr:uid="{00000000-0005-0000-0000-000085050000}"/>
    <cellStyle name="_UPNY_RND_CIQ_R3_07232007-draft_Feeder Delay Info_ROGERS_RND_CIQ_Ottawa_LTE_Rollout_Rev05" xfId="1406" xr:uid="{00000000-0005-0000-0000-000086050000}"/>
    <cellStyle name="_UPNY_RND_CIQ_R3_07232007-draft_GSM Nbr Cell" xfId="1407" xr:uid="{00000000-0005-0000-0000-000087050000}"/>
    <cellStyle name="_UPNY_RND_CIQ_R3_07232007-draft_GSM Nbr Cell_Feeder Delay Info" xfId="1408" xr:uid="{00000000-0005-0000-0000-000088050000}"/>
    <cellStyle name="_UPNY_RND_CIQ_R3_07232007-draft_GSM Nbr Cell_Feeder Delay Info 10" xfId="1409" xr:uid="{00000000-0005-0000-0000-000089050000}"/>
    <cellStyle name="_UPNY_RND_CIQ_R3_07232007-draft_GSM Nbr Cell_Feeder Delay Info 11" xfId="1410" xr:uid="{00000000-0005-0000-0000-00008A050000}"/>
    <cellStyle name="_UPNY_RND_CIQ_R3_07232007-draft_GSM Nbr Cell_Feeder Delay Info 12" xfId="1411" xr:uid="{00000000-0005-0000-0000-00008B050000}"/>
    <cellStyle name="_UPNY_RND_CIQ_R3_07232007-draft_GSM Nbr Cell_Feeder Delay Info 13" xfId="1412" xr:uid="{00000000-0005-0000-0000-00008C050000}"/>
    <cellStyle name="_UPNY_RND_CIQ_R3_07232007-draft_GSM Nbr Cell_Feeder Delay Info 2" xfId="1413" xr:uid="{00000000-0005-0000-0000-00008D050000}"/>
    <cellStyle name="_UPNY_RND_CIQ_R3_07232007-draft_GSM Nbr Cell_Feeder Delay Info 3" xfId="1414" xr:uid="{00000000-0005-0000-0000-00008E050000}"/>
    <cellStyle name="_UPNY_RND_CIQ_R3_07232007-draft_GSM Nbr Cell_Feeder Delay Info 4" xfId="1415" xr:uid="{00000000-0005-0000-0000-00008F050000}"/>
    <cellStyle name="_UPNY_RND_CIQ_R3_07232007-draft_GSM Nbr Cell_Feeder Delay Info 5" xfId="1416" xr:uid="{00000000-0005-0000-0000-000090050000}"/>
    <cellStyle name="_UPNY_RND_CIQ_R3_07232007-draft_GSM Nbr Cell_Feeder Delay Info 6" xfId="1417" xr:uid="{00000000-0005-0000-0000-000091050000}"/>
    <cellStyle name="_UPNY_RND_CIQ_R3_07232007-draft_GSM Nbr Cell_Feeder Delay Info 7" xfId="1418" xr:uid="{00000000-0005-0000-0000-000092050000}"/>
    <cellStyle name="_UPNY_RND_CIQ_R3_07232007-draft_GSM Nbr Cell_Feeder Delay Info 8" xfId="1419" xr:uid="{00000000-0005-0000-0000-000093050000}"/>
    <cellStyle name="_UPNY_RND_CIQ_R3_07232007-draft_GSM Nbr Cell_Feeder Delay Info 9" xfId="1420" xr:uid="{00000000-0005-0000-0000-000094050000}"/>
    <cellStyle name="_UPNY_RND_CIQ_R3_07232007-draft_GSM Nbr Cell_Feeder Delay Info_(MARKET)_LTE_RNDCIQ_Rev(031811)" xfId="1421" xr:uid="{00000000-0005-0000-0000-000095050000}"/>
    <cellStyle name="_UPNY_RND_CIQ_R3_07232007-draft_GSM Nbr Cell_Feeder Delay Info_eUtran Parameters" xfId="1422" xr:uid="{00000000-0005-0000-0000-000096050000}"/>
    <cellStyle name="_UPNY_RND_CIQ_R3_07232007-draft_GSM Nbr Cell_Feeder Delay Info_LTE_RNDCIQ_Template_v10" xfId="1423" xr:uid="{00000000-0005-0000-0000-000097050000}"/>
    <cellStyle name="_UPNY_RND_CIQ_R3_07232007-draft_GSM Nbr Cell_Feeder Delay Info_LTE_RNDCIQ_Template_v10 2" xfId="1424" xr:uid="{00000000-0005-0000-0000-000098050000}"/>
    <cellStyle name="_UPNY_RND_CIQ_R3_07232007-draft_GSM Nbr Cell_Feeder Delay Info_LTE_RNDCIQ_Template_v10 3" xfId="1425" xr:uid="{00000000-0005-0000-0000-000099050000}"/>
    <cellStyle name="_UPNY_RND_CIQ_R3_07232007-draft_GSM Nbr Cell_Feeder Delay Info_LTE_RNDCIQ_Template_v10 4" xfId="1426" xr:uid="{00000000-0005-0000-0000-00009A050000}"/>
    <cellStyle name="_UPNY_RND_CIQ_R3_07232007-draft_GSM Nbr Cell_Feeder Delay Info_LTE_RNDCIQ_Template_v10 5" xfId="1427" xr:uid="{00000000-0005-0000-0000-00009B050000}"/>
    <cellStyle name="_UPNY_RND_CIQ_R3_07232007-draft_GSM Nbr Cell_Feeder Delay Info_RNDCIQ_Template (03.18.2011)" xfId="1428" xr:uid="{00000000-0005-0000-0000-00009C050000}"/>
    <cellStyle name="_UPNY_RND_CIQ_R3_07232007-draft_GSM Nbr Cell_Feeder Delay Info_RNDCIQ_Template (03.18.2011) 2" xfId="1429" xr:uid="{00000000-0005-0000-0000-00009D050000}"/>
    <cellStyle name="_UPNY_RND_CIQ_R3_07232007-draft_GSM Nbr Cell_Feeder Delay Info_RNDCIQ_Template (03.18.2011) 3" xfId="1430" xr:uid="{00000000-0005-0000-0000-00009E050000}"/>
    <cellStyle name="_UPNY_RND_CIQ_R3_07232007-draft_GSM Nbr Cell_Feeder Delay Info_RNDCIQ_Template (03.18.2011) 4" xfId="1431" xr:uid="{00000000-0005-0000-0000-00009F050000}"/>
    <cellStyle name="_UPNY_RND_CIQ_R3_07232007-draft_GSM Nbr Cell_Feeder Delay Info_RNDCIQ_Template (03.18.2011) 5" xfId="1432" xr:uid="{00000000-0005-0000-0000-0000A0050000}"/>
    <cellStyle name="_UPNY_RND_CIQ_R3_07232007-draft_GSM Nbr Cell_Feeder Delay Info_ROGERS_RND_CIQ_Montreal_LTE_Rollout_Rev03_1" xfId="1433" xr:uid="{00000000-0005-0000-0000-0000A1050000}"/>
    <cellStyle name="_UPNY_RND_CIQ_R3_07232007-draft_GSM Nbr Cell_Feeder Delay Info_ROGERS_RND_CIQ_Ottawa_LTE_Rollout_Rev05" xfId="1434" xr:uid="{00000000-0005-0000-0000-0000A2050000}"/>
    <cellStyle name="_UPNY_RND_CIQ_R3_07232007-draft_Interfrequency Relations" xfId="1435" xr:uid="{00000000-0005-0000-0000-0000A3050000}"/>
    <cellStyle name="_UPNY_RND_CIQ_R3_07232007-draft_Lac-Sac-Rac" xfId="1436" xr:uid="{00000000-0005-0000-0000-0000A4050000}"/>
    <cellStyle name="_UPNY_RND_CIQ_R3_07232007-draft_Lac-Sac-Rac_Feeder Delay Info" xfId="1437" xr:uid="{00000000-0005-0000-0000-0000A5050000}"/>
    <cellStyle name="_UPNY_RND_CIQ_R3_07232007-draft_Lac-Sac-Rac_Feeder Delay Info 10" xfId="1438" xr:uid="{00000000-0005-0000-0000-0000A6050000}"/>
    <cellStyle name="_UPNY_RND_CIQ_R3_07232007-draft_Lac-Sac-Rac_Feeder Delay Info 11" xfId="1439" xr:uid="{00000000-0005-0000-0000-0000A7050000}"/>
    <cellStyle name="_UPNY_RND_CIQ_R3_07232007-draft_Lac-Sac-Rac_Feeder Delay Info 12" xfId="1440" xr:uid="{00000000-0005-0000-0000-0000A8050000}"/>
    <cellStyle name="_UPNY_RND_CIQ_R3_07232007-draft_Lac-Sac-Rac_Feeder Delay Info 13" xfId="1441" xr:uid="{00000000-0005-0000-0000-0000A9050000}"/>
    <cellStyle name="_UPNY_RND_CIQ_R3_07232007-draft_Lac-Sac-Rac_Feeder Delay Info 2" xfId="1442" xr:uid="{00000000-0005-0000-0000-0000AA050000}"/>
    <cellStyle name="_UPNY_RND_CIQ_R3_07232007-draft_Lac-Sac-Rac_Feeder Delay Info 3" xfId="1443" xr:uid="{00000000-0005-0000-0000-0000AB050000}"/>
    <cellStyle name="_UPNY_RND_CIQ_R3_07232007-draft_Lac-Sac-Rac_Feeder Delay Info 4" xfId="1444" xr:uid="{00000000-0005-0000-0000-0000AC050000}"/>
    <cellStyle name="_UPNY_RND_CIQ_R3_07232007-draft_Lac-Sac-Rac_Feeder Delay Info 5" xfId="1445" xr:uid="{00000000-0005-0000-0000-0000AD050000}"/>
    <cellStyle name="_UPNY_RND_CIQ_R3_07232007-draft_Lac-Sac-Rac_Feeder Delay Info 6" xfId="1446" xr:uid="{00000000-0005-0000-0000-0000AE050000}"/>
    <cellStyle name="_UPNY_RND_CIQ_R3_07232007-draft_Lac-Sac-Rac_Feeder Delay Info 7" xfId="1447" xr:uid="{00000000-0005-0000-0000-0000AF050000}"/>
    <cellStyle name="_UPNY_RND_CIQ_R3_07232007-draft_Lac-Sac-Rac_Feeder Delay Info 8" xfId="1448" xr:uid="{00000000-0005-0000-0000-0000B0050000}"/>
    <cellStyle name="_UPNY_RND_CIQ_R3_07232007-draft_Lac-Sac-Rac_Feeder Delay Info 9" xfId="1449" xr:uid="{00000000-0005-0000-0000-0000B1050000}"/>
    <cellStyle name="_UPNY_RND_CIQ_R3_07232007-draft_Lac-Sac-Rac_Feeder Delay Info_(MARKET)_LTE_RNDCIQ_Rev(031811)" xfId="1450" xr:uid="{00000000-0005-0000-0000-0000B2050000}"/>
    <cellStyle name="_UPNY_RND_CIQ_R3_07232007-draft_Lac-Sac-Rac_Feeder Delay Info_eUtran Parameters" xfId="1451" xr:uid="{00000000-0005-0000-0000-0000B3050000}"/>
    <cellStyle name="_UPNY_RND_CIQ_R3_07232007-draft_Lac-Sac-Rac_Feeder Delay Info_LTE_RNDCIQ_Template_v10" xfId="1452" xr:uid="{00000000-0005-0000-0000-0000B4050000}"/>
    <cellStyle name="_UPNY_RND_CIQ_R3_07232007-draft_Lac-Sac-Rac_Feeder Delay Info_LTE_RNDCIQ_Template_v10 2" xfId="1453" xr:uid="{00000000-0005-0000-0000-0000B5050000}"/>
    <cellStyle name="_UPNY_RND_CIQ_R3_07232007-draft_Lac-Sac-Rac_Feeder Delay Info_LTE_RNDCIQ_Template_v10 3" xfId="1454" xr:uid="{00000000-0005-0000-0000-0000B6050000}"/>
    <cellStyle name="_UPNY_RND_CIQ_R3_07232007-draft_Lac-Sac-Rac_Feeder Delay Info_LTE_RNDCIQ_Template_v10 4" xfId="1455" xr:uid="{00000000-0005-0000-0000-0000B7050000}"/>
    <cellStyle name="_UPNY_RND_CIQ_R3_07232007-draft_Lac-Sac-Rac_Feeder Delay Info_LTE_RNDCIQ_Template_v10 5" xfId="1456" xr:uid="{00000000-0005-0000-0000-0000B8050000}"/>
    <cellStyle name="_UPNY_RND_CIQ_R3_07232007-draft_Lac-Sac-Rac_Feeder Delay Info_RNDCIQ_Template (03.18.2011)" xfId="1457" xr:uid="{00000000-0005-0000-0000-0000B9050000}"/>
    <cellStyle name="_UPNY_RND_CIQ_R3_07232007-draft_Lac-Sac-Rac_Feeder Delay Info_RNDCIQ_Template (03.18.2011) 2" xfId="1458" xr:uid="{00000000-0005-0000-0000-0000BA050000}"/>
    <cellStyle name="_UPNY_RND_CIQ_R3_07232007-draft_Lac-Sac-Rac_Feeder Delay Info_RNDCIQ_Template (03.18.2011) 3" xfId="1459" xr:uid="{00000000-0005-0000-0000-0000BB050000}"/>
    <cellStyle name="_UPNY_RND_CIQ_R3_07232007-draft_Lac-Sac-Rac_Feeder Delay Info_RNDCIQ_Template (03.18.2011) 4" xfId="1460" xr:uid="{00000000-0005-0000-0000-0000BC050000}"/>
    <cellStyle name="_UPNY_RND_CIQ_R3_07232007-draft_Lac-Sac-Rac_Feeder Delay Info_RNDCIQ_Template (03.18.2011) 5" xfId="1461" xr:uid="{00000000-0005-0000-0000-0000BD050000}"/>
    <cellStyle name="_UPNY_RND_CIQ_R3_07232007-draft_Lac-Sac-Rac_Feeder Delay Info_ROGERS_RND_CIQ_Montreal_LTE_Rollout_Rev03_1" xfId="1462" xr:uid="{00000000-0005-0000-0000-0000BE050000}"/>
    <cellStyle name="_UPNY_RND_CIQ_R3_07232007-draft_Lac-Sac-Rac_Feeder Delay Info_ROGERS_RND_CIQ_Ottawa_LTE_Rollout_Rev05" xfId="1463" xr:uid="{00000000-0005-0000-0000-0000BF050000}"/>
    <cellStyle name="_UPNY_RND_CIQ_R3_07232007-draft_RBS RN" xfId="1464" xr:uid="{00000000-0005-0000-0000-0000C0050000}"/>
    <cellStyle name="_UPNY_RND_CIQ_R3_07232007-draft_RBS Site" xfId="1465" xr:uid="{00000000-0005-0000-0000-0000C1050000}"/>
    <cellStyle name="_UPNY_RND_CIQ_R3_07232007-draft_RBS Site_Feeder Delay Info" xfId="1466" xr:uid="{00000000-0005-0000-0000-0000C2050000}"/>
    <cellStyle name="_UPNY_RND_CIQ_R3_07232007-draft_RBS Site_Feeder Delay Info 10" xfId="1467" xr:uid="{00000000-0005-0000-0000-0000C3050000}"/>
    <cellStyle name="_UPNY_RND_CIQ_R3_07232007-draft_RBS Site_Feeder Delay Info 11" xfId="1468" xr:uid="{00000000-0005-0000-0000-0000C4050000}"/>
    <cellStyle name="_UPNY_RND_CIQ_R3_07232007-draft_RBS Site_Feeder Delay Info 12" xfId="1469" xr:uid="{00000000-0005-0000-0000-0000C5050000}"/>
    <cellStyle name="_UPNY_RND_CIQ_R3_07232007-draft_RBS Site_Feeder Delay Info 13" xfId="1470" xr:uid="{00000000-0005-0000-0000-0000C6050000}"/>
    <cellStyle name="_UPNY_RND_CIQ_R3_07232007-draft_RBS Site_Feeder Delay Info 2" xfId="1471" xr:uid="{00000000-0005-0000-0000-0000C7050000}"/>
    <cellStyle name="_UPNY_RND_CIQ_R3_07232007-draft_RBS Site_Feeder Delay Info 3" xfId="1472" xr:uid="{00000000-0005-0000-0000-0000C8050000}"/>
    <cellStyle name="_UPNY_RND_CIQ_R3_07232007-draft_RBS Site_Feeder Delay Info 4" xfId="1473" xr:uid="{00000000-0005-0000-0000-0000C9050000}"/>
    <cellStyle name="_UPNY_RND_CIQ_R3_07232007-draft_RBS Site_Feeder Delay Info 5" xfId="1474" xr:uid="{00000000-0005-0000-0000-0000CA050000}"/>
    <cellStyle name="_UPNY_RND_CIQ_R3_07232007-draft_RBS Site_Feeder Delay Info 6" xfId="1475" xr:uid="{00000000-0005-0000-0000-0000CB050000}"/>
    <cellStyle name="_UPNY_RND_CIQ_R3_07232007-draft_RBS Site_Feeder Delay Info 7" xfId="1476" xr:uid="{00000000-0005-0000-0000-0000CC050000}"/>
    <cellStyle name="_UPNY_RND_CIQ_R3_07232007-draft_RBS Site_Feeder Delay Info 8" xfId="1477" xr:uid="{00000000-0005-0000-0000-0000CD050000}"/>
    <cellStyle name="_UPNY_RND_CIQ_R3_07232007-draft_RBS Site_Feeder Delay Info 9" xfId="1478" xr:uid="{00000000-0005-0000-0000-0000CE050000}"/>
    <cellStyle name="_UPNY_RND_CIQ_R3_07232007-draft_RBS Site_Feeder Delay Info_(MARKET)_LTE_RNDCIQ_Rev(031811)" xfId="1479" xr:uid="{00000000-0005-0000-0000-0000CF050000}"/>
    <cellStyle name="_UPNY_RND_CIQ_R3_07232007-draft_RBS Site_Feeder Delay Info_eUtran Parameters" xfId="1480" xr:uid="{00000000-0005-0000-0000-0000D0050000}"/>
    <cellStyle name="_UPNY_RND_CIQ_R3_07232007-draft_RBS Site_Feeder Delay Info_LTE_RNDCIQ_Template_v10" xfId="1481" xr:uid="{00000000-0005-0000-0000-0000D1050000}"/>
    <cellStyle name="_UPNY_RND_CIQ_R3_07232007-draft_RBS Site_Feeder Delay Info_LTE_RNDCIQ_Template_v10 2" xfId="1482" xr:uid="{00000000-0005-0000-0000-0000D2050000}"/>
    <cellStyle name="_UPNY_RND_CIQ_R3_07232007-draft_RBS Site_Feeder Delay Info_LTE_RNDCIQ_Template_v10 3" xfId="1483" xr:uid="{00000000-0005-0000-0000-0000D3050000}"/>
    <cellStyle name="_UPNY_RND_CIQ_R3_07232007-draft_RBS Site_Feeder Delay Info_LTE_RNDCIQ_Template_v10 4" xfId="1484" xr:uid="{00000000-0005-0000-0000-0000D4050000}"/>
    <cellStyle name="_UPNY_RND_CIQ_R3_07232007-draft_RBS Site_Feeder Delay Info_LTE_RNDCIQ_Template_v10 5" xfId="1485" xr:uid="{00000000-0005-0000-0000-0000D5050000}"/>
    <cellStyle name="_UPNY_RND_CIQ_R3_07232007-draft_RBS Site_Feeder Delay Info_RNDCIQ_Template (03.18.2011)" xfId="1486" xr:uid="{00000000-0005-0000-0000-0000D6050000}"/>
    <cellStyle name="_UPNY_RND_CIQ_R3_07232007-draft_RBS Site_Feeder Delay Info_RNDCIQ_Template (03.18.2011) 2" xfId="1487" xr:uid="{00000000-0005-0000-0000-0000D7050000}"/>
    <cellStyle name="_UPNY_RND_CIQ_R3_07232007-draft_RBS Site_Feeder Delay Info_RNDCIQ_Template (03.18.2011) 3" xfId="1488" xr:uid="{00000000-0005-0000-0000-0000D8050000}"/>
    <cellStyle name="_UPNY_RND_CIQ_R3_07232007-draft_RBS Site_Feeder Delay Info_RNDCIQ_Template (03.18.2011) 4" xfId="1489" xr:uid="{00000000-0005-0000-0000-0000D9050000}"/>
    <cellStyle name="_UPNY_RND_CIQ_R3_07232007-draft_RBS Site_Feeder Delay Info_RNDCIQ_Template (03.18.2011) 5" xfId="1490" xr:uid="{00000000-0005-0000-0000-0000DA050000}"/>
    <cellStyle name="_UPNY_RND_CIQ_R3_07232007-draft_RBS Site_Feeder Delay Info_ROGERS_RND_CIQ_Montreal_LTE_Rollout_Rev03_1" xfId="1491" xr:uid="{00000000-0005-0000-0000-0000DB050000}"/>
    <cellStyle name="_UPNY_RND_CIQ_R3_07232007-draft_RBS Site_Feeder Delay Info_ROGERS_RND_CIQ_Ottawa_LTE_Rollout_Rev05" xfId="1492" xr:uid="{00000000-0005-0000-0000-0000DC050000}"/>
    <cellStyle name="_UPNY_RND_CIQ_R3_07232007-draft_SC" xfId="1493" xr:uid="{00000000-0005-0000-0000-0000DD050000}"/>
    <cellStyle name="_UPNY_RND_CIQ_R3_07232007-draft_SC_Feeder Delay Info" xfId="1494" xr:uid="{00000000-0005-0000-0000-0000DE050000}"/>
    <cellStyle name="_UPNY_RND_CIQ_R3_07232007-draft_SC_Feeder Delay Info 10" xfId="1495" xr:uid="{00000000-0005-0000-0000-0000DF050000}"/>
    <cellStyle name="_UPNY_RND_CIQ_R3_07232007-draft_SC_Feeder Delay Info 11" xfId="1496" xr:uid="{00000000-0005-0000-0000-0000E0050000}"/>
    <cellStyle name="_UPNY_RND_CIQ_R3_07232007-draft_SC_Feeder Delay Info 12" xfId="1497" xr:uid="{00000000-0005-0000-0000-0000E1050000}"/>
    <cellStyle name="_UPNY_RND_CIQ_R3_07232007-draft_SC_Feeder Delay Info 13" xfId="1498" xr:uid="{00000000-0005-0000-0000-0000E2050000}"/>
    <cellStyle name="_UPNY_RND_CIQ_R3_07232007-draft_SC_Feeder Delay Info 2" xfId="1499" xr:uid="{00000000-0005-0000-0000-0000E3050000}"/>
    <cellStyle name="_UPNY_RND_CIQ_R3_07232007-draft_SC_Feeder Delay Info 3" xfId="1500" xr:uid="{00000000-0005-0000-0000-0000E4050000}"/>
    <cellStyle name="_UPNY_RND_CIQ_R3_07232007-draft_SC_Feeder Delay Info 4" xfId="1501" xr:uid="{00000000-0005-0000-0000-0000E5050000}"/>
    <cellStyle name="_UPNY_RND_CIQ_R3_07232007-draft_SC_Feeder Delay Info 5" xfId="1502" xr:uid="{00000000-0005-0000-0000-0000E6050000}"/>
    <cellStyle name="_UPNY_RND_CIQ_R3_07232007-draft_SC_Feeder Delay Info 6" xfId="1503" xr:uid="{00000000-0005-0000-0000-0000E7050000}"/>
    <cellStyle name="_UPNY_RND_CIQ_R3_07232007-draft_SC_Feeder Delay Info 7" xfId="1504" xr:uid="{00000000-0005-0000-0000-0000E8050000}"/>
    <cellStyle name="_UPNY_RND_CIQ_R3_07232007-draft_SC_Feeder Delay Info 8" xfId="1505" xr:uid="{00000000-0005-0000-0000-0000E9050000}"/>
    <cellStyle name="_UPNY_RND_CIQ_R3_07232007-draft_SC_Feeder Delay Info 9" xfId="1506" xr:uid="{00000000-0005-0000-0000-0000EA050000}"/>
    <cellStyle name="_UPNY_RND_CIQ_R3_07232007-draft_SC_Feeder Delay Info_(MARKET)_LTE_RNDCIQ_Rev(031811)" xfId="1507" xr:uid="{00000000-0005-0000-0000-0000EB050000}"/>
    <cellStyle name="_UPNY_RND_CIQ_R3_07232007-draft_SC_Feeder Delay Info_eUtran Parameters" xfId="1508" xr:uid="{00000000-0005-0000-0000-0000EC050000}"/>
    <cellStyle name="_UPNY_RND_CIQ_R3_07232007-draft_SC_Feeder Delay Info_LTE_RNDCIQ_Template_v10" xfId="1509" xr:uid="{00000000-0005-0000-0000-0000ED050000}"/>
    <cellStyle name="_UPNY_RND_CIQ_R3_07232007-draft_SC_Feeder Delay Info_LTE_RNDCIQ_Template_v10 2" xfId="1510" xr:uid="{00000000-0005-0000-0000-0000EE050000}"/>
    <cellStyle name="_UPNY_RND_CIQ_R3_07232007-draft_SC_Feeder Delay Info_LTE_RNDCIQ_Template_v10 3" xfId="1511" xr:uid="{00000000-0005-0000-0000-0000EF050000}"/>
    <cellStyle name="_UPNY_RND_CIQ_R3_07232007-draft_SC_Feeder Delay Info_LTE_RNDCIQ_Template_v10 4" xfId="1512" xr:uid="{00000000-0005-0000-0000-0000F0050000}"/>
    <cellStyle name="_UPNY_RND_CIQ_R3_07232007-draft_SC_Feeder Delay Info_LTE_RNDCIQ_Template_v10 5" xfId="1513" xr:uid="{00000000-0005-0000-0000-0000F1050000}"/>
    <cellStyle name="_UPNY_RND_CIQ_R3_07232007-draft_SC_Feeder Delay Info_RNDCIQ_Template (03.18.2011)" xfId="1514" xr:uid="{00000000-0005-0000-0000-0000F2050000}"/>
    <cellStyle name="_UPNY_RND_CIQ_R3_07232007-draft_SC_Feeder Delay Info_RNDCIQ_Template (03.18.2011) 2" xfId="1515" xr:uid="{00000000-0005-0000-0000-0000F3050000}"/>
    <cellStyle name="_UPNY_RND_CIQ_R3_07232007-draft_SC_Feeder Delay Info_RNDCIQ_Template (03.18.2011) 3" xfId="1516" xr:uid="{00000000-0005-0000-0000-0000F4050000}"/>
    <cellStyle name="_UPNY_RND_CIQ_R3_07232007-draft_SC_Feeder Delay Info_RNDCIQ_Template (03.18.2011) 4" xfId="1517" xr:uid="{00000000-0005-0000-0000-0000F5050000}"/>
    <cellStyle name="_UPNY_RND_CIQ_R3_07232007-draft_SC_Feeder Delay Info_RNDCIQ_Template (03.18.2011) 5" xfId="1518" xr:uid="{00000000-0005-0000-0000-0000F6050000}"/>
    <cellStyle name="_UPNY_RND_CIQ_R3_07232007-draft_SC_Feeder Delay Info_ROGERS_RND_CIQ_Montreal_LTE_Rollout_Rev03_1" xfId="1519" xr:uid="{00000000-0005-0000-0000-0000F7050000}"/>
    <cellStyle name="_UPNY_RND_CIQ_R3_07232007-draft_SC_Feeder Delay Info_ROGERS_RND_CIQ_Ottawa_LTE_Rollout_Rev05" xfId="1520" xr:uid="{00000000-0005-0000-0000-0000F8050000}"/>
    <cellStyle name="_UPNY_RND_CIQ_R3_07232007-draft_Utran Relations" xfId="1521" xr:uid="{00000000-0005-0000-0000-0000F9050000}"/>
    <cellStyle name="_UPNY_RND_CIQ_R3_07232007-draft_Utran Relations_Feeder Delay Info" xfId="1522" xr:uid="{00000000-0005-0000-0000-0000FA050000}"/>
    <cellStyle name="_UPNY_RND_CIQ_R3_07232007-draft_Utran Relations_Feeder Delay Info 10" xfId="1523" xr:uid="{00000000-0005-0000-0000-0000FB050000}"/>
    <cellStyle name="_UPNY_RND_CIQ_R3_07232007-draft_Utran Relations_Feeder Delay Info 11" xfId="1524" xr:uid="{00000000-0005-0000-0000-0000FC050000}"/>
    <cellStyle name="_UPNY_RND_CIQ_R3_07232007-draft_Utran Relations_Feeder Delay Info 12" xfId="1525" xr:uid="{00000000-0005-0000-0000-0000FD050000}"/>
    <cellStyle name="_UPNY_RND_CIQ_R3_07232007-draft_Utran Relations_Feeder Delay Info 13" xfId="1526" xr:uid="{00000000-0005-0000-0000-0000FE050000}"/>
    <cellStyle name="_UPNY_RND_CIQ_R3_07232007-draft_Utran Relations_Feeder Delay Info 2" xfId="1527" xr:uid="{00000000-0005-0000-0000-0000FF050000}"/>
    <cellStyle name="_UPNY_RND_CIQ_R3_07232007-draft_Utran Relations_Feeder Delay Info 3" xfId="1528" xr:uid="{00000000-0005-0000-0000-000000060000}"/>
    <cellStyle name="_UPNY_RND_CIQ_R3_07232007-draft_Utran Relations_Feeder Delay Info 4" xfId="1529" xr:uid="{00000000-0005-0000-0000-000001060000}"/>
    <cellStyle name="_UPNY_RND_CIQ_R3_07232007-draft_Utran Relations_Feeder Delay Info 5" xfId="1530" xr:uid="{00000000-0005-0000-0000-000002060000}"/>
    <cellStyle name="_UPNY_RND_CIQ_R3_07232007-draft_Utran Relations_Feeder Delay Info 6" xfId="1531" xr:uid="{00000000-0005-0000-0000-000003060000}"/>
    <cellStyle name="_UPNY_RND_CIQ_R3_07232007-draft_Utran Relations_Feeder Delay Info 7" xfId="1532" xr:uid="{00000000-0005-0000-0000-000004060000}"/>
    <cellStyle name="_UPNY_RND_CIQ_R3_07232007-draft_Utran Relations_Feeder Delay Info 8" xfId="1533" xr:uid="{00000000-0005-0000-0000-000005060000}"/>
    <cellStyle name="_UPNY_RND_CIQ_R3_07232007-draft_Utran Relations_Feeder Delay Info 9" xfId="1534" xr:uid="{00000000-0005-0000-0000-000006060000}"/>
    <cellStyle name="_UPNY_RND_CIQ_R3_07232007-draft_Utran Relations_Feeder Delay Info_(MARKET)_LTE_RNDCIQ_Rev(031811)" xfId="1535" xr:uid="{00000000-0005-0000-0000-000007060000}"/>
    <cellStyle name="_UPNY_RND_CIQ_R3_07232007-draft_Utran Relations_Feeder Delay Info_eUtran Parameters" xfId="1536" xr:uid="{00000000-0005-0000-0000-000008060000}"/>
    <cellStyle name="_UPNY_RND_CIQ_R3_07232007-draft_Utran Relations_Feeder Delay Info_LTE_RNDCIQ_Template_v10" xfId="1537" xr:uid="{00000000-0005-0000-0000-000009060000}"/>
    <cellStyle name="_UPNY_RND_CIQ_R3_07232007-draft_Utran Relations_Feeder Delay Info_LTE_RNDCIQ_Template_v10 2" xfId="1538" xr:uid="{00000000-0005-0000-0000-00000A060000}"/>
    <cellStyle name="_UPNY_RND_CIQ_R3_07232007-draft_Utran Relations_Feeder Delay Info_LTE_RNDCIQ_Template_v10 3" xfId="1539" xr:uid="{00000000-0005-0000-0000-00000B060000}"/>
    <cellStyle name="_UPNY_RND_CIQ_R3_07232007-draft_Utran Relations_Feeder Delay Info_LTE_RNDCIQ_Template_v10 4" xfId="1540" xr:uid="{00000000-0005-0000-0000-00000C060000}"/>
    <cellStyle name="_UPNY_RND_CIQ_R3_07232007-draft_Utran Relations_Feeder Delay Info_LTE_RNDCIQ_Template_v10 5" xfId="1541" xr:uid="{00000000-0005-0000-0000-00000D060000}"/>
    <cellStyle name="_UPNY_RND_CIQ_R3_07232007-draft_Utran Relations_Feeder Delay Info_RNDCIQ_Template (03.18.2011)" xfId="1542" xr:uid="{00000000-0005-0000-0000-00000E060000}"/>
    <cellStyle name="_UPNY_RND_CIQ_R3_07232007-draft_Utran Relations_Feeder Delay Info_RNDCIQ_Template (03.18.2011) 2" xfId="1543" xr:uid="{00000000-0005-0000-0000-00000F060000}"/>
    <cellStyle name="_UPNY_RND_CIQ_R3_07232007-draft_Utran Relations_Feeder Delay Info_RNDCIQ_Template (03.18.2011) 3" xfId="1544" xr:uid="{00000000-0005-0000-0000-000010060000}"/>
    <cellStyle name="_UPNY_RND_CIQ_R3_07232007-draft_Utran Relations_Feeder Delay Info_RNDCIQ_Template (03.18.2011) 4" xfId="1545" xr:uid="{00000000-0005-0000-0000-000011060000}"/>
    <cellStyle name="_UPNY_RND_CIQ_R3_07232007-draft_Utran Relations_Feeder Delay Info_RNDCIQ_Template (03.18.2011) 5" xfId="1546" xr:uid="{00000000-0005-0000-0000-000012060000}"/>
    <cellStyle name="_UPNY_RND_CIQ_R3_07232007-draft_Utran Relations_Feeder Delay Info_ROGERS_RND_CIQ_Montreal_LTE_Rollout_Rev03_1" xfId="1547" xr:uid="{00000000-0005-0000-0000-000013060000}"/>
    <cellStyle name="_UPNY_RND_CIQ_R3_07232007-draft_Utran Relations_Feeder Delay Info_ROGERS_RND_CIQ_Ottawa_LTE_Rollout_Rev05" xfId="1548" xr:uid="{00000000-0005-0000-0000-000014060000}"/>
    <cellStyle name="_UPNY_RND_CIQ_R3_07232007-draft_UTRAN-GSM Relations" xfId="1549" xr:uid="{00000000-0005-0000-0000-000015060000}"/>
    <cellStyle name="_UPNY_RND_CIQ_R3_07232007-draft_UTRAN-GSM Relations_Feeder Delay Info" xfId="1550" xr:uid="{00000000-0005-0000-0000-000016060000}"/>
    <cellStyle name="_UPNY_RND_CIQ_R3_07232007-draft_UTRAN-GSM Relations_Feeder Delay Info 10" xfId="1551" xr:uid="{00000000-0005-0000-0000-000017060000}"/>
    <cellStyle name="_UPNY_RND_CIQ_R3_07232007-draft_UTRAN-GSM Relations_Feeder Delay Info 11" xfId="1552" xr:uid="{00000000-0005-0000-0000-000018060000}"/>
    <cellStyle name="_UPNY_RND_CIQ_R3_07232007-draft_UTRAN-GSM Relations_Feeder Delay Info 12" xfId="1553" xr:uid="{00000000-0005-0000-0000-000019060000}"/>
    <cellStyle name="_UPNY_RND_CIQ_R3_07232007-draft_UTRAN-GSM Relations_Feeder Delay Info 13" xfId="1554" xr:uid="{00000000-0005-0000-0000-00001A060000}"/>
    <cellStyle name="_UPNY_RND_CIQ_R3_07232007-draft_UTRAN-GSM Relations_Feeder Delay Info 2" xfId="1555" xr:uid="{00000000-0005-0000-0000-00001B060000}"/>
    <cellStyle name="_UPNY_RND_CIQ_R3_07232007-draft_UTRAN-GSM Relations_Feeder Delay Info 3" xfId="1556" xr:uid="{00000000-0005-0000-0000-00001C060000}"/>
    <cellStyle name="_UPNY_RND_CIQ_R3_07232007-draft_UTRAN-GSM Relations_Feeder Delay Info 4" xfId="1557" xr:uid="{00000000-0005-0000-0000-00001D060000}"/>
    <cellStyle name="_UPNY_RND_CIQ_R3_07232007-draft_UTRAN-GSM Relations_Feeder Delay Info 5" xfId="1558" xr:uid="{00000000-0005-0000-0000-00001E060000}"/>
    <cellStyle name="_UPNY_RND_CIQ_R3_07232007-draft_UTRAN-GSM Relations_Feeder Delay Info 6" xfId="1559" xr:uid="{00000000-0005-0000-0000-00001F060000}"/>
    <cellStyle name="_UPNY_RND_CIQ_R3_07232007-draft_UTRAN-GSM Relations_Feeder Delay Info 7" xfId="1560" xr:uid="{00000000-0005-0000-0000-000020060000}"/>
    <cellStyle name="_UPNY_RND_CIQ_R3_07232007-draft_UTRAN-GSM Relations_Feeder Delay Info 8" xfId="1561" xr:uid="{00000000-0005-0000-0000-000021060000}"/>
    <cellStyle name="_UPNY_RND_CIQ_R3_07232007-draft_UTRAN-GSM Relations_Feeder Delay Info 9" xfId="1562" xr:uid="{00000000-0005-0000-0000-000022060000}"/>
    <cellStyle name="_UPNY_RND_CIQ_R3_07232007-draft_UTRAN-GSM Relations_Feeder Delay Info_(MARKET)_LTE_RNDCIQ_Rev(031811)" xfId="1563" xr:uid="{00000000-0005-0000-0000-000023060000}"/>
    <cellStyle name="_UPNY_RND_CIQ_R3_07232007-draft_UTRAN-GSM Relations_Feeder Delay Info_eUtran Parameters" xfId="1564" xr:uid="{00000000-0005-0000-0000-000024060000}"/>
    <cellStyle name="_UPNY_RND_CIQ_R3_07232007-draft_UTRAN-GSM Relations_Feeder Delay Info_LTE_RNDCIQ_Template_v10" xfId="1565" xr:uid="{00000000-0005-0000-0000-000025060000}"/>
    <cellStyle name="_UPNY_RND_CIQ_R3_07232007-draft_UTRAN-GSM Relations_Feeder Delay Info_LTE_RNDCIQ_Template_v10 2" xfId="1566" xr:uid="{00000000-0005-0000-0000-000026060000}"/>
    <cellStyle name="_UPNY_RND_CIQ_R3_07232007-draft_UTRAN-GSM Relations_Feeder Delay Info_LTE_RNDCIQ_Template_v10 3" xfId="1567" xr:uid="{00000000-0005-0000-0000-000027060000}"/>
    <cellStyle name="_UPNY_RND_CIQ_R3_07232007-draft_UTRAN-GSM Relations_Feeder Delay Info_LTE_RNDCIQ_Template_v10 4" xfId="1568" xr:uid="{00000000-0005-0000-0000-000028060000}"/>
    <cellStyle name="_UPNY_RND_CIQ_R3_07232007-draft_UTRAN-GSM Relations_Feeder Delay Info_LTE_RNDCIQ_Template_v10 5" xfId="1569" xr:uid="{00000000-0005-0000-0000-000029060000}"/>
    <cellStyle name="_UPNY_RND_CIQ_R3_07232007-draft_UTRAN-GSM Relations_Feeder Delay Info_RNDCIQ_Template (03.18.2011)" xfId="1570" xr:uid="{00000000-0005-0000-0000-00002A060000}"/>
    <cellStyle name="_UPNY_RND_CIQ_R3_07232007-draft_UTRAN-GSM Relations_Feeder Delay Info_RNDCIQ_Template (03.18.2011) 2" xfId="1571" xr:uid="{00000000-0005-0000-0000-00002B060000}"/>
    <cellStyle name="_UPNY_RND_CIQ_R3_07232007-draft_UTRAN-GSM Relations_Feeder Delay Info_RNDCIQ_Template (03.18.2011) 3" xfId="1572" xr:uid="{00000000-0005-0000-0000-00002C060000}"/>
    <cellStyle name="_UPNY_RND_CIQ_R3_07232007-draft_UTRAN-GSM Relations_Feeder Delay Info_RNDCIQ_Template (03.18.2011) 4" xfId="1573" xr:uid="{00000000-0005-0000-0000-00002D060000}"/>
    <cellStyle name="_UPNY_RND_CIQ_R3_07232007-draft_UTRAN-GSM Relations_Feeder Delay Info_RNDCIQ_Template (03.18.2011) 5" xfId="1574" xr:uid="{00000000-0005-0000-0000-00002E060000}"/>
    <cellStyle name="_UPNY_RND_CIQ_R3_07232007-draft_UTRAN-GSM Relations_Feeder Delay Info_ROGERS_RND_CIQ_Montreal_LTE_Rollout_Rev03_1" xfId="1575" xr:uid="{00000000-0005-0000-0000-00002F060000}"/>
    <cellStyle name="_UPNY_RND_CIQ_R3_07232007-draft_UTRAN-GSM Relations_Feeder Delay Info_ROGERS_RND_CIQ_Ottawa_LTE_Rollout_Rev05" xfId="1576" xr:uid="{00000000-0005-0000-0000-000030060000}"/>
    <cellStyle name="_UPNY_RND_CIQ_R3_07232007-draft_UTRAN-GSM-Relations" xfId="1577" xr:uid="{00000000-0005-0000-0000-000031060000}"/>
    <cellStyle name="_UPNY_RND_CIQ_R4_08012007" xfId="1578" xr:uid="{00000000-0005-0000-0000-000032060000}"/>
    <cellStyle name="_UPNY_RND_CIQ_R4_08012007_dyn RN" xfId="1579" xr:uid="{00000000-0005-0000-0000-000033060000}"/>
    <cellStyle name="_UPNY_RND_CIQ_R4_08012007_Feeder Delay Info" xfId="1580" xr:uid="{00000000-0005-0000-0000-000034060000}"/>
    <cellStyle name="_UPNY_RND_CIQ_R4_08012007_Feeder Delay Info 10" xfId="1581" xr:uid="{00000000-0005-0000-0000-000035060000}"/>
    <cellStyle name="_UPNY_RND_CIQ_R4_08012007_Feeder Delay Info 11" xfId="1582" xr:uid="{00000000-0005-0000-0000-000036060000}"/>
    <cellStyle name="_UPNY_RND_CIQ_R4_08012007_Feeder Delay Info 12" xfId="1583" xr:uid="{00000000-0005-0000-0000-000037060000}"/>
    <cellStyle name="_UPNY_RND_CIQ_R4_08012007_Feeder Delay Info 13" xfId="1584" xr:uid="{00000000-0005-0000-0000-000038060000}"/>
    <cellStyle name="_UPNY_RND_CIQ_R4_08012007_Feeder Delay Info 2" xfId="1585" xr:uid="{00000000-0005-0000-0000-000039060000}"/>
    <cellStyle name="_UPNY_RND_CIQ_R4_08012007_Feeder Delay Info 3" xfId="1586" xr:uid="{00000000-0005-0000-0000-00003A060000}"/>
    <cellStyle name="_UPNY_RND_CIQ_R4_08012007_Feeder Delay Info 4" xfId="1587" xr:uid="{00000000-0005-0000-0000-00003B060000}"/>
    <cellStyle name="_UPNY_RND_CIQ_R4_08012007_Feeder Delay Info 5" xfId="1588" xr:uid="{00000000-0005-0000-0000-00003C060000}"/>
    <cellStyle name="_UPNY_RND_CIQ_R4_08012007_Feeder Delay Info 6" xfId="1589" xr:uid="{00000000-0005-0000-0000-00003D060000}"/>
    <cellStyle name="_UPNY_RND_CIQ_R4_08012007_Feeder Delay Info 7" xfId="1590" xr:uid="{00000000-0005-0000-0000-00003E060000}"/>
    <cellStyle name="_UPNY_RND_CIQ_R4_08012007_Feeder Delay Info 8" xfId="1591" xr:uid="{00000000-0005-0000-0000-00003F060000}"/>
    <cellStyle name="_UPNY_RND_CIQ_R4_08012007_Feeder Delay Info 9" xfId="1592" xr:uid="{00000000-0005-0000-0000-000040060000}"/>
    <cellStyle name="_UPNY_RND_CIQ_R4_08012007_Feeder Delay Info_(MARKET)_LTE_RNDCIQ_Rev(031811)" xfId="1593" xr:uid="{00000000-0005-0000-0000-000041060000}"/>
    <cellStyle name="_UPNY_RND_CIQ_R4_08012007_Feeder Delay Info_eUtran Parameters" xfId="1594" xr:uid="{00000000-0005-0000-0000-000042060000}"/>
    <cellStyle name="_UPNY_RND_CIQ_R4_08012007_Feeder Delay Info_LTE_RNDCIQ_Template_v10" xfId="1595" xr:uid="{00000000-0005-0000-0000-000043060000}"/>
    <cellStyle name="_UPNY_RND_CIQ_R4_08012007_Feeder Delay Info_LTE_RNDCIQ_Template_v10 2" xfId="1596" xr:uid="{00000000-0005-0000-0000-000044060000}"/>
    <cellStyle name="_UPNY_RND_CIQ_R4_08012007_Feeder Delay Info_LTE_RNDCIQ_Template_v10 3" xfId="1597" xr:uid="{00000000-0005-0000-0000-000045060000}"/>
    <cellStyle name="_UPNY_RND_CIQ_R4_08012007_Feeder Delay Info_LTE_RNDCIQ_Template_v10 4" xfId="1598" xr:uid="{00000000-0005-0000-0000-000046060000}"/>
    <cellStyle name="_UPNY_RND_CIQ_R4_08012007_Feeder Delay Info_LTE_RNDCIQ_Template_v10 5" xfId="1599" xr:uid="{00000000-0005-0000-0000-000047060000}"/>
    <cellStyle name="_UPNY_RND_CIQ_R4_08012007_Feeder Delay Info_RNDCIQ_Template (03.18.2011)" xfId="1600" xr:uid="{00000000-0005-0000-0000-000048060000}"/>
    <cellStyle name="_UPNY_RND_CIQ_R4_08012007_Feeder Delay Info_RNDCIQ_Template (03.18.2011) 2" xfId="1601" xr:uid="{00000000-0005-0000-0000-000049060000}"/>
    <cellStyle name="_UPNY_RND_CIQ_R4_08012007_Feeder Delay Info_RNDCIQ_Template (03.18.2011) 3" xfId="1602" xr:uid="{00000000-0005-0000-0000-00004A060000}"/>
    <cellStyle name="_UPNY_RND_CIQ_R4_08012007_Feeder Delay Info_RNDCIQ_Template (03.18.2011) 4" xfId="1603" xr:uid="{00000000-0005-0000-0000-00004B060000}"/>
    <cellStyle name="_UPNY_RND_CIQ_R4_08012007_Feeder Delay Info_RNDCIQ_Template (03.18.2011) 5" xfId="1604" xr:uid="{00000000-0005-0000-0000-00004C060000}"/>
    <cellStyle name="_UPNY_RND_CIQ_R4_08012007_Feeder Delay Info_ROGERS_RND_CIQ_Montreal_LTE_Rollout_Rev03_1" xfId="1605" xr:uid="{00000000-0005-0000-0000-00004D060000}"/>
    <cellStyle name="_UPNY_RND_CIQ_R4_08012007_Feeder Delay Info_ROGERS_RND_CIQ_Ottawa_LTE_Rollout_Rev05" xfId="1606" xr:uid="{00000000-0005-0000-0000-00004E060000}"/>
    <cellStyle name="_UPNY_RND_CIQ_R4_08012007_GSM Nbr Cell" xfId="1607" xr:uid="{00000000-0005-0000-0000-00004F060000}"/>
    <cellStyle name="_UPNY_RND_CIQ_R4_08012007_GSM Nbr Cell_Feeder Delay Info" xfId="1608" xr:uid="{00000000-0005-0000-0000-000050060000}"/>
    <cellStyle name="_UPNY_RND_CIQ_R4_08012007_GSM Nbr Cell_Feeder Delay Info 10" xfId="1609" xr:uid="{00000000-0005-0000-0000-000051060000}"/>
    <cellStyle name="_UPNY_RND_CIQ_R4_08012007_GSM Nbr Cell_Feeder Delay Info 11" xfId="1610" xr:uid="{00000000-0005-0000-0000-000052060000}"/>
    <cellStyle name="_UPNY_RND_CIQ_R4_08012007_GSM Nbr Cell_Feeder Delay Info 12" xfId="1611" xr:uid="{00000000-0005-0000-0000-000053060000}"/>
    <cellStyle name="_UPNY_RND_CIQ_R4_08012007_GSM Nbr Cell_Feeder Delay Info 13" xfId="1612" xr:uid="{00000000-0005-0000-0000-000054060000}"/>
    <cellStyle name="_UPNY_RND_CIQ_R4_08012007_GSM Nbr Cell_Feeder Delay Info 2" xfId="1613" xr:uid="{00000000-0005-0000-0000-000055060000}"/>
    <cellStyle name="_UPNY_RND_CIQ_R4_08012007_GSM Nbr Cell_Feeder Delay Info 3" xfId="1614" xr:uid="{00000000-0005-0000-0000-000056060000}"/>
    <cellStyle name="_UPNY_RND_CIQ_R4_08012007_GSM Nbr Cell_Feeder Delay Info 4" xfId="1615" xr:uid="{00000000-0005-0000-0000-000057060000}"/>
    <cellStyle name="_UPNY_RND_CIQ_R4_08012007_GSM Nbr Cell_Feeder Delay Info 5" xfId="1616" xr:uid="{00000000-0005-0000-0000-000058060000}"/>
    <cellStyle name="_UPNY_RND_CIQ_R4_08012007_GSM Nbr Cell_Feeder Delay Info 6" xfId="1617" xr:uid="{00000000-0005-0000-0000-000059060000}"/>
    <cellStyle name="_UPNY_RND_CIQ_R4_08012007_GSM Nbr Cell_Feeder Delay Info 7" xfId="1618" xr:uid="{00000000-0005-0000-0000-00005A060000}"/>
    <cellStyle name="_UPNY_RND_CIQ_R4_08012007_GSM Nbr Cell_Feeder Delay Info 8" xfId="1619" xr:uid="{00000000-0005-0000-0000-00005B060000}"/>
    <cellStyle name="_UPNY_RND_CIQ_R4_08012007_GSM Nbr Cell_Feeder Delay Info 9" xfId="1620" xr:uid="{00000000-0005-0000-0000-00005C060000}"/>
    <cellStyle name="_UPNY_RND_CIQ_R4_08012007_GSM Nbr Cell_Feeder Delay Info_(MARKET)_LTE_RNDCIQ_Rev(031811)" xfId="1621" xr:uid="{00000000-0005-0000-0000-00005D060000}"/>
    <cellStyle name="_UPNY_RND_CIQ_R4_08012007_GSM Nbr Cell_Feeder Delay Info_eUtran Parameters" xfId="1622" xr:uid="{00000000-0005-0000-0000-00005E060000}"/>
    <cellStyle name="_UPNY_RND_CIQ_R4_08012007_GSM Nbr Cell_Feeder Delay Info_LTE_RNDCIQ_Template_v10" xfId="1623" xr:uid="{00000000-0005-0000-0000-00005F060000}"/>
    <cellStyle name="_UPNY_RND_CIQ_R4_08012007_GSM Nbr Cell_Feeder Delay Info_LTE_RNDCIQ_Template_v10 2" xfId="1624" xr:uid="{00000000-0005-0000-0000-000060060000}"/>
    <cellStyle name="_UPNY_RND_CIQ_R4_08012007_GSM Nbr Cell_Feeder Delay Info_LTE_RNDCIQ_Template_v10 3" xfId="1625" xr:uid="{00000000-0005-0000-0000-000061060000}"/>
    <cellStyle name="_UPNY_RND_CIQ_R4_08012007_GSM Nbr Cell_Feeder Delay Info_LTE_RNDCIQ_Template_v10 4" xfId="1626" xr:uid="{00000000-0005-0000-0000-000062060000}"/>
    <cellStyle name="_UPNY_RND_CIQ_R4_08012007_GSM Nbr Cell_Feeder Delay Info_LTE_RNDCIQ_Template_v10 5" xfId="1627" xr:uid="{00000000-0005-0000-0000-000063060000}"/>
    <cellStyle name="_UPNY_RND_CIQ_R4_08012007_GSM Nbr Cell_Feeder Delay Info_RNDCIQ_Template (03.18.2011)" xfId="1628" xr:uid="{00000000-0005-0000-0000-000064060000}"/>
    <cellStyle name="_UPNY_RND_CIQ_R4_08012007_GSM Nbr Cell_Feeder Delay Info_RNDCIQ_Template (03.18.2011) 2" xfId="1629" xr:uid="{00000000-0005-0000-0000-000065060000}"/>
    <cellStyle name="_UPNY_RND_CIQ_R4_08012007_GSM Nbr Cell_Feeder Delay Info_RNDCIQ_Template (03.18.2011) 3" xfId="1630" xr:uid="{00000000-0005-0000-0000-000066060000}"/>
    <cellStyle name="_UPNY_RND_CIQ_R4_08012007_GSM Nbr Cell_Feeder Delay Info_RNDCIQ_Template (03.18.2011) 4" xfId="1631" xr:uid="{00000000-0005-0000-0000-000067060000}"/>
    <cellStyle name="_UPNY_RND_CIQ_R4_08012007_GSM Nbr Cell_Feeder Delay Info_RNDCIQ_Template (03.18.2011) 5" xfId="1632" xr:uid="{00000000-0005-0000-0000-000068060000}"/>
    <cellStyle name="_UPNY_RND_CIQ_R4_08012007_GSM Nbr Cell_Feeder Delay Info_ROGERS_RND_CIQ_Montreal_LTE_Rollout_Rev03_1" xfId="1633" xr:uid="{00000000-0005-0000-0000-000069060000}"/>
    <cellStyle name="_UPNY_RND_CIQ_R4_08012007_GSM Nbr Cell_Feeder Delay Info_ROGERS_RND_CIQ_Ottawa_LTE_Rollout_Rev05" xfId="1634" xr:uid="{00000000-0005-0000-0000-00006A060000}"/>
    <cellStyle name="_UPNY_RND_CIQ_R4_08012007_Interfrequency Relations" xfId="1635" xr:uid="{00000000-0005-0000-0000-00006B060000}"/>
    <cellStyle name="_UPNY_RND_CIQ_R4_08012007_Lac-Sac-Rac" xfId="1636" xr:uid="{00000000-0005-0000-0000-00006C060000}"/>
    <cellStyle name="_UPNY_RND_CIQ_R4_08012007_Lac-Sac-Rac_Feeder Delay Info" xfId="1637" xr:uid="{00000000-0005-0000-0000-00006D060000}"/>
    <cellStyle name="_UPNY_RND_CIQ_R4_08012007_Lac-Sac-Rac_Feeder Delay Info 10" xfId="1638" xr:uid="{00000000-0005-0000-0000-00006E060000}"/>
    <cellStyle name="_UPNY_RND_CIQ_R4_08012007_Lac-Sac-Rac_Feeder Delay Info 11" xfId="1639" xr:uid="{00000000-0005-0000-0000-00006F060000}"/>
    <cellStyle name="_UPNY_RND_CIQ_R4_08012007_Lac-Sac-Rac_Feeder Delay Info 12" xfId="1640" xr:uid="{00000000-0005-0000-0000-000070060000}"/>
    <cellStyle name="_UPNY_RND_CIQ_R4_08012007_Lac-Sac-Rac_Feeder Delay Info 13" xfId="1641" xr:uid="{00000000-0005-0000-0000-000071060000}"/>
    <cellStyle name="_UPNY_RND_CIQ_R4_08012007_Lac-Sac-Rac_Feeder Delay Info 2" xfId="1642" xr:uid="{00000000-0005-0000-0000-000072060000}"/>
    <cellStyle name="_UPNY_RND_CIQ_R4_08012007_Lac-Sac-Rac_Feeder Delay Info 3" xfId="1643" xr:uid="{00000000-0005-0000-0000-000073060000}"/>
    <cellStyle name="_UPNY_RND_CIQ_R4_08012007_Lac-Sac-Rac_Feeder Delay Info 4" xfId="1644" xr:uid="{00000000-0005-0000-0000-000074060000}"/>
    <cellStyle name="_UPNY_RND_CIQ_R4_08012007_Lac-Sac-Rac_Feeder Delay Info 5" xfId="1645" xr:uid="{00000000-0005-0000-0000-000075060000}"/>
    <cellStyle name="_UPNY_RND_CIQ_R4_08012007_Lac-Sac-Rac_Feeder Delay Info 6" xfId="1646" xr:uid="{00000000-0005-0000-0000-000076060000}"/>
    <cellStyle name="_UPNY_RND_CIQ_R4_08012007_Lac-Sac-Rac_Feeder Delay Info 7" xfId="1647" xr:uid="{00000000-0005-0000-0000-000077060000}"/>
    <cellStyle name="_UPNY_RND_CIQ_R4_08012007_Lac-Sac-Rac_Feeder Delay Info 8" xfId="1648" xr:uid="{00000000-0005-0000-0000-000078060000}"/>
    <cellStyle name="_UPNY_RND_CIQ_R4_08012007_Lac-Sac-Rac_Feeder Delay Info 9" xfId="1649" xr:uid="{00000000-0005-0000-0000-000079060000}"/>
    <cellStyle name="_UPNY_RND_CIQ_R4_08012007_Lac-Sac-Rac_Feeder Delay Info_(MARKET)_LTE_RNDCIQ_Rev(031811)" xfId="1650" xr:uid="{00000000-0005-0000-0000-00007A060000}"/>
    <cellStyle name="_UPNY_RND_CIQ_R4_08012007_Lac-Sac-Rac_Feeder Delay Info_eUtran Parameters" xfId="1651" xr:uid="{00000000-0005-0000-0000-00007B060000}"/>
    <cellStyle name="_UPNY_RND_CIQ_R4_08012007_Lac-Sac-Rac_Feeder Delay Info_LTE_RNDCIQ_Template_v10" xfId="1652" xr:uid="{00000000-0005-0000-0000-00007C060000}"/>
    <cellStyle name="_UPNY_RND_CIQ_R4_08012007_Lac-Sac-Rac_Feeder Delay Info_LTE_RNDCIQ_Template_v10 2" xfId="1653" xr:uid="{00000000-0005-0000-0000-00007D060000}"/>
    <cellStyle name="_UPNY_RND_CIQ_R4_08012007_Lac-Sac-Rac_Feeder Delay Info_LTE_RNDCIQ_Template_v10 3" xfId="1654" xr:uid="{00000000-0005-0000-0000-00007E060000}"/>
    <cellStyle name="_UPNY_RND_CIQ_R4_08012007_Lac-Sac-Rac_Feeder Delay Info_LTE_RNDCIQ_Template_v10 4" xfId="1655" xr:uid="{00000000-0005-0000-0000-00007F060000}"/>
    <cellStyle name="_UPNY_RND_CIQ_R4_08012007_Lac-Sac-Rac_Feeder Delay Info_LTE_RNDCIQ_Template_v10 5" xfId="1656" xr:uid="{00000000-0005-0000-0000-000080060000}"/>
    <cellStyle name="_UPNY_RND_CIQ_R4_08012007_Lac-Sac-Rac_Feeder Delay Info_RNDCIQ_Template (03.18.2011)" xfId="1657" xr:uid="{00000000-0005-0000-0000-000081060000}"/>
    <cellStyle name="_UPNY_RND_CIQ_R4_08012007_Lac-Sac-Rac_Feeder Delay Info_RNDCIQ_Template (03.18.2011) 2" xfId="1658" xr:uid="{00000000-0005-0000-0000-000082060000}"/>
    <cellStyle name="_UPNY_RND_CIQ_R4_08012007_Lac-Sac-Rac_Feeder Delay Info_RNDCIQ_Template (03.18.2011) 3" xfId="1659" xr:uid="{00000000-0005-0000-0000-000083060000}"/>
    <cellStyle name="_UPNY_RND_CIQ_R4_08012007_Lac-Sac-Rac_Feeder Delay Info_RNDCIQ_Template (03.18.2011) 4" xfId="1660" xr:uid="{00000000-0005-0000-0000-000084060000}"/>
    <cellStyle name="_UPNY_RND_CIQ_R4_08012007_Lac-Sac-Rac_Feeder Delay Info_RNDCIQ_Template (03.18.2011) 5" xfId="1661" xr:uid="{00000000-0005-0000-0000-000085060000}"/>
    <cellStyle name="_UPNY_RND_CIQ_R4_08012007_Lac-Sac-Rac_Feeder Delay Info_ROGERS_RND_CIQ_Montreal_LTE_Rollout_Rev03_1" xfId="1662" xr:uid="{00000000-0005-0000-0000-000086060000}"/>
    <cellStyle name="_UPNY_RND_CIQ_R4_08012007_Lac-Sac-Rac_Feeder Delay Info_ROGERS_RND_CIQ_Ottawa_LTE_Rollout_Rev05" xfId="1663" xr:uid="{00000000-0005-0000-0000-000087060000}"/>
    <cellStyle name="_UPNY_RND_CIQ_R4_08012007_RBS RN" xfId="1664" xr:uid="{00000000-0005-0000-0000-000088060000}"/>
    <cellStyle name="_UPNY_RND_CIQ_R4_08012007_RBS Site" xfId="1665" xr:uid="{00000000-0005-0000-0000-000089060000}"/>
    <cellStyle name="_UPNY_RND_CIQ_R4_08012007_RBS Site_Feeder Delay Info" xfId="1666" xr:uid="{00000000-0005-0000-0000-00008A060000}"/>
    <cellStyle name="_UPNY_RND_CIQ_R4_08012007_RBS Site_Feeder Delay Info 10" xfId="1667" xr:uid="{00000000-0005-0000-0000-00008B060000}"/>
    <cellStyle name="_UPNY_RND_CIQ_R4_08012007_RBS Site_Feeder Delay Info 11" xfId="1668" xr:uid="{00000000-0005-0000-0000-00008C060000}"/>
    <cellStyle name="_UPNY_RND_CIQ_R4_08012007_RBS Site_Feeder Delay Info 12" xfId="1669" xr:uid="{00000000-0005-0000-0000-00008D060000}"/>
    <cellStyle name="_UPNY_RND_CIQ_R4_08012007_RBS Site_Feeder Delay Info 13" xfId="1670" xr:uid="{00000000-0005-0000-0000-00008E060000}"/>
    <cellStyle name="_UPNY_RND_CIQ_R4_08012007_RBS Site_Feeder Delay Info 2" xfId="1671" xr:uid="{00000000-0005-0000-0000-00008F060000}"/>
    <cellStyle name="_UPNY_RND_CIQ_R4_08012007_RBS Site_Feeder Delay Info 3" xfId="1672" xr:uid="{00000000-0005-0000-0000-000090060000}"/>
    <cellStyle name="_UPNY_RND_CIQ_R4_08012007_RBS Site_Feeder Delay Info 4" xfId="1673" xr:uid="{00000000-0005-0000-0000-000091060000}"/>
    <cellStyle name="_UPNY_RND_CIQ_R4_08012007_RBS Site_Feeder Delay Info 5" xfId="1674" xr:uid="{00000000-0005-0000-0000-000092060000}"/>
    <cellStyle name="_UPNY_RND_CIQ_R4_08012007_RBS Site_Feeder Delay Info 6" xfId="1675" xr:uid="{00000000-0005-0000-0000-000093060000}"/>
    <cellStyle name="_UPNY_RND_CIQ_R4_08012007_RBS Site_Feeder Delay Info 7" xfId="1676" xr:uid="{00000000-0005-0000-0000-000094060000}"/>
    <cellStyle name="_UPNY_RND_CIQ_R4_08012007_RBS Site_Feeder Delay Info 8" xfId="1677" xr:uid="{00000000-0005-0000-0000-000095060000}"/>
    <cellStyle name="_UPNY_RND_CIQ_R4_08012007_RBS Site_Feeder Delay Info 9" xfId="1678" xr:uid="{00000000-0005-0000-0000-000096060000}"/>
    <cellStyle name="_UPNY_RND_CIQ_R4_08012007_RBS Site_Feeder Delay Info_(MARKET)_LTE_RNDCIQ_Rev(031811)" xfId="1679" xr:uid="{00000000-0005-0000-0000-000097060000}"/>
    <cellStyle name="_UPNY_RND_CIQ_R4_08012007_RBS Site_Feeder Delay Info_eUtran Parameters" xfId="1680" xr:uid="{00000000-0005-0000-0000-000098060000}"/>
    <cellStyle name="_UPNY_RND_CIQ_R4_08012007_RBS Site_Feeder Delay Info_LTE_RNDCIQ_Template_v10" xfId="1681" xr:uid="{00000000-0005-0000-0000-000099060000}"/>
    <cellStyle name="_UPNY_RND_CIQ_R4_08012007_RBS Site_Feeder Delay Info_LTE_RNDCIQ_Template_v10 2" xfId="1682" xr:uid="{00000000-0005-0000-0000-00009A060000}"/>
    <cellStyle name="_UPNY_RND_CIQ_R4_08012007_RBS Site_Feeder Delay Info_LTE_RNDCIQ_Template_v10 3" xfId="1683" xr:uid="{00000000-0005-0000-0000-00009B060000}"/>
    <cellStyle name="_UPNY_RND_CIQ_R4_08012007_RBS Site_Feeder Delay Info_LTE_RNDCIQ_Template_v10 4" xfId="1684" xr:uid="{00000000-0005-0000-0000-00009C060000}"/>
    <cellStyle name="_UPNY_RND_CIQ_R4_08012007_RBS Site_Feeder Delay Info_LTE_RNDCIQ_Template_v10 5" xfId="1685" xr:uid="{00000000-0005-0000-0000-00009D060000}"/>
    <cellStyle name="_UPNY_RND_CIQ_R4_08012007_RBS Site_Feeder Delay Info_RNDCIQ_Template (03.18.2011)" xfId="1686" xr:uid="{00000000-0005-0000-0000-00009E060000}"/>
    <cellStyle name="_UPNY_RND_CIQ_R4_08012007_RBS Site_Feeder Delay Info_RNDCIQ_Template (03.18.2011) 2" xfId="1687" xr:uid="{00000000-0005-0000-0000-00009F060000}"/>
    <cellStyle name="_UPNY_RND_CIQ_R4_08012007_RBS Site_Feeder Delay Info_RNDCIQ_Template (03.18.2011) 3" xfId="1688" xr:uid="{00000000-0005-0000-0000-0000A0060000}"/>
    <cellStyle name="_UPNY_RND_CIQ_R4_08012007_RBS Site_Feeder Delay Info_RNDCIQ_Template (03.18.2011) 4" xfId="1689" xr:uid="{00000000-0005-0000-0000-0000A1060000}"/>
    <cellStyle name="_UPNY_RND_CIQ_R4_08012007_RBS Site_Feeder Delay Info_RNDCIQ_Template (03.18.2011) 5" xfId="1690" xr:uid="{00000000-0005-0000-0000-0000A2060000}"/>
    <cellStyle name="_UPNY_RND_CIQ_R4_08012007_RBS Site_Feeder Delay Info_ROGERS_RND_CIQ_Montreal_LTE_Rollout_Rev03_1" xfId="1691" xr:uid="{00000000-0005-0000-0000-0000A3060000}"/>
    <cellStyle name="_UPNY_RND_CIQ_R4_08012007_RBS Site_Feeder Delay Info_ROGERS_RND_CIQ_Ottawa_LTE_Rollout_Rev05" xfId="1692" xr:uid="{00000000-0005-0000-0000-0000A4060000}"/>
    <cellStyle name="_UPNY_RND_CIQ_R4_08012007_SC" xfId="1693" xr:uid="{00000000-0005-0000-0000-0000A5060000}"/>
    <cellStyle name="_UPNY_RND_CIQ_R4_08012007_SC_Feeder Delay Info" xfId="1694" xr:uid="{00000000-0005-0000-0000-0000A6060000}"/>
    <cellStyle name="_UPNY_RND_CIQ_R4_08012007_SC_Feeder Delay Info 10" xfId="1695" xr:uid="{00000000-0005-0000-0000-0000A7060000}"/>
    <cellStyle name="_UPNY_RND_CIQ_R4_08012007_SC_Feeder Delay Info 11" xfId="1696" xr:uid="{00000000-0005-0000-0000-0000A8060000}"/>
    <cellStyle name="_UPNY_RND_CIQ_R4_08012007_SC_Feeder Delay Info 12" xfId="1697" xr:uid="{00000000-0005-0000-0000-0000A9060000}"/>
    <cellStyle name="_UPNY_RND_CIQ_R4_08012007_SC_Feeder Delay Info 13" xfId="1698" xr:uid="{00000000-0005-0000-0000-0000AA060000}"/>
    <cellStyle name="_UPNY_RND_CIQ_R4_08012007_SC_Feeder Delay Info 2" xfId="1699" xr:uid="{00000000-0005-0000-0000-0000AB060000}"/>
    <cellStyle name="_UPNY_RND_CIQ_R4_08012007_SC_Feeder Delay Info 3" xfId="1700" xr:uid="{00000000-0005-0000-0000-0000AC060000}"/>
    <cellStyle name="_UPNY_RND_CIQ_R4_08012007_SC_Feeder Delay Info 4" xfId="1701" xr:uid="{00000000-0005-0000-0000-0000AD060000}"/>
    <cellStyle name="_UPNY_RND_CIQ_R4_08012007_SC_Feeder Delay Info 5" xfId="1702" xr:uid="{00000000-0005-0000-0000-0000AE060000}"/>
    <cellStyle name="_UPNY_RND_CIQ_R4_08012007_SC_Feeder Delay Info 6" xfId="1703" xr:uid="{00000000-0005-0000-0000-0000AF060000}"/>
    <cellStyle name="_UPNY_RND_CIQ_R4_08012007_SC_Feeder Delay Info 7" xfId="1704" xr:uid="{00000000-0005-0000-0000-0000B0060000}"/>
    <cellStyle name="_UPNY_RND_CIQ_R4_08012007_SC_Feeder Delay Info 8" xfId="1705" xr:uid="{00000000-0005-0000-0000-0000B1060000}"/>
    <cellStyle name="_UPNY_RND_CIQ_R4_08012007_SC_Feeder Delay Info 9" xfId="1706" xr:uid="{00000000-0005-0000-0000-0000B2060000}"/>
    <cellStyle name="_UPNY_RND_CIQ_R4_08012007_SC_Feeder Delay Info_(MARKET)_LTE_RNDCIQ_Rev(031811)" xfId="1707" xr:uid="{00000000-0005-0000-0000-0000B3060000}"/>
    <cellStyle name="_UPNY_RND_CIQ_R4_08012007_SC_Feeder Delay Info_eUtran Parameters" xfId="1708" xr:uid="{00000000-0005-0000-0000-0000B4060000}"/>
    <cellStyle name="_UPNY_RND_CIQ_R4_08012007_SC_Feeder Delay Info_LTE_RNDCIQ_Template_v10" xfId="1709" xr:uid="{00000000-0005-0000-0000-0000B5060000}"/>
    <cellStyle name="_UPNY_RND_CIQ_R4_08012007_SC_Feeder Delay Info_LTE_RNDCIQ_Template_v10 2" xfId="1710" xr:uid="{00000000-0005-0000-0000-0000B6060000}"/>
    <cellStyle name="_UPNY_RND_CIQ_R4_08012007_SC_Feeder Delay Info_LTE_RNDCIQ_Template_v10 3" xfId="1711" xr:uid="{00000000-0005-0000-0000-0000B7060000}"/>
    <cellStyle name="_UPNY_RND_CIQ_R4_08012007_SC_Feeder Delay Info_LTE_RNDCIQ_Template_v10 4" xfId="1712" xr:uid="{00000000-0005-0000-0000-0000B8060000}"/>
    <cellStyle name="_UPNY_RND_CIQ_R4_08012007_SC_Feeder Delay Info_LTE_RNDCIQ_Template_v10 5" xfId="1713" xr:uid="{00000000-0005-0000-0000-0000B9060000}"/>
    <cellStyle name="_UPNY_RND_CIQ_R4_08012007_SC_Feeder Delay Info_RNDCIQ_Template (03.18.2011)" xfId="1714" xr:uid="{00000000-0005-0000-0000-0000BA060000}"/>
    <cellStyle name="_UPNY_RND_CIQ_R4_08012007_SC_Feeder Delay Info_RNDCIQ_Template (03.18.2011) 2" xfId="1715" xr:uid="{00000000-0005-0000-0000-0000BB060000}"/>
    <cellStyle name="_UPNY_RND_CIQ_R4_08012007_SC_Feeder Delay Info_RNDCIQ_Template (03.18.2011) 3" xfId="1716" xr:uid="{00000000-0005-0000-0000-0000BC060000}"/>
    <cellStyle name="_UPNY_RND_CIQ_R4_08012007_SC_Feeder Delay Info_RNDCIQ_Template (03.18.2011) 4" xfId="1717" xr:uid="{00000000-0005-0000-0000-0000BD060000}"/>
    <cellStyle name="_UPNY_RND_CIQ_R4_08012007_SC_Feeder Delay Info_RNDCIQ_Template (03.18.2011) 5" xfId="1718" xr:uid="{00000000-0005-0000-0000-0000BE060000}"/>
    <cellStyle name="_UPNY_RND_CIQ_R4_08012007_SC_Feeder Delay Info_ROGERS_RND_CIQ_Montreal_LTE_Rollout_Rev03_1" xfId="1719" xr:uid="{00000000-0005-0000-0000-0000BF060000}"/>
    <cellStyle name="_UPNY_RND_CIQ_R4_08012007_SC_Feeder Delay Info_ROGERS_RND_CIQ_Ottawa_LTE_Rollout_Rev05" xfId="1720" xr:uid="{00000000-0005-0000-0000-0000C0060000}"/>
    <cellStyle name="_UPNY_RND_CIQ_R4_08012007_Utran Relations" xfId="1721" xr:uid="{00000000-0005-0000-0000-0000C1060000}"/>
    <cellStyle name="_UPNY_RND_CIQ_R4_08012007_Utran Relations_Feeder Delay Info" xfId="1722" xr:uid="{00000000-0005-0000-0000-0000C2060000}"/>
    <cellStyle name="_UPNY_RND_CIQ_R4_08012007_Utran Relations_Feeder Delay Info 10" xfId="1723" xr:uid="{00000000-0005-0000-0000-0000C3060000}"/>
    <cellStyle name="_UPNY_RND_CIQ_R4_08012007_Utran Relations_Feeder Delay Info 11" xfId="1724" xr:uid="{00000000-0005-0000-0000-0000C4060000}"/>
    <cellStyle name="_UPNY_RND_CIQ_R4_08012007_Utran Relations_Feeder Delay Info 12" xfId="1725" xr:uid="{00000000-0005-0000-0000-0000C5060000}"/>
    <cellStyle name="_UPNY_RND_CIQ_R4_08012007_Utran Relations_Feeder Delay Info 13" xfId="1726" xr:uid="{00000000-0005-0000-0000-0000C6060000}"/>
    <cellStyle name="_UPNY_RND_CIQ_R4_08012007_Utran Relations_Feeder Delay Info 2" xfId="1727" xr:uid="{00000000-0005-0000-0000-0000C7060000}"/>
    <cellStyle name="_UPNY_RND_CIQ_R4_08012007_Utran Relations_Feeder Delay Info 3" xfId="1728" xr:uid="{00000000-0005-0000-0000-0000C8060000}"/>
    <cellStyle name="_UPNY_RND_CIQ_R4_08012007_Utran Relations_Feeder Delay Info 4" xfId="1729" xr:uid="{00000000-0005-0000-0000-0000C9060000}"/>
    <cellStyle name="_UPNY_RND_CIQ_R4_08012007_Utran Relations_Feeder Delay Info 5" xfId="1730" xr:uid="{00000000-0005-0000-0000-0000CA060000}"/>
    <cellStyle name="_UPNY_RND_CIQ_R4_08012007_Utran Relations_Feeder Delay Info 6" xfId="1731" xr:uid="{00000000-0005-0000-0000-0000CB060000}"/>
    <cellStyle name="_UPNY_RND_CIQ_R4_08012007_Utran Relations_Feeder Delay Info 7" xfId="1732" xr:uid="{00000000-0005-0000-0000-0000CC060000}"/>
    <cellStyle name="_UPNY_RND_CIQ_R4_08012007_Utran Relations_Feeder Delay Info 8" xfId="1733" xr:uid="{00000000-0005-0000-0000-0000CD060000}"/>
    <cellStyle name="_UPNY_RND_CIQ_R4_08012007_Utran Relations_Feeder Delay Info 9" xfId="1734" xr:uid="{00000000-0005-0000-0000-0000CE060000}"/>
    <cellStyle name="_UPNY_RND_CIQ_R4_08012007_Utran Relations_Feeder Delay Info_(MARKET)_LTE_RNDCIQ_Rev(031811)" xfId="1735" xr:uid="{00000000-0005-0000-0000-0000CF060000}"/>
    <cellStyle name="_UPNY_RND_CIQ_R4_08012007_Utran Relations_Feeder Delay Info_eUtran Parameters" xfId="1736" xr:uid="{00000000-0005-0000-0000-0000D0060000}"/>
    <cellStyle name="_UPNY_RND_CIQ_R4_08012007_Utran Relations_Feeder Delay Info_LTE_RNDCIQ_Template_v10" xfId="1737" xr:uid="{00000000-0005-0000-0000-0000D1060000}"/>
    <cellStyle name="_UPNY_RND_CIQ_R4_08012007_Utran Relations_Feeder Delay Info_LTE_RNDCIQ_Template_v10 2" xfId="1738" xr:uid="{00000000-0005-0000-0000-0000D2060000}"/>
    <cellStyle name="_UPNY_RND_CIQ_R4_08012007_Utran Relations_Feeder Delay Info_LTE_RNDCIQ_Template_v10 3" xfId="1739" xr:uid="{00000000-0005-0000-0000-0000D3060000}"/>
    <cellStyle name="_UPNY_RND_CIQ_R4_08012007_Utran Relations_Feeder Delay Info_LTE_RNDCIQ_Template_v10 4" xfId="1740" xr:uid="{00000000-0005-0000-0000-0000D4060000}"/>
    <cellStyle name="_UPNY_RND_CIQ_R4_08012007_Utran Relations_Feeder Delay Info_LTE_RNDCIQ_Template_v10 5" xfId="1741" xr:uid="{00000000-0005-0000-0000-0000D5060000}"/>
    <cellStyle name="_UPNY_RND_CIQ_R4_08012007_Utran Relations_Feeder Delay Info_RNDCIQ_Template (03.18.2011)" xfId="1742" xr:uid="{00000000-0005-0000-0000-0000D6060000}"/>
    <cellStyle name="_UPNY_RND_CIQ_R4_08012007_Utran Relations_Feeder Delay Info_RNDCIQ_Template (03.18.2011) 2" xfId="1743" xr:uid="{00000000-0005-0000-0000-0000D7060000}"/>
    <cellStyle name="_UPNY_RND_CIQ_R4_08012007_Utran Relations_Feeder Delay Info_RNDCIQ_Template (03.18.2011) 3" xfId="1744" xr:uid="{00000000-0005-0000-0000-0000D8060000}"/>
    <cellStyle name="_UPNY_RND_CIQ_R4_08012007_Utran Relations_Feeder Delay Info_RNDCIQ_Template (03.18.2011) 4" xfId="1745" xr:uid="{00000000-0005-0000-0000-0000D9060000}"/>
    <cellStyle name="_UPNY_RND_CIQ_R4_08012007_Utran Relations_Feeder Delay Info_RNDCIQ_Template (03.18.2011) 5" xfId="1746" xr:uid="{00000000-0005-0000-0000-0000DA060000}"/>
    <cellStyle name="_UPNY_RND_CIQ_R4_08012007_Utran Relations_Feeder Delay Info_ROGERS_RND_CIQ_Montreal_LTE_Rollout_Rev03_1" xfId="1747" xr:uid="{00000000-0005-0000-0000-0000DB060000}"/>
    <cellStyle name="_UPNY_RND_CIQ_R4_08012007_Utran Relations_Feeder Delay Info_ROGERS_RND_CIQ_Ottawa_LTE_Rollout_Rev05" xfId="1748" xr:uid="{00000000-0005-0000-0000-0000DC060000}"/>
    <cellStyle name="_UPNY_RND_CIQ_R4_08012007_UTRAN-GSM Relations" xfId="1749" xr:uid="{00000000-0005-0000-0000-0000DD060000}"/>
    <cellStyle name="_UPNY_RND_CIQ_R4_08012007_UTRAN-GSM Relations_Feeder Delay Info" xfId="1750" xr:uid="{00000000-0005-0000-0000-0000DE060000}"/>
    <cellStyle name="_UPNY_RND_CIQ_R4_08012007_UTRAN-GSM Relations_Feeder Delay Info 10" xfId="1751" xr:uid="{00000000-0005-0000-0000-0000DF060000}"/>
    <cellStyle name="_UPNY_RND_CIQ_R4_08012007_UTRAN-GSM Relations_Feeder Delay Info 11" xfId="1752" xr:uid="{00000000-0005-0000-0000-0000E0060000}"/>
    <cellStyle name="_UPNY_RND_CIQ_R4_08012007_UTRAN-GSM Relations_Feeder Delay Info 12" xfId="1753" xr:uid="{00000000-0005-0000-0000-0000E1060000}"/>
    <cellStyle name="_UPNY_RND_CIQ_R4_08012007_UTRAN-GSM Relations_Feeder Delay Info 13" xfId="1754" xr:uid="{00000000-0005-0000-0000-0000E2060000}"/>
    <cellStyle name="_UPNY_RND_CIQ_R4_08012007_UTRAN-GSM Relations_Feeder Delay Info 2" xfId="1755" xr:uid="{00000000-0005-0000-0000-0000E3060000}"/>
    <cellStyle name="_UPNY_RND_CIQ_R4_08012007_UTRAN-GSM Relations_Feeder Delay Info 3" xfId="1756" xr:uid="{00000000-0005-0000-0000-0000E4060000}"/>
    <cellStyle name="_UPNY_RND_CIQ_R4_08012007_UTRAN-GSM Relations_Feeder Delay Info 4" xfId="1757" xr:uid="{00000000-0005-0000-0000-0000E5060000}"/>
    <cellStyle name="_UPNY_RND_CIQ_R4_08012007_UTRAN-GSM Relations_Feeder Delay Info 5" xfId="1758" xr:uid="{00000000-0005-0000-0000-0000E6060000}"/>
    <cellStyle name="_UPNY_RND_CIQ_R4_08012007_UTRAN-GSM Relations_Feeder Delay Info 6" xfId="1759" xr:uid="{00000000-0005-0000-0000-0000E7060000}"/>
    <cellStyle name="_UPNY_RND_CIQ_R4_08012007_UTRAN-GSM Relations_Feeder Delay Info 7" xfId="1760" xr:uid="{00000000-0005-0000-0000-0000E8060000}"/>
    <cellStyle name="_UPNY_RND_CIQ_R4_08012007_UTRAN-GSM Relations_Feeder Delay Info 8" xfId="1761" xr:uid="{00000000-0005-0000-0000-0000E9060000}"/>
    <cellStyle name="_UPNY_RND_CIQ_R4_08012007_UTRAN-GSM Relations_Feeder Delay Info 9" xfId="1762" xr:uid="{00000000-0005-0000-0000-0000EA060000}"/>
    <cellStyle name="_UPNY_RND_CIQ_R4_08012007_UTRAN-GSM Relations_Feeder Delay Info_(MARKET)_LTE_RNDCIQ_Rev(031811)" xfId="1763" xr:uid="{00000000-0005-0000-0000-0000EB060000}"/>
    <cellStyle name="_UPNY_RND_CIQ_R4_08012007_UTRAN-GSM Relations_Feeder Delay Info_eUtran Parameters" xfId="1764" xr:uid="{00000000-0005-0000-0000-0000EC060000}"/>
    <cellStyle name="_UPNY_RND_CIQ_R4_08012007_UTRAN-GSM Relations_Feeder Delay Info_LTE_RNDCIQ_Template_v10" xfId="1765" xr:uid="{00000000-0005-0000-0000-0000ED060000}"/>
    <cellStyle name="_UPNY_RND_CIQ_R4_08012007_UTRAN-GSM Relations_Feeder Delay Info_LTE_RNDCIQ_Template_v10 2" xfId="1766" xr:uid="{00000000-0005-0000-0000-0000EE060000}"/>
    <cellStyle name="_UPNY_RND_CIQ_R4_08012007_UTRAN-GSM Relations_Feeder Delay Info_LTE_RNDCIQ_Template_v10 3" xfId="1767" xr:uid="{00000000-0005-0000-0000-0000EF060000}"/>
    <cellStyle name="_UPNY_RND_CIQ_R4_08012007_UTRAN-GSM Relations_Feeder Delay Info_LTE_RNDCIQ_Template_v10 4" xfId="1768" xr:uid="{00000000-0005-0000-0000-0000F0060000}"/>
    <cellStyle name="_UPNY_RND_CIQ_R4_08012007_UTRAN-GSM Relations_Feeder Delay Info_LTE_RNDCIQ_Template_v10 5" xfId="1769" xr:uid="{00000000-0005-0000-0000-0000F1060000}"/>
    <cellStyle name="_UPNY_RND_CIQ_R4_08012007_UTRAN-GSM Relations_Feeder Delay Info_RNDCIQ_Template (03.18.2011)" xfId="1770" xr:uid="{00000000-0005-0000-0000-0000F2060000}"/>
    <cellStyle name="_UPNY_RND_CIQ_R4_08012007_UTRAN-GSM Relations_Feeder Delay Info_RNDCIQ_Template (03.18.2011) 2" xfId="1771" xr:uid="{00000000-0005-0000-0000-0000F3060000}"/>
    <cellStyle name="_UPNY_RND_CIQ_R4_08012007_UTRAN-GSM Relations_Feeder Delay Info_RNDCIQ_Template (03.18.2011) 3" xfId="1772" xr:uid="{00000000-0005-0000-0000-0000F4060000}"/>
    <cellStyle name="_UPNY_RND_CIQ_R4_08012007_UTRAN-GSM Relations_Feeder Delay Info_RNDCIQ_Template (03.18.2011) 4" xfId="1773" xr:uid="{00000000-0005-0000-0000-0000F5060000}"/>
    <cellStyle name="_UPNY_RND_CIQ_R4_08012007_UTRAN-GSM Relations_Feeder Delay Info_RNDCIQ_Template (03.18.2011) 5" xfId="1774" xr:uid="{00000000-0005-0000-0000-0000F6060000}"/>
    <cellStyle name="_UPNY_RND_CIQ_R4_08012007_UTRAN-GSM Relations_Feeder Delay Info_ROGERS_RND_CIQ_Montreal_LTE_Rollout_Rev03_1" xfId="1775" xr:uid="{00000000-0005-0000-0000-0000F7060000}"/>
    <cellStyle name="_UPNY_RND_CIQ_R4_08012007_UTRAN-GSM Relations_Feeder Delay Info_ROGERS_RND_CIQ_Ottawa_LTE_Rollout_Rev05" xfId="1776" xr:uid="{00000000-0005-0000-0000-0000F8060000}"/>
    <cellStyle name="_UPNY_RND_CIQ_R4_08012007_UTRAN-GSM-Relations" xfId="1777" xr:uid="{00000000-0005-0000-0000-0000F9060000}"/>
    <cellStyle name="_Utran Relations" xfId="1778" xr:uid="{00000000-0005-0000-0000-0000FA060000}"/>
    <cellStyle name="_Utran Relations 10" xfId="1779" xr:uid="{00000000-0005-0000-0000-0000FB060000}"/>
    <cellStyle name="_Utran Relations 10 2" xfId="4499" xr:uid="{47DC3178-C137-48A9-8D6A-9E98795B887A}"/>
    <cellStyle name="_Utran Relations 11" xfId="1780" xr:uid="{00000000-0005-0000-0000-0000FC060000}"/>
    <cellStyle name="_Utran Relations 11 2" xfId="4500" xr:uid="{D51D7861-1700-4051-A0FE-83E40CAE6CC2}"/>
    <cellStyle name="_Utran Relations 12" xfId="1781" xr:uid="{00000000-0005-0000-0000-0000FD060000}"/>
    <cellStyle name="_Utran Relations 12 2" xfId="4501" xr:uid="{E0C303B3-FE86-48AA-8A99-D79EF31509B3}"/>
    <cellStyle name="_Utran Relations 13" xfId="1782" xr:uid="{00000000-0005-0000-0000-0000FE060000}"/>
    <cellStyle name="_Utran Relations 13 2" xfId="4502" xr:uid="{8CDB78E3-608C-4BCC-9C68-EEC682A4BE1F}"/>
    <cellStyle name="_Utran Relations 14" xfId="4498" xr:uid="{36B91B4E-447E-4C0A-8CA5-6F38A55F0068}"/>
    <cellStyle name="_Utran Relations 2" xfId="1783" xr:uid="{00000000-0005-0000-0000-0000FF060000}"/>
    <cellStyle name="_Utran Relations 2 2" xfId="4503" xr:uid="{C6F63125-5DA8-4010-9AAC-D6A0C0DE3407}"/>
    <cellStyle name="_Utran Relations 3" xfId="1784" xr:uid="{00000000-0005-0000-0000-000000070000}"/>
    <cellStyle name="_Utran Relations 3 2" xfId="4504" xr:uid="{47EDC2E6-EEFF-416F-902B-71F8D964ECE0}"/>
    <cellStyle name="_Utran Relations 4" xfId="1785" xr:uid="{00000000-0005-0000-0000-000001070000}"/>
    <cellStyle name="_Utran Relations 4 2" xfId="4505" xr:uid="{57680F05-5746-4D4C-8A2E-13411CC53C0E}"/>
    <cellStyle name="_Utran Relations 5" xfId="1786" xr:uid="{00000000-0005-0000-0000-000002070000}"/>
    <cellStyle name="_Utran Relations 5 2" xfId="4506" xr:uid="{AFD8B9A3-6E51-4D2B-89C4-4386E988BD45}"/>
    <cellStyle name="_Utran Relations 6" xfId="1787" xr:uid="{00000000-0005-0000-0000-000003070000}"/>
    <cellStyle name="_Utran Relations 6 2" xfId="4507" xr:uid="{409C949B-0276-424A-B682-62E269981271}"/>
    <cellStyle name="_Utran Relations 7" xfId="1788" xr:uid="{00000000-0005-0000-0000-000004070000}"/>
    <cellStyle name="_Utran Relations 7 2" xfId="4508" xr:uid="{0B68311B-CEC4-4453-84AD-63018B40DF13}"/>
    <cellStyle name="_Utran Relations 8" xfId="1789" xr:uid="{00000000-0005-0000-0000-000005070000}"/>
    <cellStyle name="_Utran Relations 8 2" xfId="4509" xr:uid="{02C46BA6-9E23-4187-BE21-64CF070AE74F}"/>
    <cellStyle name="_Utran Relations 9" xfId="1790" xr:uid="{00000000-0005-0000-0000-000006070000}"/>
    <cellStyle name="_Utran Relations 9 2" xfId="4510" xr:uid="{9E16EB06-C4C6-4A25-A994-3FFD202B2434}"/>
    <cellStyle name="_Utran Relations_(MARKET)_LTE_RNDCIQ_Rev(031811)" xfId="1791" xr:uid="{00000000-0005-0000-0000-000007070000}"/>
    <cellStyle name="_Utran Relations_(MARKET)_LTE_RNDCIQ_Rev(031811) 2" xfId="4511" xr:uid="{5671793A-0D76-4608-AEFE-3856F506C059}"/>
    <cellStyle name="_Utran Relations_1" xfId="1792" xr:uid="{00000000-0005-0000-0000-000008070000}"/>
    <cellStyle name="_Utran Relations_1 10" xfId="1793" xr:uid="{00000000-0005-0000-0000-000009070000}"/>
    <cellStyle name="_Utran Relations_1 10 2" xfId="1794" xr:uid="{00000000-0005-0000-0000-00000A070000}"/>
    <cellStyle name="_Utran Relations_1 10 2 2" xfId="4513" xr:uid="{B88354FE-670F-4C11-BE83-C69874EDD237}"/>
    <cellStyle name="_Utran Relations_1 10 3" xfId="1795" xr:uid="{00000000-0005-0000-0000-00000B070000}"/>
    <cellStyle name="_Utran Relations_1 10 3 2" xfId="4514" xr:uid="{6CA8CF28-2F87-4107-B55C-01357E3A1562}"/>
    <cellStyle name="_Utran Relations_1 10 4" xfId="1796" xr:uid="{00000000-0005-0000-0000-00000C070000}"/>
    <cellStyle name="_Utran Relations_1 10 4 2" xfId="4515" xr:uid="{EFFEBE2F-3C1C-448B-BB45-033FEE3ECFA3}"/>
    <cellStyle name="_Utran Relations_1 10 5" xfId="1797" xr:uid="{00000000-0005-0000-0000-00000D070000}"/>
    <cellStyle name="_Utran Relations_1 10 5 2" xfId="4516" xr:uid="{2673AB7F-FAEE-456E-9D22-FD20B2A4FFD4}"/>
    <cellStyle name="_Utran Relations_1 10 6" xfId="1798" xr:uid="{00000000-0005-0000-0000-00000E070000}"/>
    <cellStyle name="_Utran Relations_1 10 6 2" xfId="4517" xr:uid="{2BB50140-304A-41D4-B4D2-099751BAC470}"/>
    <cellStyle name="_Utran Relations_1 10 7" xfId="4512" xr:uid="{2A524A8E-244F-4960-A3D4-97AECDE69FDE}"/>
    <cellStyle name="_Utran Relations_1 11" xfId="1799" xr:uid="{00000000-0005-0000-0000-00000F070000}"/>
    <cellStyle name="_Utran Relations_1 11 2" xfId="1800" xr:uid="{00000000-0005-0000-0000-000010070000}"/>
    <cellStyle name="_Utran Relations_1 11 2 2" xfId="4519" xr:uid="{B088AF03-A480-433C-92E4-C2C6C61BD700}"/>
    <cellStyle name="_Utran Relations_1 11 3" xfId="1801" xr:uid="{00000000-0005-0000-0000-000011070000}"/>
    <cellStyle name="_Utran Relations_1 11 3 2" xfId="4520" xr:uid="{56D1397F-B797-413D-9DE1-C5161B543659}"/>
    <cellStyle name="_Utran Relations_1 11 4" xfId="4518" xr:uid="{2B6EDE84-181D-4A70-94B9-F6B7990CAD2E}"/>
    <cellStyle name="_Utran Relations_1 12" xfId="1802" xr:uid="{00000000-0005-0000-0000-000012070000}"/>
    <cellStyle name="_Utran Relations_1 12 2" xfId="4521" xr:uid="{DF3632A7-F9B6-427D-BC55-1F7F378B4FDD}"/>
    <cellStyle name="_Utran Relations_1 13" xfId="1803" xr:uid="{00000000-0005-0000-0000-000013070000}"/>
    <cellStyle name="_Utran Relations_1 13 2" xfId="4522" xr:uid="{31D7F46C-F2AC-4439-93FC-1CDAD1E2C303}"/>
    <cellStyle name="_Utran Relations_1 14" xfId="1804" xr:uid="{00000000-0005-0000-0000-000014070000}"/>
    <cellStyle name="_Utran Relations_1 14 2" xfId="4523" xr:uid="{196B0DC4-264A-42CC-8EFB-D06A3F17A1FC}"/>
    <cellStyle name="_Utran Relations_1 2" xfId="1805" xr:uid="{00000000-0005-0000-0000-000015070000}"/>
    <cellStyle name="_Utran Relations_1 2 2" xfId="4524" xr:uid="{02456F83-5AD1-4AB7-BD34-5DA837CC10C2}"/>
    <cellStyle name="_Utran Relations_1 2_eUtran NeighRelations" xfId="1806" xr:uid="{00000000-0005-0000-0000-000016070000}"/>
    <cellStyle name="_Utran Relations_1 2_eUtran NeighRelations 2" xfId="1807" xr:uid="{00000000-0005-0000-0000-000017070000}"/>
    <cellStyle name="_Utran Relations_1 2_eUtran NeighRelations 2 2" xfId="1808" xr:uid="{00000000-0005-0000-0000-000018070000}"/>
    <cellStyle name="_Utran Relations_1 2_eUtran NeighRelations 2 2 2" xfId="4526" xr:uid="{52071999-B904-46C3-BFE0-DAA75806949A}"/>
    <cellStyle name="_Utran Relations_1 2_eUtran NeighRelations 2 3" xfId="1809" xr:uid="{00000000-0005-0000-0000-000019070000}"/>
    <cellStyle name="_Utran Relations_1 2_eUtran NeighRelations 2 3 2" xfId="4527" xr:uid="{3996B058-DE0F-4824-BD68-D3328EB57694}"/>
    <cellStyle name="_Utran Relations_1 2_eUtran NeighRelations 2 4" xfId="1810" xr:uid="{00000000-0005-0000-0000-00001A070000}"/>
    <cellStyle name="_Utran Relations_1 2_eUtran NeighRelations 2 4 2" xfId="4528" xr:uid="{1E03C0EA-4A0A-4D81-9ED6-0EDE41A4F2D2}"/>
    <cellStyle name="_Utran Relations_1 2_eUtran NeighRelations 2 5" xfId="1811" xr:uid="{00000000-0005-0000-0000-00001B070000}"/>
    <cellStyle name="_Utran Relations_1 2_eUtran NeighRelations 2 5 2" xfId="4529" xr:uid="{BE818C69-2C9D-4C5A-B7E7-D89CE1A01C70}"/>
    <cellStyle name="_Utran Relations_1 2_eUtran NeighRelations 2 6" xfId="1812" xr:uid="{00000000-0005-0000-0000-00001C070000}"/>
    <cellStyle name="_Utran Relations_1 2_eUtran NeighRelations 2 6 2" xfId="4530" xr:uid="{993998EF-D8D3-4B0B-A461-CAB7E907AD17}"/>
    <cellStyle name="_Utran Relations_1 2_eUtran NeighRelations 2 7" xfId="4525" xr:uid="{B0D09F15-4702-403A-8233-13230E103055}"/>
    <cellStyle name="_Utran Relations_1 2_eUtran NeighRelations 3" xfId="1813" xr:uid="{00000000-0005-0000-0000-00001D070000}"/>
    <cellStyle name="_Utran Relations_1 2_eUtran NeighRelations 3 2" xfId="4531" xr:uid="{CF7C32E0-E4FA-49CE-84DD-13CCD6692829}"/>
    <cellStyle name="_Utran Relations_1 2_eUtran NeighRelations 4" xfId="1814" xr:uid="{00000000-0005-0000-0000-00001E070000}"/>
    <cellStyle name="_Utran Relations_1 2_eUtran NeighRelations 4 2" xfId="1815" xr:uid="{00000000-0005-0000-0000-00001F070000}"/>
    <cellStyle name="_Utran Relations_1 2_eUtran NeighRelations 4 2 2" xfId="4533" xr:uid="{38B598DF-B32F-4265-A316-538CD85B80EB}"/>
    <cellStyle name="_Utran Relations_1 2_eUtran NeighRelations 4 3" xfId="1816" xr:uid="{00000000-0005-0000-0000-000020070000}"/>
    <cellStyle name="_Utran Relations_1 2_eUtran NeighRelations 4 3 2" xfId="4534" xr:uid="{293B5F9E-2203-44BC-B71A-AF235E173DA6}"/>
    <cellStyle name="_Utran Relations_1 2_eUtran NeighRelations 4 4" xfId="4532" xr:uid="{D5B0AFFD-9B70-4C75-A052-455B991BC6A1}"/>
    <cellStyle name="_Utran Relations_1 2_eUtran NeighRelations 5" xfId="1817" xr:uid="{00000000-0005-0000-0000-000021070000}"/>
    <cellStyle name="_Utran Relations_1 2_eUtran NeighRelations 5 2" xfId="4535" xr:uid="{1E04778A-2A58-4FE0-8143-DCA2572CEDDB}"/>
    <cellStyle name="_Utran Relations_1 2_eUtran NeighRelations 6" xfId="1818" xr:uid="{00000000-0005-0000-0000-000022070000}"/>
    <cellStyle name="_Utran Relations_1 2_eUtran NeighRelations 6 2" xfId="4536" xr:uid="{E2249702-01BB-45E8-B189-27D0DE28FD09}"/>
    <cellStyle name="_Utran Relations_1 2_eUtran NeighRelations 7" xfId="1819" xr:uid="{00000000-0005-0000-0000-000023070000}"/>
    <cellStyle name="_Utran Relations_1 2_eUtran NeighRelations 7 2" xfId="4537" xr:uid="{2E032644-4BAF-4405-A587-7E4C56C941D0}"/>
    <cellStyle name="_Utran Relations_1 2_eUtran NeighRelations_ROGERS_RND_CIQ_Montreal_LTE_Rollout_Rev03_1" xfId="1820" xr:uid="{00000000-0005-0000-0000-000024070000}"/>
    <cellStyle name="_Utran Relations_1 2_eUtran NeighRelations_ROGERS_RND_CIQ_Montreal_LTE_Rollout_Rev03_1 2" xfId="4538" xr:uid="{E84DA535-C55A-43CB-B7FC-0DBE9917D4EC}"/>
    <cellStyle name="_Utran Relations_1 2_Losses and Delays" xfId="1821" xr:uid="{00000000-0005-0000-0000-000025070000}"/>
    <cellStyle name="_Utran Relations_1 2_Losses and Delays 2" xfId="1822" xr:uid="{00000000-0005-0000-0000-000026070000}"/>
    <cellStyle name="_Utran Relations_1 2_Losses and Delays 2 2" xfId="1823" xr:uid="{00000000-0005-0000-0000-000027070000}"/>
    <cellStyle name="_Utran Relations_1 2_Losses and Delays 2 2 2" xfId="4540" xr:uid="{C56D7C4F-8F2D-40F0-8AB1-E250B988192B}"/>
    <cellStyle name="_Utran Relations_1 2_Losses and Delays 2 3" xfId="1824" xr:uid="{00000000-0005-0000-0000-000028070000}"/>
    <cellStyle name="_Utran Relations_1 2_Losses and Delays 2 3 2" xfId="4541" xr:uid="{9F096796-B3AC-407A-B654-3ECA61F20254}"/>
    <cellStyle name="_Utran Relations_1 2_Losses and Delays 2 4" xfId="1825" xr:uid="{00000000-0005-0000-0000-000029070000}"/>
    <cellStyle name="_Utran Relations_1 2_Losses and Delays 2 4 2" xfId="4542" xr:uid="{3682615A-081E-4272-90CF-5A47D094F5F4}"/>
    <cellStyle name="_Utran Relations_1 2_Losses and Delays 2 5" xfId="1826" xr:uid="{00000000-0005-0000-0000-00002A070000}"/>
    <cellStyle name="_Utran Relations_1 2_Losses and Delays 2 5 2" xfId="4543" xr:uid="{9C4BFFDD-8EB9-4C18-8BB1-039368B370FC}"/>
    <cellStyle name="_Utran Relations_1 2_Losses and Delays 2 6" xfId="1827" xr:uid="{00000000-0005-0000-0000-00002B070000}"/>
    <cellStyle name="_Utran Relations_1 2_Losses and Delays 2 6 2" xfId="4544" xr:uid="{8E3839A2-08E7-4A2A-878C-705722C48962}"/>
    <cellStyle name="_Utran Relations_1 2_Losses and Delays 2 7" xfId="4539" xr:uid="{EB269CCD-04CF-45C9-ADEC-B02EF7159AE2}"/>
    <cellStyle name="_Utran Relations_1 2_Losses and Delays 3" xfId="1828" xr:uid="{00000000-0005-0000-0000-00002C070000}"/>
    <cellStyle name="_Utran Relations_1 2_Losses and Delays 3 2" xfId="4545" xr:uid="{F15B0C80-56A5-446A-AC5B-93F9ACAF4511}"/>
    <cellStyle name="_Utran Relations_1 2_Losses and Delays 4" xfId="1829" xr:uid="{00000000-0005-0000-0000-00002D070000}"/>
    <cellStyle name="_Utran Relations_1 2_Losses and Delays 4 2" xfId="1830" xr:uid="{00000000-0005-0000-0000-00002E070000}"/>
    <cellStyle name="_Utran Relations_1 2_Losses and Delays 4 2 2" xfId="4547" xr:uid="{515AB2F7-2169-48D2-B5DE-F37E11754568}"/>
    <cellStyle name="_Utran Relations_1 2_Losses and Delays 4 3" xfId="1831" xr:uid="{00000000-0005-0000-0000-00002F070000}"/>
    <cellStyle name="_Utran Relations_1 2_Losses and Delays 4 3 2" xfId="4548" xr:uid="{E0209BBC-0BAD-4B2A-AC45-352429AD54F9}"/>
    <cellStyle name="_Utran Relations_1 2_Losses and Delays 4 4" xfId="4546" xr:uid="{3E83F803-D252-4F2F-8FB0-FB4D1BBE2809}"/>
    <cellStyle name="_Utran Relations_1 2_Losses and Delays 5" xfId="1832" xr:uid="{00000000-0005-0000-0000-000030070000}"/>
    <cellStyle name="_Utran Relations_1 2_Losses and Delays 5 2" xfId="4549" xr:uid="{E74FB9F6-016B-4DC4-B964-8EAD68B407E8}"/>
    <cellStyle name="_Utran Relations_1 2_Losses and Delays 6" xfId="1833" xr:uid="{00000000-0005-0000-0000-000031070000}"/>
    <cellStyle name="_Utran Relations_1 2_Losses and Delays 6 2" xfId="4550" xr:uid="{9EEDEBEF-F6A2-44C8-8C6E-335C25BF297F}"/>
    <cellStyle name="_Utran Relations_1 2_Losses and Delays 7" xfId="1834" xr:uid="{00000000-0005-0000-0000-000032070000}"/>
    <cellStyle name="_Utran Relations_1 2_Losses and Delays 7 2" xfId="4551" xr:uid="{E113FCC4-1816-49CC-B578-C88D2C90C3DF}"/>
    <cellStyle name="_Utran Relations_1 2_Losses and Delays_ROGERS_RND_CIQ_Montreal_LTE_Rollout_Rev03_1" xfId="1835" xr:uid="{00000000-0005-0000-0000-000033070000}"/>
    <cellStyle name="_Utran Relations_1 2_Losses and Delays_ROGERS_RND_CIQ_Montreal_LTE_Rollout_Rev03_1 2" xfId="4552" xr:uid="{CEBAFFD1-7844-4481-B35D-C8F1F2406CB0}"/>
    <cellStyle name="_Utran Relations_1 2_PCI" xfId="1836" xr:uid="{00000000-0005-0000-0000-000034070000}"/>
    <cellStyle name="_Utran Relations_1 2_PCI 2" xfId="1837" xr:uid="{00000000-0005-0000-0000-000035070000}"/>
    <cellStyle name="_Utran Relations_1 2_PCI 2 2" xfId="1838" xr:uid="{00000000-0005-0000-0000-000036070000}"/>
    <cellStyle name="_Utran Relations_1 2_PCI 2 2 2" xfId="4554" xr:uid="{3E71BEE0-7DA4-42C7-959F-6D49ABF9B7B2}"/>
    <cellStyle name="_Utran Relations_1 2_PCI 2 3" xfId="1839" xr:uid="{00000000-0005-0000-0000-000037070000}"/>
    <cellStyle name="_Utran Relations_1 2_PCI 2 3 2" xfId="4555" xr:uid="{C53598FA-ADC4-4741-B96E-55008A9CE3E8}"/>
    <cellStyle name="_Utran Relations_1 2_PCI 2 4" xfId="1840" xr:uid="{00000000-0005-0000-0000-000038070000}"/>
    <cellStyle name="_Utran Relations_1 2_PCI 2 4 2" xfId="4556" xr:uid="{A3CCD4DC-556F-4621-9C42-F84699A689A2}"/>
    <cellStyle name="_Utran Relations_1 2_PCI 2 5" xfId="1841" xr:uid="{00000000-0005-0000-0000-000039070000}"/>
    <cellStyle name="_Utran Relations_1 2_PCI 2 5 2" xfId="4557" xr:uid="{5A75A60A-2345-43E3-B7CC-DED8E9E0E335}"/>
    <cellStyle name="_Utran Relations_1 2_PCI 2 6" xfId="1842" xr:uid="{00000000-0005-0000-0000-00003A070000}"/>
    <cellStyle name="_Utran Relations_1 2_PCI 2 6 2" xfId="4558" xr:uid="{041934A3-FE60-4FBF-8070-003157A20A0E}"/>
    <cellStyle name="_Utran Relations_1 2_PCI 2 7" xfId="4553" xr:uid="{3FFB0A49-237D-4D02-9A56-EAC7A73BC009}"/>
    <cellStyle name="_Utran Relations_1 2_PCI 3" xfId="1843" xr:uid="{00000000-0005-0000-0000-00003B070000}"/>
    <cellStyle name="_Utran Relations_1 2_PCI 3 2" xfId="4559" xr:uid="{3794D089-F426-4FB6-87C5-83F64889DF04}"/>
    <cellStyle name="_Utran Relations_1 2_PCI 4" xfId="1844" xr:uid="{00000000-0005-0000-0000-00003C070000}"/>
    <cellStyle name="_Utran Relations_1 2_PCI 4 2" xfId="1845" xr:uid="{00000000-0005-0000-0000-00003D070000}"/>
    <cellStyle name="_Utran Relations_1 2_PCI 4 2 2" xfId="4561" xr:uid="{85A1C1B8-1ED3-4F16-841D-11A1BF8AF40C}"/>
    <cellStyle name="_Utran Relations_1 2_PCI 4 3" xfId="1846" xr:uid="{00000000-0005-0000-0000-00003E070000}"/>
    <cellStyle name="_Utran Relations_1 2_PCI 4 3 2" xfId="4562" xr:uid="{7B3C20D4-9F50-44D2-9DB0-E7632109D355}"/>
    <cellStyle name="_Utran Relations_1 2_PCI 4 4" xfId="4560" xr:uid="{36642309-01BE-4222-B098-78F2E42AD3CD}"/>
    <cellStyle name="_Utran Relations_1 2_PCI 5" xfId="1847" xr:uid="{00000000-0005-0000-0000-00003F070000}"/>
    <cellStyle name="_Utran Relations_1 2_PCI 5 2" xfId="4563" xr:uid="{A5B3601C-875E-41A8-BF00-9BE798E1A825}"/>
    <cellStyle name="_Utran Relations_1 2_PCI 6" xfId="1848" xr:uid="{00000000-0005-0000-0000-000040070000}"/>
    <cellStyle name="_Utran Relations_1 2_PCI 6 2" xfId="4564" xr:uid="{74E50F7E-C364-4279-8800-EC012B4A4248}"/>
    <cellStyle name="_Utran Relations_1 2_PCI 7" xfId="1849" xr:uid="{00000000-0005-0000-0000-000041070000}"/>
    <cellStyle name="_Utran Relations_1 2_PCI 7 2" xfId="4565" xr:uid="{CD0C1F93-1839-4CB9-B0A4-1D57BF1A297B}"/>
    <cellStyle name="_Utran Relations_1 2_PCI_ROGERS_RND_CIQ_Montreal_LTE_Rollout_Rev03_1" xfId="1850" xr:uid="{00000000-0005-0000-0000-000042070000}"/>
    <cellStyle name="_Utran Relations_1 2_PCI_ROGERS_RND_CIQ_Montreal_LTE_Rollout_Rev03_1 2" xfId="4566" xr:uid="{40118040-7520-4D40-9EA9-F092C714A4DF}"/>
    <cellStyle name="_Utran Relations_1 3" xfId="1851" xr:uid="{00000000-0005-0000-0000-000043070000}"/>
    <cellStyle name="_Utran Relations_1 3 2" xfId="4567" xr:uid="{24AABCAF-4807-4555-B3F5-67114859CF8A}"/>
    <cellStyle name="_Utran Relations_1 4" xfId="1852" xr:uid="{00000000-0005-0000-0000-000044070000}"/>
    <cellStyle name="_Utran Relations_1 4 2" xfId="4568" xr:uid="{403D31C0-1F21-470B-B5CB-DB8ACB0E1B47}"/>
    <cellStyle name="_Utran Relations_1 5" xfId="1853" xr:uid="{00000000-0005-0000-0000-000045070000}"/>
    <cellStyle name="_Utran Relations_1 5 2" xfId="4569" xr:uid="{7A22431C-3A4D-4976-8F0B-5B8864D36D03}"/>
    <cellStyle name="_Utran Relations_1 6" xfId="1854" xr:uid="{00000000-0005-0000-0000-000046070000}"/>
    <cellStyle name="_Utran Relations_1 6 2" xfId="4570" xr:uid="{0E79289A-39C4-4462-BD77-AA65BB6F6629}"/>
    <cellStyle name="_Utran Relations_1 7" xfId="1855" xr:uid="{00000000-0005-0000-0000-000047070000}"/>
    <cellStyle name="_Utran Relations_1 7 2" xfId="4571" xr:uid="{AEDDE609-189E-447A-BAB1-9E1DAC13D35E}"/>
    <cellStyle name="_Utran Relations_1 8" xfId="1856" xr:uid="{00000000-0005-0000-0000-000048070000}"/>
    <cellStyle name="_Utran Relations_1 8 2" xfId="4572" xr:uid="{20E5189B-5B05-4973-A552-5695307AE1B0}"/>
    <cellStyle name="_Utran Relations_1 9" xfId="1857" xr:uid="{00000000-0005-0000-0000-000049070000}"/>
    <cellStyle name="_Utran Relations_1 9 2" xfId="4573" xr:uid="{51EA697C-6D0E-415D-8049-9C2C26BF7F54}"/>
    <cellStyle name="_Utran Relations_1_LTE_RNDCIQ_Template_v10" xfId="1858" xr:uid="{00000000-0005-0000-0000-00004A070000}"/>
    <cellStyle name="_Utran Relations_1_LTE_RNDCIQ_Template_v10 2" xfId="1859" xr:uid="{00000000-0005-0000-0000-00004B070000}"/>
    <cellStyle name="_Utran Relations_1_LTE_RNDCIQ_Template_v10 2 2" xfId="1860" xr:uid="{00000000-0005-0000-0000-00004C070000}"/>
    <cellStyle name="_Utran Relations_1_LTE_RNDCIQ_Template_v10 2 2 2" xfId="4576" xr:uid="{C234B4B7-F9C6-46E0-897D-7A283E86D307}"/>
    <cellStyle name="_Utran Relations_1_LTE_RNDCIQ_Template_v10 2 3" xfId="1861" xr:uid="{00000000-0005-0000-0000-00004D070000}"/>
    <cellStyle name="_Utran Relations_1_LTE_RNDCIQ_Template_v10 2 3 2" xfId="4577" xr:uid="{216C0C0F-3461-4199-9BBC-F3C48ED13C83}"/>
    <cellStyle name="_Utran Relations_1_LTE_RNDCIQ_Template_v10 2 4" xfId="4575" xr:uid="{4CF06861-8828-4832-A147-E05C6B7EE0C2}"/>
    <cellStyle name="_Utran Relations_1_LTE_RNDCIQ_Template_v10 3" xfId="1862" xr:uid="{00000000-0005-0000-0000-00004E070000}"/>
    <cellStyle name="_Utran Relations_1_LTE_RNDCIQ_Template_v10 3 2" xfId="4578" xr:uid="{CC2916B6-DF99-40C7-BAF1-4CFFC2220DA2}"/>
    <cellStyle name="_Utran Relations_1_LTE_RNDCIQ_Template_v10 4" xfId="1863" xr:uid="{00000000-0005-0000-0000-00004F070000}"/>
    <cellStyle name="_Utran Relations_1_LTE_RNDCIQ_Template_v10 4 2" xfId="4579" xr:uid="{28B2AA7E-4453-4124-924E-65587DA0CC84}"/>
    <cellStyle name="_Utran Relations_1_LTE_RNDCIQ_Template_v10 5" xfId="1864" xr:uid="{00000000-0005-0000-0000-000050070000}"/>
    <cellStyle name="_Utran Relations_1_LTE_RNDCIQ_Template_v10 5 2" xfId="4580" xr:uid="{CA23D25D-6725-4C33-A426-97B8ED391559}"/>
    <cellStyle name="_Utran Relations_1_LTE_RNDCIQ_Template_v10 6" xfId="4574" xr:uid="{1E28E90C-B881-4675-8084-083519D47C43}"/>
    <cellStyle name="_Utran Relations_1_ROGERS_RND_CIQ_Montreal_LTE_Rollout_Rev03_1" xfId="1865" xr:uid="{00000000-0005-0000-0000-000051070000}"/>
    <cellStyle name="_Utran Relations_1_ROGERS_RND_CIQ_Montreal_LTE_Rollout_Rev03_1 2" xfId="4581" xr:uid="{A7CBD8C2-C62C-47EE-B611-F93FCB3B47C8}"/>
    <cellStyle name="_Utran Relations_eRNDCIQ Checklist Rev 2_WalthamMA" xfId="1866" xr:uid="{00000000-0005-0000-0000-000052070000}"/>
    <cellStyle name="_Utran Relations_eRNDCIQ Checklist Rev 2_WalthamMA 2" xfId="4582" xr:uid="{DCB9F8A8-7B47-4F3F-9D4E-277D1E7D3FFB}"/>
    <cellStyle name="_Utran Relations_eRNDCIQ Checklist Rev 2_WalthamMA_LTE_RNDCIQ_Template_v10" xfId="1867" xr:uid="{00000000-0005-0000-0000-000053070000}"/>
    <cellStyle name="_Utran Relations_eRNDCIQ Checklist Rev 2_WalthamMA_LTE_RNDCIQ_Template_v10 2" xfId="4583" xr:uid="{CD7644CF-63D5-4C3B-883E-DF049A29674B}"/>
    <cellStyle name="_Utran Relations_eUtran NeighRelations" xfId="1868" xr:uid="{00000000-0005-0000-0000-000054070000}"/>
    <cellStyle name="_Utran Relations_eUtran NeighRelations 2" xfId="4584" xr:uid="{544CE975-A3A1-43C4-A6F6-1057C1A3F73B}"/>
    <cellStyle name="_Utran Relations_eUtran Parameters" xfId="1869" xr:uid="{00000000-0005-0000-0000-000055070000}"/>
    <cellStyle name="_Utran Relations_eUtran Parameters 2" xfId="4585" xr:uid="{5CAED830-6670-4775-9F2A-B0BD3E47BB82}"/>
    <cellStyle name="_Utran Relations_LA_LTE_RNDCIQ_Rev 2 (03.09.2011)" xfId="1870" xr:uid="{00000000-0005-0000-0000-000056070000}"/>
    <cellStyle name="_Utran Relations_LA_LTE_RNDCIQ_Rev 2 (03.09.2011) 2" xfId="4586" xr:uid="{0813CCBD-35ED-4416-A34C-3BECA759ECDC}"/>
    <cellStyle name="_Utran Relations_Losses and Delays" xfId="1871" xr:uid="{00000000-0005-0000-0000-000057070000}"/>
    <cellStyle name="_Utran Relations_Losses and Delays 2" xfId="4587" xr:uid="{5075493C-4CFB-4B34-9D1B-4ABA9B143F59}"/>
    <cellStyle name="_Utran Relations_LTE_RNDCIQ_Template_CSFB" xfId="1872" xr:uid="{00000000-0005-0000-0000-000058070000}"/>
    <cellStyle name="_Utran Relations_LTE_RNDCIQ_Template_CSFB 2" xfId="4588" xr:uid="{D8CBD2B9-2B59-4567-8C6A-F6FBBA8AF940}"/>
    <cellStyle name="_Utran Relations_LTE_RNDCIQ_Template_Formula" xfId="1873" xr:uid="{00000000-0005-0000-0000-000059070000}"/>
    <cellStyle name="_Utran Relations_LTE_RNDCIQ_Template_Formula 2" xfId="4589" xr:uid="{F8DD2B75-B459-4CE0-BDB4-FCCF57AD73A8}"/>
    <cellStyle name="_Utran Relations_LTE_RNDCIQ_Template_v10" xfId="1874" xr:uid="{00000000-0005-0000-0000-00005A070000}"/>
    <cellStyle name="_Utran Relations_LTE_RNDCIQ_Template_v10 2" xfId="4590" xr:uid="{476C9B81-D880-4AF2-AACE-0A92BE3F0D59}"/>
    <cellStyle name="_Utran Relations_PCI" xfId="1875" xr:uid="{00000000-0005-0000-0000-00005B070000}"/>
    <cellStyle name="_Utran Relations_PCI 2" xfId="4591" xr:uid="{223ECEA4-5FF6-4714-BA2B-59B8755C987D}"/>
    <cellStyle name="_Utran Relations_Revision History" xfId="1876" xr:uid="{00000000-0005-0000-0000-00005C070000}"/>
    <cellStyle name="_Utran Relations_Revision History 2" xfId="4592" xr:uid="{120E35E5-5685-40F0-BDC7-B836AB577626}"/>
    <cellStyle name="_Utran Relations_RNDCIQ LTE -Template_Verizon Rev6" xfId="1877" xr:uid="{00000000-0005-0000-0000-00005D070000}"/>
    <cellStyle name="_Utran Relations_RNDCIQ LTE -Template_Verizon Rev6 2" xfId="4593" xr:uid="{C5F97CFB-861E-430A-86D4-37DF4573DB7D}"/>
    <cellStyle name="_Utran Relations_RNDCIQ LTE -Template_Verizon Rev6_LTE_RNDCIQ_Template_v10" xfId="1878" xr:uid="{00000000-0005-0000-0000-00005E070000}"/>
    <cellStyle name="_Utran Relations_RNDCIQ LTE -Template_Verizon Rev6_LTE_RNDCIQ_Template_v10 2" xfId="4594" xr:uid="{C368CBAE-1D91-42BE-8D7C-FE159481D1CE}"/>
    <cellStyle name="_Utran Relations_RNDCIQ_Template (03.18.2011)" xfId="1879" xr:uid="{00000000-0005-0000-0000-00005F070000}"/>
    <cellStyle name="_Utran Relations_RNDCIQ_Template (03.18.2011) 2" xfId="4595" xr:uid="{8CDCD0F5-C467-4083-B29C-5063C7CCD8BC}"/>
    <cellStyle name="_Utran Relations_RNDCIQProgram_Version6_Junaid" xfId="1880" xr:uid="{00000000-0005-0000-0000-000060070000}"/>
    <cellStyle name="_Utran Relations_RNDCIQProgram_Version6_Junaid 10" xfId="1881" xr:uid="{00000000-0005-0000-0000-000061070000}"/>
    <cellStyle name="_Utran Relations_RNDCIQProgram_Version6_Junaid 11" xfId="1882" xr:uid="{00000000-0005-0000-0000-000062070000}"/>
    <cellStyle name="_Utran Relations_RNDCIQProgram_Version6_Junaid 12" xfId="1883" xr:uid="{00000000-0005-0000-0000-000063070000}"/>
    <cellStyle name="_Utran Relations_RNDCIQProgram_Version6_Junaid 13" xfId="1884" xr:uid="{00000000-0005-0000-0000-000064070000}"/>
    <cellStyle name="_Utran Relations_RNDCIQProgram_Version6_Junaid 2" xfId="1885" xr:uid="{00000000-0005-0000-0000-000065070000}"/>
    <cellStyle name="_Utran Relations_RNDCIQProgram_Version6_Junaid 3" xfId="1886" xr:uid="{00000000-0005-0000-0000-000066070000}"/>
    <cellStyle name="_Utran Relations_RNDCIQProgram_Version6_Junaid 4" xfId="1887" xr:uid="{00000000-0005-0000-0000-000067070000}"/>
    <cellStyle name="_Utran Relations_RNDCIQProgram_Version6_Junaid 5" xfId="1888" xr:uid="{00000000-0005-0000-0000-000068070000}"/>
    <cellStyle name="_Utran Relations_RNDCIQProgram_Version6_Junaid 6" xfId="1889" xr:uid="{00000000-0005-0000-0000-000069070000}"/>
    <cellStyle name="_Utran Relations_RNDCIQProgram_Version6_Junaid 7" xfId="1890" xr:uid="{00000000-0005-0000-0000-00006A070000}"/>
    <cellStyle name="_Utran Relations_RNDCIQProgram_Version6_Junaid 8" xfId="1891" xr:uid="{00000000-0005-0000-0000-00006B070000}"/>
    <cellStyle name="_Utran Relations_RNDCIQProgram_Version6_Junaid 9" xfId="1892" xr:uid="{00000000-0005-0000-0000-00006C070000}"/>
    <cellStyle name="_Utran Relations_RNDCIQProgram_Version6_Junaid_(MARKET)_LTE_RNDCIQ_Rev(031811)" xfId="1893" xr:uid="{00000000-0005-0000-0000-00006D070000}"/>
    <cellStyle name="_Utran Relations_RNDCIQProgram_Version6_Junaid_eUtran Parameters" xfId="1894" xr:uid="{00000000-0005-0000-0000-00006E070000}"/>
    <cellStyle name="_Utran Relations_RNDCIQProgram_Version6_Junaid_LTE_RNDCIQ_Template_v10" xfId="1895" xr:uid="{00000000-0005-0000-0000-00006F070000}"/>
    <cellStyle name="_Utran Relations_RNDCIQProgram_Version6_Junaid_LTE_RNDCIQ_Template_v10 2" xfId="1896" xr:uid="{00000000-0005-0000-0000-000070070000}"/>
    <cellStyle name="_Utran Relations_RNDCIQProgram_Version6_Junaid_LTE_RNDCIQ_Template_v10 3" xfId="1897" xr:uid="{00000000-0005-0000-0000-000071070000}"/>
    <cellStyle name="_Utran Relations_RNDCIQProgram_Version6_Junaid_LTE_RNDCIQ_Template_v10 4" xfId="1898" xr:uid="{00000000-0005-0000-0000-000072070000}"/>
    <cellStyle name="_Utran Relations_RNDCIQProgram_Version6_Junaid_LTE_RNDCIQ_Template_v10 5" xfId="1899" xr:uid="{00000000-0005-0000-0000-000073070000}"/>
    <cellStyle name="_Utran Relations_RNDCIQProgram_Version6_Junaid_RNDCIQ_Template (03.18.2011)" xfId="1900" xr:uid="{00000000-0005-0000-0000-000074070000}"/>
    <cellStyle name="_Utran Relations_RNDCIQProgram_Version6_Junaid_RNDCIQ_Template (03.18.2011) 2" xfId="1901" xr:uid="{00000000-0005-0000-0000-000075070000}"/>
    <cellStyle name="_Utran Relations_RNDCIQProgram_Version6_Junaid_RNDCIQ_Template (03.18.2011) 3" xfId="1902" xr:uid="{00000000-0005-0000-0000-000076070000}"/>
    <cellStyle name="_Utran Relations_RNDCIQProgram_Version6_Junaid_RNDCIQ_Template (03.18.2011) 4" xfId="1903" xr:uid="{00000000-0005-0000-0000-000077070000}"/>
    <cellStyle name="_Utran Relations_RNDCIQProgram_Version6_Junaid_RNDCIQ_Template (03.18.2011) 5" xfId="1904" xr:uid="{00000000-0005-0000-0000-000078070000}"/>
    <cellStyle name="_Utran Relations_RNDCIQProgram_Version6_Junaid_ROGERS_RND_CIQ_Montreal_LTE_Rollout_Rev03_1" xfId="1905" xr:uid="{00000000-0005-0000-0000-000079070000}"/>
    <cellStyle name="_Utran Relations_RNDCIQProgram_Version6_Junaid_ROGERS_RND_CIQ_Ottawa_LTE_Rollout_Rev05" xfId="1906" xr:uid="{00000000-0005-0000-0000-00007A070000}"/>
    <cellStyle name="_Utran Relations_ROGERS_RND_CIQ_Montreal_LTE_Rollout_Rev03_1" xfId="1907" xr:uid="{00000000-0005-0000-0000-00007B070000}"/>
    <cellStyle name="_Utran Relations_ROGERS_RND_CIQ_Montreal_LTE_Rollout_Rev03_1 2" xfId="4596" xr:uid="{48CC6ED3-3AAE-447F-9BB1-DBA44E88B2AF}"/>
    <cellStyle name="_Utran Relations_ROGERS_RND_CIQ_Ottawa_LTE_Rollout_Rev05" xfId="1908" xr:uid="{00000000-0005-0000-0000-00007C070000}"/>
    <cellStyle name="_Utran Relations_ROGERS_RND_CIQ_Ottawa_LTE_Rollout_Rev05 2" xfId="4597" xr:uid="{C2CD655F-0B17-4762-9C25-1E2822683BE9}"/>
    <cellStyle name="_Utran Relations_Utran Relations" xfId="1909" xr:uid="{00000000-0005-0000-0000-00007D070000}"/>
    <cellStyle name="_Utran Relations_Utran Relations 10" xfId="1910" xr:uid="{00000000-0005-0000-0000-00007E070000}"/>
    <cellStyle name="_Utran Relations_Utran Relations 10 2" xfId="1911" xr:uid="{00000000-0005-0000-0000-00007F070000}"/>
    <cellStyle name="_Utran Relations_Utran Relations 10 2 2" xfId="4599" xr:uid="{2D61B4AF-268F-4C54-B7AE-3219C6EA563B}"/>
    <cellStyle name="_Utran Relations_Utran Relations 10 3" xfId="1912" xr:uid="{00000000-0005-0000-0000-000080070000}"/>
    <cellStyle name="_Utran Relations_Utran Relations 10 3 2" xfId="4600" xr:uid="{3FB192B5-36B8-4399-80EE-ED6873FC71DB}"/>
    <cellStyle name="_Utran Relations_Utran Relations 10 4" xfId="1913" xr:uid="{00000000-0005-0000-0000-000081070000}"/>
    <cellStyle name="_Utran Relations_Utran Relations 10 4 2" xfId="4601" xr:uid="{87034955-82D5-41B3-91D6-92B9697FC0B0}"/>
    <cellStyle name="_Utran Relations_Utran Relations 10 5" xfId="1914" xr:uid="{00000000-0005-0000-0000-000082070000}"/>
    <cellStyle name="_Utran Relations_Utran Relations 10 5 2" xfId="4602" xr:uid="{B98FCD4B-57F8-4F58-9C66-C4D772C43FC6}"/>
    <cellStyle name="_Utran Relations_Utran Relations 10 6" xfId="1915" xr:uid="{00000000-0005-0000-0000-000083070000}"/>
    <cellStyle name="_Utran Relations_Utran Relations 10 6 2" xfId="4603" xr:uid="{6E46A723-1474-498F-9948-AFFB9E9C94DB}"/>
    <cellStyle name="_Utran Relations_Utran Relations 10 7" xfId="4598" xr:uid="{8D3DE28B-1666-42A1-8B28-41998948FBE7}"/>
    <cellStyle name="_Utran Relations_Utran Relations 11" xfId="1916" xr:uid="{00000000-0005-0000-0000-000084070000}"/>
    <cellStyle name="_Utran Relations_Utran Relations 11 2" xfId="1917" xr:uid="{00000000-0005-0000-0000-000085070000}"/>
    <cellStyle name="_Utran Relations_Utran Relations 11 2 2" xfId="4605" xr:uid="{4C881D75-0AA4-40C1-99DB-B9180FF85977}"/>
    <cellStyle name="_Utran Relations_Utran Relations 11 3" xfId="1918" xr:uid="{00000000-0005-0000-0000-000086070000}"/>
    <cellStyle name="_Utran Relations_Utran Relations 11 3 2" xfId="4606" xr:uid="{03CA278B-3D8C-4190-9A28-99A4C7959300}"/>
    <cellStyle name="_Utran Relations_Utran Relations 11 4" xfId="4604" xr:uid="{F4E560DD-76A4-4A00-B072-B489F8CB6B0D}"/>
    <cellStyle name="_Utran Relations_Utran Relations 12" xfId="1919" xr:uid="{00000000-0005-0000-0000-000087070000}"/>
    <cellStyle name="_Utran Relations_Utran Relations 12 2" xfId="4607" xr:uid="{1251DFF4-A173-4CFA-86AA-64A54FBE57D3}"/>
    <cellStyle name="_Utran Relations_Utran Relations 13" xfId="1920" xr:uid="{00000000-0005-0000-0000-000088070000}"/>
    <cellStyle name="_Utran Relations_Utran Relations 13 2" xfId="4608" xr:uid="{50CE22A3-FF0E-4BAD-A1C9-8021612E377C}"/>
    <cellStyle name="_Utran Relations_Utran Relations 14" xfId="1921" xr:uid="{00000000-0005-0000-0000-000089070000}"/>
    <cellStyle name="_Utran Relations_Utran Relations 14 2" xfId="4609" xr:uid="{8224F5E3-D029-4176-AFF3-FFB4D665C2D6}"/>
    <cellStyle name="_Utran Relations_Utran Relations 2" xfId="1922" xr:uid="{00000000-0005-0000-0000-00008A070000}"/>
    <cellStyle name="_Utran Relations_Utran Relations 2 2" xfId="4610" xr:uid="{6F35B652-D332-42F7-85F0-C2415BB3AA75}"/>
    <cellStyle name="_Utran Relations_Utran Relations 2_eUtran NeighRelations" xfId="1923" xr:uid="{00000000-0005-0000-0000-00008B070000}"/>
    <cellStyle name="_Utran Relations_Utran Relations 2_eUtran NeighRelations 2" xfId="1924" xr:uid="{00000000-0005-0000-0000-00008C070000}"/>
    <cellStyle name="_Utran Relations_Utran Relations 2_eUtran NeighRelations 2 2" xfId="1925" xr:uid="{00000000-0005-0000-0000-00008D070000}"/>
    <cellStyle name="_Utran Relations_Utran Relations 2_eUtran NeighRelations 2 2 2" xfId="4612" xr:uid="{CB026F4C-EB11-4053-9C93-D15F70C53444}"/>
    <cellStyle name="_Utran Relations_Utran Relations 2_eUtran NeighRelations 2 3" xfId="1926" xr:uid="{00000000-0005-0000-0000-00008E070000}"/>
    <cellStyle name="_Utran Relations_Utran Relations 2_eUtran NeighRelations 2 3 2" xfId="4613" xr:uid="{C476AD0C-1C3E-4C40-910E-968EE3EEE419}"/>
    <cellStyle name="_Utran Relations_Utran Relations 2_eUtran NeighRelations 2 4" xfId="1927" xr:uid="{00000000-0005-0000-0000-00008F070000}"/>
    <cellStyle name="_Utran Relations_Utran Relations 2_eUtran NeighRelations 2 4 2" xfId="4614" xr:uid="{1FDD8E29-F077-4D90-913E-EF5FE4A04DD4}"/>
    <cellStyle name="_Utran Relations_Utran Relations 2_eUtran NeighRelations 2 5" xfId="1928" xr:uid="{00000000-0005-0000-0000-000090070000}"/>
    <cellStyle name="_Utran Relations_Utran Relations 2_eUtran NeighRelations 2 5 2" xfId="4615" xr:uid="{1CD7C5BA-705D-40B6-A9BF-3E9AA1A53B5F}"/>
    <cellStyle name="_Utran Relations_Utran Relations 2_eUtran NeighRelations 2 6" xfId="1929" xr:uid="{00000000-0005-0000-0000-000091070000}"/>
    <cellStyle name="_Utran Relations_Utran Relations 2_eUtran NeighRelations 2 6 2" xfId="4616" xr:uid="{5893872B-64FC-4D6D-8E38-FA81D4567470}"/>
    <cellStyle name="_Utran Relations_Utran Relations 2_eUtran NeighRelations 2 7" xfId="4611" xr:uid="{27959A82-A3EE-47FA-8394-CBFF36957C27}"/>
    <cellStyle name="_Utran Relations_Utran Relations 2_eUtran NeighRelations 3" xfId="1930" xr:uid="{00000000-0005-0000-0000-000092070000}"/>
    <cellStyle name="_Utran Relations_Utran Relations 2_eUtran NeighRelations 3 2" xfId="4617" xr:uid="{0D86F2F3-3C61-4C50-A76B-88F48F163061}"/>
    <cellStyle name="_Utran Relations_Utran Relations 2_eUtran NeighRelations 4" xfId="1931" xr:uid="{00000000-0005-0000-0000-000093070000}"/>
    <cellStyle name="_Utran Relations_Utran Relations 2_eUtran NeighRelations 4 2" xfId="1932" xr:uid="{00000000-0005-0000-0000-000094070000}"/>
    <cellStyle name="_Utran Relations_Utran Relations 2_eUtran NeighRelations 4 2 2" xfId="4619" xr:uid="{28FDA8C4-DA69-4C9B-8BA2-0958A2A4FC9F}"/>
    <cellStyle name="_Utran Relations_Utran Relations 2_eUtran NeighRelations 4 3" xfId="1933" xr:uid="{00000000-0005-0000-0000-000095070000}"/>
    <cellStyle name="_Utran Relations_Utran Relations 2_eUtran NeighRelations 4 3 2" xfId="4620" xr:uid="{AA386EB1-11AC-4CE8-B94E-B78B2C1CFF8F}"/>
    <cellStyle name="_Utran Relations_Utran Relations 2_eUtran NeighRelations 4 4" xfId="4618" xr:uid="{48B31766-BF99-4450-8B0B-5D356109B6BF}"/>
    <cellStyle name="_Utran Relations_Utran Relations 2_eUtran NeighRelations 5" xfId="1934" xr:uid="{00000000-0005-0000-0000-000096070000}"/>
    <cellStyle name="_Utran Relations_Utran Relations 2_eUtran NeighRelations 5 2" xfId="4621" xr:uid="{BB4E7AC7-42A9-4E74-816D-EB48EEE2BFFE}"/>
    <cellStyle name="_Utran Relations_Utran Relations 2_eUtran NeighRelations 6" xfId="1935" xr:uid="{00000000-0005-0000-0000-000097070000}"/>
    <cellStyle name="_Utran Relations_Utran Relations 2_eUtran NeighRelations 6 2" xfId="4622" xr:uid="{44E3D91F-A6C1-4AF7-A4DA-9867C7E1A95A}"/>
    <cellStyle name="_Utran Relations_Utran Relations 2_eUtran NeighRelations 7" xfId="1936" xr:uid="{00000000-0005-0000-0000-000098070000}"/>
    <cellStyle name="_Utran Relations_Utran Relations 2_eUtran NeighRelations 7 2" xfId="4623" xr:uid="{EE183CFD-A017-4E20-A4B9-3F99FD547EC4}"/>
    <cellStyle name="_Utran Relations_Utran Relations 2_eUtran NeighRelations_ROGERS_RND_CIQ_Montreal_LTE_Rollout_Rev03_1" xfId="1937" xr:uid="{00000000-0005-0000-0000-000099070000}"/>
    <cellStyle name="_Utran Relations_Utran Relations 2_eUtran NeighRelations_ROGERS_RND_CIQ_Montreal_LTE_Rollout_Rev03_1 2" xfId="4624" xr:uid="{90B12511-2888-42BC-96FA-3224C4A8379D}"/>
    <cellStyle name="_Utran Relations_Utran Relations 2_Losses and Delays" xfId="1938" xr:uid="{00000000-0005-0000-0000-00009A070000}"/>
    <cellStyle name="_Utran Relations_Utran Relations 2_Losses and Delays 2" xfId="1939" xr:uid="{00000000-0005-0000-0000-00009B070000}"/>
    <cellStyle name="_Utran Relations_Utran Relations 2_Losses and Delays 2 2" xfId="1940" xr:uid="{00000000-0005-0000-0000-00009C070000}"/>
    <cellStyle name="_Utran Relations_Utran Relations 2_Losses and Delays 2 2 2" xfId="4626" xr:uid="{D7E03CF2-7D46-47B4-BE00-953C142FFE3B}"/>
    <cellStyle name="_Utran Relations_Utran Relations 2_Losses and Delays 2 3" xfId="1941" xr:uid="{00000000-0005-0000-0000-00009D070000}"/>
    <cellStyle name="_Utran Relations_Utran Relations 2_Losses and Delays 2 3 2" xfId="4627" xr:uid="{7039C4E9-A54C-43C2-97A6-C396AE7BB5C2}"/>
    <cellStyle name="_Utran Relations_Utran Relations 2_Losses and Delays 2 4" xfId="1942" xr:uid="{00000000-0005-0000-0000-00009E070000}"/>
    <cellStyle name="_Utran Relations_Utran Relations 2_Losses and Delays 2 4 2" xfId="4628" xr:uid="{04F47007-D8A1-484B-8AD5-9FFF4BD47B83}"/>
    <cellStyle name="_Utran Relations_Utran Relations 2_Losses and Delays 2 5" xfId="1943" xr:uid="{00000000-0005-0000-0000-00009F070000}"/>
    <cellStyle name="_Utran Relations_Utran Relations 2_Losses and Delays 2 5 2" xfId="4629" xr:uid="{5C81E29E-8D93-4D97-B064-5F3A20F68FE9}"/>
    <cellStyle name="_Utran Relations_Utran Relations 2_Losses and Delays 2 6" xfId="1944" xr:uid="{00000000-0005-0000-0000-0000A0070000}"/>
    <cellStyle name="_Utran Relations_Utran Relations 2_Losses and Delays 2 6 2" xfId="4630" xr:uid="{7CC10C1E-A6C1-4729-931A-DE41EA790CDB}"/>
    <cellStyle name="_Utran Relations_Utran Relations 2_Losses and Delays 2 7" xfId="4625" xr:uid="{29E1892F-4FFA-4465-B87E-33EF421AB703}"/>
    <cellStyle name="_Utran Relations_Utran Relations 2_Losses and Delays 3" xfId="1945" xr:uid="{00000000-0005-0000-0000-0000A1070000}"/>
    <cellStyle name="_Utran Relations_Utran Relations 2_Losses and Delays 3 2" xfId="4631" xr:uid="{A6F9B4F4-7FCE-4CFF-8B7F-3E410A9ECD37}"/>
    <cellStyle name="_Utran Relations_Utran Relations 2_Losses and Delays 4" xfId="1946" xr:uid="{00000000-0005-0000-0000-0000A2070000}"/>
    <cellStyle name="_Utran Relations_Utran Relations 2_Losses and Delays 4 2" xfId="1947" xr:uid="{00000000-0005-0000-0000-0000A3070000}"/>
    <cellStyle name="_Utran Relations_Utran Relations 2_Losses and Delays 4 2 2" xfId="4633" xr:uid="{2BF6771F-7E8B-47F3-9FCD-653305F3B820}"/>
    <cellStyle name="_Utran Relations_Utran Relations 2_Losses and Delays 4 3" xfId="1948" xr:uid="{00000000-0005-0000-0000-0000A4070000}"/>
    <cellStyle name="_Utran Relations_Utran Relations 2_Losses and Delays 4 3 2" xfId="4634" xr:uid="{ABC98793-8AFE-4F96-A6D1-CE11A23682CD}"/>
    <cellStyle name="_Utran Relations_Utran Relations 2_Losses and Delays 4 4" xfId="4632" xr:uid="{675FAF2A-C928-4312-94AE-F9B28B735FC4}"/>
    <cellStyle name="_Utran Relations_Utran Relations 2_Losses and Delays 5" xfId="1949" xr:uid="{00000000-0005-0000-0000-0000A5070000}"/>
    <cellStyle name="_Utran Relations_Utran Relations 2_Losses and Delays 5 2" xfId="4635" xr:uid="{1243D8C5-8D71-4663-B0E2-06B8DCCA311B}"/>
    <cellStyle name="_Utran Relations_Utran Relations 2_Losses and Delays 6" xfId="1950" xr:uid="{00000000-0005-0000-0000-0000A6070000}"/>
    <cellStyle name="_Utran Relations_Utran Relations 2_Losses and Delays 6 2" xfId="4636" xr:uid="{6A399EC0-DC2B-4F18-878A-35B63A0ED3CD}"/>
    <cellStyle name="_Utran Relations_Utran Relations 2_Losses and Delays 7" xfId="1951" xr:uid="{00000000-0005-0000-0000-0000A7070000}"/>
    <cellStyle name="_Utran Relations_Utran Relations 2_Losses and Delays 7 2" xfId="4637" xr:uid="{2C8B4044-9001-4949-AF97-99F6CC932A5B}"/>
    <cellStyle name="_Utran Relations_Utran Relations 2_Losses and Delays_ROGERS_RND_CIQ_Montreal_LTE_Rollout_Rev03_1" xfId="1952" xr:uid="{00000000-0005-0000-0000-0000A8070000}"/>
    <cellStyle name="_Utran Relations_Utran Relations 2_Losses and Delays_ROGERS_RND_CIQ_Montreal_LTE_Rollout_Rev03_1 2" xfId="4638" xr:uid="{D139DCBE-C8F0-454F-9CBA-82E6BBC26C91}"/>
    <cellStyle name="_Utran Relations_Utran Relations 2_PCI" xfId="1953" xr:uid="{00000000-0005-0000-0000-0000A9070000}"/>
    <cellStyle name="_Utran Relations_Utran Relations 2_PCI 2" xfId="1954" xr:uid="{00000000-0005-0000-0000-0000AA070000}"/>
    <cellStyle name="_Utran Relations_Utran Relations 2_PCI 2 2" xfId="1955" xr:uid="{00000000-0005-0000-0000-0000AB070000}"/>
    <cellStyle name="_Utran Relations_Utran Relations 2_PCI 2 2 2" xfId="4640" xr:uid="{83E54995-EA44-4897-A83F-2E5D3942FCC6}"/>
    <cellStyle name="_Utran Relations_Utran Relations 2_PCI 2 3" xfId="1956" xr:uid="{00000000-0005-0000-0000-0000AC070000}"/>
    <cellStyle name="_Utran Relations_Utran Relations 2_PCI 2 3 2" xfId="4641" xr:uid="{5A1655C9-4D9E-4A53-B4E9-D1CBAD80B5A8}"/>
    <cellStyle name="_Utran Relations_Utran Relations 2_PCI 2 4" xfId="1957" xr:uid="{00000000-0005-0000-0000-0000AD070000}"/>
    <cellStyle name="_Utran Relations_Utran Relations 2_PCI 2 4 2" xfId="4642" xr:uid="{C635C7F7-43B7-48F4-9E48-F542F2670B50}"/>
    <cellStyle name="_Utran Relations_Utran Relations 2_PCI 2 5" xfId="1958" xr:uid="{00000000-0005-0000-0000-0000AE070000}"/>
    <cellStyle name="_Utran Relations_Utran Relations 2_PCI 2 5 2" xfId="4643" xr:uid="{34052C51-EABF-4760-9E3C-0EB7A1E74BD3}"/>
    <cellStyle name="_Utran Relations_Utran Relations 2_PCI 2 6" xfId="1959" xr:uid="{00000000-0005-0000-0000-0000AF070000}"/>
    <cellStyle name="_Utran Relations_Utran Relations 2_PCI 2 6 2" xfId="4644" xr:uid="{D9761ADD-AEDF-4A3E-B727-F8DCF103D72A}"/>
    <cellStyle name="_Utran Relations_Utran Relations 2_PCI 2 7" xfId="4639" xr:uid="{D310EA16-B889-4383-821B-B52DC75E4E18}"/>
    <cellStyle name="_Utran Relations_Utran Relations 2_PCI 3" xfId="1960" xr:uid="{00000000-0005-0000-0000-0000B0070000}"/>
    <cellStyle name="_Utran Relations_Utran Relations 2_PCI 3 2" xfId="4645" xr:uid="{C4084F50-F58C-4914-A869-CBA312E83249}"/>
    <cellStyle name="_Utran Relations_Utran Relations 2_PCI 4" xfId="1961" xr:uid="{00000000-0005-0000-0000-0000B1070000}"/>
    <cellStyle name="_Utran Relations_Utran Relations 2_PCI 4 2" xfId="1962" xr:uid="{00000000-0005-0000-0000-0000B2070000}"/>
    <cellStyle name="_Utran Relations_Utran Relations 2_PCI 4 2 2" xfId="4647" xr:uid="{DCD7FCFB-1711-4EE3-A033-2C3851169BA7}"/>
    <cellStyle name="_Utran Relations_Utran Relations 2_PCI 4 3" xfId="1963" xr:uid="{00000000-0005-0000-0000-0000B3070000}"/>
    <cellStyle name="_Utran Relations_Utran Relations 2_PCI 4 3 2" xfId="4648" xr:uid="{56A31D33-A29C-42E0-988C-E126EFAC7C31}"/>
    <cellStyle name="_Utran Relations_Utran Relations 2_PCI 4 4" xfId="4646" xr:uid="{52AFCCD2-BD1F-4B3C-84DD-6B2E1F559B58}"/>
    <cellStyle name="_Utran Relations_Utran Relations 2_PCI 5" xfId="1964" xr:uid="{00000000-0005-0000-0000-0000B4070000}"/>
    <cellStyle name="_Utran Relations_Utran Relations 2_PCI 5 2" xfId="4649" xr:uid="{F0A97F14-E914-4226-A29B-EC119E487CE2}"/>
    <cellStyle name="_Utran Relations_Utran Relations 2_PCI 6" xfId="1965" xr:uid="{00000000-0005-0000-0000-0000B5070000}"/>
    <cellStyle name="_Utran Relations_Utran Relations 2_PCI 6 2" xfId="4650" xr:uid="{64167D46-8DE1-44BC-AE25-EC3AAE24E144}"/>
    <cellStyle name="_Utran Relations_Utran Relations 2_PCI 7" xfId="1966" xr:uid="{00000000-0005-0000-0000-0000B6070000}"/>
    <cellStyle name="_Utran Relations_Utran Relations 2_PCI 7 2" xfId="4651" xr:uid="{768C0486-2B4E-46F2-99A3-073AF4CE8734}"/>
    <cellStyle name="_Utran Relations_Utran Relations 2_PCI_ROGERS_RND_CIQ_Montreal_LTE_Rollout_Rev03_1" xfId="1967" xr:uid="{00000000-0005-0000-0000-0000B7070000}"/>
    <cellStyle name="_Utran Relations_Utran Relations 2_PCI_ROGERS_RND_CIQ_Montreal_LTE_Rollout_Rev03_1 2" xfId="4652" xr:uid="{902D04AC-8A07-4EDF-A9DC-FD6A0464EC39}"/>
    <cellStyle name="_Utran Relations_Utran Relations 3" xfId="1968" xr:uid="{00000000-0005-0000-0000-0000B8070000}"/>
    <cellStyle name="_Utran Relations_Utran Relations 3 2" xfId="4653" xr:uid="{C00FECC8-39A1-4F96-BD34-6C44E06942BE}"/>
    <cellStyle name="_Utran Relations_Utran Relations 4" xfId="1969" xr:uid="{00000000-0005-0000-0000-0000B9070000}"/>
    <cellStyle name="_Utran Relations_Utran Relations 4 2" xfId="4654" xr:uid="{06EDD3F1-AF80-4F9A-874F-FAE29726A164}"/>
    <cellStyle name="_Utran Relations_Utran Relations 5" xfId="1970" xr:uid="{00000000-0005-0000-0000-0000BA070000}"/>
    <cellStyle name="_Utran Relations_Utran Relations 5 2" xfId="4655" xr:uid="{A28FE673-9E3F-4F53-AB52-F049BAEC03F0}"/>
    <cellStyle name="_Utran Relations_Utran Relations 6" xfId="1971" xr:uid="{00000000-0005-0000-0000-0000BB070000}"/>
    <cellStyle name="_Utran Relations_Utran Relations 6 2" xfId="4656" xr:uid="{BD935740-567A-4526-9E01-474EA135EFB6}"/>
    <cellStyle name="_Utran Relations_Utran Relations 7" xfId="1972" xr:uid="{00000000-0005-0000-0000-0000BC070000}"/>
    <cellStyle name="_Utran Relations_Utran Relations 7 2" xfId="4657" xr:uid="{204FEB3B-0E18-43F7-AD66-8CCF00C16C72}"/>
    <cellStyle name="_Utran Relations_Utran Relations 8" xfId="1973" xr:uid="{00000000-0005-0000-0000-0000BD070000}"/>
    <cellStyle name="_Utran Relations_Utran Relations 8 2" xfId="4658" xr:uid="{65FB41FB-A897-49C1-B0D6-62C95C7EDF46}"/>
    <cellStyle name="_Utran Relations_Utran Relations 9" xfId="1974" xr:uid="{00000000-0005-0000-0000-0000BE070000}"/>
    <cellStyle name="_Utran Relations_Utran Relations 9 2" xfId="4659" xr:uid="{19DCB2AF-F1E1-48F7-8265-E51DAAECC03C}"/>
    <cellStyle name="_Utran Relations_Utran Relations_LTE_RNDCIQ_Template_v10" xfId="1975" xr:uid="{00000000-0005-0000-0000-0000BF070000}"/>
    <cellStyle name="_Utran Relations_Utran Relations_LTE_RNDCIQ_Template_v10 2" xfId="1976" xr:uid="{00000000-0005-0000-0000-0000C0070000}"/>
    <cellStyle name="_Utran Relations_Utran Relations_LTE_RNDCIQ_Template_v10 2 2" xfId="1977" xr:uid="{00000000-0005-0000-0000-0000C1070000}"/>
    <cellStyle name="_Utran Relations_Utran Relations_LTE_RNDCIQ_Template_v10 2 2 2" xfId="4662" xr:uid="{96B58D4C-0838-4477-A7A3-8E03154201C6}"/>
    <cellStyle name="_Utran Relations_Utran Relations_LTE_RNDCIQ_Template_v10 2 3" xfId="1978" xr:uid="{00000000-0005-0000-0000-0000C2070000}"/>
    <cellStyle name="_Utran Relations_Utran Relations_LTE_RNDCIQ_Template_v10 2 3 2" xfId="4663" xr:uid="{31AE98A0-343B-49C2-BC09-08E51600A8D5}"/>
    <cellStyle name="_Utran Relations_Utran Relations_LTE_RNDCIQ_Template_v10 2 4" xfId="4661" xr:uid="{8893E10E-C8AE-4C91-8E3A-4D9346B1F565}"/>
    <cellStyle name="_Utran Relations_Utran Relations_LTE_RNDCIQ_Template_v10 3" xfId="1979" xr:uid="{00000000-0005-0000-0000-0000C3070000}"/>
    <cellStyle name="_Utran Relations_Utran Relations_LTE_RNDCIQ_Template_v10 3 2" xfId="4664" xr:uid="{E4B616D0-C3EC-48A5-A8BD-C65D67117E86}"/>
    <cellStyle name="_Utran Relations_Utran Relations_LTE_RNDCIQ_Template_v10 4" xfId="1980" xr:uid="{00000000-0005-0000-0000-0000C4070000}"/>
    <cellStyle name="_Utran Relations_Utran Relations_LTE_RNDCIQ_Template_v10 4 2" xfId="4665" xr:uid="{DA55ED68-A5C4-4201-9E7F-9D69F7A6BC38}"/>
    <cellStyle name="_Utran Relations_Utran Relations_LTE_RNDCIQ_Template_v10 5" xfId="1981" xr:uid="{00000000-0005-0000-0000-0000C5070000}"/>
    <cellStyle name="_Utran Relations_Utran Relations_LTE_RNDCIQ_Template_v10 5 2" xfId="4666" xr:uid="{FBF14879-5242-4F2E-AC15-577CEFB79DAB}"/>
    <cellStyle name="_Utran Relations_Utran Relations_LTE_RNDCIQ_Template_v10 6" xfId="4660" xr:uid="{39236937-25CB-4649-9384-56CC528DCE2A}"/>
    <cellStyle name="_Utran Relations_Utran Relations_ROGERS_RND_CIQ_Montreal_LTE_Rollout_Rev03_1" xfId="1982" xr:uid="{00000000-0005-0000-0000-0000C6070000}"/>
    <cellStyle name="_Utran Relations_Utran Relations_ROGERS_RND_CIQ_Montreal_LTE_Rollout_Rev03_1 2" xfId="4667" xr:uid="{28A956CE-579E-4CE5-8CD1-393C1086BB2D}"/>
    <cellStyle name="_UTRAN-GSM Relation" xfId="1983" xr:uid="{00000000-0005-0000-0000-0000C7070000}"/>
    <cellStyle name="_UTRAN-GSM Relation 10" xfId="1984" xr:uid="{00000000-0005-0000-0000-0000C8070000}"/>
    <cellStyle name="_UTRAN-GSM Relation 10 2" xfId="4669" xr:uid="{2AB49F40-8E3B-4AAF-84F9-6D889D81C99D}"/>
    <cellStyle name="_UTRAN-GSM Relation 11" xfId="1985" xr:uid="{00000000-0005-0000-0000-0000C9070000}"/>
    <cellStyle name="_UTRAN-GSM Relation 11 2" xfId="4670" xr:uid="{E3697F94-80E9-4F3B-85C9-85F0830D3C96}"/>
    <cellStyle name="_UTRAN-GSM Relation 12" xfId="1986" xr:uid="{00000000-0005-0000-0000-0000CA070000}"/>
    <cellStyle name="_UTRAN-GSM Relation 12 2" xfId="4671" xr:uid="{BE6F2DC7-4D85-4D95-8424-F8E46D0F4EAF}"/>
    <cellStyle name="_UTRAN-GSM Relation 13" xfId="1987" xr:uid="{00000000-0005-0000-0000-0000CB070000}"/>
    <cellStyle name="_UTRAN-GSM Relation 13 2" xfId="4672" xr:uid="{93FAEEA0-5452-41D5-A35D-6E7306F1FBAC}"/>
    <cellStyle name="_UTRAN-GSM Relation 14" xfId="4668" xr:uid="{52DC1B7F-926C-48AB-9914-84FBEFAD5025}"/>
    <cellStyle name="_UTRAN-GSM Relation 2" xfId="1988" xr:uid="{00000000-0005-0000-0000-0000CC070000}"/>
    <cellStyle name="_UTRAN-GSM Relation 2 2" xfId="4673" xr:uid="{CE54F84F-76BE-48F9-BB93-D8A5957EE1B1}"/>
    <cellStyle name="_UTRAN-GSM Relation 3" xfId="1989" xr:uid="{00000000-0005-0000-0000-0000CD070000}"/>
    <cellStyle name="_UTRAN-GSM Relation 3 2" xfId="4674" xr:uid="{ED74A754-0F4D-44DA-8654-18239CA2B2CB}"/>
    <cellStyle name="_UTRAN-GSM Relation 4" xfId="1990" xr:uid="{00000000-0005-0000-0000-0000CE070000}"/>
    <cellStyle name="_UTRAN-GSM Relation 4 2" xfId="4675" xr:uid="{5E9C8AB0-E2FB-4974-B546-F506D3CD06E1}"/>
    <cellStyle name="_UTRAN-GSM Relation 5" xfId="1991" xr:uid="{00000000-0005-0000-0000-0000CF070000}"/>
    <cellStyle name="_UTRAN-GSM Relation 5 2" xfId="4676" xr:uid="{3981E52B-9552-4667-81DC-AC59D94B4537}"/>
    <cellStyle name="_UTRAN-GSM Relation 6" xfId="1992" xr:uid="{00000000-0005-0000-0000-0000D0070000}"/>
    <cellStyle name="_UTRAN-GSM Relation 6 2" xfId="4677" xr:uid="{34561C07-4C7C-4C0E-8BBC-25A16845E51E}"/>
    <cellStyle name="_UTRAN-GSM Relation 7" xfId="1993" xr:uid="{00000000-0005-0000-0000-0000D1070000}"/>
    <cellStyle name="_UTRAN-GSM Relation 7 2" xfId="4678" xr:uid="{87F755B6-08EF-4085-AF85-ED743F2C1B92}"/>
    <cellStyle name="_UTRAN-GSM Relation 8" xfId="1994" xr:uid="{00000000-0005-0000-0000-0000D2070000}"/>
    <cellStyle name="_UTRAN-GSM Relation 8 2" xfId="4679" xr:uid="{5603D031-1091-4D73-AB86-F17FD5CDCA55}"/>
    <cellStyle name="_UTRAN-GSM Relation 9" xfId="1995" xr:uid="{00000000-0005-0000-0000-0000D3070000}"/>
    <cellStyle name="_UTRAN-GSM Relation 9 2" xfId="4680" xr:uid="{6006228C-BFBC-4B0C-80DB-C2C256C46683}"/>
    <cellStyle name="_UTRAN-GSM Relation_(MARKET)_LTE_RNDCIQ_Rev(031811)" xfId="1996" xr:uid="{00000000-0005-0000-0000-0000D4070000}"/>
    <cellStyle name="_UTRAN-GSM Relation_(MARKET)_LTE_RNDCIQ_Rev(031811) 2" xfId="4681" xr:uid="{C21E97A6-E784-4E10-B251-952B9396685B}"/>
    <cellStyle name="_UTRAN-GSM Relation_eRNDCIQ Checklist Rev 2_WalthamMA" xfId="1997" xr:uid="{00000000-0005-0000-0000-0000D5070000}"/>
    <cellStyle name="_UTRAN-GSM Relation_eRNDCIQ Checklist Rev 2_WalthamMA 2" xfId="4682" xr:uid="{B4BFB7F4-8B3D-4D83-901D-D434CFE4EEE9}"/>
    <cellStyle name="_UTRAN-GSM Relation_eRNDCIQ Checklist Rev 2_WalthamMA_LTE_RNDCIQ_Template_v10" xfId="1998" xr:uid="{00000000-0005-0000-0000-0000D6070000}"/>
    <cellStyle name="_UTRAN-GSM Relation_eRNDCIQ Checklist Rev 2_WalthamMA_LTE_RNDCIQ_Template_v10 2" xfId="4683" xr:uid="{97DFD56D-F002-4894-943C-D88C6CFD5398}"/>
    <cellStyle name="_UTRAN-GSM Relation_eUtran NeighRelations" xfId="1999" xr:uid="{00000000-0005-0000-0000-0000D7070000}"/>
    <cellStyle name="_UTRAN-GSM Relation_eUtran NeighRelations 2" xfId="4684" xr:uid="{CF2171E2-646C-4189-AFDE-2315588B3C96}"/>
    <cellStyle name="_UTRAN-GSM Relation_eUtran Parameters" xfId="2000" xr:uid="{00000000-0005-0000-0000-0000D8070000}"/>
    <cellStyle name="_UTRAN-GSM Relation_eUtran Parameters 2" xfId="4685" xr:uid="{A9752002-714E-4775-A3DC-5E33DE69506F}"/>
    <cellStyle name="_UTRAN-GSM Relation_LA_LTE_RNDCIQ_Rev 2 (03.09.2011)" xfId="2001" xr:uid="{00000000-0005-0000-0000-0000D9070000}"/>
    <cellStyle name="_UTRAN-GSM Relation_LA_LTE_RNDCIQ_Rev 2 (03.09.2011) 2" xfId="4686" xr:uid="{CD543CA4-8DF7-47ED-89D8-BAFC7733C73B}"/>
    <cellStyle name="_UTRAN-GSM Relation_Losses and Delays" xfId="2002" xr:uid="{00000000-0005-0000-0000-0000DA070000}"/>
    <cellStyle name="_UTRAN-GSM Relation_Losses and Delays 2" xfId="4687" xr:uid="{3C5F2F26-9FFF-42F0-8AE8-F9C9DC5C0FB5}"/>
    <cellStyle name="_UTRAN-GSM Relation_LTE_RNDCIQ_Template_CSFB" xfId="2003" xr:uid="{00000000-0005-0000-0000-0000DB070000}"/>
    <cellStyle name="_UTRAN-GSM Relation_LTE_RNDCIQ_Template_CSFB 2" xfId="4688" xr:uid="{871CD2CD-B53C-4E6B-9EC7-D90665C0186D}"/>
    <cellStyle name="_UTRAN-GSM Relation_LTE_RNDCIQ_Template_Formula" xfId="2004" xr:uid="{00000000-0005-0000-0000-0000DC070000}"/>
    <cellStyle name="_UTRAN-GSM Relation_LTE_RNDCIQ_Template_Formula 2" xfId="4689" xr:uid="{3EFEEDA7-D14A-44DF-AB5F-7E6057BB8393}"/>
    <cellStyle name="_UTRAN-GSM Relation_LTE_RNDCIQ_Template_v10" xfId="2005" xr:uid="{00000000-0005-0000-0000-0000DD070000}"/>
    <cellStyle name="_UTRAN-GSM Relation_LTE_RNDCIQ_Template_v10 2" xfId="4690" xr:uid="{A7A908AB-9F2B-4060-B2F0-806171015038}"/>
    <cellStyle name="_UTRAN-GSM Relation_PCI" xfId="2006" xr:uid="{00000000-0005-0000-0000-0000DE070000}"/>
    <cellStyle name="_UTRAN-GSM Relation_PCI 2" xfId="4691" xr:uid="{03CD20B2-E6CE-4BB2-AD2C-81DF6ABCD774}"/>
    <cellStyle name="_UTRAN-GSM Relation_Revision History" xfId="2007" xr:uid="{00000000-0005-0000-0000-0000DF070000}"/>
    <cellStyle name="_UTRAN-GSM Relation_Revision History 2" xfId="4692" xr:uid="{A550CDE4-A541-4E23-831C-4493A1B5223A}"/>
    <cellStyle name="_UTRAN-GSM Relation_RNDCIQ LTE -Template_Verizon Rev6" xfId="2008" xr:uid="{00000000-0005-0000-0000-0000E0070000}"/>
    <cellStyle name="_UTRAN-GSM Relation_RNDCIQ LTE -Template_Verizon Rev6 2" xfId="4693" xr:uid="{E86B8311-D29F-4C15-8750-B4EDADCC1A1D}"/>
    <cellStyle name="_UTRAN-GSM Relation_RNDCIQ LTE -Template_Verizon Rev6_LTE_RNDCIQ_Template_v10" xfId="2009" xr:uid="{00000000-0005-0000-0000-0000E1070000}"/>
    <cellStyle name="_UTRAN-GSM Relation_RNDCIQ LTE -Template_Verizon Rev6_LTE_RNDCIQ_Template_v10 2" xfId="4694" xr:uid="{E7F18C83-D61C-46FF-A107-277C08CF9998}"/>
    <cellStyle name="_UTRAN-GSM Relation_RNDCIQ_Template (03.18.2011)" xfId="2010" xr:uid="{00000000-0005-0000-0000-0000E2070000}"/>
    <cellStyle name="_UTRAN-GSM Relation_RNDCIQ_Template (03.18.2011) 2" xfId="4695" xr:uid="{0D836871-93FB-4364-B8A9-BAAC86645388}"/>
    <cellStyle name="_UTRAN-GSM Relation_ROGERS_RND_CIQ_Montreal_LTE_Rollout_Rev03_1" xfId="2011" xr:uid="{00000000-0005-0000-0000-0000E3070000}"/>
    <cellStyle name="_UTRAN-GSM Relation_ROGERS_RND_CIQ_Montreal_LTE_Rollout_Rev03_1 2" xfId="4696" xr:uid="{673892D2-6B77-4416-9A3F-5857E854A01C}"/>
    <cellStyle name="_UTRAN-GSM Relation_ROGERS_RND_CIQ_Ottawa_LTE_Rollout_Rev05" xfId="2012" xr:uid="{00000000-0005-0000-0000-0000E4070000}"/>
    <cellStyle name="_UTRAN-GSM Relation_ROGERS_RND_CIQ_Ottawa_LTE_Rollout_Rev05 2" xfId="4697" xr:uid="{8E4D1FAC-3777-411C-9133-E2C25703A0BA}"/>
    <cellStyle name="_UTRAN-GSM Relation_Utran Relations" xfId="2013" xr:uid="{00000000-0005-0000-0000-0000E5070000}"/>
    <cellStyle name="_UTRAN-GSM Relation_Utran Relations 10" xfId="2014" xr:uid="{00000000-0005-0000-0000-0000E6070000}"/>
    <cellStyle name="_UTRAN-GSM Relation_Utran Relations 10 2" xfId="2015" xr:uid="{00000000-0005-0000-0000-0000E7070000}"/>
    <cellStyle name="_UTRAN-GSM Relation_Utran Relations 10 2 2" xfId="4699" xr:uid="{72491544-3D13-4BBB-BB23-DDFEF24F933E}"/>
    <cellStyle name="_UTRAN-GSM Relation_Utran Relations 10 3" xfId="2016" xr:uid="{00000000-0005-0000-0000-0000E8070000}"/>
    <cellStyle name="_UTRAN-GSM Relation_Utran Relations 10 3 2" xfId="4700" xr:uid="{ED4315C1-9711-4FE3-866B-7FAE322B087E}"/>
    <cellStyle name="_UTRAN-GSM Relation_Utran Relations 10 4" xfId="2017" xr:uid="{00000000-0005-0000-0000-0000E9070000}"/>
    <cellStyle name="_UTRAN-GSM Relation_Utran Relations 10 4 2" xfId="4701" xr:uid="{124A74B2-D9DB-4851-97D3-8170D6A1B277}"/>
    <cellStyle name="_UTRAN-GSM Relation_Utran Relations 10 5" xfId="2018" xr:uid="{00000000-0005-0000-0000-0000EA070000}"/>
    <cellStyle name="_UTRAN-GSM Relation_Utran Relations 10 5 2" xfId="4702" xr:uid="{7907860F-9D7E-4069-9A2C-642882FA3A19}"/>
    <cellStyle name="_UTRAN-GSM Relation_Utran Relations 10 6" xfId="2019" xr:uid="{00000000-0005-0000-0000-0000EB070000}"/>
    <cellStyle name="_UTRAN-GSM Relation_Utran Relations 10 6 2" xfId="4703" xr:uid="{000B3081-5D61-415B-89A5-56B87387FD84}"/>
    <cellStyle name="_UTRAN-GSM Relation_Utran Relations 10 7" xfId="4698" xr:uid="{142CC446-CB93-4A54-A9F3-34A6250A6C46}"/>
    <cellStyle name="_UTRAN-GSM Relation_Utran Relations 11" xfId="2020" xr:uid="{00000000-0005-0000-0000-0000EC070000}"/>
    <cellStyle name="_UTRAN-GSM Relation_Utran Relations 11 2" xfId="2021" xr:uid="{00000000-0005-0000-0000-0000ED070000}"/>
    <cellStyle name="_UTRAN-GSM Relation_Utran Relations 11 2 2" xfId="4705" xr:uid="{1A148AE6-C6C5-44CD-B161-46B78CD46884}"/>
    <cellStyle name="_UTRAN-GSM Relation_Utran Relations 11 3" xfId="2022" xr:uid="{00000000-0005-0000-0000-0000EE070000}"/>
    <cellStyle name="_UTRAN-GSM Relation_Utran Relations 11 3 2" xfId="4706" xr:uid="{299C0950-BAF1-458F-9A7F-EBEED6EC66A8}"/>
    <cellStyle name="_UTRAN-GSM Relation_Utran Relations 11 4" xfId="4704" xr:uid="{015669D8-FBEF-47F1-BF84-E1BECF913690}"/>
    <cellStyle name="_UTRAN-GSM Relation_Utran Relations 12" xfId="2023" xr:uid="{00000000-0005-0000-0000-0000EF070000}"/>
    <cellStyle name="_UTRAN-GSM Relation_Utran Relations 12 2" xfId="4707" xr:uid="{71A47F96-EC0D-4566-9E01-D79F4DF6F384}"/>
    <cellStyle name="_UTRAN-GSM Relation_Utran Relations 13" xfId="2024" xr:uid="{00000000-0005-0000-0000-0000F0070000}"/>
    <cellStyle name="_UTRAN-GSM Relation_Utran Relations 13 2" xfId="4708" xr:uid="{1E6E981A-01C5-4DBD-9C40-832165D03DEA}"/>
    <cellStyle name="_UTRAN-GSM Relation_Utran Relations 14" xfId="2025" xr:uid="{00000000-0005-0000-0000-0000F1070000}"/>
    <cellStyle name="_UTRAN-GSM Relation_Utran Relations 14 2" xfId="4709" xr:uid="{F7C6B25B-3CE2-4BFC-AE2C-8AF34F7432B2}"/>
    <cellStyle name="_UTRAN-GSM Relation_Utran Relations 2" xfId="2026" xr:uid="{00000000-0005-0000-0000-0000F2070000}"/>
    <cellStyle name="_UTRAN-GSM Relation_Utran Relations 2 2" xfId="4710" xr:uid="{08F4B61F-4684-428F-95FC-BD0562376633}"/>
    <cellStyle name="_UTRAN-GSM Relation_Utran Relations 2_eUtran NeighRelations" xfId="2027" xr:uid="{00000000-0005-0000-0000-0000F3070000}"/>
    <cellStyle name="_UTRAN-GSM Relation_Utran Relations 2_eUtran NeighRelations 2" xfId="2028" xr:uid="{00000000-0005-0000-0000-0000F4070000}"/>
    <cellStyle name="_UTRAN-GSM Relation_Utran Relations 2_eUtran NeighRelations 2 2" xfId="2029" xr:uid="{00000000-0005-0000-0000-0000F5070000}"/>
    <cellStyle name="_UTRAN-GSM Relation_Utran Relations 2_eUtran NeighRelations 2 2 2" xfId="4712" xr:uid="{94DAC887-76FE-4A6A-9A14-6B28ACC94A26}"/>
    <cellStyle name="_UTRAN-GSM Relation_Utran Relations 2_eUtran NeighRelations 2 3" xfId="2030" xr:uid="{00000000-0005-0000-0000-0000F6070000}"/>
    <cellStyle name="_UTRAN-GSM Relation_Utran Relations 2_eUtran NeighRelations 2 3 2" xfId="4713" xr:uid="{C113518F-2A0B-4B39-B9D4-DFBA91485134}"/>
    <cellStyle name="_UTRAN-GSM Relation_Utran Relations 2_eUtran NeighRelations 2 4" xfId="2031" xr:uid="{00000000-0005-0000-0000-0000F7070000}"/>
    <cellStyle name="_UTRAN-GSM Relation_Utran Relations 2_eUtran NeighRelations 2 4 2" xfId="4714" xr:uid="{D04FD5DC-ABB5-40F4-9DB9-A56B7303AC8F}"/>
    <cellStyle name="_UTRAN-GSM Relation_Utran Relations 2_eUtran NeighRelations 2 5" xfId="2032" xr:uid="{00000000-0005-0000-0000-0000F8070000}"/>
    <cellStyle name="_UTRAN-GSM Relation_Utran Relations 2_eUtran NeighRelations 2 5 2" xfId="4715" xr:uid="{515158D5-9102-4A59-A597-EE3BDA1C04CC}"/>
    <cellStyle name="_UTRAN-GSM Relation_Utran Relations 2_eUtran NeighRelations 2 6" xfId="2033" xr:uid="{00000000-0005-0000-0000-0000F9070000}"/>
    <cellStyle name="_UTRAN-GSM Relation_Utran Relations 2_eUtran NeighRelations 2 6 2" xfId="4716" xr:uid="{D0727FA2-9ECB-4247-AC84-02F71A6E8B22}"/>
    <cellStyle name="_UTRAN-GSM Relation_Utran Relations 2_eUtran NeighRelations 2 7" xfId="4711" xr:uid="{B500FC80-1197-4445-A840-957DFBA24209}"/>
    <cellStyle name="_UTRAN-GSM Relation_Utran Relations 2_eUtran NeighRelations 3" xfId="2034" xr:uid="{00000000-0005-0000-0000-0000FA070000}"/>
    <cellStyle name="_UTRAN-GSM Relation_Utran Relations 2_eUtran NeighRelations 3 2" xfId="4717" xr:uid="{D89D8B9E-6D1E-490F-8616-EE975446362F}"/>
    <cellStyle name="_UTRAN-GSM Relation_Utran Relations 2_eUtran NeighRelations 4" xfId="2035" xr:uid="{00000000-0005-0000-0000-0000FB070000}"/>
    <cellStyle name="_UTRAN-GSM Relation_Utran Relations 2_eUtran NeighRelations 4 2" xfId="2036" xr:uid="{00000000-0005-0000-0000-0000FC070000}"/>
    <cellStyle name="_UTRAN-GSM Relation_Utran Relations 2_eUtran NeighRelations 4 2 2" xfId="4719" xr:uid="{95B7562A-9C40-40BC-85BB-5FC73C8E22AE}"/>
    <cellStyle name="_UTRAN-GSM Relation_Utran Relations 2_eUtran NeighRelations 4 3" xfId="2037" xr:uid="{00000000-0005-0000-0000-0000FD070000}"/>
    <cellStyle name="_UTRAN-GSM Relation_Utran Relations 2_eUtran NeighRelations 4 3 2" xfId="4720" xr:uid="{53CF596C-56A5-4895-B72C-659DDE47CDE9}"/>
    <cellStyle name="_UTRAN-GSM Relation_Utran Relations 2_eUtran NeighRelations 4 4" xfId="4718" xr:uid="{015468A9-09F2-42D8-A72C-5E23F7454234}"/>
    <cellStyle name="_UTRAN-GSM Relation_Utran Relations 2_eUtran NeighRelations 5" xfId="2038" xr:uid="{00000000-0005-0000-0000-0000FE070000}"/>
    <cellStyle name="_UTRAN-GSM Relation_Utran Relations 2_eUtran NeighRelations 5 2" xfId="4721" xr:uid="{D3521C4B-3832-48B4-A5CD-175E03948C52}"/>
    <cellStyle name="_UTRAN-GSM Relation_Utran Relations 2_eUtran NeighRelations 6" xfId="2039" xr:uid="{00000000-0005-0000-0000-0000FF070000}"/>
    <cellStyle name="_UTRAN-GSM Relation_Utran Relations 2_eUtran NeighRelations 6 2" xfId="4722" xr:uid="{E019084F-6B44-4A20-ACC6-FAAA2310362E}"/>
    <cellStyle name="_UTRAN-GSM Relation_Utran Relations 2_eUtran NeighRelations 7" xfId="2040" xr:uid="{00000000-0005-0000-0000-000000080000}"/>
    <cellStyle name="_UTRAN-GSM Relation_Utran Relations 2_eUtran NeighRelations 7 2" xfId="4723" xr:uid="{D98F11CB-94E7-468E-8EDF-2961C7B88934}"/>
    <cellStyle name="_UTRAN-GSM Relation_Utran Relations 2_eUtran NeighRelations_ROGERS_RND_CIQ_Montreal_LTE_Rollout_Rev03_1" xfId="2041" xr:uid="{00000000-0005-0000-0000-000001080000}"/>
    <cellStyle name="_UTRAN-GSM Relation_Utran Relations 2_eUtran NeighRelations_ROGERS_RND_CIQ_Montreal_LTE_Rollout_Rev03_1 2" xfId="4724" xr:uid="{6BECE78E-437E-4D77-81F4-44EF55692B2B}"/>
    <cellStyle name="_UTRAN-GSM Relation_Utran Relations 2_Losses and Delays" xfId="2042" xr:uid="{00000000-0005-0000-0000-000002080000}"/>
    <cellStyle name="_UTRAN-GSM Relation_Utran Relations 2_Losses and Delays 2" xfId="2043" xr:uid="{00000000-0005-0000-0000-000003080000}"/>
    <cellStyle name="_UTRAN-GSM Relation_Utran Relations 2_Losses and Delays 2 2" xfId="2044" xr:uid="{00000000-0005-0000-0000-000004080000}"/>
    <cellStyle name="_UTRAN-GSM Relation_Utran Relations 2_Losses and Delays 2 2 2" xfId="4726" xr:uid="{9D0EE07C-D55C-4D05-B378-06368D5BDBE3}"/>
    <cellStyle name="_UTRAN-GSM Relation_Utran Relations 2_Losses and Delays 2 3" xfId="2045" xr:uid="{00000000-0005-0000-0000-000005080000}"/>
    <cellStyle name="_UTRAN-GSM Relation_Utran Relations 2_Losses and Delays 2 3 2" xfId="4727" xr:uid="{6A22459F-4B73-4E29-A3C5-E0C2A4396AE3}"/>
    <cellStyle name="_UTRAN-GSM Relation_Utran Relations 2_Losses and Delays 2 4" xfId="2046" xr:uid="{00000000-0005-0000-0000-000006080000}"/>
    <cellStyle name="_UTRAN-GSM Relation_Utran Relations 2_Losses and Delays 2 4 2" xfId="4728" xr:uid="{A3F43F8F-3BD6-433A-AFC0-ED6594CC33D4}"/>
    <cellStyle name="_UTRAN-GSM Relation_Utran Relations 2_Losses and Delays 2 5" xfId="2047" xr:uid="{00000000-0005-0000-0000-000007080000}"/>
    <cellStyle name="_UTRAN-GSM Relation_Utran Relations 2_Losses and Delays 2 5 2" xfId="4729" xr:uid="{A0F5EF9F-DC3C-4148-9FA4-720D2FE668C2}"/>
    <cellStyle name="_UTRAN-GSM Relation_Utran Relations 2_Losses and Delays 2 6" xfId="2048" xr:uid="{00000000-0005-0000-0000-000008080000}"/>
    <cellStyle name="_UTRAN-GSM Relation_Utran Relations 2_Losses and Delays 2 6 2" xfId="4730" xr:uid="{24E9270E-1785-49C2-82F9-F6B980F1CD35}"/>
    <cellStyle name="_UTRAN-GSM Relation_Utran Relations 2_Losses and Delays 2 7" xfId="4725" xr:uid="{40833E85-734F-44C1-BD1E-73EF4FCC9E8C}"/>
    <cellStyle name="_UTRAN-GSM Relation_Utran Relations 2_Losses and Delays 3" xfId="2049" xr:uid="{00000000-0005-0000-0000-000009080000}"/>
    <cellStyle name="_UTRAN-GSM Relation_Utran Relations 2_Losses and Delays 3 2" xfId="4731" xr:uid="{9AFDB665-C362-4C89-95D7-BC3685D41107}"/>
    <cellStyle name="_UTRAN-GSM Relation_Utran Relations 2_Losses and Delays 4" xfId="2050" xr:uid="{00000000-0005-0000-0000-00000A080000}"/>
    <cellStyle name="_UTRAN-GSM Relation_Utran Relations 2_Losses and Delays 4 2" xfId="2051" xr:uid="{00000000-0005-0000-0000-00000B080000}"/>
    <cellStyle name="_UTRAN-GSM Relation_Utran Relations 2_Losses and Delays 4 2 2" xfId="4733" xr:uid="{B0933E1F-F67F-4591-8144-DA2D6F519ABB}"/>
    <cellStyle name="_UTRAN-GSM Relation_Utran Relations 2_Losses and Delays 4 3" xfId="2052" xr:uid="{00000000-0005-0000-0000-00000C080000}"/>
    <cellStyle name="_UTRAN-GSM Relation_Utran Relations 2_Losses and Delays 4 3 2" xfId="4734" xr:uid="{EB77133C-4AA3-4AEB-AABB-A1F789019AD4}"/>
    <cellStyle name="_UTRAN-GSM Relation_Utran Relations 2_Losses and Delays 4 4" xfId="4732" xr:uid="{EDC96BB1-3C52-4367-8C0C-FD1B65006DA4}"/>
    <cellStyle name="_UTRAN-GSM Relation_Utran Relations 2_Losses and Delays 5" xfId="2053" xr:uid="{00000000-0005-0000-0000-00000D080000}"/>
    <cellStyle name="_UTRAN-GSM Relation_Utran Relations 2_Losses and Delays 5 2" xfId="4735" xr:uid="{27AF209A-0C7E-4FAF-9B19-B18CA1981A28}"/>
    <cellStyle name="_UTRAN-GSM Relation_Utran Relations 2_Losses and Delays 6" xfId="2054" xr:uid="{00000000-0005-0000-0000-00000E080000}"/>
    <cellStyle name="_UTRAN-GSM Relation_Utran Relations 2_Losses and Delays 6 2" xfId="4736" xr:uid="{DF0DEE6B-9F8A-4B43-A941-7BC4EA4B0D52}"/>
    <cellStyle name="_UTRAN-GSM Relation_Utran Relations 2_Losses and Delays 7" xfId="2055" xr:uid="{00000000-0005-0000-0000-00000F080000}"/>
    <cellStyle name="_UTRAN-GSM Relation_Utran Relations 2_Losses and Delays 7 2" xfId="4737" xr:uid="{65EB4855-8175-4F8A-B27C-FAC358154C87}"/>
    <cellStyle name="_UTRAN-GSM Relation_Utran Relations 2_Losses and Delays_ROGERS_RND_CIQ_Montreal_LTE_Rollout_Rev03_1" xfId="2056" xr:uid="{00000000-0005-0000-0000-000010080000}"/>
    <cellStyle name="_UTRAN-GSM Relation_Utran Relations 2_Losses and Delays_ROGERS_RND_CIQ_Montreal_LTE_Rollout_Rev03_1 2" xfId="4738" xr:uid="{2048FB6B-2AFC-4A26-8DEF-D92C8ABB5A7C}"/>
    <cellStyle name="_UTRAN-GSM Relation_Utran Relations 2_PCI" xfId="2057" xr:uid="{00000000-0005-0000-0000-000011080000}"/>
    <cellStyle name="_UTRAN-GSM Relation_Utran Relations 2_PCI 2" xfId="2058" xr:uid="{00000000-0005-0000-0000-000012080000}"/>
    <cellStyle name="_UTRAN-GSM Relation_Utran Relations 2_PCI 2 2" xfId="2059" xr:uid="{00000000-0005-0000-0000-000013080000}"/>
    <cellStyle name="_UTRAN-GSM Relation_Utran Relations 2_PCI 2 2 2" xfId="4740" xr:uid="{72F7B8CB-57BC-4C12-BBF4-DADFE5ECF4CB}"/>
    <cellStyle name="_UTRAN-GSM Relation_Utran Relations 2_PCI 2 3" xfId="2060" xr:uid="{00000000-0005-0000-0000-000014080000}"/>
    <cellStyle name="_UTRAN-GSM Relation_Utran Relations 2_PCI 2 3 2" xfId="4741" xr:uid="{26ADA95B-717B-437C-A767-006343D4DF09}"/>
    <cellStyle name="_UTRAN-GSM Relation_Utran Relations 2_PCI 2 4" xfId="2061" xr:uid="{00000000-0005-0000-0000-000015080000}"/>
    <cellStyle name="_UTRAN-GSM Relation_Utran Relations 2_PCI 2 4 2" xfId="4742" xr:uid="{E2326520-B6BC-48B4-8D9F-A370FB8C4F44}"/>
    <cellStyle name="_UTRAN-GSM Relation_Utran Relations 2_PCI 2 5" xfId="2062" xr:uid="{00000000-0005-0000-0000-000016080000}"/>
    <cellStyle name="_UTRAN-GSM Relation_Utran Relations 2_PCI 2 5 2" xfId="4743" xr:uid="{A8A8C5B6-76F4-40D9-B58F-282961504476}"/>
    <cellStyle name="_UTRAN-GSM Relation_Utran Relations 2_PCI 2 6" xfId="2063" xr:uid="{00000000-0005-0000-0000-000017080000}"/>
    <cellStyle name="_UTRAN-GSM Relation_Utran Relations 2_PCI 2 6 2" xfId="4744" xr:uid="{E422A0C1-BD55-4E10-87AE-82AB5C833194}"/>
    <cellStyle name="_UTRAN-GSM Relation_Utran Relations 2_PCI 2 7" xfId="4739" xr:uid="{CA872EDF-6AAA-429D-80AB-1BD030725AED}"/>
    <cellStyle name="_UTRAN-GSM Relation_Utran Relations 2_PCI 3" xfId="2064" xr:uid="{00000000-0005-0000-0000-000018080000}"/>
    <cellStyle name="_UTRAN-GSM Relation_Utran Relations 2_PCI 3 2" xfId="4745" xr:uid="{5A9D484E-74A7-483E-93A8-0718C6B5D792}"/>
    <cellStyle name="_UTRAN-GSM Relation_Utran Relations 2_PCI 4" xfId="2065" xr:uid="{00000000-0005-0000-0000-000019080000}"/>
    <cellStyle name="_UTRAN-GSM Relation_Utran Relations 2_PCI 4 2" xfId="2066" xr:uid="{00000000-0005-0000-0000-00001A080000}"/>
    <cellStyle name="_UTRAN-GSM Relation_Utran Relations 2_PCI 4 2 2" xfId="4747" xr:uid="{6621EE1E-E03C-48C5-AC8B-E1613609F697}"/>
    <cellStyle name="_UTRAN-GSM Relation_Utran Relations 2_PCI 4 3" xfId="2067" xr:uid="{00000000-0005-0000-0000-00001B080000}"/>
    <cellStyle name="_UTRAN-GSM Relation_Utran Relations 2_PCI 4 3 2" xfId="4748" xr:uid="{EFEFF17A-FAD4-4699-8A21-C4755451E43D}"/>
    <cellStyle name="_UTRAN-GSM Relation_Utran Relations 2_PCI 4 4" xfId="4746" xr:uid="{C937954D-E60C-4EF6-AB7E-063F043B5235}"/>
    <cellStyle name="_UTRAN-GSM Relation_Utran Relations 2_PCI 5" xfId="2068" xr:uid="{00000000-0005-0000-0000-00001C080000}"/>
    <cellStyle name="_UTRAN-GSM Relation_Utran Relations 2_PCI 5 2" xfId="4749" xr:uid="{81B19B76-3FE0-4F4D-8331-E713559A3816}"/>
    <cellStyle name="_UTRAN-GSM Relation_Utran Relations 2_PCI 6" xfId="2069" xr:uid="{00000000-0005-0000-0000-00001D080000}"/>
    <cellStyle name="_UTRAN-GSM Relation_Utran Relations 2_PCI 6 2" xfId="4750" xr:uid="{8EE55E49-D12D-4B9D-8D8D-7A1EA32CF3DC}"/>
    <cellStyle name="_UTRAN-GSM Relation_Utran Relations 2_PCI 7" xfId="2070" xr:uid="{00000000-0005-0000-0000-00001E080000}"/>
    <cellStyle name="_UTRAN-GSM Relation_Utran Relations 2_PCI 7 2" xfId="4751" xr:uid="{AEEC533F-7AEE-40A8-89A2-6F32B2D716A6}"/>
    <cellStyle name="_UTRAN-GSM Relation_Utran Relations 2_PCI_ROGERS_RND_CIQ_Montreal_LTE_Rollout_Rev03_1" xfId="2071" xr:uid="{00000000-0005-0000-0000-00001F080000}"/>
    <cellStyle name="_UTRAN-GSM Relation_Utran Relations 2_PCI_ROGERS_RND_CIQ_Montreal_LTE_Rollout_Rev03_1 2" xfId="4752" xr:uid="{4BD773BC-6E83-43CE-9D4C-A1CCBC2CA932}"/>
    <cellStyle name="_UTRAN-GSM Relation_Utran Relations 3" xfId="2072" xr:uid="{00000000-0005-0000-0000-000020080000}"/>
    <cellStyle name="_UTRAN-GSM Relation_Utran Relations 3 2" xfId="4753" xr:uid="{38E06C30-0727-469D-A036-97B5F1A8C910}"/>
    <cellStyle name="_UTRAN-GSM Relation_Utran Relations 4" xfId="2073" xr:uid="{00000000-0005-0000-0000-000021080000}"/>
    <cellStyle name="_UTRAN-GSM Relation_Utran Relations 4 2" xfId="4754" xr:uid="{8697A645-D591-4B1A-9BBA-21E3DFAB0E99}"/>
    <cellStyle name="_UTRAN-GSM Relation_Utran Relations 5" xfId="2074" xr:uid="{00000000-0005-0000-0000-000022080000}"/>
    <cellStyle name="_UTRAN-GSM Relation_Utran Relations 5 2" xfId="4755" xr:uid="{32E4BCC1-63E0-41E6-B984-0017F38CE486}"/>
    <cellStyle name="_UTRAN-GSM Relation_Utran Relations 6" xfId="2075" xr:uid="{00000000-0005-0000-0000-000023080000}"/>
    <cellStyle name="_UTRAN-GSM Relation_Utran Relations 6 2" xfId="4756" xr:uid="{B24BE0D1-29E7-444B-9476-C0B32D8709CE}"/>
    <cellStyle name="_UTRAN-GSM Relation_Utran Relations 7" xfId="2076" xr:uid="{00000000-0005-0000-0000-000024080000}"/>
    <cellStyle name="_UTRAN-GSM Relation_Utran Relations 7 2" xfId="4757" xr:uid="{A2E27924-5B96-4A29-8B28-82509251648D}"/>
    <cellStyle name="_UTRAN-GSM Relation_Utran Relations 8" xfId="2077" xr:uid="{00000000-0005-0000-0000-000025080000}"/>
    <cellStyle name="_UTRAN-GSM Relation_Utran Relations 8 2" xfId="4758" xr:uid="{2B21C896-53AE-4550-9FE1-7631300020E5}"/>
    <cellStyle name="_UTRAN-GSM Relation_Utran Relations 9" xfId="2078" xr:uid="{00000000-0005-0000-0000-000026080000}"/>
    <cellStyle name="_UTRAN-GSM Relation_Utran Relations 9 2" xfId="4759" xr:uid="{AE6D301F-34E2-4D34-87AB-6EE2127D294E}"/>
    <cellStyle name="_UTRAN-GSM Relation_Utran Relations_LTE_RNDCIQ_Template_v10" xfId="2079" xr:uid="{00000000-0005-0000-0000-000027080000}"/>
    <cellStyle name="_UTRAN-GSM Relation_Utran Relations_LTE_RNDCIQ_Template_v10 2" xfId="2080" xr:uid="{00000000-0005-0000-0000-000028080000}"/>
    <cellStyle name="_UTRAN-GSM Relation_Utran Relations_LTE_RNDCIQ_Template_v10 2 2" xfId="2081" xr:uid="{00000000-0005-0000-0000-000029080000}"/>
    <cellStyle name="_UTRAN-GSM Relation_Utran Relations_LTE_RNDCIQ_Template_v10 2 2 2" xfId="4762" xr:uid="{936D9B33-9007-4374-A66C-C72DC9BFEC97}"/>
    <cellStyle name="_UTRAN-GSM Relation_Utran Relations_LTE_RNDCIQ_Template_v10 2 3" xfId="2082" xr:uid="{00000000-0005-0000-0000-00002A080000}"/>
    <cellStyle name="_UTRAN-GSM Relation_Utran Relations_LTE_RNDCIQ_Template_v10 2 3 2" xfId="4763" xr:uid="{42FEDE09-9920-4AA9-865C-E47ABE376F1C}"/>
    <cellStyle name="_UTRAN-GSM Relation_Utran Relations_LTE_RNDCIQ_Template_v10 2 4" xfId="4761" xr:uid="{7175F18E-8EBA-48E1-B1D7-CA156AA911B4}"/>
    <cellStyle name="_UTRAN-GSM Relation_Utran Relations_LTE_RNDCIQ_Template_v10 3" xfId="2083" xr:uid="{00000000-0005-0000-0000-00002B080000}"/>
    <cellStyle name="_UTRAN-GSM Relation_Utran Relations_LTE_RNDCIQ_Template_v10 3 2" xfId="4764" xr:uid="{E1904C8B-BAE8-49B6-A1AE-607119C57439}"/>
    <cellStyle name="_UTRAN-GSM Relation_Utran Relations_LTE_RNDCIQ_Template_v10 4" xfId="2084" xr:uid="{00000000-0005-0000-0000-00002C080000}"/>
    <cellStyle name="_UTRAN-GSM Relation_Utran Relations_LTE_RNDCIQ_Template_v10 4 2" xfId="4765" xr:uid="{4FB209EF-B16A-4B07-A973-8D7374FBF97D}"/>
    <cellStyle name="_UTRAN-GSM Relation_Utran Relations_LTE_RNDCIQ_Template_v10 5" xfId="2085" xr:uid="{00000000-0005-0000-0000-00002D080000}"/>
    <cellStyle name="_UTRAN-GSM Relation_Utran Relations_LTE_RNDCIQ_Template_v10 5 2" xfId="4766" xr:uid="{203A46AD-A6A0-43F5-9C31-E1F13FCDD9D9}"/>
    <cellStyle name="_UTRAN-GSM Relation_Utran Relations_LTE_RNDCIQ_Template_v10 6" xfId="4760" xr:uid="{A3F43712-0107-4915-B31D-1D14813A7E68}"/>
    <cellStyle name="_UTRAN-GSM Relation_Utran Relations_ROGERS_RND_CIQ_Montreal_LTE_Rollout_Rev03_1" xfId="2086" xr:uid="{00000000-0005-0000-0000-00002E080000}"/>
    <cellStyle name="_UTRAN-GSM Relation_Utran Relations_ROGERS_RND_CIQ_Montreal_LTE_Rollout_Rev03_1 2" xfId="4767" xr:uid="{83371936-31CB-4ACE-8252-748AFDD71503}"/>
    <cellStyle name="_UTRAN-GSM Relations" xfId="2087" xr:uid="{00000000-0005-0000-0000-00002F080000}"/>
    <cellStyle name="_UTRAN-GSM Relations 10" xfId="2088" xr:uid="{00000000-0005-0000-0000-000030080000}"/>
    <cellStyle name="_UTRAN-GSM Relations 11" xfId="2089" xr:uid="{00000000-0005-0000-0000-000031080000}"/>
    <cellStyle name="_UTRAN-GSM Relations 12" xfId="2090" xr:uid="{00000000-0005-0000-0000-000032080000}"/>
    <cellStyle name="_UTRAN-GSM Relations 13" xfId="2091" xr:uid="{00000000-0005-0000-0000-000033080000}"/>
    <cellStyle name="_UTRAN-GSM Relations 2" xfId="2092" xr:uid="{00000000-0005-0000-0000-000034080000}"/>
    <cellStyle name="_UTRAN-GSM Relations 3" xfId="2093" xr:uid="{00000000-0005-0000-0000-000035080000}"/>
    <cellStyle name="_UTRAN-GSM Relations 4" xfId="2094" xr:uid="{00000000-0005-0000-0000-000036080000}"/>
    <cellStyle name="_UTRAN-GSM Relations 5" xfId="2095" xr:uid="{00000000-0005-0000-0000-000037080000}"/>
    <cellStyle name="_UTRAN-GSM Relations 6" xfId="2096" xr:uid="{00000000-0005-0000-0000-000038080000}"/>
    <cellStyle name="_UTRAN-GSM Relations 7" xfId="2097" xr:uid="{00000000-0005-0000-0000-000039080000}"/>
    <cellStyle name="_UTRAN-GSM Relations 8" xfId="2098" xr:uid="{00000000-0005-0000-0000-00003A080000}"/>
    <cellStyle name="_UTRAN-GSM Relations 9" xfId="2099" xr:uid="{00000000-0005-0000-0000-00003B080000}"/>
    <cellStyle name="_UTRAN-GSM Relations_(MARKET)_LTE_RNDCIQ_Rev(031811)" xfId="2100" xr:uid="{00000000-0005-0000-0000-00003C080000}"/>
    <cellStyle name="_UTRAN-GSM Relations_eUtran Parameters" xfId="2101" xr:uid="{00000000-0005-0000-0000-00003D080000}"/>
    <cellStyle name="_UTRAN-GSM Relations_LTE_RNDCIQ_Template_v10" xfId="2102" xr:uid="{00000000-0005-0000-0000-00003E080000}"/>
    <cellStyle name="_UTRAN-GSM Relations_LTE_RNDCIQ_Template_v10 2" xfId="2103" xr:uid="{00000000-0005-0000-0000-00003F080000}"/>
    <cellStyle name="_UTRAN-GSM Relations_LTE_RNDCIQ_Template_v10 3" xfId="2104" xr:uid="{00000000-0005-0000-0000-000040080000}"/>
    <cellStyle name="_UTRAN-GSM Relations_LTE_RNDCIQ_Template_v10 4" xfId="2105" xr:uid="{00000000-0005-0000-0000-000041080000}"/>
    <cellStyle name="_UTRAN-GSM Relations_LTE_RNDCIQ_Template_v10 5" xfId="2106" xr:uid="{00000000-0005-0000-0000-000042080000}"/>
    <cellStyle name="_UTRAN-GSM Relations_RNDCIQ_Template (03.18.2011)" xfId="2107" xr:uid="{00000000-0005-0000-0000-000043080000}"/>
    <cellStyle name="_UTRAN-GSM Relations_RNDCIQ_Template (03.18.2011) 2" xfId="2108" xr:uid="{00000000-0005-0000-0000-000044080000}"/>
    <cellStyle name="_UTRAN-GSM Relations_RNDCIQ_Template (03.18.2011) 3" xfId="2109" xr:uid="{00000000-0005-0000-0000-000045080000}"/>
    <cellStyle name="_UTRAN-GSM Relations_RNDCIQ_Template (03.18.2011) 4" xfId="2110" xr:uid="{00000000-0005-0000-0000-000046080000}"/>
    <cellStyle name="_UTRAN-GSM Relations_RNDCIQ_Template (03.18.2011) 5" xfId="2111" xr:uid="{00000000-0005-0000-0000-000047080000}"/>
    <cellStyle name="_UTRAN-GSM Relations_ROGERS_RND_CIQ_Montreal_LTE_Rollout_Rev03_1" xfId="2112" xr:uid="{00000000-0005-0000-0000-000048080000}"/>
    <cellStyle name="_UTRAN-GSM Relations_ROGERS_RND_CIQ_Ottawa_LTE_Rollout_Rev05" xfId="2113" xr:uid="{00000000-0005-0000-0000-000049080000}"/>
    <cellStyle name="%" xfId="81" xr:uid="{00000000-0005-0000-0000-000055000000}"/>
    <cellStyle name="% 2" xfId="82" xr:uid="{00000000-0005-0000-0000-000056000000}"/>
    <cellStyle name="% 2 2" xfId="3196" xr:uid="{00000000-0005-0000-0000-000057000000}"/>
    <cellStyle name="% 2 3" xfId="3311" xr:uid="{6D912D29-2E0B-4A6F-AAAB-CDDF521AB3F9}"/>
    <cellStyle name="% 3" xfId="3195" xr:uid="{00000000-0005-0000-0000-000058000000}"/>
    <cellStyle name="%_BTU GSM-UMTS format_Def" xfId="3197" xr:uid="{00000000-0005-0000-0000-000059000000}"/>
    <cellStyle name="%_Copy of Rogers_BTU_2515-948_SectorAdds_ON_01" xfId="3198" xr:uid="{00000000-0005-0000-0000-00005A000000}"/>
    <cellStyle name="20% - Accent1 10" xfId="2114" xr:uid="{00000000-0005-0000-0000-00004A080000}"/>
    <cellStyle name="20% - Accent1 11" xfId="2115" xr:uid="{00000000-0005-0000-0000-00004B080000}"/>
    <cellStyle name="20% - Accent1 12" xfId="2116" xr:uid="{00000000-0005-0000-0000-00004C080000}"/>
    <cellStyle name="20% - Accent1 12 2" xfId="2117" xr:uid="{00000000-0005-0000-0000-00004D080000}"/>
    <cellStyle name="20% - Accent1 12 3" xfId="2118" xr:uid="{00000000-0005-0000-0000-00004E080000}"/>
    <cellStyle name="20% - Accent1 12 4" xfId="2119" xr:uid="{00000000-0005-0000-0000-00004F080000}"/>
    <cellStyle name="20% - Accent1 12 5" xfId="2120" xr:uid="{00000000-0005-0000-0000-000050080000}"/>
    <cellStyle name="20% - Accent1 12 6" xfId="2121" xr:uid="{00000000-0005-0000-0000-000051080000}"/>
    <cellStyle name="20% - Accent1 13" xfId="2122" xr:uid="{00000000-0005-0000-0000-000052080000}"/>
    <cellStyle name="20% - Accent1 13 2" xfId="2123" xr:uid="{00000000-0005-0000-0000-000053080000}"/>
    <cellStyle name="20% - Accent1 13 3" xfId="2124" xr:uid="{00000000-0005-0000-0000-000054080000}"/>
    <cellStyle name="20% - Accent1 13 4" xfId="2125" xr:uid="{00000000-0005-0000-0000-000055080000}"/>
    <cellStyle name="20% - Accent1 13 5" xfId="2126" xr:uid="{00000000-0005-0000-0000-000056080000}"/>
    <cellStyle name="20% - Accent1 13 6" xfId="2127" xr:uid="{00000000-0005-0000-0000-000057080000}"/>
    <cellStyle name="20% - Accent1 14" xfId="2128" xr:uid="{00000000-0005-0000-0000-000058080000}"/>
    <cellStyle name="20% - Accent1 15" xfId="2129" xr:uid="{00000000-0005-0000-0000-000059080000}"/>
    <cellStyle name="20% - Accent1 16" xfId="2130" xr:uid="{00000000-0005-0000-0000-00005A080000}"/>
    <cellStyle name="20% - Accent1 17" xfId="2131" xr:uid="{00000000-0005-0000-0000-00005B080000}"/>
    <cellStyle name="20% - Accent1 18" xfId="2132" xr:uid="{00000000-0005-0000-0000-00005C080000}"/>
    <cellStyle name="20% - Accent1 19" xfId="2133" xr:uid="{00000000-0005-0000-0000-00005D080000}"/>
    <cellStyle name="20% - Accent1 19 2" xfId="4768" xr:uid="{F41EA1D9-AA20-4FEC-B52A-C7976F307886}"/>
    <cellStyle name="20% - Accent1 2" xfId="2134" xr:uid="{00000000-0005-0000-0000-00005E080000}"/>
    <cellStyle name="20% - Accent1 2 2" xfId="2135" xr:uid="{00000000-0005-0000-0000-00005F080000}"/>
    <cellStyle name="20% - Accent1 2 2 2" xfId="2136" xr:uid="{00000000-0005-0000-0000-000060080000}"/>
    <cellStyle name="20% - Accent1 2 2 2 2" xfId="2137" xr:uid="{00000000-0005-0000-0000-000061080000}"/>
    <cellStyle name="20% - Accent1 2 2 2 3" xfId="2138" xr:uid="{00000000-0005-0000-0000-000062080000}"/>
    <cellStyle name="20% - Accent1 2 2 2 4" xfId="2139" xr:uid="{00000000-0005-0000-0000-000063080000}"/>
    <cellStyle name="20% - Accent1 2 2 2 5" xfId="2140" xr:uid="{00000000-0005-0000-0000-000064080000}"/>
    <cellStyle name="20% - Accent1 2 2 2 6" xfId="2141" xr:uid="{00000000-0005-0000-0000-000065080000}"/>
    <cellStyle name="20% - Accent1 2 2 3" xfId="2142" xr:uid="{00000000-0005-0000-0000-000066080000}"/>
    <cellStyle name="20% - Accent1 2 2 4" xfId="2143" xr:uid="{00000000-0005-0000-0000-000067080000}"/>
    <cellStyle name="20% - Accent1 2 2 5" xfId="2144" xr:uid="{00000000-0005-0000-0000-000068080000}"/>
    <cellStyle name="20% - Accent1 2 2 6" xfId="2145" xr:uid="{00000000-0005-0000-0000-000069080000}"/>
    <cellStyle name="20% - Accent1 2 3" xfId="2146" xr:uid="{00000000-0005-0000-0000-00006A080000}"/>
    <cellStyle name="20% - Accent1 2 4" xfId="2147" xr:uid="{00000000-0005-0000-0000-00006B080000}"/>
    <cellStyle name="20% - Accent1 2 5" xfId="2148" xr:uid="{00000000-0005-0000-0000-00006C080000}"/>
    <cellStyle name="20% - Accent1 2 6" xfId="2149" xr:uid="{00000000-0005-0000-0000-00006D080000}"/>
    <cellStyle name="20% - Accent1 2 7" xfId="2150" xr:uid="{00000000-0005-0000-0000-00006E080000}"/>
    <cellStyle name="20% - Accent1 2 8" xfId="2151" xr:uid="{00000000-0005-0000-0000-00006F080000}"/>
    <cellStyle name="20% - Accent1 2 9" xfId="2152" xr:uid="{00000000-0005-0000-0000-000070080000}"/>
    <cellStyle name="20% - Accent1 3" xfId="2153" xr:uid="{00000000-0005-0000-0000-000071080000}"/>
    <cellStyle name="20% - Accent1 4" xfId="2154" xr:uid="{00000000-0005-0000-0000-000072080000}"/>
    <cellStyle name="20% - Accent1 5" xfId="2155" xr:uid="{00000000-0005-0000-0000-000073080000}"/>
    <cellStyle name="20% - Accent1 6" xfId="2156" xr:uid="{00000000-0005-0000-0000-000074080000}"/>
    <cellStyle name="20% - Accent1 7" xfId="2157" xr:uid="{00000000-0005-0000-0000-000075080000}"/>
    <cellStyle name="20% - Accent1 8" xfId="2158" xr:uid="{00000000-0005-0000-0000-000076080000}"/>
    <cellStyle name="20% - Accent1 9" xfId="2159" xr:uid="{00000000-0005-0000-0000-000077080000}"/>
    <cellStyle name="20% - Accent2 10" xfId="2160" xr:uid="{00000000-0005-0000-0000-000078080000}"/>
    <cellStyle name="20% - Accent2 11" xfId="2161" xr:uid="{00000000-0005-0000-0000-000079080000}"/>
    <cellStyle name="20% - Accent2 12" xfId="2162" xr:uid="{00000000-0005-0000-0000-00007A080000}"/>
    <cellStyle name="20% - Accent2 12 2" xfId="2163" xr:uid="{00000000-0005-0000-0000-00007B080000}"/>
    <cellStyle name="20% - Accent2 12 3" xfId="2164" xr:uid="{00000000-0005-0000-0000-00007C080000}"/>
    <cellStyle name="20% - Accent2 12 4" xfId="2165" xr:uid="{00000000-0005-0000-0000-00007D080000}"/>
    <cellStyle name="20% - Accent2 12 5" xfId="2166" xr:uid="{00000000-0005-0000-0000-00007E080000}"/>
    <cellStyle name="20% - Accent2 12 6" xfId="2167" xr:uid="{00000000-0005-0000-0000-00007F080000}"/>
    <cellStyle name="20% - Accent2 13" xfId="2168" xr:uid="{00000000-0005-0000-0000-000080080000}"/>
    <cellStyle name="20% - Accent2 13 2" xfId="2169" xr:uid="{00000000-0005-0000-0000-000081080000}"/>
    <cellStyle name="20% - Accent2 13 3" xfId="2170" xr:uid="{00000000-0005-0000-0000-000082080000}"/>
    <cellStyle name="20% - Accent2 13 4" xfId="2171" xr:uid="{00000000-0005-0000-0000-000083080000}"/>
    <cellStyle name="20% - Accent2 13 5" xfId="2172" xr:uid="{00000000-0005-0000-0000-000084080000}"/>
    <cellStyle name="20% - Accent2 13 6" xfId="2173" xr:uid="{00000000-0005-0000-0000-000085080000}"/>
    <cellStyle name="20% - Accent2 14" xfId="2174" xr:uid="{00000000-0005-0000-0000-000086080000}"/>
    <cellStyle name="20% - Accent2 15" xfId="2175" xr:uid="{00000000-0005-0000-0000-000087080000}"/>
    <cellStyle name="20% - Accent2 16" xfId="2176" xr:uid="{00000000-0005-0000-0000-000088080000}"/>
    <cellStyle name="20% - Accent2 17" xfId="2177" xr:uid="{00000000-0005-0000-0000-000089080000}"/>
    <cellStyle name="20% - Accent2 18" xfId="2178" xr:uid="{00000000-0005-0000-0000-00008A080000}"/>
    <cellStyle name="20% - Accent2 19" xfId="2179" xr:uid="{00000000-0005-0000-0000-00008B080000}"/>
    <cellStyle name="20% - Accent2 19 2" xfId="4769" xr:uid="{7FEE7577-1A7D-44ED-9634-62A4D9E07F42}"/>
    <cellStyle name="20% - Accent2 2" xfId="2180" xr:uid="{00000000-0005-0000-0000-00008C080000}"/>
    <cellStyle name="20% - Accent2 2 2" xfId="2181" xr:uid="{00000000-0005-0000-0000-00008D080000}"/>
    <cellStyle name="20% - Accent2 2 2 2" xfId="2182" xr:uid="{00000000-0005-0000-0000-00008E080000}"/>
    <cellStyle name="20% - Accent2 2 2 2 2" xfId="2183" xr:uid="{00000000-0005-0000-0000-00008F080000}"/>
    <cellStyle name="20% - Accent2 2 2 2 3" xfId="2184" xr:uid="{00000000-0005-0000-0000-000090080000}"/>
    <cellStyle name="20% - Accent2 2 2 2 4" xfId="2185" xr:uid="{00000000-0005-0000-0000-000091080000}"/>
    <cellStyle name="20% - Accent2 2 2 2 5" xfId="2186" xr:uid="{00000000-0005-0000-0000-000092080000}"/>
    <cellStyle name="20% - Accent2 2 2 2 6" xfId="2187" xr:uid="{00000000-0005-0000-0000-000093080000}"/>
    <cellStyle name="20% - Accent2 2 2 3" xfId="2188" xr:uid="{00000000-0005-0000-0000-000094080000}"/>
    <cellStyle name="20% - Accent2 2 2 4" xfId="2189" xr:uid="{00000000-0005-0000-0000-000095080000}"/>
    <cellStyle name="20% - Accent2 2 2 5" xfId="2190" xr:uid="{00000000-0005-0000-0000-000096080000}"/>
    <cellStyle name="20% - Accent2 2 2 6" xfId="2191" xr:uid="{00000000-0005-0000-0000-000097080000}"/>
    <cellStyle name="20% - Accent2 2 3" xfId="2192" xr:uid="{00000000-0005-0000-0000-000098080000}"/>
    <cellStyle name="20% - Accent2 2 4" xfId="2193" xr:uid="{00000000-0005-0000-0000-000099080000}"/>
    <cellStyle name="20% - Accent2 2 5" xfId="2194" xr:uid="{00000000-0005-0000-0000-00009A080000}"/>
    <cellStyle name="20% - Accent2 2 6" xfId="2195" xr:uid="{00000000-0005-0000-0000-00009B080000}"/>
    <cellStyle name="20% - Accent2 2 7" xfId="2196" xr:uid="{00000000-0005-0000-0000-00009C080000}"/>
    <cellStyle name="20% - Accent2 2 8" xfId="2197" xr:uid="{00000000-0005-0000-0000-00009D080000}"/>
    <cellStyle name="20% - Accent2 2 9" xfId="2198" xr:uid="{00000000-0005-0000-0000-00009E080000}"/>
    <cellStyle name="20% - Accent2 3" xfId="2199" xr:uid="{00000000-0005-0000-0000-00009F080000}"/>
    <cellStyle name="20% - Accent2 4" xfId="2200" xr:uid="{00000000-0005-0000-0000-0000A0080000}"/>
    <cellStyle name="20% - Accent2 5" xfId="2201" xr:uid="{00000000-0005-0000-0000-0000A1080000}"/>
    <cellStyle name="20% - Accent2 6" xfId="2202" xr:uid="{00000000-0005-0000-0000-0000A2080000}"/>
    <cellStyle name="20% - Accent2 7" xfId="2203" xr:uid="{00000000-0005-0000-0000-0000A3080000}"/>
    <cellStyle name="20% - Accent2 8" xfId="2204" xr:uid="{00000000-0005-0000-0000-0000A4080000}"/>
    <cellStyle name="20% - Accent2 9" xfId="2205" xr:uid="{00000000-0005-0000-0000-0000A5080000}"/>
    <cellStyle name="20% - Accent3 10" xfId="2206" xr:uid="{00000000-0005-0000-0000-0000A6080000}"/>
    <cellStyle name="20% - Accent3 11" xfId="2207" xr:uid="{00000000-0005-0000-0000-0000A7080000}"/>
    <cellStyle name="20% - Accent3 12" xfId="2208" xr:uid="{00000000-0005-0000-0000-0000A8080000}"/>
    <cellStyle name="20% - Accent3 12 2" xfId="2209" xr:uid="{00000000-0005-0000-0000-0000A9080000}"/>
    <cellStyle name="20% - Accent3 12 3" xfId="2210" xr:uid="{00000000-0005-0000-0000-0000AA080000}"/>
    <cellStyle name="20% - Accent3 12 4" xfId="2211" xr:uid="{00000000-0005-0000-0000-0000AB080000}"/>
    <cellStyle name="20% - Accent3 12 5" xfId="2212" xr:uid="{00000000-0005-0000-0000-0000AC080000}"/>
    <cellStyle name="20% - Accent3 12 6" xfId="2213" xr:uid="{00000000-0005-0000-0000-0000AD080000}"/>
    <cellStyle name="20% - Accent3 13" xfId="2214" xr:uid="{00000000-0005-0000-0000-0000AE080000}"/>
    <cellStyle name="20% - Accent3 13 2" xfId="2215" xr:uid="{00000000-0005-0000-0000-0000AF080000}"/>
    <cellStyle name="20% - Accent3 13 3" xfId="2216" xr:uid="{00000000-0005-0000-0000-0000B0080000}"/>
    <cellStyle name="20% - Accent3 13 4" xfId="2217" xr:uid="{00000000-0005-0000-0000-0000B1080000}"/>
    <cellStyle name="20% - Accent3 13 5" xfId="2218" xr:uid="{00000000-0005-0000-0000-0000B2080000}"/>
    <cellStyle name="20% - Accent3 13 6" xfId="2219" xr:uid="{00000000-0005-0000-0000-0000B3080000}"/>
    <cellStyle name="20% - Accent3 14" xfId="2220" xr:uid="{00000000-0005-0000-0000-0000B4080000}"/>
    <cellStyle name="20% - Accent3 15" xfId="2221" xr:uid="{00000000-0005-0000-0000-0000B5080000}"/>
    <cellStyle name="20% - Accent3 16" xfId="2222" xr:uid="{00000000-0005-0000-0000-0000B6080000}"/>
    <cellStyle name="20% - Accent3 17" xfId="2223" xr:uid="{00000000-0005-0000-0000-0000B7080000}"/>
    <cellStyle name="20% - Accent3 18" xfId="2224" xr:uid="{00000000-0005-0000-0000-0000B8080000}"/>
    <cellStyle name="20% - Accent3 19" xfId="2225" xr:uid="{00000000-0005-0000-0000-0000B9080000}"/>
    <cellStyle name="20% - Accent3 19 2" xfId="4770" xr:uid="{7A1D37E0-5E40-4640-8142-7D380530F298}"/>
    <cellStyle name="20% - Accent3 2" xfId="2226" xr:uid="{00000000-0005-0000-0000-0000BA080000}"/>
    <cellStyle name="20% - Accent3 2 2" xfId="2227" xr:uid="{00000000-0005-0000-0000-0000BB080000}"/>
    <cellStyle name="20% - Accent3 2 2 2" xfId="2228" xr:uid="{00000000-0005-0000-0000-0000BC080000}"/>
    <cellStyle name="20% - Accent3 2 2 2 2" xfId="2229" xr:uid="{00000000-0005-0000-0000-0000BD080000}"/>
    <cellStyle name="20% - Accent3 2 2 2 3" xfId="2230" xr:uid="{00000000-0005-0000-0000-0000BE080000}"/>
    <cellStyle name="20% - Accent3 2 2 2 4" xfId="2231" xr:uid="{00000000-0005-0000-0000-0000BF080000}"/>
    <cellStyle name="20% - Accent3 2 2 2 5" xfId="2232" xr:uid="{00000000-0005-0000-0000-0000C0080000}"/>
    <cellStyle name="20% - Accent3 2 2 2 6" xfId="2233" xr:uid="{00000000-0005-0000-0000-0000C1080000}"/>
    <cellStyle name="20% - Accent3 2 2 3" xfId="2234" xr:uid="{00000000-0005-0000-0000-0000C2080000}"/>
    <cellStyle name="20% - Accent3 2 2 4" xfId="2235" xr:uid="{00000000-0005-0000-0000-0000C3080000}"/>
    <cellStyle name="20% - Accent3 2 2 5" xfId="2236" xr:uid="{00000000-0005-0000-0000-0000C4080000}"/>
    <cellStyle name="20% - Accent3 2 2 6" xfId="2237" xr:uid="{00000000-0005-0000-0000-0000C5080000}"/>
    <cellStyle name="20% - Accent3 2 3" xfId="2238" xr:uid="{00000000-0005-0000-0000-0000C6080000}"/>
    <cellStyle name="20% - Accent3 2 4" xfId="2239" xr:uid="{00000000-0005-0000-0000-0000C7080000}"/>
    <cellStyle name="20% - Accent3 2 5" xfId="2240" xr:uid="{00000000-0005-0000-0000-0000C8080000}"/>
    <cellStyle name="20% - Accent3 2 6" xfId="2241" xr:uid="{00000000-0005-0000-0000-0000C9080000}"/>
    <cellStyle name="20% - Accent3 2 7" xfId="2242" xr:uid="{00000000-0005-0000-0000-0000CA080000}"/>
    <cellStyle name="20% - Accent3 2 8" xfId="2243" xr:uid="{00000000-0005-0000-0000-0000CB080000}"/>
    <cellStyle name="20% - Accent3 2 9" xfId="2244" xr:uid="{00000000-0005-0000-0000-0000CC080000}"/>
    <cellStyle name="20% - Accent3 3" xfId="2245" xr:uid="{00000000-0005-0000-0000-0000CD080000}"/>
    <cellStyle name="20% - Accent3 4" xfId="2246" xr:uid="{00000000-0005-0000-0000-0000CE080000}"/>
    <cellStyle name="20% - Accent3 5" xfId="2247" xr:uid="{00000000-0005-0000-0000-0000CF080000}"/>
    <cellStyle name="20% - Accent3 6" xfId="2248" xr:uid="{00000000-0005-0000-0000-0000D0080000}"/>
    <cellStyle name="20% - Accent3 7" xfId="2249" xr:uid="{00000000-0005-0000-0000-0000D1080000}"/>
    <cellStyle name="20% - Accent3 8" xfId="2250" xr:uid="{00000000-0005-0000-0000-0000D2080000}"/>
    <cellStyle name="20% - Accent3 9" xfId="2251" xr:uid="{00000000-0005-0000-0000-0000D3080000}"/>
    <cellStyle name="20% - Accent4 10" xfId="2252" xr:uid="{00000000-0005-0000-0000-0000D4080000}"/>
    <cellStyle name="20% - Accent4 11" xfId="2253" xr:uid="{00000000-0005-0000-0000-0000D5080000}"/>
    <cellStyle name="20% - Accent4 12" xfId="2254" xr:uid="{00000000-0005-0000-0000-0000D6080000}"/>
    <cellStyle name="20% - Accent4 12 2" xfId="2255" xr:uid="{00000000-0005-0000-0000-0000D7080000}"/>
    <cellStyle name="20% - Accent4 12 3" xfId="2256" xr:uid="{00000000-0005-0000-0000-0000D8080000}"/>
    <cellStyle name="20% - Accent4 12 4" xfId="2257" xr:uid="{00000000-0005-0000-0000-0000D9080000}"/>
    <cellStyle name="20% - Accent4 12 5" xfId="2258" xr:uid="{00000000-0005-0000-0000-0000DA080000}"/>
    <cellStyle name="20% - Accent4 12 6" xfId="2259" xr:uid="{00000000-0005-0000-0000-0000DB080000}"/>
    <cellStyle name="20% - Accent4 13" xfId="2260" xr:uid="{00000000-0005-0000-0000-0000DC080000}"/>
    <cellStyle name="20% - Accent4 13 2" xfId="2261" xr:uid="{00000000-0005-0000-0000-0000DD080000}"/>
    <cellStyle name="20% - Accent4 13 3" xfId="2262" xr:uid="{00000000-0005-0000-0000-0000DE080000}"/>
    <cellStyle name="20% - Accent4 13 4" xfId="2263" xr:uid="{00000000-0005-0000-0000-0000DF080000}"/>
    <cellStyle name="20% - Accent4 13 5" xfId="2264" xr:uid="{00000000-0005-0000-0000-0000E0080000}"/>
    <cellStyle name="20% - Accent4 13 6" xfId="2265" xr:uid="{00000000-0005-0000-0000-0000E1080000}"/>
    <cellStyle name="20% - Accent4 14" xfId="2266" xr:uid="{00000000-0005-0000-0000-0000E2080000}"/>
    <cellStyle name="20% - Accent4 15" xfId="2267" xr:uid="{00000000-0005-0000-0000-0000E3080000}"/>
    <cellStyle name="20% - Accent4 16" xfId="2268" xr:uid="{00000000-0005-0000-0000-0000E4080000}"/>
    <cellStyle name="20% - Accent4 17" xfId="2269" xr:uid="{00000000-0005-0000-0000-0000E5080000}"/>
    <cellStyle name="20% - Accent4 18" xfId="2270" xr:uid="{00000000-0005-0000-0000-0000E6080000}"/>
    <cellStyle name="20% - Accent4 19" xfId="2271" xr:uid="{00000000-0005-0000-0000-0000E7080000}"/>
    <cellStyle name="20% - Accent4 19 2" xfId="4771" xr:uid="{1494B61D-70D9-4953-B312-2628E286D0A5}"/>
    <cellStyle name="20% - Accent4 2" xfId="2272" xr:uid="{00000000-0005-0000-0000-0000E8080000}"/>
    <cellStyle name="20% - Accent4 2 2" xfId="2273" xr:uid="{00000000-0005-0000-0000-0000E9080000}"/>
    <cellStyle name="20% - Accent4 2 2 2" xfId="2274" xr:uid="{00000000-0005-0000-0000-0000EA080000}"/>
    <cellStyle name="20% - Accent4 2 2 2 2" xfId="2275" xr:uid="{00000000-0005-0000-0000-0000EB080000}"/>
    <cellStyle name="20% - Accent4 2 2 2 3" xfId="2276" xr:uid="{00000000-0005-0000-0000-0000EC080000}"/>
    <cellStyle name="20% - Accent4 2 2 2 4" xfId="2277" xr:uid="{00000000-0005-0000-0000-0000ED080000}"/>
    <cellStyle name="20% - Accent4 2 2 2 5" xfId="2278" xr:uid="{00000000-0005-0000-0000-0000EE080000}"/>
    <cellStyle name="20% - Accent4 2 2 2 6" xfId="2279" xr:uid="{00000000-0005-0000-0000-0000EF080000}"/>
    <cellStyle name="20% - Accent4 2 2 3" xfId="2280" xr:uid="{00000000-0005-0000-0000-0000F0080000}"/>
    <cellStyle name="20% - Accent4 2 2 4" xfId="2281" xr:uid="{00000000-0005-0000-0000-0000F1080000}"/>
    <cellStyle name="20% - Accent4 2 2 5" xfId="2282" xr:uid="{00000000-0005-0000-0000-0000F2080000}"/>
    <cellStyle name="20% - Accent4 2 2 6" xfId="2283" xr:uid="{00000000-0005-0000-0000-0000F3080000}"/>
    <cellStyle name="20% - Accent4 2 3" xfId="2284" xr:uid="{00000000-0005-0000-0000-0000F4080000}"/>
    <cellStyle name="20% - Accent4 2 4" xfId="2285" xr:uid="{00000000-0005-0000-0000-0000F5080000}"/>
    <cellStyle name="20% - Accent4 2 5" xfId="2286" xr:uid="{00000000-0005-0000-0000-0000F6080000}"/>
    <cellStyle name="20% - Accent4 2 6" xfId="2287" xr:uid="{00000000-0005-0000-0000-0000F7080000}"/>
    <cellStyle name="20% - Accent4 2 7" xfId="2288" xr:uid="{00000000-0005-0000-0000-0000F8080000}"/>
    <cellStyle name="20% - Accent4 2 8" xfId="2289" xr:uid="{00000000-0005-0000-0000-0000F9080000}"/>
    <cellStyle name="20% - Accent4 2 9" xfId="2290" xr:uid="{00000000-0005-0000-0000-0000FA080000}"/>
    <cellStyle name="20% - Accent4 3" xfId="2291" xr:uid="{00000000-0005-0000-0000-0000FB080000}"/>
    <cellStyle name="20% - Accent4 4" xfId="2292" xr:uid="{00000000-0005-0000-0000-0000FC080000}"/>
    <cellStyle name="20% - Accent4 5" xfId="2293" xr:uid="{00000000-0005-0000-0000-0000FD080000}"/>
    <cellStyle name="20% - Accent4 6" xfId="2294" xr:uid="{00000000-0005-0000-0000-0000FE080000}"/>
    <cellStyle name="20% - Accent4 7" xfId="2295" xr:uid="{00000000-0005-0000-0000-0000FF080000}"/>
    <cellStyle name="20% - Accent4 8" xfId="2296" xr:uid="{00000000-0005-0000-0000-000000090000}"/>
    <cellStyle name="20% - Accent4 9" xfId="2297" xr:uid="{00000000-0005-0000-0000-000001090000}"/>
    <cellStyle name="20% - Accent5 10" xfId="2298" xr:uid="{00000000-0005-0000-0000-000002090000}"/>
    <cellStyle name="20% - Accent5 11" xfId="2299" xr:uid="{00000000-0005-0000-0000-000003090000}"/>
    <cellStyle name="20% - Accent5 2" xfId="2300" xr:uid="{00000000-0005-0000-0000-000004090000}"/>
    <cellStyle name="20% - Accent5 3" xfId="2301" xr:uid="{00000000-0005-0000-0000-000005090000}"/>
    <cellStyle name="20% - Accent5 4" xfId="2302" xr:uid="{00000000-0005-0000-0000-000006090000}"/>
    <cellStyle name="20% - Accent5 5" xfId="2303" xr:uid="{00000000-0005-0000-0000-000007090000}"/>
    <cellStyle name="20% - Accent5 6" xfId="2304" xr:uid="{00000000-0005-0000-0000-000008090000}"/>
    <cellStyle name="20% - Accent5 7" xfId="2305" xr:uid="{00000000-0005-0000-0000-000009090000}"/>
    <cellStyle name="20% - Accent5 8" xfId="2306" xr:uid="{00000000-0005-0000-0000-00000A090000}"/>
    <cellStyle name="20% - Accent5 9" xfId="2307" xr:uid="{00000000-0005-0000-0000-00000B090000}"/>
    <cellStyle name="20% - Accent6 10" xfId="2308" xr:uid="{00000000-0005-0000-0000-00000C090000}"/>
    <cellStyle name="20% - Accent6 11" xfId="2309" xr:uid="{00000000-0005-0000-0000-00000D090000}"/>
    <cellStyle name="20% - Accent6 12" xfId="3199" xr:uid="{00000000-0005-0000-0000-00000E090000}"/>
    <cellStyle name="20% - Accent6 2" xfId="2310" xr:uid="{00000000-0005-0000-0000-00000F090000}"/>
    <cellStyle name="20% - Accent6 3" xfId="2311" xr:uid="{00000000-0005-0000-0000-000010090000}"/>
    <cellStyle name="20% - Accent6 4" xfId="2312" xr:uid="{00000000-0005-0000-0000-000011090000}"/>
    <cellStyle name="20% - Accent6 5" xfId="2313" xr:uid="{00000000-0005-0000-0000-000012090000}"/>
    <cellStyle name="20% - Accent6 6" xfId="2314" xr:uid="{00000000-0005-0000-0000-000013090000}"/>
    <cellStyle name="20% - Accent6 7" xfId="2315" xr:uid="{00000000-0005-0000-0000-000014090000}"/>
    <cellStyle name="20% - Accent6 8" xfId="2316" xr:uid="{00000000-0005-0000-0000-000015090000}"/>
    <cellStyle name="20% - Accent6 9" xfId="2317" xr:uid="{00000000-0005-0000-0000-000016090000}"/>
    <cellStyle name="40% - Accent1 10" xfId="2318" xr:uid="{00000000-0005-0000-0000-000017090000}"/>
    <cellStyle name="40% - Accent1 11" xfId="2319" xr:uid="{00000000-0005-0000-0000-000018090000}"/>
    <cellStyle name="40% - Accent1 2" xfId="2320" xr:uid="{00000000-0005-0000-0000-000019090000}"/>
    <cellStyle name="40% - Accent1 3" xfId="2321" xr:uid="{00000000-0005-0000-0000-00001A090000}"/>
    <cellStyle name="40% - Accent1 4" xfId="2322" xr:uid="{00000000-0005-0000-0000-00001B090000}"/>
    <cellStyle name="40% - Accent1 5" xfId="2323" xr:uid="{00000000-0005-0000-0000-00001C090000}"/>
    <cellStyle name="40% - Accent1 6" xfId="2324" xr:uid="{00000000-0005-0000-0000-00001D090000}"/>
    <cellStyle name="40% - Accent1 7" xfId="2325" xr:uid="{00000000-0005-0000-0000-00001E090000}"/>
    <cellStyle name="40% - Accent1 8" xfId="2326" xr:uid="{00000000-0005-0000-0000-00001F090000}"/>
    <cellStyle name="40% - Accent1 9" xfId="2327" xr:uid="{00000000-0005-0000-0000-000020090000}"/>
    <cellStyle name="40% - Accent2 10" xfId="2328" xr:uid="{00000000-0005-0000-0000-000021090000}"/>
    <cellStyle name="40% - Accent2 11" xfId="2329" xr:uid="{00000000-0005-0000-0000-000022090000}"/>
    <cellStyle name="40% - Accent2 2" xfId="2330" xr:uid="{00000000-0005-0000-0000-000023090000}"/>
    <cellStyle name="40% - Accent2 3" xfId="2331" xr:uid="{00000000-0005-0000-0000-000024090000}"/>
    <cellStyle name="40% - Accent2 4" xfId="2332" xr:uid="{00000000-0005-0000-0000-000025090000}"/>
    <cellStyle name="40% - Accent2 5" xfId="2333" xr:uid="{00000000-0005-0000-0000-000026090000}"/>
    <cellStyle name="40% - Accent2 6" xfId="2334" xr:uid="{00000000-0005-0000-0000-000027090000}"/>
    <cellStyle name="40% - Accent2 7" xfId="2335" xr:uid="{00000000-0005-0000-0000-000028090000}"/>
    <cellStyle name="40% - Accent2 8" xfId="2336" xr:uid="{00000000-0005-0000-0000-000029090000}"/>
    <cellStyle name="40% - Accent2 9" xfId="2337" xr:uid="{00000000-0005-0000-0000-00002A090000}"/>
    <cellStyle name="40% - Accent3 10" xfId="2338" xr:uid="{00000000-0005-0000-0000-00002B090000}"/>
    <cellStyle name="40% - Accent3 11" xfId="2339" xr:uid="{00000000-0005-0000-0000-00002C090000}"/>
    <cellStyle name="40% - Accent3 12" xfId="2340" xr:uid="{00000000-0005-0000-0000-00002D090000}"/>
    <cellStyle name="40% - Accent3 12 2" xfId="2341" xr:uid="{00000000-0005-0000-0000-00002E090000}"/>
    <cellStyle name="40% - Accent3 12 3" xfId="2342" xr:uid="{00000000-0005-0000-0000-00002F090000}"/>
    <cellStyle name="40% - Accent3 12 4" xfId="2343" xr:uid="{00000000-0005-0000-0000-000030090000}"/>
    <cellStyle name="40% - Accent3 12 5" xfId="2344" xr:uid="{00000000-0005-0000-0000-000031090000}"/>
    <cellStyle name="40% - Accent3 12 6" xfId="2345" xr:uid="{00000000-0005-0000-0000-000032090000}"/>
    <cellStyle name="40% - Accent3 13" xfId="2346" xr:uid="{00000000-0005-0000-0000-000033090000}"/>
    <cellStyle name="40% - Accent3 13 2" xfId="2347" xr:uid="{00000000-0005-0000-0000-000034090000}"/>
    <cellStyle name="40% - Accent3 13 3" xfId="2348" xr:uid="{00000000-0005-0000-0000-000035090000}"/>
    <cellStyle name="40% - Accent3 13 4" xfId="2349" xr:uid="{00000000-0005-0000-0000-000036090000}"/>
    <cellStyle name="40% - Accent3 13 5" xfId="2350" xr:uid="{00000000-0005-0000-0000-000037090000}"/>
    <cellStyle name="40% - Accent3 13 6" xfId="2351" xr:uid="{00000000-0005-0000-0000-000038090000}"/>
    <cellStyle name="40% - Accent3 14" xfId="2352" xr:uid="{00000000-0005-0000-0000-000039090000}"/>
    <cellStyle name="40% - Accent3 15" xfId="2353" xr:uid="{00000000-0005-0000-0000-00003A090000}"/>
    <cellStyle name="40% - Accent3 16" xfId="2354" xr:uid="{00000000-0005-0000-0000-00003B090000}"/>
    <cellStyle name="40% - Accent3 17" xfId="2355" xr:uid="{00000000-0005-0000-0000-00003C090000}"/>
    <cellStyle name="40% - Accent3 18" xfId="2356" xr:uid="{00000000-0005-0000-0000-00003D090000}"/>
    <cellStyle name="40% - Accent3 19" xfId="2357" xr:uid="{00000000-0005-0000-0000-00003E090000}"/>
    <cellStyle name="40% - Accent3 19 2" xfId="4772" xr:uid="{5F8B76A0-DB90-4478-810B-DF8478ECC437}"/>
    <cellStyle name="40% - Accent3 2" xfId="2358" xr:uid="{00000000-0005-0000-0000-00003F090000}"/>
    <cellStyle name="40% - Accent3 2 2" xfId="2359" xr:uid="{00000000-0005-0000-0000-000040090000}"/>
    <cellStyle name="40% - Accent3 2 2 2" xfId="2360" xr:uid="{00000000-0005-0000-0000-000041090000}"/>
    <cellStyle name="40% - Accent3 2 2 2 2" xfId="2361" xr:uid="{00000000-0005-0000-0000-000042090000}"/>
    <cellStyle name="40% - Accent3 2 2 2 3" xfId="2362" xr:uid="{00000000-0005-0000-0000-000043090000}"/>
    <cellStyle name="40% - Accent3 2 2 2 4" xfId="2363" xr:uid="{00000000-0005-0000-0000-000044090000}"/>
    <cellStyle name="40% - Accent3 2 2 2 5" xfId="2364" xr:uid="{00000000-0005-0000-0000-000045090000}"/>
    <cellStyle name="40% - Accent3 2 2 2 6" xfId="2365" xr:uid="{00000000-0005-0000-0000-000046090000}"/>
    <cellStyle name="40% - Accent3 2 2 3" xfId="2366" xr:uid="{00000000-0005-0000-0000-000047090000}"/>
    <cellStyle name="40% - Accent3 2 2 4" xfId="2367" xr:uid="{00000000-0005-0000-0000-000048090000}"/>
    <cellStyle name="40% - Accent3 2 2 5" xfId="2368" xr:uid="{00000000-0005-0000-0000-000049090000}"/>
    <cellStyle name="40% - Accent3 2 2 6" xfId="2369" xr:uid="{00000000-0005-0000-0000-00004A090000}"/>
    <cellStyle name="40% - Accent3 2 3" xfId="2370" xr:uid="{00000000-0005-0000-0000-00004B090000}"/>
    <cellStyle name="40% - Accent3 2 4" xfId="2371" xr:uid="{00000000-0005-0000-0000-00004C090000}"/>
    <cellStyle name="40% - Accent3 2 5" xfId="2372" xr:uid="{00000000-0005-0000-0000-00004D090000}"/>
    <cellStyle name="40% - Accent3 2 6" xfId="2373" xr:uid="{00000000-0005-0000-0000-00004E090000}"/>
    <cellStyle name="40% - Accent3 2 7" xfId="2374" xr:uid="{00000000-0005-0000-0000-00004F090000}"/>
    <cellStyle name="40% - Accent3 2 8" xfId="2375" xr:uid="{00000000-0005-0000-0000-000050090000}"/>
    <cellStyle name="40% - Accent3 2 9" xfId="2376" xr:uid="{00000000-0005-0000-0000-000051090000}"/>
    <cellStyle name="40% - Accent3 3" xfId="2377" xr:uid="{00000000-0005-0000-0000-000052090000}"/>
    <cellStyle name="40% - Accent3 4" xfId="2378" xr:uid="{00000000-0005-0000-0000-000053090000}"/>
    <cellStyle name="40% - Accent3 5" xfId="2379" xr:uid="{00000000-0005-0000-0000-000054090000}"/>
    <cellStyle name="40% - Accent3 6" xfId="2380" xr:uid="{00000000-0005-0000-0000-000055090000}"/>
    <cellStyle name="40% - Accent3 7" xfId="2381" xr:uid="{00000000-0005-0000-0000-000056090000}"/>
    <cellStyle name="40% - Accent3 8" xfId="2382" xr:uid="{00000000-0005-0000-0000-000057090000}"/>
    <cellStyle name="40% - Accent3 9" xfId="2383" xr:uid="{00000000-0005-0000-0000-000058090000}"/>
    <cellStyle name="40% - Accent4 10" xfId="2384" xr:uid="{00000000-0005-0000-0000-000059090000}"/>
    <cellStyle name="40% - Accent4 11" xfId="2385" xr:uid="{00000000-0005-0000-0000-00005A090000}"/>
    <cellStyle name="40% - Accent4 2" xfId="2386" xr:uid="{00000000-0005-0000-0000-00005B090000}"/>
    <cellStyle name="40% - Accent4 3" xfId="2387" xr:uid="{00000000-0005-0000-0000-00005C090000}"/>
    <cellStyle name="40% - Accent4 4" xfId="2388" xr:uid="{00000000-0005-0000-0000-00005D090000}"/>
    <cellStyle name="40% - Accent4 5" xfId="2389" xr:uid="{00000000-0005-0000-0000-00005E090000}"/>
    <cellStyle name="40% - Accent4 6" xfId="2390" xr:uid="{00000000-0005-0000-0000-00005F090000}"/>
    <cellStyle name="40% - Accent4 7" xfId="2391" xr:uid="{00000000-0005-0000-0000-000060090000}"/>
    <cellStyle name="40% - Accent4 8" xfId="2392" xr:uid="{00000000-0005-0000-0000-000061090000}"/>
    <cellStyle name="40% - Accent4 9" xfId="2393" xr:uid="{00000000-0005-0000-0000-000062090000}"/>
    <cellStyle name="40% - Accent5 10" xfId="2394" xr:uid="{00000000-0005-0000-0000-000063090000}"/>
    <cellStyle name="40% - Accent5 11" xfId="2395" xr:uid="{00000000-0005-0000-0000-000064090000}"/>
    <cellStyle name="40% - Accent5 2" xfId="2396" xr:uid="{00000000-0005-0000-0000-000065090000}"/>
    <cellStyle name="40% - Accent5 3" xfId="2397" xr:uid="{00000000-0005-0000-0000-000066090000}"/>
    <cellStyle name="40% - Accent5 4" xfId="2398" xr:uid="{00000000-0005-0000-0000-000067090000}"/>
    <cellStyle name="40% - Accent5 5" xfId="2399" xr:uid="{00000000-0005-0000-0000-000068090000}"/>
    <cellStyle name="40% - Accent5 6" xfId="2400" xr:uid="{00000000-0005-0000-0000-000069090000}"/>
    <cellStyle name="40% - Accent5 7" xfId="2401" xr:uid="{00000000-0005-0000-0000-00006A090000}"/>
    <cellStyle name="40% - Accent5 8" xfId="2402" xr:uid="{00000000-0005-0000-0000-00006B090000}"/>
    <cellStyle name="40% - Accent5 9" xfId="2403" xr:uid="{00000000-0005-0000-0000-00006C090000}"/>
    <cellStyle name="40% - Accent6 10" xfId="2404" xr:uid="{00000000-0005-0000-0000-00006D090000}"/>
    <cellStyle name="40% - Accent6 11" xfId="2405" xr:uid="{00000000-0005-0000-0000-00006E090000}"/>
    <cellStyle name="40% - Accent6 2" xfId="2406" xr:uid="{00000000-0005-0000-0000-00006F090000}"/>
    <cellStyle name="40% - Accent6 3" xfId="2407" xr:uid="{00000000-0005-0000-0000-000070090000}"/>
    <cellStyle name="40% - Accent6 4" xfId="2408" xr:uid="{00000000-0005-0000-0000-000071090000}"/>
    <cellStyle name="40% - Accent6 5" xfId="2409" xr:uid="{00000000-0005-0000-0000-000072090000}"/>
    <cellStyle name="40% - Accent6 6" xfId="2410" xr:uid="{00000000-0005-0000-0000-000073090000}"/>
    <cellStyle name="40% - Accent6 7" xfId="2411" xr:uid="{00000000-0005-0000-0000-000074090000}"/>
    <cellStyle name="40% - Accent6 8" xfId="2412" xr:uid="{00000000-0005-0000-0000-000075090000}"/>
    <cellStyle name="40% - Accent6 9" xfId="2413" xr:uid="{00000000-0005-0000-0000-000076090000}"/>
    <cellStyle name="60% - Accent1 10" xfId="2414" xr:uid="{00000000-0005-0000-0000-000077090000}"/>
    <cellStyle name="60% - Accent1 11" xfId="2415" xr:uid="{00000000-0005-0000-0000-000078090000}"/>
    <cellStyle name="60% - Accent1 2" xfId="2416" xr:uid="{00000000-0005-0000-0000-000079090000}"/>
    <cellStyle name="60% - Accent1 3" xfId="2417" xr:uid="{00000000-0005-0000-0000-00007A090000}"/>
    <cellStyle name="60% - Accent1 4" xfId="2418" xr:uid="{00000000-0005-0000-0000-00007B090000}"/>
    <cellStyle name="60% - Accent1 5" xfId="2419" xr:uid="{00000000-0005-0000-0000-00007C090000}"/>
    <cellStyle name="60% - Accent1 6" xfId="2420" xr:uid="{00000000-0005-0000-0000-00007D090000}"/>
    <cellStyle name="60% - Accent1 7" xfId="2421" xr:uid="{00000000-0005-0000-0000-00007E090000}"/>
    <cellStyle name="60% - Accent1 8" xfId="2422" xr:uid="{00000000-0005-0000-0000-00007F090000}"/>
    <cellStyle name="60% - Accent1 9" xfId="2423" xr:uid="{00000000-0005-0000-0000-000080090000}"/>
    <cellStyle name="60% - Accent2 10" xfId="2424" xr:uid="{00000000-0005-0000-0000-000081090000}"/>
    <cellStyle name="60% - Accent2 11" xfId="2425" xr:uid="{00000000-0005-0000-0000-000082090000}"/>
    <cellStyle name="60% - Accent2 2" xfId="2426" xr:uid="{00000000-0005-0000-0000-000083090000}"/>
    <cellStyle name="60% - Accent2 3" xfId="2427" xr:uid="{00000000-0005-0000-0000-000084090000}"/>
    <cellStyle name="60% - Accent2 4" xfId="2428" xr:uid="{00000000-0005-0000-0000-000085090000}"/>
    <cellStyle name="60% - Accent2 5" xfId="2429" xr:uid="{00000000-0005-0000-0000-000086090000}"/>
    <cellStyle name="60% - Accent2 6" xfId="2430" xr:uid="{00000000-0005-0000-0000-000087090000}"/>
    <cellStyle name="60% - Accent2 7" xfId="2431" xr:uid="{00000000-0005-0000-0000-000088090000}"/>
    <cellStyle name="60% - Accent2 8" xfId="2432" xr:uid="{00000000-0005-0000-0000-000089090000}"/>
    <cellStyle name="60% - Accent2 9" xfId="2433" xr:uid="{00000000-0005-0000-0000-00008A090000}"/>
    <cellStyle name="60% - Accent3 10" xfId="2434" xr:uid="{00000000-0005-0000-0000-00008B090000}"/>
    <cellStyle name="60% - Accent3 11" xfId="2435" xr:uid="{00000000-0005-0000-0000-00008C090000}"/>
    <cellStyle name="60% - Accent3 12" xfId="2436" xr:uid="{00000000-0005-0000-0000-00008D090000}"/>
    <cellStyle name="60% - Accent3 12 2" xfId="2437" xr:uid="{00000000-0005-0000-0000-00008E090000}"/>
    <cellStyle name="60% - Accent3 12 3" xfId="2438" xr:uid="{00000000-0005-0000-0000-00008F090000}"/>
    <cellStyle name="60% - Accent3 12 4" xfId="2439" xr:uid="{00000000-0005-0000-0000-000090090000}"/>
    <cellStyle name="60% - Accent3 12 5" xfId="2440" xr:uid="{00000000-0005-0000-0000-000091090000}"/>
    <cellStyle name="60% - Accent3 12 6" xfId="2441" xr:uid="{00000000-0005-0000-0000-000092090000}"/>
    <cellStyle name="60% - Accent3 13" xfId="2442" xr:uid="{00000000-0005-0000-0000-000093090000}"/>
    <cellStyle name="60% - Accent3 13 2" xfId="2443" xr:uid="{00000000-0005-0000-0000-000094090000}"/>
    <cellStyle name="60% - Accent3 13 3" xfId="2444" xr:uid="{00000000-0005-0000-0000-000095090000}"/>
    <cellStyle name="60% - Accent3 13 4" xfId="2445" xr:uid="{00000000-0005-0000-0000-000096090000}"/>
    <cellStyle name="60% - Accent3 13 5" xfId="2446" xr:uid="{00000000-0005-0000-0000-000097090000}"/>
    <cellStyle name="60% - Accent3 13 6" xfId="2447" xr:uid="{00000000-0005-0000-0000-000098090000}"/>
    <cellStyle name="60% - Accent3 14" xfId="2448" xr:uid="{00000000-0005-0000-0000-000099090000}"/>
    <cellStyle name="60% - Accent3 15" xfId="2449" xr:uid="{00000000-0005-0000-0000-00009A090000}"/>
    <cellStyle name="60% - Accent3 16" xfId="2450" xr:uid="{00000000-0005-0000-0000-00009B090000}"/>
    <cellStyle name="60% - Accent3 17" xfId="2451" xr:uid="{00000000-0005-0000-0000-00009C090000}"/>
    <cellStyle name="60% - Accent3 18" xfId="2452" xr:uid="{00000000-0005-0000-0000-00009D090000}"/>
    <cellStyle name="60% - Accent3 19" xfId="2453" xr:uid="{00000000-0005-0000-0000-00009E090000}"/>
    <cellStyle name="60% - Accent3 2" xfId="2454" xr:uid="{00000000-0005-0000-0000-00009F090000}"/>
    <cellStyle name="60% - Accent3 2 2" xfId="2455" xr:uid="{00000000-0005-0000-0000-0000A0090000}"/>
    <cellStyle name="60% - Accent3 2 2 2" xfId="2456" xr:uid="{00000000-0005-0000-0000-0000A1090000}"/>
    <cellStyle name="60% - Accent3 2 2 2 2" xfId="2457" xr:uid="{00000000-0005-0000-0000-0000A2090000}"/>
    <cellStyle name="60% - Accent3 2 2 2 3" xfId="2458" xr:uid="{00000000-0005-0000-0000-0000A3090000}"/>
    <cellStyle name="60% - Accent3 2 2 2 4" xfId="2459" xr:uid="{00000000-0005-0000-0000-0000A4090000}"/>
    <cellStyle name="60% - Accent3 2 2 2 5" xfId="2460" xr:uid="{00000000-0005-0000-0000-0000A5090000}"/>
    <cellStyle name="60% - Accent3 2 2 2 6" xfId="2461" xr:uid="{00000000-0005-0000-0000-0000A6090000}"/>
    <cellStyle name="60% - Accent3 2 2 3" xfId="2462" xr:uid="{00000000-0005-0000-0000-0000A7090000}"/>
    <cellStyle name="60% - Accent3 2 2 4" xfId="2463" xr:uid="{00000000-0005-0000-0000-0000A8090000}"/>
    <cellStyle name="60% - Accent3 2 2 5" xfId="2464" xr:uid="{00000000-0005-0000-0000-0000A9090000}"/>
    <cellStyle name="60% - Accent3 2 2 6" xfId="2465" xr:uid="{00000000-0005-0000-0000-0000AA090000}"/>
    <cellStyle name="60% - Accent3 2 3" xfId="2466" xr:uid="{00000000-0005-0000-0000-0000AB090000}"/>
    <cellStyle name="60% - Accent3 2 4" xfId="2467" xr:uid="{00000000-0005-0000-0000-0000AC090000}"/>
    <cellStyle name="60% - Accent3 2 5" xfId="2468" xr:uid="{00000000-0005-0000-0000-0000AD090000}"/>
    <cellStyle name="60% - Accent3 2 6" xfId="2469" xr:uid="{00000000-0005-0000-0000-0000AE090000}"/>
    <cellStyle name="60% - Accent3 2 7" xfId="2470" xr:uid="{00000000-0005-0000-0000-0000AF090000}"/>
    <cellStyle name="60% - Accent3 2 8" xfId="2471" xr:uid="{00000000-0005-0000-0000-0000B0090000}"/>
    <cellStyle name="60% - Accent3 2 9" xfId="2472" xr:uid="{00000000-0005-0000-0000-0000B1090000}"/>
    <cellStyle name="60% - Accent3 3" xfId="2473" xr:uid="{00000000-0005-0000-0000-0000B2090000}"/>
    <cellStyle name="60% - Accent3 4" xfId="2474" xr:uid="{00000000-0005-0000-0000-0000B3090000}"/>
    <cellStyle name="60% - Accent3 5" xfId="2475" xr:uid="{00000000-0005-0000-0000-0000B4090000}"/>
    <cellStyle name="60% - Accent3 6" xfId="2476" xr:uid="{00000000-0005-0000-0000-0000B5090000}"/>
    <cellStyle name="60% - Accent3 7" xfId="2477" xr:uid="{00000000-0005-0000-0000-0000B6090000}"/>
    <cellStyle name="60% - Accent3 8" xfId="2478" xr:uid="{00000000-0005-0000-0000-0000B7090000}"/>
    <cellStyle name="60% - Accent3 9" xfId="2479" xr:uid="{00000000-0005-0000-0000-0000B8090000}"/>
    <cellStyle name="60% - Accent4 10" xfId="2480" xr:uid="{00000000-0005-0000-0000-0000B9090000}"/>
    <cellStyle name="60% - Accent4 11" xfId="2481" xr:uid="{00000000-0005-0000-0000-0000BA090000}"/>
    <cellStyle name="60% - Accent4 12" xfId="2482" xr:uid="{00000000-0005-0000-0000-0000BB090000}"/>
    <cellStyle name="60% - Accent4 12 2" xfId="2483" xr:uid="{00000000-0005-0000-0000-0000BC090000}"/>
    <cellStyle name="60% - Accent4 12 3" xfId="2484" xr:uid="{00000000-0005-0000-0000-0000BD090000}"/>
    <cellStyle name="60% - Accent4 12 4" xfId="2485" xr:uid="{00000000-0005-0000-0000-0000BE090000}"/>
    <cellStyle name="60% - Accent4 12 5" xfId="2486" xr:uid="{00000000-0005-0000-0000-0000BF090000}"/>
    <cellStyle name="60% - Accent4 12 6" xfId="2487" xr:uid="{00000000-0005-0000-0000-0000C0090000}"/>
    <cellStyle name="60% - Accent4 13" xfId="2488" xr:uid="{00000000-0005-0000-0000-0000C1090000}"/>
    <cellStyle name="60% - Accent4 13 2" xfId="2489" xr:uid="{00000000-0005-0000-0000-0000C2090000}"/>
    <cellStyle name="60% - Accent4 13 3" xfId="2490" xr:uid="{00000000-0005-0000-0000-0000C3090000}"/>
    <cellStyle name="60% - Accent4 13 4" xfId="2491" xr:uid="{00000000-0005-0000-0000-0000C4090000}"/>
    <cellStyle name="60% - Accent4 13 5" xfId="2492" xr:uid="{00000000-0005-0000-0000-0000C5090000}"/>
    <cellStyle name="60% - Accent4 13 6" xfId="2493" xr:uid="{00000000-0005-0000-0000-0000C6090000}"/>
    <cellStyle name="60% - Accent4 14" xfId="2494" xr:uid="{00000000-0005-0000-0000-0000C7090000}"/>
    <cellStyle name="60% - Accent4 15" xfId="2495" xr:uid="{00000000-0005-0000-0000-0000C8090000}"/>
    <cellStyle name="60% - Accent4 16" xfId="2496" xr:uid="{00000000-0005-0000-0000-0000C9090000}"/>
    <cellStyle name="60% - Accent4 17" xfId="2497" xr:uid="{00000000-0005-0000-0000-0000CA090000}"/>
    <cellStyle name="60% - Accent4 18" xfId="2498" xr:uid="{00000000-0005-0000-0000-0000CB090000}"/>
    <cellStyle name="60% - Accent4 19" xfId="2499" xr:uid="{00000000-0005-0000-0000-0000CC090000}"/>
    <cellStyle name="60% - Accent4 2" xfId="2500" xr:uid="{00000000-0005-0000-0000-0000CD090000}"/>
    <cellStyle name="60% - Accent4 2 2" xfId="2501" xr:uid="{00000000-0005-0000-0000-0000CE090000}"/>
    <cellStyle name="60% - Accent4 2 2 2" xfId="2502" xr:uid="{00000000-0005-0000-0000-0000CF090000}"/>
    <cellStyle name="60% - Accent4 2 2 2 2" xfId="2503" xr:uid="{00000000-0005-0000-0000-0000D0090000}"/>
    <cellStyle name="60% - Accent4 2 2 2 3" xfId="2504" xr:uid="{00000000-0005-0000-0000-0000D1090000}"/>
    <cellStyle name="60% - Accent4 2 2 2 4" xfId="2505" xr:uid="{00000000-0005-0000-0000-0000D2090000}"/>
    <cellStyle name="60% - Accent4 2 2 2 5" xfId="2506" xr:uid="{00000000-0005-0000-0000-0000D3090000}"/>
    <cellStyle name="60% - Accent4 2 2 2 6" xfId="2507" xr:uid="{00000000-0005-0000-0000-0000D4090000}"/>
    <cellStyle name="60% - Accent4 2 2 3" xfId="2508" xr:uid="{00000000-0005-0000-0000-0000D5090000}"/>
    <cellStyle name="60% - Accent4 2 2 4" xfId="2509" xr:uid="{00000000-0005-0000-0000-0000D6090000}"/>
    <cellStyle name="60% - Accent4 2 2 5" xfId="2510" xr:uid="{00000000-0005-0000-0000-0000D7090000}"/>
    <cellStyle name="60% - Accent4 2 2 6" xfId="2511" xr:uid="{00000000-0005-0000-0000-0000D8090000}"/>
    <cellStyle name="60% - Accent4 2 3" xfId="2512" xr:uid="{00000000-0005-0000-0000-0000D9090000}"/>
    <cellStyle name="60% - Accent4 2 4" xfId="2513" xr:uid="{00000000-0005-0000-0000-0000DA090000}"/>
    <cellStyle name="60% - Accent4 2 5" xfId="2514" xr:uid="{00000000-0005-0000-0000-0000DB090000}"/>
    <cellStyle name="60% - Accent4 2 6" xfId="2515" xr:uid="{00000000-0005-0000-0000-0000DC090000}"/>
    <cellStyle name="60% - Accent4 2 7" xfId="2516" xr:uid="{00000000-0005-0000-0000-0000DD090000}"/>
    <cellStyle name="60% - Accent4 2 8" xfId="2517" xr:uid="{00000000-0005-0000-0000-0000DE090000}"/>
    <cellStyle name="60% - Accent4 2 9" xfId="2518" xr:uid="{00000000-0005-0000-0000-0000DF090000}"/>
    <cellStyle name="60% - Accent4 3" xfId="2519" xr:uid="{00000000-0005-0000-0000-0000E0090000}"/>
    <cellStyle name="60% - Accent4 4" xfId="2520" xr:uid="{00000000-0005-0000-0000-0000E1090000}"/>
    <cellStyle name="60% - Accent4 5" xfId="2521" xr:uid="{00000000-0005-0000-0000-0000E2090000}"/>
    <cellStyle name="60% - Accent4 6" xfId="2522" xr:uid="{00000000-0005-0000-0000-0000E3090000}"/>
    <cellStyle name="60% - Accent4 7" xfId="2523" xr:uid="{00000000-0005-0000-0000-0000E4090000}"/>
    <cellStyle name="60% - Accent4 8" xfId="2524" xr:uid="{00000000-0005-0000-0000-0000E5090000}"/>
    <cellStyle name="60% - Accent4 9" xfId="2525" xr:uid="{00000000-0005-0000-0000-0000E6090000}"/>
    <cellStyle name="60% - Accent5 10" xfId="2526" xr:uid="{00000000-0005-0000-0000-0000E7090000}"/>
    <cellStyle name="60% - Accent5 11" xfId="2527" xr:uid="{00000000-0005-0000-0000-0000E8090000}"/>
    <cellStyle name="60% - Accent5 2" xfId="2528" xr:uid="{00000000-0005-0000-0000-0000E9090000}"/>
    <cellStyle name="60% - Accent5 3" xfId="2529" xr:uid="{00000000-0005-0000-0000-0000EA090000}"/>
    <cellStyle name="60% - Accent5 4" xfId="2530" xr:uid="{00000000-0005-0000-0000-0000EB090000}"/>
    <cellStyle name="60% - Accent5 5" xfId="2531" xr:uid="{00000000-0005-0000-0000-0000EC090000}"/>
    <cellStyle name="60% - Accent5 6" xfId="2532" xr:uid="{00000000-0005-0000-0000-0000ED090000}"/>
    <cellStyle name="60% - Accent5 7" xfId="2533" xr:uid="{00000000-0005-0000-0000-0000EE090000}"/>
    <cellStyle name="60% - Accent5 8" xfId="2534" xr:uid="{00000000-0005-0000-0000-0000EF090000}"/>
    <cellStyle name="60% - Accent5 9" xfId="2535" xr:uid="{00000000-0005-0000-0000-0000F0090000}"/>
    <cellStyle name="60% - Accent6 10" xfId="2536" xr:uid="{00000000-0005-0000-0000-0000F1090000}"/>
    <cellStyle name="60% - Accent6 11" xfId="2537" xr:uid="{00000000-0005-0000-0000-0000F2090000}"/>
    <cellStyle name="60% - Accent6 12" xfId="2538" xr:uid="{00000000-0005-0000-0000-0000F3090000}"/>
    <cellStyle name="60% - Accent6 12 2" xfId="2539" xr:uid="{00000000-0005-0000-0000-0000F4090000}"/>
    <cellStyle name="60% - Accent6 12 3" xfId="2540" xr:uid="{00000000-0005-0000-0000-0000F5090000}"/>
    <cellStyle name="60% - Accent6 12 4" xfId="2541" xr:uid="{00000000-0005-0000-0000-0000F6090000}"/>
    <cellStyle name="60% - Accent6 12 5" xfId="2542" xr:uid="{00000000-0005-0000-0000-0000F7090000}"/>
    <cellStyle name="60% - Accent6 12 6" xfId="2543" xr:uid="{00000000-0005-0000-0000-0000F8090000}"/>
    <cellStyle name="60% - Accent6 13" xfId="2544" xr:uid="{00000000-0005-0000-0000-0000F9090000}"/>
    <cellStyle name="60% - Accent6 13 2" xfId="2545" xr:uid="{00000000-0005-0000-0000-0000FA090000}"/>
    <cellStyle name="60% - Accent6 13 3" xfId="2546" xr:uid="{00000000-0005-0000-0000-0000FB090000}"/>
    <cellStyle name="60% - Accent6 13 4" xfId="2547" xr:uid="{00000000-0005-0000-0000-0000FC090000}"/>
    <cellStyle name="60% - Accent6 13 5" xfId="2548" xr:uid="{00000000-0005-0000-0000-0000FD090000}"/>
    <cellStyle name="60% - Accent6 13 6" xfId="2549" xr:uid="{00000000-0005-0000-0000-0000FE090000}"/>
    <cellStyle name="60% - Accent6 14" xfId="2550" xr:uid="{00000000-0005-0000-0000-0000FF090000}"/>
    <cellStyle name="60% - Accent6 15" xfId="2551" xr:uid="{00000000-0005-0000-0000-0000000A0000}"/>
    <cellStyle name="60% - Accent6 16" xfId="2552" xr:uid="{00000000-0005-0000-0000-0000010A0000}"/>
    <cellStyle name="60% - Accent6 17" xfId="2553" xr:uid="{00000000-0005-0000-0000-0000020A0000}"/>
    <cellStyle name="60% - Accent6 18" xfId="2554" xr:uid="{00000000-0005-0000-0000-0000030A0000}"/>
    <cellStyle name="60% - Accent6 19" xfId="2555" xr:uid="{00000000-0005-0000-0000-0000040A0000}"/>
    <cellStyle name="60% - Accent6 2" xfId="2556" xr:uid="{00000000-0005-0000-0000-0000050A0000}"/>
    <cellStyle name="60% - Accent6 2 2" xfId="2557" xr:uid="{00000000-0005-0000-0000-0000060A0000}"/>
    <cellStyle name="60% - Accent6 2 2 2" xfId="2558" xr:uid="{00000000-0005-0000-0000-0000070A0000}"/>
    <cellStyle name="60% - Accent6 2 2 2 2" xfId="2559" xr:uid="{00000000-0005-0000-0000-0000080A0000}"/>
    <cellStyle name="60% - Accent6 2 2 2 3" xfId="2560" xr:uid="{00000000-0005-0000-0000-0000090A0000}"/>
    <cellStyle name="60% - Accent6 2 2 2 4" xfId="2561" xr:uid="{00000000-0005-0000-0000-00000A0A0000}"/>
    <cellStyle name="60% - Accent6 2 2 2 5" xfId="2562" xr:uid="{00000000-0005-0000-0000-00000B0A0000}"/>
    <cellStyle name="60% - Accent6 2 2 2 6" xfId="2563" xr:uid="{00000000-0005-0000-0000-00000C0A0000}"/>
    <cellStyle name="60% - Accent6 2 2 3" xfId="2564" xr:uid="{00000000-0005-0000-0000-00000D0A0000}"/>
    <cellStyle name="60% - Accent6 2 2 4" xfId="2565" xr:uid="{00000000-0005-0000-0000-00000E0A0000}"/>
    <cellStyle name="60% - Accent6 2 2 5" xfId="2566" xr:uid="{00000000-0005-0000-0000-00000F0A0000}"/>
    <cellStyle name="60% - Accent6 2 2 6" xfId="2567" xr:uid="{00000000-0005-0000-0000-0000100A0000}"/>
    <cellStyle name="60% - Accent6 2 3" xfId="2568" xr:uid="{00000000-0005-0000-0000-0000110A0000}"/>
    <cellStyle name="60% - Accent6 2 4" xfId="2569" xr:uid="{00000000-0005-0000-0000-0000120A0000}"/>
    <cellStyle name="60% - Accent6 2 5" xfId="2570" xr:uid="{00000000-0005-0000-0000-0000130A0000}"/>
    <cellStyle name="60% - Accent6 2 6" xfId="2571" xr:uid="{00000000-0005-0000-0000-0000140A0000}"/>
    <cellStyle name="60% - Accent6 2 7" xfId="2572" xr:uid="{00000000-0005-0000-0000-0000150A0000}"/>
    <cellStyle name="60% - Accent6 2 8" xfId="2573" xr:uid="{00000000-0005-0000-0000-0000160A0000}"/>
    <cellStyle name="60% - Accent6 2 9" xfId="2574" xr:uid="{00000000-0005-0000-0000-0000170A0000}"/>
    <cellStyle name="60% - Accent6 3" xfId="2575" xr:uid="{00000000-0005-0000-0000-0000180A0000}"/>
    <cellStyle name="60% - Accent6 4" xfId="2576" xr:uid="{00000000-0005-0000-0000-0000190A0000}"/>
    <cellStyle name="60% - Accent6 5" xfId="2577" xr:uid="{00000000-0005-0000-0000-00001A0A0000}"/>
    <cellStyle name="60% - Accent6 6" xfId="2578" xr:uid="{00000000-0005-0000-0000-00001B0A0000}"/>
    <cellStyle name="60% - Accent6 7" xfId="2579" xr:uid="{00000000-0005-0000-0000-00001C0A0000}"/>
    <cellStyle name="60% - Accent6 8" xfId="2580" xr:uid="{00000000-0005-0000-0000-00001D0A0000}"/>
    <cellStyle name="60% - Accent6 9" xfId="2581" xr:uid="{00000000-0005-0000-0000-00001E0A0000}"/>
    <cellStyle name="Accent1 - 20%" xfId="2582" xr:uid="{00000000-0005-0000-0000-00001F0A0000}"/>
    <cellStyle name="Accent1 - 40%" xfId="2583" xr:uid="{00000000-0005-0000-0000-0000200A0000}"/>
    <cellStyle name="Accent1 - 60%" xfId="2584" xr:uid="{00000000-0005-0000-0000-0000210A0000}"/>
    <cellStyle name="Accent1 10" xfId="2585" xr:uid="{00000000-0005-0000-0000-0000220A0000}"/>
    <cellStyle name="Accent1 11" xfId="2586" xr:uid="{00000000-0005-0000-0000-0000230A0000}"/>
    <cellStyle name="Accent1 12" xfId="3200" xr:uid="{00000000-0005-0000-0000-0000240A0000}"/>
    <cellStyle name="Accent1 2" xfId="2587" xr:uid="{00000000-0005-0000-0000-0000250A0000}"/>
    <cellStyle name="Accent1 3" xfId="2588" xr:uid="{00000000-0005-0000-0000-0000260A0000}"/>
    <cellStyle name="Accent1 4" xfId="2589" xr:uid="{00000000-0005-0000-0000-0000270A0000}"/>
    <cellStyle name="Accent1 5" xfId="2590" xr:uid="{00000000-0005-0000-0000-0000280A0000}"/>
    <cellStyle name="Accent1 6" xfId="2591" xr:uid="{00000000-0005-0000-0000-0000290A0000}"/>
    <cellStyle name="Accent1 7" xfId="2592" xr:uid="{00000000-0005-0000-0000-00002A0A0000}"/>
    <cellStyle name="Accent1 8" xfId="2593" xr:uid="{00000000-0005-0000-0000-00002B0A0000}"/>
    <cellStyle name="Accent1 9" xfId="2594" xr:uid="{00000000-0005-0000-0000-00002C0A0000}"/>
    <cellStyle name="Accent2 - 20%" xfId="2595" xr:uid="{00000000-0005-0000-0000-00002D0A0000}"/>
    <cellStyle name="Accent2 - 40%" xfId="2596" xr:uid="{00000000-0005-0000-0000-00002E0A0000}"/>
    <cellStyle name="Accent2 - 60%" xfId="2597" xr:uid="{00000000-0005-0000-0000-00002F0A0000}"/>
    <cellStyle name="Accent2 10" xfId="2598" xr:uid="{00000000-0005-0000-0000-0000300A0000}"/>
    <cellStyle name="Accent2 11" xfId="2599" xr:uid="{00000000-0005-0000-0000-0000310A0000}"/>
    <cellStyle name="Accent2 12" xfId="3201" xr:uid="{00000000-0005-0000-0000-0000320A0000}"/>
    <cellStyle name="Accent2 2" xfId="2600" xr:uid="{00000000-0005-0000-0000-0000330A0000}"/>
    <cellStyle name="Accent2 3" xfId="2601" xr:uid="{00000000-0005-0000-0000-0000340A0000}"/>
    <cellStyle name="Accent2 4" xfId="2602" xr:uid="{00000000-0005-0000-0000-0000350A0000}"/>
    <cellStyle name="Accent2 5" xfId="2603" xr:uid="{00000000-0005-0000-0000-0000360A0000}"/>
    <cellStyle name="Accent2 6" xfId="2604" xr:uid="{00000000-0005-0000-0000-0000370A0000}"/>
    <cellStyle name="Accent2 7" xfId="2605" xr:uid="{00000000-0005-0000-0000-0000380A0000}"/>
    <cellStyle name="Accent2 8" xfId="2606" xr:uid="{00000000-0005-0000-0000-0000390A0000}"/>
    <cellStyle name="Accent2 9" xfId="2607" xr:uid="{00000000-0005-0000-0000-00003A0A0000}"/>
    <cellStyle name="Accent3 - 20%" xfId="2608" xr:uid="{00000000-0005-0000-0000-00003B0A0000}"/>
    <cellStyle name="Accent3 - 40%" xfId="2609" xr:uid="{00000000-0005-0000-0000-00003C0A0000}"/>
    <cellStyle name="Accent3 - 60%" xfId="2610" xr:uid="{00000000-0005-0000-0000-00003D0A0000}"/>
    <cellStyle name="Accent3 10" xfId="2611" xr:uid="{00000000-0005-0000-0000-00003E0A0000}"/>
    <cellStyle name="Accent3 11" xfId="2612" xr:uid="{00000000-0005-0000-0000-00003F0A0000}"/>
    <cellStyle name="Accent3 12" xfId="3202" xr:uid="{00000000-0005-0000-0000-0000400A0000}"/>
    <cellStyle name="Accent3 2" xfId="2613" xr:uid="{00000000-0005-0000-0000-0000410A0000}"/>
    <cellStyle name="Accent3 3" xfId="2614" xr:uid="{00000000-0005-0000-0000-0000420A0000}"/>
    <cellStyle name="Accent3 4" xfId="2615" xr:uid="{00000000-0005-0000-0000-0000430A0000}"/>
    <cellStyle name="Accent3 5" xfId="2616" xr:uid="{00000000-0005-0000-0000-0000440A0000}"/>
    <cellStyle name="Accent3 6" xfId="2617" xr:uid="{00000000-0005-0000-0000-0000450A0000}"/>
    <cellStyle name="Accent3 7" xfId="2618" xr:uid="{00000000-0005-0000-0000-0000460A0000}"/>
    <cellStyle name="Accent3 8" xfId="2619" xr:uid="{00000000-0005-0000-0000-0000470A0000}"/>
    <cellStyle name="Accent3 9" xfId="2620" xr:uid="{00000000-0005-0000-0000-0000480A0000}"/>
    <cellStyle name="Accent4 - 20%" xfId="2621" xr:uid="{00000000-0005-0000-0000-0000490A0000}"/>
    <cellStyle name="Accent4 - 40%" xfId="2622" xr:uid="{00000000-0005-0000-0000-00004A0A0000}"/>
    <cellStyle name="Accent4 - 60%" xfId="2623" xr:uid="{00000000-0005-0000-0000-00004B0A0000}"/>
    <cellStyle name="Accent4 10" xfId="2624" xr:uid="{00000000-0005-0000-0000-00004C0A0000}"/>
    <cellStyle name="Accent4 11" xfId="2625" xr:uid="{00000000-0005-0000-0000-00004D0A0000}"/>
    <cellStyle name="Accent4 12" xfId="3203" xr:uid="{00000000-0005-0000-0000-00004E0A0000}"/>
    <cellStyle name="Accent4 2" xfId="2626" xr:uid="{00000000-0005-0000-0000-00004F0A0000}"/>
    <cellStyle name="Accent4 3" xfId="2627" xr:uid="{00000000-0005-0000-0000-0000500A0000}"/>
    <cellStyle name="Accent4 4" xfId="2628" xr:uid="{00000000-0005-0000-0000-0000510A0000}"/>
    <cellStyle name="Accent4 5" xfId="2629" xr:uid="{00000000-0005-0000-0000-0000520A0000}"/>
    <cellStyle name="Accent4 6" xfId="2630" xr:uid="{00000000-0005-0000-0000-0000530A0000}"/>
    <cellStyle name="Accent4 7" xfId="2631" xr:uid="{00000000-0005-0000-0000-0000540A0000}"/>
    <cellStyle name="Accent4 8" xfId="2632" xr:uid="{00000000-0005-0000-0000-0000550A0000}"/>
    <cellStyle name="Accent4 9" xfId="2633" xr:uid="{00000000-0005-0000-0000-0000560A0000}"/>
    <cellStyle name="Accent5 - 20%" xfId="2634" xr:uid="{00000000-0005-0000-0000-0000570A0000}"/>
    <cellStyle name="Accent5 - 40%" xfId="2635" xr:uid="{00000000-0005-0000-0000-0000580A0000}"/>
    <cellStyle name="Accent5 - 60%" xfId="2636" xr:uid="{00000000-0005-0000-0000-0000590A0000}"/>
    <cellStyle name="Accent5 10" xfId="2637" xr:uid="{00000000-0005-0000-0000-00005A0A0000}"/>
    <cellStyle name="Accent5 11" xfId="2638" xr:uid="{00000000-0005-0000-0000-00005B0A0000}"/>
    <cellStyle name="Accent5 12" xfId="3204" xr:uid="{00000000-0005-0000-0000-00005C0A0000}"/>
    <cellStyle name="Accent5 2" xfId="2639" xr:uid="{00000000-0005-0000-0000-00005D0A0000}"/>
    <cellStyle name="Accent5 3" xfId="2640" xr:uid="{00000000-0005-0000-0000-00005E0A0000}"/>
    <cellStyle name="Accent5 4" xfId="2641" xr:uid="{00000000-0005-0000-0000-00005F0A0000}"/>
    <cellStyle name="Accent5 5" xfId="2642" xr:uid="{00000000-0005-0000-0000-0000600A0000}"/>
    <cellStyle name="Accent5 6" xfId="2643" xr:uid="{00000000-0005-0000-0000-0000610A0000}"/>
    <cellStyle name="Accent5 7" xfId="2644" xr:uid="{00000000-0005-0000-0000-0000620A0000}"/>
    <cellStyle name="Accent5 8" xfId="2645" xr:uid="{00000000-0005-0000-0000-0000630A0000}"/>
    <cellStyle name="Accent5 9" xfId="2646" xr:uid="{00000000-0005-0000-0000-0000640A0000}"/>
    <cellStyle name="Accent6 - 20%" xfId="2647" xr:uid="{00000000-0005-0000-0000-0000650A0000}"/>
    <cellStyle name="Accent6 - 40%" xfId="2648" xr:uid="{00000000-0005-0000-0000-0000660A0000}"/>
    <cellStyle name="Accent6 - 60%" xfId="2649" xr:uid="{00000000-0005-0000-0000-0000670A0000}"/>
    <cellStyle name="Accent6 10" xfId="2650" xr:uid="{00000000-0005-0000-0000-0000680A0000}"/>
    <cellStyle name="Accent6 11" xfId="2651" xr:uid="{00000000-0005-0000-0000-0000690A0000}"/>
    <cellStyle name="Accent6 12" xfId="3205" xr:uid="{00000000-0005-0000-0000-00006A0A0000}"/>
    <cellStyle name="Accent6 2" xfId="2652" xr:uid="{00000000-0005-0000-0000-00006B0A0000}"/>
    <cellStyle name="Accent6 3" xfId="2653" xr:uid="{00000000-0005-0000-0000-00006C0A0000}"/>
    <cellStyle name="Accent6 4" xfId="2654" xr:uid="{00000000-0005-0000-0000-00006D0A0000}"/>
    <cellStyle name="Accent6 5" xfId="2655" xr:uid="{00000000-0005-0000-0000-00006E0A0000}"/>
    <cellStyle name="Accent6 6" xfId="2656" xr:uid="{00000000-0005-0000-0000-00006F0A0000}"/>
    <cellStyle name="Accent6 7" xfId="2657" xr:uid="{00000000-0005-0000-0000-0000700A0000}"/>
    <cellStyle name="Accent6 8" xfId="2658" xr:uid="{00000000-0005-0000-0000-0000710A0000}"/>
    <cellStyle name="Accent6 9" xfId="2659" xr:uid="{00000000-0005-0000-0000-0000720A0000}"/>
    <cellStyle name="Bad 10" xfId="2660" xr:uid="{00000000-0005-0000-0000-0000730A0000}"/>
    <cellStyle name="Bad 11" xfId="2661" xr:uid="{00000000-0005-0000-0000-0000740A0000}"/>
    <cellStyle name="Bad 2" xfId="2662" xr:uid="{00000000-0005-0000-0000-0000750A0000}"/>
    <cellStyle name="Bad 3" xfId="2663" xr:uid="{00000000-0005-0000-0000-0000760A0000}"/>
    <cellStyle name="Bad 4" xfId="2664" xr:uid="{00000000-0005-0000-0000-0000770A0000}"/>
    <cellStyle name="Bad 5" xfId="2665" xr:uid="{00000000-0005-0000-0000-0000780A0000}"/>
    <cellStyle name="Bad 6" xfId="2666" xr:uid="{00000000-0005-0000-0000-0000790A0000}"/>
    <cellStyle name="Bad 7" xfId="2667" xr:uid="{00000000-0005-0000-0000-00007A0A0000}"/>
    <cellStyle name="Bad 8" xfId="2668" xr:uid="{00000000-0005-0000-0000-00007B0A0000}"/>
    <cellStyle name="Bad 9" xfId="2669" xr:uid="{00000000-0005-0000-0000-00007C0A0000}"/>
    <cellStyle name="Calculation 10" xfId="2670" xr:uid="{00000000-0005-0000-0000-00007D0A0000}"/>
    <cellStyle name="Calculation 11" xfId="2671" xr:uid="{00000000-0005-0000-0000-00007E0A0000}"/>
    <cellStyle name="Calculation 2" xfId="2672" xr:uid="{00000000-0005-0000-0000-00007F0A0000}"/>
    <cellStyle name="Calculation 3" xfId="2673" xr:uid="{00000000-0005-0000-0000-0000800A0000}"/>
    <cellStyle name="Calculation 4" xfId="2674" xr:uid="{00000000-0005-0000-0000-0000810A0000}"/>
    <cellStyle name="Calculation 5" xfId="2675" xr:uid="{00000000-0005-0000-0000-0000820A0000}"/>
    <cellStyle name="Calculation 6" xfId="2676" xr:uid="{00000000-0005-0000-0000-0000830A0000}"/>
    <cellStyle name="Calculation 7" xfId="2677" xr:uid="{00000000-0005-0000-0000-0000840A0000}"/>
    <cellStyle name="Calculation 8" xfId="2678" xr:uid="{00000000-0005-0000-0000-0000850A0000}"/>
    <cellStyle name="Calculation 9" xfId="2679" xr:uid="{00000000-0005-0000-0000-0000860A0000}"/>
    <cellStyle name="Check Cell 10" xfId="2680" xr:uid="{00000000-0005-0000-0000-0000870A0000}"/>
    <cellStyle name="Check Cell 11" xfId="2681" xr:uid="{00000000-0005-0000-0000-0000880A0000}"/>
    <cellStyle name="Check Cell 2" xfId="2682" xr:uid="{00000000-0005-0000-0000-0000890A0000}"/>
    <cellStyle name="Check Cell 3" xfId="2683" xr:uid="{00000000-0005-0000-0000-00008A0A0000}"/>
    <cellStyle name="Check Cell 4" xfId="2684" xr:uid="{00000000-0005-0000-0000-00008B0A0000}"/>
    <cellStyle name="Check Cell 5" xfId="2685" xr:uid="{00000000-0005-0000-0000-00008C0A0000}"/>
    <cellStyle name="Check Cell 6" xfId="2686" xr:uid="{00000000-0005-0000-0000-00008D0A0000}"/>
    <cellStyle name="Check Cell 7" xfId="2687" xr:uid="{00000000-0005-0000-0000-00008E0A0000}"/>
    <cellStyle name="Check Cell 8" xfId="2688" xr:uid="{00000000-0005-0000-0000-00008F0A0000}"/>
    <cellStyle name="Check Cell 9" xfId="2689" xr:uid="{00000000-0005-0000-0000-0000900A0000}"/>
    <cellStyle name="Emphasis 1" xfId="2690" xr:uid="{00000000-0005-0000-0000-0000910A0000}"/>
    <cellStyle name="Emphasis 2" xfId="2691" xr:uid="{00000000-0005-0000-0000-0000920A0000}"/>
    <cellStyle name="Emphasis 3" xfId="2692" xr:uid="{00000000-0005-0000-0000-0000930A0000}"/>
    <cellStyle name="Explanatory Text 10" xfId="2693" xr:uid="{00000000-0005-0000-0000-0000940A0000}"/>
    <cellStyle name="Explanatory Text 11" xfId="2694" xr:uid="{00000000-0005-0000-0000-0000950A0000}"/>
    <cellStyle name="Explanatory Text 2" xfId="2695" xr:uid="{00000000-0005-0000-0000-0000960A0000}"/>
    <cellStyle name="Explanatory Text 3" xfId="2696" xr:uid="{00000000-0005-0000-0000-0000970A0000}"/>
    <cellStyle name="Explanatory Text 4" xfId="2697" xr:uid="{00000000-0005-0000-0000-0000980A0000}"/>
    <cellStyle name="Explanatory Text 5" xfId="2698" xr:uid="{00000000-0005-0000-0000-0000990A0000}"/>
    <cellStyle name="Explanatory Text 6" xfId="2699" xr:uid="{00000000-0005-0000-0000-00009A0A0000}"/>
    <cellStyle name="Explanatory Text 7" xfId="2700" xr:uid="{00000000-0005-0000-0000-00009B0A0000}"/>
    <cellStyle name="Explanatory Text 8" xfId="2701" xr:uid="{00000000-0005-0000-0000-00009C0A0000}"/>
    <cellStyle name="Explanatory Text 9" xfId="2702" xr:uid="{00000000-0005-0000-0000-00009D0A0000}"/>
    <cellStyle name="Good 10" xfId="2703" xr:uid="{00000000-0005-0000-0000-00009E0A0000}"/>
    <cellStyle name="Good 11" xfId="2704" xr:uid="{00000000-0005-0000-0000-00009F0A0000}"/>
    <cellStyle name="Good 2" xfId="2705" xr:uid="{00000000-0005-0000-0000-0000A00A0000}"/>
    <cellStyle name="Good 3" xfId="2706" xr:uid="{00000000-0005-0000-0000-0000A10A0000}"/>
    <cellStyle name="Good 4" xfId="2707" xr:uid="{00000000-0005-0000-0000-0000A20A0000}"/>
    <cellStyle name="Good 5" xfId="2708" xr:uid="{00000000-0005-0000-0000-0000A30A0000}"/>
    <cellStyle name="Good 6" xfId="2709" xr:uid="{00000000-0005-0000-0000-0000A40A0000}"/>
    <cellStyle name="Good 7" xfId="2710" xr:uid="{00000000-0005-0000-0000-0000A50A0000}"/>
    <cellStyle name="Good 8" xfId="2711" xr:uid="{00000000-0005-0000-0000-0000A60A0000}"/>
    <cellStyle name="Good 9" xfId="2712" xr:uid="{00000000-0005-0000-0000-0000A70A0000}"/>
    <cellStyle name="Heading 1 10" xfId="2713" xr:uid="{00000000-0005-0000-0000-0000A80A0000}"/>
    <cellStyle name="Heading 1 11" xfId="2714" xr:uid="{00000000-0005-0000-0000-0000A90A0000}"/>
    <cellStyle name="Heading 1 2" xfId="2715" xr:uid="{00000000-0005-0000-0000-0000AA0A0000}"/>
    <cellStyle name="Heading 1 3" xfId="2716" xr:uid="{00000000-0005-0000-0000-0000AB0A0000}"/>
    <cellStyle name="Heading 1 4" xfId="2717" xr:uid="{00000000-0005-0000-0000-0000AC0A0000}"/>
    <cellStyle name="Heading 1 5" xfId="2718" xr:uid="{00000000-0005-0000-0000-0000AD0A0000}"/>
    <cellStyle name="Heading 1 6" xfId="2719" xr:uid="{00000000-0005-0000-0000-0000AE0A0000}"/>
    <cellStyle name="Heading 1 7" xfId="2720" xr:uid="{00000000-0005-0000-0000-0000AF0A0000}"/>
    <cellStyle name="Heading 1 8" xfId="2721" xr:uid="{00000000-0005-0000-0000-0000B00A0000}"/>
    <cellStyle name="Heading 1 9" xfId="2722" xr:uid="{00000000-0005-0000-0000-0000B10A0000}"/>
    <cellStyle name="Heading 2 10" xfId="2723" xr:uid="{00000000-0005-0000-0000-0000B20A0000}"/>
    <cellStyle name="Heading 2 11" xfId="2724" xr:uid="{00000000-0005-0000-0000-0000B30A0000}"/>
    <cellStyle name="Heading 2 2" xfId="2725" xr:uid="{00000000-0005-0000-0000-0000B40A0000}"/>
    <cellStyle name="Heading 2 3" xfId="2726" xr:uid="{00000000-0005-0000-0000-0000B50A0000}"/>
    <cellStyle name="Heading 2 4" xfId="2727" xr:uid="{00000000-0005-0000-0000-0000B60A0000}"/>
    <cellStyle name="Heading 2 5" xfId="2728" xr:uid="{00000000-0005-0000-0000-0000B70A0000}"/>
    <cellStyle name="Heading 2 6" xfId="2729" xr:uid="{00000000-0005-0000-0000-0000B80A0000}"/>
    <cellStyle name="Heading 2 7" xfId="2730" xr:uid="{00000000-0005-0000-0000-0000B90A0000}"/>
    <cellStyle name="Heading 2 8" xfId="2731" xr:uid="{00000000-0005-0000-0000-0000BA0A0000}"/>
    <cellStyle name="Heading 2 9" xfId="2732" xr:uid="{00000000-0005-0000-0000-0000BB0A0000}"/>
    <cellStyle name="Heading 3 10" xfId="2733" xr:uid="{00000000-0005-0000-0000-0000BC0A0000}"/>
    <cellStyle name="Heading 3 11" xfId="2734" xr:uid="{00000000-0005-0000-0000-0000BD0A0000}"/>
    <cellStyle name="Heading 3 2" xfId="2735" xr:uid="{00000000-0005-0000-0000-0000BE0A0000}"/>
    <cellStyle name="Heading 3 3" xfId="2736" xr:uid="{00000000-0005-0000-0000-0000BF0A0000}"/>
    <cellStyle name="Heading 3 4" xfId="2737" xr:uid="{00000000-0005-0000-0000-0000C00A0000}"/>
    <cellStyle name="Heading 3 5" xfId="2738" xr:uid="{00000000-0005-0000-0000-0000C10A0000}"/>
    <cellStyle name="Heading 3 6" xfId="2739" xr:uid="{00000000-0005-0000-0000-0000C20A0000}"/>
    <cellStyle name="Heading 3 7" xfId="2740" xr:uid="{00000000-0005-0000-0000-0000C30A0000}"/>
    <cellStyle name="Heading 3 8" xfId="2741" xr:uid="{00000000-0005-0000-0000-0000C40A0000}"/>
    <cellStyle name="Heading 3 9" xfId="2742" xr:uid="{00000000-0005-0000-0000-0000C50A0000}"/>
    <cellStyle name="Heading 4 10" xfId="2743" xr:uid="{00000000-0005-0000-0000-0000C60A0000}"/>
    <cellStyle name="Heading 4 11" xfId="2744" xr:uid="{00000000-0005-0000-0000-0000C70A0000}"/>
    <cellStyle name="Heading 4 2" xfId="2745" xr:uid="{00000000-0005-0000-0000-0000C80A0000}"/>
    <cellStyle name="Heading 4 3" xfId="2746" xr:uid="{00000000-0005-0000-0000-0000C90A0000}"/>
    <cellStyle name="Heading 4 4" xfId="2747" xr:uid="{00000000-0005-0000-0000-0000CA0A0000}"/>
    <cellStyle name="Heading 4 5" xfId="2748" xr:uid="{00000000-0005-0000-0000-0000CB0A0000}"/>
    <cellStyle name="Heading 4 6" xfId="2749" xr:uid="{00000000-0005-0000-0000-0000CC0A0000}"/>
    <cellStyle name="Heading 4 7" xfId="2750" xr:uid="{00000000-0005-0000-0000-0000CD0A0000}"/>
    <cellStyle name="Heading 4 8" xfId="2751" xr:uid="{00000000-0005-0000-0000-0000CE0A0000}"/>
    <cellStyle name="Heading 4 9" xfId="2752" xr:uid="{00000000-0005-0000-0000-0000CF0A0000}"/>
    <cellStyle name="Highlight 1" xfId="2753" xr:uid="{00000000-0005-0000-0000-0000D00A0000}"/>
    <cellStyle name="Hyperlink_AWS_Willows_Lab_UMTS_RNC3B_CIQ_RevA" xfId="2754" xr:uid="{00000000-0005-0000-0000-0000D10A0000}"/>
    <cellStyle name="Input 10" xfId="2755" xr:uid="{00000000-0005-0000-0000-0000D20A0000}"/>
    <cellStyle name="Input 11" xfId="2756" xr:uid="{00000000-0005-0000-0000-0000D30A0000}"/>
    <cellStyle name="Input 12" xfId="3206" xr:uid="{00000000-0005-0000-0000-0000D40A0000}"/>
    <cellStyle name="Input 2" xfId="2757" xr:uid="{00000000-0005-0000-0000-0000D50A0000}"/>
    <cellStyle name="Input 3" xfId="2758" xr:uid="{00000000-0005-0000-0000-0000D60A0000}"/>
    <cellStyle name="Input 4" xfId="2759" xr:uid="{00000000-0005-0000-0000-0000D70A0000}"/>
    <cellStyle name="Input 5" xfId="2760" xr:uid="{00000000-0005-0000-0000-0000D80A0000}"/>
    <cellStyle name="Input 6" xfId="2761" xr:uid="{00000000-0005-0000-0000-0000D90A0000}"/>
    <cellStyle name="Input 7" xfId="2762" xr:uid="{00000000-0005-0000-0000-0000DA0A0000}"/>
    <cellStyle name="Input 8" xfId="2763" xr:uid="{00000000-0005-0000-0000-0000DB0A0000}"/>
    <cellStyle name="Input 9" xfId="2764" xr:uid="{00000000-0005-0000-0000-0000DC0A0000}"/>
    <cellStyle name="Linked Cell 10" xfId="2765" xr:uid="{00000000-0005-0000-0000-0000DD0A0000}"/>
    <cellStyle name="Linked Cell 11" xfId="2766" xr:uid="{00000000-0005-0000-0000-0000DE0A0000}"/>
    <cellStyle name="Linked Cell 2" xfId="2767" xr:uid="{00000000-0005-0000-0000-0000DF0A0000}"/>
    <cellStyle name="Linked Cell 3" xfId="2768" xr:uid="{00000000-0005-0000-0000-0000E00A0000}"/>
    <cellStyle name="Linked Cell 4" xfId="2769" xr:uid="{00000000-0005-0000-0000-0000E10A0000}"/>
    <cellStyle name="Linked Cell 5" xfId="2770" xr:uid="{00000000-0005-0000-0000-0000E20A0000}"/>
    <cellStyle name="Linked Cell 6" xfId="2771" xr:uid="{00000000-0005-0000-0000-0000E30A0000}"/>
    <cellStyle name="Linked Cell 7" xfId="2772" xr:uid="{00000000-0005-0000-0000-0000E40A0000}"/>
    <cellStyle name="Linked Cell 8" xfId="2773" xr:uid="{00000000-0005-0000-0000-0000E50A0000}"/>
    <cellStyle name="Linked Cell 9" xfId="2774" xr:uid="{00000000-0005-0000-0000-0000E60A0000}"/>
    <cellStyle name="Neutral 10" xfId="2775" xr:uid="{00000000-0005-0000-0000-0000E70A0000}"/>
    <cellStyle name="Neutral 11" xfId="2776" xr:uid="{00000000-0005-0000-0000-0000E80A0000}"/>
    <cellStyle name="Neutral 2" xfId="2777" xr:uid="{00000000-0005-0000-0000-0000E90A0000}"/>
    <cellStyle name="Neutral 3" xfId="2778" xr:uid="{00000000-0005-0000-0000-0000EA0A0000}"/>
    <cellStyle name="Neutral 4" xfId="2779" xr:uid="{00000000-0005-0000-0000-0000EB0A0000}"/>
    <cellStyle name="Neutral 5" xfId="2780" xr:uid="{00000000-0005-0000-0000-0000EC0A0000}"/>
    <cellStyle name="Neutral 6" xfId="2781" xr:uid="{00000000-0005-0000-0000-0000ED0A0000}"/>
    <cellStyle name="Neutral 7" xfId="2782" xr:uid="{00000000-0005-0000-0000-0000EE0A0000}"/>
    <cellStyle name="Neutral 8" xfId="2783" xr:uid="{00000000-0005-0000-0000-0000EF0A0000}"/>
    <cellStyle name="Neutral 9" xfId="2784" xr:uid="{00000000-0005-0000-0000-0000F00A0000}"/>
    <cellStyle name="Normal" xfId="0" builtinId="0"/>
    <cellStyle name="Normal 10" xfId="2785" xr:uid="{00000000-0005-0000-0000-0000F20A0000}"/>
    <cellStyle name="Normal 10 2" xfId="3225" xr:uid="{C3FA55C6-22D0-46F1-8357-CC9ECF3C6ED3}"/>
    <cellStyle name="Normal 100" xfId="2786" xr:uid="{00000000-0005-0000-0000-0000F30A0000}"/>
    <cellStyle name="Normal 101" xfId="2787" xr:uid="{00000000-0005-0000-0000-0000F40A0000}"/>
    <cellStyle name="Normal 101 2" xfId="4773" xr:uid="{4EC15F0F-7955-4A7F-89EB-A0D9A7C773E8}"/>
    <cellStyle name="Normal 102" xfId="2788" xr:uid="{00000000-0005-0000-0000-0000F50A0000}"/>
    <cellStyle name="Normal 102 2" xfId="4774" xr:uid="{DCEAB4EB-DFAF-410E-A8F8-41D4DDD0CF62}"/>
    <cellStyle name="Normal 103" xfId="2789" xr:uid="{00000000-0005-0000-0000-0000F60A0000}"/>
    <cellStyle name="Normal 103 2" xfId="4775" xr:uid="{284CBF3A-1D14-41E5-BBE2-A4DDA5EB7790}"/>
    <cellStyle name="Normal 104" xfId="2790" xr:uid="{00000000-0005-0000-0000-0000F70A0000}"/>
    <cellStyle name="Normal 104 2" xfId="4776" xr:uid="{96897EA5-23DB-4974-B1DB-24622FAF15C2}"/>
    <cellStyle name="Normal 105" xfId="3191" xr:uid="{00000000-0005-0000-0000-0000F80A0000}"/>
    <cellStyle name="Normal 106" xfId="3192" xr:uid="{00000000-0005-0000-0000-0000F90A0000}"/>
    <cellStyle name="Normal 106 2" xfId="4892" xr:uid="{9918FBE4-6FFD-4FC4-8AB0-A362B903490D}"/>
    <cellStyle name="Normal 107" xfId="3208" xr:uid="{00000000-0005-0000-0000-0000FA0A0000}"/>
    <cellStyle name="Normal 107 2" xfId="4893" xr:uid="{3862145E-DD93-411D-A746-5A4FD6204A62}"/>
    <cellStyle name="Normal 108" xfId="3209" xr:uid="{00000000-0005-0000-0000-0000FB0A0000}"/>
    <cellStyle name="Normal 108 2" xfId="3213" xr:uid="{439D5310-F7E2-4B81-843A-E02E42E6807B}"/>
    <cellStyle name="Normal 108 2 2" xfId="4897" xr:uid="{ED4A9871-A6BA-45A4-9C7F-1EF3C4341739}"/>
    <cellStyle name="Normal 108 3" xfId="4894" xr:uid="{43A51615-C711-4C30-85AC-2D62F1FD1B6A}"/>
    <cellStyle name="Normal 109" xfId="3210" xr:uid="{00000000-0005-0000-0000-0000FC0A0000}"/>
    <cellStyle name="Normal 109 2" xfId="4895" xr:uid="{C5ECA551-DE17-4E58-9C1C-2C1FD61C4F73}"/>
    <cellStyle name="Normal 11" xfId="2791" xr:uid="{00000000-0005-0000-0000-0000FD0A0000}"/>
    <cellStyle name="Normal 11 2" xfId="2792" xr:uid="{00000000-0005-0000-0000-0000FE0A0000}"/>
    <cellStyle name="Normal 11 3" xfId="2793" xr:uid="{00000000-0005-0000-0000-0000FF0A0000}"/>
    <cellStyle name="Normal 110" xfId="3211" xr:uid="{00000000-0005-0000-0000-0000000B0000}"/>
    <cellStyle name="Normal 110 2" xfId="4896" xr:uid="{D32B5237-ED32-4085-AA0C-B6DC8596B903}"/>
    <cellStyle name="Normal 111" xfId="3212" xr:uid="{A1C98079-746E-4481-8D90-A09FC5C4B8C5}"/>
    <cellStyle name="Normal 112" xfId="3214" xr:uid="{00000000-0005-0000-0000-0000C10C0000}"/>
    <cellStyle name="Normal 112 2" xfId="4898" xr:uid="{4C179449-23C0-4EA6-966C-62B5436AFE49}"/>
    <cellStyle name="Normal 113" xfId="3215" xr:uid="{D069AAC2-AD27-407C-8FBD-530C6466B678}"/>
    <cellStyle name="Normal 113 2" xfId="4899" xr:uid="{2E499731-F4F9-4589-B164-BA1680B10786}"/>
    <cellStyle name="Normal 114" xfId="3216" xr:uid="{DA1EE44D-8BFC-4599-B724-32F26494139D}"/>
    <cellStyle name="Normal 114 2" xfId="4900" xr:uid="{24245827-8E10-4E2C-AC21-41C188F020EE}"/>
    <cellStyle name="Normal 115" xfId="3217" xr:uid="{73355973-6D96-42EF-AAFC-BE54764BECAB}"/>
    <cellStyle name="Normal 115 2" xfId="4901" xr:uid="{28CE8133-08F8-4C09-8C9B-DD8B1A1F6031}"/>
    <cellStyle name="Normal 116" xfId="3218" xr:uid="{5484F2A7-47CA-430A-A3E3-760C16504DC9}"/>
    <cellStyle name="Normal 116 2" xfId="4902" xr:uid="{41C8A942-A09B-454D-9D2C-0CBD08777E80}"/>
    <cellStyle name="Normal 117" xfId="3219" xr:uid="{501217D0-1701-4AFB-8D5F-4B974DA1D1B0}"/>
    <cellStyle name="Normal 117 2" xfId="4903" xr:uid="{3DC083EF-6DA1-4127-8317-F23B66372A17}"/>
    <cellStyle name="Normal 118" xfId="3220" xr:uid="{5EA9EB15-E2F7-480B-B3E8-3F901138C662}"/>
    <cellStyle name="Normal 118 2" xfId="4904" xr:uid="{68742985-5F46-4EBF-B975-87A8D16F353C}"/>
    <cellStyle name="Normal 119" xfId="3239" xr:uid="{B33539C3-E6AF-4BAC-8FB3-B8AEC5246100}"/>
    <cellStyle name="Normal 119 2" xfId="4914" xr:uid="{500DE91B-639A-41CA-9728-BC5ABCE92276}"/>
    <cellStyle name="Normal 12" xfId="2794" xr:uid="{00000000-0005-0000-0000-0000010B0000}"/>
    <cellStyle name="Normal 12 2" xfId="2795" xr:uid="{00000000-0005-0000-0000-0000020B0000}"/>
    <cellStyle name="Normal 12 3" xfId="2796" xr:uid="{00000000-0005-0000-0000-0000030B0000}"/>
    <cellStyle name="Normal 13" xfId="2797" xr:uid="{00000000-0005-0000-0000-0000040B0000}"/>
    <cellStyle name="Normal 13 2" xfId="4777" xr:uid="{CD0BAA80-0EEC-4DE7-A17F-6A0830F3C353}"/>
    <cellStyle name="Normal 14" xfId="2798" xr:uid="{00000000-0005-0000-0000-0000050B0000}"/>
    <cellStyle name="Normal 15" xfId="2799" xr:uid="{00000000-0005-0000-0000-0000060B0000}"/>
    <cellStyle name="Normal 16" xfId="2800" xr:uid="{00000000-0005-0000-0000-0000070B0000}"/>
    <cellStyle name="Normal 17" xfId="2801" xr:uid="{00000000-0005-0000-0000-0000080B0000}"/>
    <cellStyle name="Normal 18" xfId="2802" xr:uid="{00000000-0005-0000-0000-0000090B0000}"/>
    <cellStyle name="Normal 19" xfId="2803" xr:uid="{00000000-0005-0000-0000-00000A0B0000}"/>
    <cellStyle name="Normal 19 2" xfId="2804" xr:uid="{00000000-0005-0000-0000-00000B0B0000}"/>
    <cellStyle name="Normal 19 2 2" xfId="4779" xr:uid="{88A8CCD1-EA0C-4526-9971-2FECE8B5CD8A}"/>
    <cellStyle name="Normal 19 3" xfId="2805" xr:uid="{00000000-0005-0000-0000-00000C0B0000}"/>
    <cellStyle name="Normal 19 3 2" xfId="4780" xr:uid="{5CEE797C-6998-46A0-96ED-6CB162003296}"/>
    <cellStyle name="Normal 19 4" xfId="2806" xr:uid="{00000000-0005-0000-0000-00000D0B0000}"/>
    <cellStyle name="Normal 19 4 2" xfId="4781" xr:uid="{BF941FE9-4C79-4F57-9E67-3908BC251D60}"/>
    <cellStyle name="Normal 19 5" xfId="2807" xr:uid="{00000000-0005-0000-0000-00000E0B0000}"/>
    <cellStyle name="Normal 19 5 2" xfId="4782" xr:uid="{E0134B57-4DBD-4893-818C-88F63B1A84D0}"/>
    <cellStyle name="Normal 19 6" xfId="2808" xr:uid="{00000000-0005-0000-0000-00000F0B0000}"/>
    <cellStyle name="Normal 19 6 2" xfId="4783" xr:uid="{7B57C510-5263-4E2A-9A5A-22A69A07E115}"/>
    <cellStyle name="Normal 19 7" xfId="2809" xr:uid="{00000000-0005-0000-0000-0000100B0000}"/>
    <cellStyle name="Normal 19 7 2" xfId="4784" xr:uid="{335EEA30-BA6B-4E5F-9DAA-293D3D31F558}"/>
    <cellStyle name="Normal 19 8" xfId="4778" xr:uid="{E6592250-49EB-4CBD-8CB5-4AF55D1145EE}"/>
    <cellStyle name="Normal 2" xfId="2810" xr:uid="{00000000-0005-0000-0000-0000110B0000}"/>
    <cellStyle name="Normal 2 10" xfId="2811" xr:uid="{00000000-0005-0000-0000-0000120B0000}"/>
    <cellStyle name="Normal 2 11" xfId="2812" xr:uid="{00000000-0005-0000-0000-0000130B0000}"/>
    <cellStyle name="Normal 2 11 2" xfId="3224" xr:uid="{D27ADC5C-14FC-49B0-86E2-F496EE98C213}"/>
    <cellStyle name="Normal 2 12" xfId="2813" xr:uid="{00000000-0005-0000-0000-0000140B0000}"/>
    <cellStyle name="Normal 2 13" xfId="2814" xr:uid="{00000000-0005-0000-0000-0000150B0000}"/>
    <cellStyle name="Normal 2 13 2" xfId="2815" xr:uid="{00000000-0005-0000-0000-0000160B0000}"/>
    <cellStyle name="Normal 2 13 2 2" xfId="4787" xr:uid="{3BB22646-EC9B-4C7C-A426-8CE548116779}"/>
    <cellStyle name="Normal 2 13 3" xfId="2816" xr:uid="{00000000-0005-0000-0000-0000170B0000}"/>
    <cellStyle name="Normal 2 13 3 2" xfId="4788" xr:uid="{4F2B5D2F-585E-4BB5-BCB4-B613868041CE}"/>
    <cellStyle name="Normal 2 13 4" xfId="2817" xr:uid="{00000000-0005-0000-0000-0000180B0000}"/>
    <cellStyle name="Normal 2 13 4 2" xfId="4789" xr:uid="{B20131AE-45A0-4DFE-ABBD-8D3A608BE310}"/>
    <cellStyle name="Normal 2 13 5" xfId="2818" xr:uid="{00000000-0005-0000-0000-0000190B0000}"/>
    <cellStyle name="Normal 2 13 5 2" xfId="4790" xr:uid="{E70A1A24-E16D-4ACA-B85C-CBF40A203663}"/>
    <cellStyle name="Normal 2 13 6" xfId="4786" xr:uid="{C15CD896-1A96-4C8E-89FC-E768127238B6}"/>
    <cellStyle name="Normal 2 14" xfId="3223" xr:uid="{126F8D90-FB05-4396-A301-C3E5DF53E465}"/>
    <cellStyle name="Normal 2 15" xfId="4785" xr:uid="{87F4A83C-6724-411F-ABAE-F83FA5EB5250}"/>
    <cellStyle name="Normal 2 2" xfId="2819" xr:uid="{00000000-0005-0000-0000-00001A0B0000}"/>
    <cellStyle name="Normal 2 2 10" xfId="2820" xr:uid="{00000000-0005-0000-0000-00001B0B0000}"/>
    <cellStyle name="Normal 2 2 10 2" xfId="4791" xr:uid="{69D6E1FF-A498-4317-95A2-9DEE384C064D}"/>
    <cellStyle name="Normal 2 2 11" xfId="2821" xr:uid="{00000000-0005-0000-0000-00001C0B0000}"/>
    <cellStyle name="Normal 2 2 11 2" xfId="4792" xr:uid="{8CB38F28-A340-403A-AC0E-2DA49DF804CC}"/>
    <cellStyle name="Normal 2 2 12" xfId="3226" xr:uid="{516B0735-1C2D-4818-A57A-147993D38677}"/>
    <cellStyle name="Normal 2 2 2" xfId="2822" xr:uid="{00000000-0005-0000-0000-00001D0B0000}"/>
    <cellStyle name="Normal 2 2 2 2" xfId="2823" xr:uid="{00000000-0005-0000-0000-00001E0B0000}"/>
    <cellStyle name="Normal 2 2 2 2 2" xfId="2824" xr:uid="{00000000-0005-0000-0000-00001F0B0000}"/>
    <cellStyle name="Normal 2 2 2 2 2 2" xfId="2825" xr:uid="{00000000-0005-0000-0000-0000200B0000}"/>
    <cellStyle name="Normal 2 2 2 2 2 2 2" xfId="2826" xr:uid="{00000000-0005-0000-0000-0000210B0000}"/>
    <cellStyle name="Normal 2 2 2 2 2 2 2 2" xfId="4795" xr:uid="{476FC203-5EFA-4636-A709-0C21427EED15}"/>
    <cellStyle name="Normal 2 2 2 2 2 2 3" xfId="2827" xr:uid="{00000000-0005-0000-0000-0000220B0000}"/>
    <cellStyle name="Normal 2 2 2 2 2 2 3 2" xfId="4796" xr:uid="{0912280E-A6DC-4F93-A97A-68CA017A31D6}"/>
    <cellStyle name="Normal 2 2 2 2 2 3" xfId="2828" xr:uid="{00000000-0005-0000-0000-0000230B0000}"/>
    <cellStyle name="Normal 2 2 2 2 2 4" xfId="4794" xr:uid="{E5A926B8-A32B-400B-846F-841CF3D0F529}"/>
    <cellStyle name="Normal 2 2 2 2 3" xfId="2829" xr:uid="{00000000-0005-0000-0000-0000240B0000}"/>
    <cellStyle name="Normal 2 2 2 2 3 2" xfId="4797" xr:uid="{7B2515C1-185F-4BD7-91A4-4721353EF1CF}"/>
    <cellStyle name="Normal 2 2 2 2 4" xfId="2830" xr:uid="{00000000-0005-0000-0000-0000250B0000}"/>
    <cellStyle name="Normal 2 2 2 2 4 2" xfId="4798" xr:uid="{539F7B82-4094-4CC1-9DC1-866D66B1F0A9}"/>
    <cellStyle name="Normal 2 2 2 2 5" xfId="2831" xr:uid="{00000000-0005-0000-0000-0000260B0000}"/>
    <cellStyle name="Normal 2 2 2 2 5 2" xfId="4799" xr:uid="{8008423B-4092-4B0F-9506-37D0991E8822}"/>
    <cellStyle name="Normal 2 2 2 2 6" xfId="2832" xr:uid="{00000000-0005-0000-0000-0000270B0000}"/>
    <cellStyle name="Normal 2 2 2 2 6 2" xfId="4800" xr:uid="{A76CA23C-76CA-43DA-8DB8-224C8F5AAB4F}"/>
    <cellStyle name="Normal 2 2 2 2 7" xfId="2833" xr:uid="{00000000-0005-0000-0000-0000280B0000}"/>
    <cellStyle name="Normal 2 2 2 2 7 2" xfId="4801" xr:uid="{DF6247A8-98E7-4996-AFDB-6378CB84052F}"/>
    <cellStyle name="Normal 2 2 2 2 8" xfId="2834" xr:uid="{00000000-0005-0000-0000-0000290B0000}"/>
    <cellStyle name="Normal 2 2 2 2 8 2" xfId="4802" xr:uid="{CDC93CB3-7346-4C98-BDAA-5D6A5D3FB782}"/>
    <cellStyle name="Normal 2 2 2 3" xfId="2835" xr:uid="{00000000-0005-0000-0000-00002A0B0000}"/>
    <cellStyle name="Normal 2 2 2 4" xfId="2836" xr:uid="{00000000-0005-0000-0000-00002B0B0000}"/>
    <cellStyle name="Normal 2 2 2 5" xfId="2837" xr:uid="{00000000-0005-0000-0000-00002C0B0000}"/>
    <cellStyle name="Normal 2 2 2 6" xfId="2838" xr:uid="{00000000-0005-0000-0000-00002D0B0000}"/>
    <cellStyle name="Normal 2 2 2 7" xfId="2839" xr:uid="{00000000-0005-0000-0000-00002E0B0000}"/>
    <cellStyle name="Normal 2 2 2 8" xfId="2840" xr:uid="{00000000-0005-0000-0000-00002F0B0000}"/>
    <cellStyle name="Normal 2 2 2 9" xfId="4793" xr:uid="{CC71AFB5-8188-4CA5-AB5A-CCCE1A8390FA}"/>
    <cellStyle name="Normal 2 2 3" xfId="2841" xr:uid="{00000000-0005-0000-0000-0000300B0000}"/>
    <cellStyle name="Normal 2 2 3 2" xfId="4803" xr:uid="{26D7A8A5-638E-42D1-9C7C-793A710228C4}"/>
    <cellStyle name="Normal 2 2 4" xfId="2842" xr:uid="{00000000-0005-0000-0000-0000310B0000}"/>
    <cellStyle name="Normal 2 2 4 2" xfId="4804" xr:uid="{CEB4B1FF-7997-459D-87EC-B7C11C9348A7}"/>
    <cellStyle name="Normal 2 2 5" xfId="2843" xr:uid="{00000000-0005-0000-0000-0000320B0000}"/>
    <cellStyle name="Normal 2 2 5 2" xfId="4805" xr:uid="{7944C8D9-4D5C-4F59-AC42-A235CF5A7B4A}"/>
    <cellStyle name="Normal 2 2 6" xfId="2844" xr:uid="{00000000-0005-0000-0000-0000330B0000}"/>
    <cellStyle name="Normal 2 2 6 2" xfId="4806" xr:uid="{7C7B0B1B-7312-4E8D-9514-A74D60DEFCC6}"/>
    <cellStyle name="Normal 2 2 7" xfId="2845" xr:uid="{00000000-0005-0000-0000-0000340B0000}"/>
    <cellStyle name="Normal 2 2 7 2" xfId="4807" xr:uid="{05155A9D-822B-4F73-BB65-9AD044DE5085}"/>
    <cellStyle name="Normal 2 2 8" xfId="2846" xr:uid="{00000000-0005-0000-0000-0000350B0000}"/>
    <cellStyle name="Normal 2 2 8 2" xfId="4808" xr:uid="{050CCFF0-537C-4F84-A2C5-B0FCF5FEED9A}"/>
    <cellStyle name="Normal 2 2 9" xfId="2847" xr:uid="{00000000-0005-0000-0000-0000360B0000}"/>
    <cellStyle name="Normal 2 2 9 2" xfId="4809" xr:uid="{ED75C5E6-594D-4393-A7A0-D04CABCE4B6D}"/>
    <cellStyle name="Normal 2 3" xfId="2848" xr:uid="{00000000-0005-0000-0000-0000370B0000}"/>
    <cellStyle name="Normal 2 3 2" xfId="3238" xr:uid="{6C3C3962-7507-418F-82F4-7B10E1AC7340}"/>
    <cellStyle name="Normal 2 3 2 2" xfId="4913" xr:uid="{C5A6673B-D994-4EEF-B45F-A0C143F79DF8}"/>
    <cellStyle name="Normal 2 3 3" xfId="4810" xr:uid="{9A2A200F-7C24-46D3-8757-9DC8320248AA}"/>
    <cellStyle name="Normal 2 4" xfId="2849" xr:uid="{00000000-0005-0000-0000-0000380B0000}"/>
    <cellStyle name="Normal 2 4 2" xfId="4811" xr:uid="{B79A388D-120E-4DCF-83C2-348A3ADCA6A7}"/>
    <cellStyle name="Normal 2 5" xfId="2850" xr:uid="{00000000-0005-0000-0000-0000390B0000}"/>
    <cellStyle name="Normal 2 5 2" xfId="4812" xr:uid="{F7334CCB-EAED-4393-BCB4-811457634491}"/>
    <cellStyle name="Normal 2 6" xfId="2851" xr:uid="{00000000-0005-0000-0000-00003A0B0000}"/>
    <cellStyle name="Normal 2 6 2" xfId="2852" xr:uid="{00000000-0005-0000-0000-00003B0B0000}"/>
    <cellStyle name="Normal 2 6 2 2" xfId="2853" xr:uid="{00000000-0005-0000-0000-00003C0B0000}"/>
    <cellStyle name="Normal 2 6 2 3" xfId="2854" xr:uid="{00000000-0005-0000-0000-00003D0B0000}"/>
    <cellStyle name="Normal 2 6 2 4" xfId="2855" xr:uid="{00000000-0005-0000-0000-00003E0B0000}"/>
    <cellStyle name="Normal 2 6 2 5" xfId="2856" xr:uid="{00000000-0005-0000-0000-00003F0B0000}"/>
    <cellStyle name="Normal 2 6 2 6" xfId="2857" xr:uid="{00000000-0005-0000-0000-0000400B0000}"/>
    <cellStyle name="Normal 2 6 2 7" xfId="4813" xr:uid="{AEBF7CD1-0D2F-4CE7-9D65-D984BDE4B18A}"/>
    <cellStyle name="Normal 2 6 3" xfId="2858" xr:uid="{00000000-0005-0000-0000-0000410B0000}"/>
    <cellStyle name="Normal 2 6 3 2" xfId="4814" xr:uid="{813DCC23-45C0-484B-911D-D4A4972969B1}"/>
    <cellStyle name="Normal 2 6 4" xfId="2859" xr:uid="{00000000-0005-0000-0000-0000420B0000}"/>
    <cellStyle name="Normal 2 6 4 2" xfId="4815" xr:uid="{5F501461-67B0-4643-BBD8-D2B4311217B5}"/>
    <cellStyle name="Normal 2 6 5" xfId="2860" xr:uid="{00000000-0005-0000-0000-0000430B0000}"/>
    <cellStyle name="Normal 2 6 5 2" xfId="4816" xr:uid="{3C4C2505-9D77-4A9B-88C4-69D13572950F}"/>
    <cellStyle name="Normal 2 6 6" xfId="2861" xr:uid="{00000000-0005-0000-0000-0000440B0000}"/>
    <cellStyle name="Normal 2 6 6 2" xfId="4817" xr:uid="{6F2551D2-86D1-4181-9801-176BA05D282B}"/>
    <cellStyle name="Normal 2 6 7" xfId="2862" xr:uid="{00000000-0005-0000-0000-0000450B0000}"/>
    <cellStyle name="Normal 2 6 7 2" xfId="4818" xr:uid="{335BCDA8-1B77-4756-8467-6214FDBE647B}"/>
    <cellStyle name="Normal 2 7" xfId="2863" xr:uid="{00000000-0005-0000-0000-0000460B0000}"/>
    <cellStyle name="Normal 2 7 2" xfId="2864" xr:uid="{00000000-0005-0000-0000-0000470B0000}"/>
    <cellStyle name="Normal 2 7 2 2" xfId="4819" xr:uid="{281EDDA3-697C-4CB4-8318-6B342D258562}"/>
    <cellStyle name="Normal 2 8" xfId="2865" xr:uid="{00000000-0005-0000-0000-0000480B0000}"/>
    <cellStyle name="Normal 2 8 2" xfId="2866" xr:uid="{00000000-0005-0000-0000-0000490B0000}"/>
    <cellStyle name="Normal 2 8 2 2" xfId="4820" xr:uid="{68C802F2-8260-4EE4-87BC-BB3DF6053763}"/>
    <cellStyle name="Normal 2 9" xfId="2867" xr:uid="{00000000-0005-0000-0000-00004A0B0000}"/>
    <cellStyle name="Normal 2_LTE_RNDCIQ_Template_v10" xfId="2868" xr:uid="{00000000-0005-0000-0000-00004B0B0000}"/>
    <cellStyle name="Normal 20" xfId="2869" xr:uid="{00000000-0005-0000-0000-00004C0B0000}"/>
    <cellStyle name="Normal 21" xfId="2870" xr:uid="{00000000-0005-0000-0000-00004D0B0000}"/>
    <cellStyle name="Normal 21 2" xfId="2871" xr:uid="{00000000-0005-0000-0000-00004E0B0000}"/>
    <cellStyle name="Normal 21 2 2" xfId="4822" xr:uid="{E452B885-D600-472A-92FD-8089FDBFBB13}"/>
    <cellStyle name="Normal 21 3" xfId="2872" xr:uid="{00000000-0005-0000-0000-00004F0B0000}"/>
    <cellStyle name="Normal 21 3 2" xfId="4823" xr:uid="{CEDAAD0D-301A-49D8-88DB-5D6F99D9C9FF}"/>
    <cellStyle name="Normal 21 4" xfId="2873" xr:uid="{00000000-0005-0000-0000-0000500B0000}"/>
    <cellStyle name="Normal 21 4 2" xfId="4824" xr:uid="{2486E11E-7CA8-4580-A652-87FD5D6BD563}"/>
    <cellStyle name="Normal 21 5" xfId="2874" xr:uid="{00000000-0005-0000-0000-0000510B0000}"/>
    <cellStyle name="Normal 21 5 2" xfId="4825" xr:uid="{1AEAA5CE-09E1-4427-8F44-10E97CC7A533}"/>
    <cellStyle name="Normal 21 6" xfId="2875" xr:uid="{00000000-0005-0000-0000-0000520B0000}"/>
    <cellStyle name="Normal 21 6 2" xfId="4826" xr:uid="{4E916003-ADBF-481D-86B5-E4D15600D4CF}"/>
    <cellStyle name="Normal 21 7" xfId="2876" xr:uid="{00000000-0005-0000-0000-0000530B0000}"/>
    <cellStyle name="Normal 21 7 2" xfId="4827" xr:uid="{1ED94B12-3196-4D5E-BA70-AA2B8235FF2F}"/>
    <cellStyle name="Normal 21 8" xfId="4821" xr:uid="{23DAD86E-B549-4823-BE73-F3DB69C03170}"/>
    <cellStyle name="Normal 22" xfId="2877" xr:uid="{00000000-0005-0000-0000-0000540B0000}"/>
    <cellStyle name="Normal 22 2" xfId="2878" xr:uid="{00000000-0005-0000-0000-0000550B0000}"/>
    <cellStyle name="Normal 22 2 2" xfId="4829" xr:uid="{F0C478FF-7CBC-43BD-8A28-9773DB0BDE6D}"/>
    <cellStyle name="Normal 22 3" xfId="2879" xr:uid="{00000000-0005-0000-0000-0000560B0000}"/>
    <cellStyle name="Normal 22 3 2" xfId="4830" xr:uid="{A9C8D64A-78C2-476F-B2F0-82B6C406E532}"/>
    <cellStyle name="Normal 22 4" xfId="2880" xr:uid="{00000000-0005-0000-0000-0000570B0000}"/>
    <cellStyle name="Normal 22 4 2" xfId="4831" xr:uid="{8C3526EE-254D-4097-BD88-80E2C41300F9}"/>
    <cellStyle name="Normal 22 5" xfId="2881" xr:uid="{00000000-0005-0000-0000-0000580B0000}"/>
    <cellStyle name="Normal 22 5 2" xfId="4832" xr:uid="{4234C965-9B91-4ED9-87BE-2B70CCE2E0F9}"/>
    <cellStyle name="Normal 22 6" xfId="4828" xr:uid="{64EC63AE-D9E3-4A1A-9081-D5AFE1C9C1A5}"/>
    <cellStyle name="Normal 23" xfId="2882" xr:uid="{00000000-0005-0000-0000-0000590B0000}"/>
    <cellStyle name="Normal 23 2" xfId="4833" xr:uid="{03E1F951-EA1F-4D35-9B9E-6C62D0BBE3DC}"/>
    <cellStyle name="Normal 24" xfId="2883" xr:uid="{00000000-0005-0000-0000-00005A0B0000}"/>
    <cellStyle name="Normal 24 2" xfId="2884" xr:uid="{00000000-0005-0000-0000-00005B0B0000}"/>
    <cellStyle name="Normal 24 2 2" xfId="2885" xr:uid="{00000000-0005-0000-0000-00005C0B0000}"/>
    <cellStyle name="Normal 24 2 2 2" xfId="4836" xr:uid="{C65D755F-B30A-4A42-9C33-97683418B30C}"/>
    <cellStyle name="Normal 24 2 3" xfId="2886" xr:uid="{00000000-0005-0000-0000-00005D0B0000}"/>
    <cellStyle name="Normal 24 2 3 2" xfId="4837" xr:uid="{694A4BD8-917B-4748-8F80-172C3D5EA2FF}"/>
    <cellStyle name="Normal 24 2 4" xfId="4835" xr:uid="{63000E6A-5C70-45BA-B864-906E7EE3404F}"/>
    <cellStyle name="Normal 24 3" xfId="2887" xr:uid="{00000000-0005-0000-0000-00005E0B0000}"/>
    <cellStyle name="Normal 24 3 2" xfId="4838" xr:uid="{07F38A4F-1BDB-48E8-9A62-9D408F45567A}"/>
    <cellStyle name="Normal 24 4" xfId="4834" xr:uid="{7AFFD4CA-CC9B-4E0C-9154-2095BF67091A}"/>
    <cellStyle name="Normal 25" xfId="2888" xr:uid="{00000000-0005-0000-0000-00005F0B0000}"/>
    <cellStyle name="Normal 25 2" xfId="4839" xr:uid="{403BAB85-0786-43BE-A250-C7436F0AFDA3}"/>
    <cellStyle name="Normal 26" xfId="2889" xr:uid="{00000000-0005-0000-0000-0000600B0000}"/>
    <cellStyle name="Normal 26 2" xfId="4840" xr:uid="{38BCF39E-3AA3-4D0C-A27C-B4DE11FA975D}"/>
    <cellStyle name="Normal 27" xfId="2890" xr:uid="{00000000-0005-0000-0000-0000610B0000}"/>
    <cellStyle name="Normal 27 2" xfId="4841" xr:uid="{0987D6F5-791C-4F53-90B2-CE0587791B2D}"/>
    <cellStyle name="Normal 28" xfId="2891" xr:uid="{00000000-0005-0000-0000-0000620B0000}"/>
    <cellStyle name="Normal 28 2" xfId="4842" xr:uid="{D6FF564D-3AFC-43CA-A80F-3E8392D2884C}"/>
    <cellStyle name="Normal 29" xfId="2892" xr:uid="{00000000-0005-0000-0000-0000630B0000}"/>
    <cellStyle name="Normal 29 2" xfId="4843" xr:uid="{6C0BDDEA-7C62-4015-97E5-826F0CAF5D64}"/>
    <cellStyle name="Normal 3" xfId="2893" xr:uid="{00000000-0005-0000-0000-0000640B0000}"/>
    <cellStyle name="Normal 3 10" xfId="2894" xr:uid="{00000000-0005-0000-0000-0000650B0000}"/>
    <cellStyle name="Normal 3 11" xfId="2895" xr:uid="{00000000-0005-0000-0000-0000660B0000}"/>
    <cellStyle name="Normal 3 12" xfId="2896" xr:uid="{00000000-0005-0000-0000-0000670B0000}"/>
    <cellStyle name="Normal 3 13" xfId="2897" xr:uid="{00000000-0005-0000-0000-0000680B0000}"/>
    <cellStyle name="Normal 3 13 2" xfId="4845" xr:uid="{1FC0FBEC-37D5-4FF3-8798-E041E82B941B}"/>
    <cellStyle name="Normal 3 14" xfId="3222" xr:uid="{09116C13-6D40-4DEB-92CC-63E3848F3600}"/>
    <cellStyle name="Normal 3 14 2" xfId="4905" xr:uid="{6A420A5B-88AA-43DE-97F5-EE08BB2DD0DE}"/>
    <cellStyle name="Normal 3 15" xfId="4844" xr:uid="{0FE14FDD-6A1B-420A-A1D7-13B297475E08}"/>
    <cellStyle name="Normal 3 2" xfId="2898" xr:uid="{00000000-0005-0000-0000-0000690B0000}"/>
    <cellStyle name="Normal 3 2 10" xfId="2899" xr:uid="{00000000-0005-0000-0000-00006A0B0000}"/>
    <cellStyle name="Normal 3 2 10 2" xfId="4846" xr:uid="{1751C862-3368-4BAE-8562-6F77EC64FC75}"/>
    <cellStyle name="Normal 3 2 11" xfId="3229" xr:uid="{20639664-5E28-4575-B154-8ED7FF791E09}"/>
    <cellStyle name="Normal 3 2 11 2" xfId="4907" xr:uid="{F7EF90CA-7A00-4CF7-A9F9-3FCD1B2759DC}"/>
    <cellStyle name="Normal 3 2 2" xfId="2900" xr:uid="{00000000-0005-0000-0000-00006B0B0000}"/>
    <cellStyle name="Normal 3 2 2 2" xfId="2901" xr:uid="{00000000-0005-0000-0000-00006C0B0000}"/>
    <cellStyle name="Normal 3 2 2 2 2" xfId="2902" xr:uid="{00000000-0005-0000-0000-00006D0B0000}"/>
    <cellStyle name="Normal 3 2 2 2 2 2" xfId="4848" xr:uid="{14541785-5DAB-44D3-B15F-C8452E6E4DD2}"/>
    <cellStyle name="Normal 3 2 2 2 3" xfId="2903" xr:uid="{00000000-0005-0000-0000-00006E0B0000}"/>
    <cellStyle name="Normal 3 2 2 2 3 2" xfId="4849" xr:uid="{83CBAAC8-16ED-4C31-A0FE-774F4D325C7C}"/>
    <cellStyle name="Normal 3 2 2 2 4" xfId="2904" xr:uid="{00000000-0005-0000-0000-00006F0B0000}"/>
    <cellStyle name="Normal 3 2 2 2 4 2" xfId="4850" xr:uid="{A3B323C1-BBFE-43EC-AA53-AE9BE16C2E46}"/>
    <cellStyle name="Normal 3 2 2 2 5" xfId="2905" xr:uid="{00000000-0005-0000-0000-0000700B0000}"/>
    <cellStyle name="Normal 3 2 2 2 5 2" xfId="4851" xr:uid="{B5A1B611-4653-4EAB-8B13-7AB64A72932B}"/>
    <cellStyle name="Normal 3 2 2 2 6" xfId="2906" xr:uid="{00000000-0005-0000-0000-0000710B0000}"/>
    <cellStyle name="Normal 3 2 2 2 6 2" xfId="4852" xr:uid="{16B087FF-3A97-4D47-8224-D34C7E0E1742}"/>
    <cellStyle name="Normal 3 2 2 3" xfId="2907" xr:uid="{00000000-0005-0000-0000-0000720B0000}"/>
    <cellStyle name="Normal 3 2 2 4" xfId="2908" xr:uid="{00000000-0005-0000-0000-0000730B0000}"/>
    <cellStyle name="Normal 3 2 2 5" xfId="2909" xr:uid="{00000000-0005-0000-0000-0000740B0000}"/>
    <cellStyle name="Normal 3 2 2 6" xfId="2910" xr:uid="{00000000-0005-0000-0000-0000750B0000}"/>
    <cellStyle name="Normal 3 2 2 7" xfId="3235" xr:uid="{B8338173-5EE9-455E-96C3-4B00509D508A}"/>
    <cellStyle name="Normal 3 2 2 7 2" xfId="4911" xr:uid="{DD919661-3EE1-4466-8CD0-58F4D258FA41}"/>
    <cellStyle name="Normal 3 2 2 8" xfId="4847" xr:uid="{7F852C85-066B-483C-A0BE-365AA15786B5}"/>
    <cellStyle name="Normal 3 2 3" xfId="2911" xr:uid="{00000000-0005-0000-0000-0000760B0000}"/>
    <cellStyle name="Normal 3 2 3 2" xfId="4853" xr:uid="{8685117F-99CA-44B7-B471-E65390530F18}"/>
    <cellStyle name="Normal 3 2 4" xfId="2912" xr:uid="{00000000-0005-0000-0000-0000770B0000}"/>
    <cellStyle name="Normal 3 2 4 2" xfId="4854" xr:uid="{8E1083D7-B2EC-496F-8271-E25225E58027}"/>
    <cellStyle name="Normal 3 2 5" xfId="2913" xr:uid="{00000000-0005-0000-0000-0000780B0000}"/>
    <cellStyle name="Normal 3 2 5 2" xfId="4855" xr:uid="{80846056-A662-47BE-AE4E-A4938659183F}"/>
    <cellStyle name="Normal 3 2 6" xfId="2914" xr:uid="{00000000-0005-0000-0000-0000790B0000}"/>
    <cellStyle name="Normal 3 2 6 2" xfId="4856" xr:uid="{5269972C-216D-46D5-A1CA-F07260AB6883}"/>
    <cellStyle name="Normal 3 2 7" xfId="2915" xr:uid="{00000000-0005-0000-0000-00007A0B0000}"/>
    <cellStyle name="Normal 3 2 7 2" xfId="4857" xr:uid="{D729C97E-4998-44B7-9BB4-4776E7AC4F8A}"/>
    <cellStyle name="Normal 3 2 8" xfId="2916" xr:uid="{00000000-0005-0000-0000-00007B0B0000}"/>
    <cellStyle name="Normal 3 2 8 2" xfId="4858" xr:uid="{519461C1-29DF-48E4-8920-9EF0618C8870}"/>
    <cellStyle name="Normal 3 2 9" xfId="2917" xr:uid="{00000000-0005-0000-0000-00007C0B0000}"/>
    <cellStyle name="Normal 3 2 9 2" xfId="4859" xr:uid="{F48215F5-77DE-42E4-9070-5C2ECFC5A5A6}"/>
    <cellStyle name="Normal 3 3" xfId="2918" xr:uid="{00000000-0005-0000-0000-00007D0B0000}"/>
    <cellStyle name="Normal 3 3 2" xfId="2919" xr:uid="{00000000-0005-0000-0000-00007E0B0000}"/>
    <cellStyle name="Normal 3 3 2 2" xfId="4861" xr:uid="{A3349DFB-EF99-48C1-A35E-58E16CADD51D}"/>
    <cellStyle name="Normal 3 3 3" xfId="3232" xr:uid="{9AFA39A4-9219-4A04-93C9-D6B596BE94B3}"/>
    <cellStyle name="Normal 3 3 3 2" xfId="4909" xr:uid="{3654C89B-DEF1-4983-989D-09DE7EF0CF7F}"/>
    <cellStyle name="Normal 3 3 4" xfId="4860" xr:uid="{0124B79C-549E-4DDB-A1DD-9E359667FD7C}"/>
    <cellStyle name="Normal 3 4" xfId="2920" xr:uid="{00000000-0005-0000-0000-00007F0B0000}"/>
    <cellStyle name="Normal 3 4 2" xfId="2921" xr:uid="{00000000-0005-0000-0000-0000800B0000}"/>
    <cellStyle name="Normal 3 4 2 2" xfId="4863" xr:uid="{574F9082-611A-4B7D-942C-7DE8277ADA53}"/>
    <cellStyle name="Normal 3 4 3" xfId="3237" xr:uid="{906D0273-5472-4282-B5E7-28D299D945C1}"/>
    <cellStyle name="Normal 3 4 4" xfId="4862" xr:uid="{A31466ED-D997-4248-9E3E-789C079646CD}"/>
    <cellStyle name="Normal 3 5" xfId="2922" xr:uid="{00000000-0005-0000-0000-0000810B0000}"/>
    <cellStyle name="Normal 3 5 2" xfId="2923" xr:uid="{00000000-0005-0000-0000-0000820B0000}"/>
    <cellStyle name="Normal 3 5 2 2" xfId="4865" xr:uid="{65F70990-3993-4E88-A128-9681EA3CB44F}"/>
    <cellStyle name="Normal 3 5 3" xfId="4864" xr:uid="{B60DB6FB-671B-478E-A360-13FE113B851A}"/>
    <cellStyle name="Normal 3 6" xfId="2924" xr:uid="{00000000-0005-0000-0000-0000830B0000}"/>
    <cellStyle name="Normal 3 6 2" xfId="2925" xr:uid="{00000000-0005-0000-0000-0000840B0000}"/>
    <cellStyle name="Normal 3 6 2 2" xfId="2926" xr:uid="{00000000-0005-0000-0000-0000850B0000}"/>
    <cellStyle name="Normal 3 6 2 3" xfId="2927" xr:uid="{00000000-0005-0000-0000-0000860B0000}"/>
    <cellStyle name="Normal 3 6 2 4" xfId="2928" xr:uid="{00000000-0005-0000-0000-0000870B0000}"/>
    <cellStyle name="Normal 3 6 2 5" xfId="2929" xr:uid="{00000000-0005-0000-0000-0000880B0000}"/>
    <cellStyle name="Normal 3 6 2 6" xfId="2930" xr:uid="{00000000-0005-0000-0000-0000890B0000}"/>
    <cellStyle name="Normal 3 6 2 7" xfId="4866" xr:uid="{5559678C-68BB-4A99-93BE-3D02FC94E315}"/>
    <cellStyle name="Normal 3 6 3" xfId="2931" xr:uid="{00000000-0005-0000-0000-00008A0B0000}"/>
    <cellStyle name="Normal 3 6 3 2" xfId="4867" xr:uid="{E55B3DC7-CFCF-46F1-AB53-8343A8251595}"/>
    <cellStyle name="Normal 3 6 4" xfId="2932" xr:uid="{00000000-0005-0000-0000-00008B0B0000}"/>
    <cellStyle name="Normal 3 6 4 2" xfId="4868" xr:uid="{D80E3806-67E3-4D4D-84C2-F8994D8D2F79}"/>
    <cellStyle name="Normal 3 6 5" xfId="2933" xr:uid="{00000000-0005-0000-0000-00008C0B0000}"/>
    <cellStyle name="Normal 3 6 5 2" xfId="4869" xr:uid="{3551EF70-254A-4EF4-8E9E-2BEEA6506478}"/>
    <cellStyle name="Normal 3 6 6" xfId="2934" xr:uid="{00000000-0005-0000-0000-00008D0B0000}"/>
    <cellStyle name="Normal 3 6 6 2" xfId="4870" xr:uid="{B010E6FB-6A3F-422B-AA64-5CC4E21422F9}"/>
    <cellStyle name="Normal 3 6 7" xfId="2935" xr:uid="{00000000-0005-0000-0000-00008E0B0000}"/>
    <cellStyle name="Normal 3 6 7 2" xfId="4871" xr:uid="{D82E551F-3434-4963-ABEF-33016FE4B8FC}"/>
    <cellStyle name="Normal 3 7" xfId="2936" xr:uid="{00000000-0005-0000-0000-00008F0B0000}"/>
    <cellStyle name="Normal 3 8" xfId="2937" xr:uid="{00000000-0005-0000-0000-0000900B0000}"/>
    <cellStyle name="Normal 3 9" xfId="2938" xr:uid="{00000000-0005-0000-0000-0000910B0000}"/>
    <cellStyle name="Normal 3_LTE_RNDCIQ_Template_v10" xfId="2939" xr:uid="{00000000-0005-0000-0000-0000920B0000}"/>
    <cellStyle name="Normal 30" xfId="2940" xr:uid="{00000000-0005-0000-0000-0000930B0000}"/>
    <cellStyle name="Normal 30 2" xfId="4872" xr:uid="{7FBDEE47-7441-4989-BC0D-283F475BB461}"/>
    <cellStyle name="Normal 31" xfId="2941" xr:uid="{00000000-0005-0000-0000-0000940B0000}"/>
    <cellStyle name="Normal 31 2" xfId="4873" xr:uid="{FAC4FA4F-BBC3-4162-83B7-080542DAB450}"/>
    <cellStyle name="Normal 32" xfId="2942" xr:uid="{00000000-0005-0000-0000-0000950B0000}"/>
    <cellStyle name="Normal 32 2" xfId="4874" xr:uid="{57478AD5-84B7-4156-B522-B96740DD9D61}"/>
    <cellStyle name="Normal 33" xfId="2943" xr:uid="{00000000-0005-0000-0000-0000960B0000}"/>
    <cellStyle name="Normal 33 2" xfId="4875" xr:uid="{13AF8EDB-AC83-42C2-B951-1E16714A2605}"/>
    <cellStyle name="Normal 34" xfId="2944" xr:uid="{00000000-0005-0000-0000-0000970B0000}"/>
    <cellStyle name="Normal 35" xfId="2945" xr:uid="{00000000-0005-0000-0000-0000980B0000}"/>
    <cellStyle name="Normal 36" xfId="2946" xr:uid="{00000000-0005-0000-0000-0000990B0000}"/>
    <cellStyle name="Normal 36 2" xfId="4876" xr:uid="{F03BAA08-39E1-419D-93EB-4F17646EC13F}"/>
    <cellStyle name="Normal 37" xfId="2947" xr:uid="{00000000-0005-0000-0000-00009A0B0000}"/>
    <cellStyle name="Normal 38" xfId="2948" xr:uid="{00000000-0005-0000-0000-00009B0B0000}"/>
    <cellStyle name="Normal 39" xfId="2949" xr:uid="{00000000-0005-0000-0000-00009C0B0000}"/>
    <cellStyle name="Normal 4" xfId="2950" xr:uid="{00000000-0005-0000-0000-00009D0B0000}"/>
    <cellStyle name="Normal 4 10" xfId="2951" xr:uid="{00000000-0005-0000-0000-00009E0B0000}"/>
    <cellStyle name="Normal 4 11" xfId="2952" xr:uid="{00000000-0005-0000-0000-00009F0B0000}"/>
    <cellStyle name="Normal 4 12" xfId="2953" xr:uid="{00000000-0005-0000-0000-0000A00B0000}"/>
    <cellStyle name="Normal 4 13" xfId="2954" xr:uid="{00000000-0005-0000-0000-0000A10B0000}"/>
    <cellStyle name="Normal 4 13 2" xfId="4877" xr:uid="{64C7C350-3F76-4652-AACF-4F309445FE2B}"/>
    <cellStyle name="Normal 4 14" xfId="3228" xr:uid="{B19C0144-3E14-4B86-A15B-C93862D12C20}"/>
    <cellStyle name="Normal 4 2" xfId="2955" xr:uid="{00000000-0005-0000-0000-0000A20B0000}"/>
    <cellStyle name="Normal 4 2 10" xfId="2956" xr:uid="{00000000-0005-0000-0000-0000A30B0000}"/>
    <cellStyle name="Normal 4 2 10 2" xfId="4878" xr:uid="{46360A29-28E6-4BC1-9D15-EA113D072197}"/>
    <cellStyle name="Normal 4 2 11" xfId="3234" xr:uid="{267F4D67-5E06-4FCA-A21C-DB9BF0A2ED04}"/>
    <cellStyle name="Normal 4 2 2" xfId="2957" xr:uid="{00000000-0005-0000-0000-0000A40B0000}"/>
    <cellStyle name="Normal 4 2 2 2" xfId="2958" xr:uid="{00000000-0005-0000-0000-0000A50B0000}"/>
    <cellStyle name="Normal 4 2 2 2 2" xfId="2959" xr:uid="{00000000-0005-0000-0000-0000A60B0000}"/>
    <cellStyle name="Normal 4 2 2 2 3" xfId="2960" xr:uid="{00000000-0005-0000-0000-0000A70B0000}"/>
    <cellStyle name="Normal 4 2 2 2 4" xfId="2961" xr:uid="{00000000-0005-0000-0000-0000A80B0000}"/>
    <cellStyle name="Normal 4 2 2 2 5" xfId="2962" xr:uid="{00000000-0005-0000-0000-0000A90B0000}"/>
    <cellStyle name="Normal 4 2 2 2 6" xfId="2963" xr:uid="{00000000-0005-0000-0000-0000AA0B0000}"/>
    <cellStyle name="Normal 4 2 2 3" xfId="2964" xr:uid="{00000000-0005-0000-0000-0000AB0B0000}"/>
    <cellStyle name="Normal 4 2 2 4" xfId="2965" xr:uid="{00000000-0005-0000-0000-0000AC0B0000}"/>
    <cellStyle name="Normal 4 2 2 5" xfId="2966" xr:uid="{00000000-0005-0000-0000-0000AD0B0000}"/>
    <cellStyle name="Normal 4 2 2 6" xfId="2967" xr:uid="{00000000-0005-0000-0000-0000AE0B0000}"/>
    <cellStyle name="Normal 4 2 3" xfId="2968" xr:uid="{00000000-0005-0000-0000-0000AF0B0000}"/>
    <cellStyle name="Normal 4 2 4" xfId="2969" xr:uid="{00000000-0005-0000-0000-0000B00B0000}"/>
    <cellStyle name="Normal 4 2 5" xfId="2970" xr:uid="{00000000-0005-0000-0000-0000B10B0000}"/>
    <cellStyle name="Normal 4 2 6" xfId="2971" xr:uid="{00000000-0005-0000-0000-0000B20B0000}"/>
    <cellStyle name="Normal 4 2 7" xfId="2972" xr:uid="{00000000-0005-0000-0000-0000B30B0000}"/>
    <cellStyle name="Normal 4 2 8" xfId="2973" xr:uid="{00000000-0005-0000-0000-0000B40B0000}"/>
    <cellStyle name="Normal 4 2 9" xfId="2974" xr:uid="{00000000-0005-0000-0000-0000B50B0000}"/>
    <cellStyle name="Normal 4 3" xfId="2975" xr:uid="{00000000-0005-0000-0000-0000B60B0000}"/>
    <cellStyle name="Normal 4 3 2" xfId="2976" xr:uid="{00000000-0005-0000-0000-0000B70B0000}"/>
    <cellStyle name="Normal 4 3 2 2" xfId="4879" xr:uid="{DA7C34A2-F7B0-449E-950F-9A261C997BDD}"/>
    <cellStyle name="Normal 4 4" xfId="2977" xr:uid="{00000000-0005-0000-0000-0000B80B0000}"/>
    <cellStyle name="Normal 4 4 2" xfId="2978" xr:uid="{00000000-0005-0000-0000-0000B90B0000}"/>
    <cellStyle name="Normal 4 4 2 2" xfId="4880" xr:uid="{1D70D949-10F6-4D33-86C7-E4A0CEEDC82E}"/>
    <cellStyle name="Normal 4 5" xfId="2979" xr:uid="{00000000-0005-0000-0000-0000BA0B0000}"/>
    <cellStyle name="Normal 4 5 2" xfId="2980" xr:uid="{00000000-0005-0000-0000-0000BB0B0000}"/>
    <cellStyle name="Normal 4 5 2 2" xfId="4881" xr:uid="{B3949DF5-1B17-4A89-9770-3703F84F65E7}"/>
    <cellStyle name="Normal 4 6" xfId="2981" xr:uid="{00000000-0005-0000-0000-0000BC0B0000}"/>
    <cellStyle name="Normal 4 6 2" xfId="2982" xr:uid="{00000000-0005-0000-0000-0000BD0B0000}"/>
    <cellStyle name="Normal 4 6 2 2" xfId="2983" xr:uid="{00000000-0005-0000-0000-0000BE0B0000}"/>
    <cellStyle name="Normal 4 6 2 3" xfId="2984" xr:uid="{00000000-0005-0000-0000-0000BF0B0000}"/>
    <cellStyle name="Normal 4 6 2 4" xfId="2985" xr:uid="{00000000-0005-0000-0000-0000C00B0000}"/>
    <cellStyle name="Normal 4 6 2 5" xfId="2986" xr:uid="{00000000-0005-0000-0000-0000C10B0000}"/>
    <cellStyle name="Normal 4 6 2 6" xfId="2987" xr:uid="{00000000-0005-0000-0000-0000C20B0000}"/>
    <cellStyle name="Normal 4 6 3" xfId="2988" xr:uid="{00000000-0005-0000-0000-0000C30B0000}"/>
    <cellStyle name="Normal 4 6 4" xfId="2989" xr:uid="{00000000-0005-0000-0000-0000C40B0000}"/>
    <cellStyle name="Normal 4 6 5" xfId="2990" xr:uid="{00000000-0005-0000-0000-0000C50B0000}"/>
    <cellStyle name="Normal 4 6 6" xfId="2991" xr:uid="{00000000-0005-0000-0000-0000C60B0000}"/>
    <cellStyle name="Normal 4 7" xfId="2992" xr:uid="{00000000-0005-0000-0000-0000C70B0000}"/>
    <cellStyle name="Normal 4 8" xfId="2993" xr:uid="{00000000-0005-0000-0000-0000C80B0000}"/>
    <cellStyle name="Normal 4 9" xfId="2994" xr:uid="{00000000-0005-0000-0000-0000C90B0000}"/>
    <cellStyle name="Normal 4_LTE_RNDCIQ_Template_v10" xfId="2995" xr:uid="{00000000-0005-0000-0000-0000CA0B0000}"/>
    <cellStyle name="Normal 40" xfId="2996" xr:uid="{00000000-0005-0000-0000-0000CB0B0000}"/>
    <cellStyle name="Normal 41" xfId="2997" xr:uid="{00000000-0005-0000-0000-0000CC0B0000}"/>
    <cellStyle name="Normal 42" xfId="2998" xr:uid="{00000000-0005-0000-0000-0000CD0B0000}"/>
    <cellStyle name="Normal 43" xfId="2999" xr:uid="{00000000-0005-0000-0000-0000CE0B0000}"/>
    <cellStyle name="Normal 44" xfId="3000" xr:uid="{00000000-0005-0000-0000-0000CF0B0000}"/>
    <cellStyle name="Normal 45" xfId="3001" xr:uid="{00000000-0005-0000-0000-0000D00B0000}"/>
    <cellStyle name="Normal 46" xfId="3002" xr:uid="{00000000-0005-0000-0000-0000D10B0000}"/>
    <cellStyle name="Normal 47" xfId="3003" xr:uid="{00000000-0005-0000-0000-0000D20B0000}"/>
    <cellStyle name="Normal 48" xfId="3004" xr:uid="{00000000-0005-0000-0000-0000D30B0000}"/>
    <cellStyle name="Normal 49" xfId="3005" xr:uid="{00000000-0005-0000-0000-0000D40B0000}"/>
    <cellStyle name="Normal 5" xfId="3006" xr:uid="{00000000-0005-0000-0000-0000D50B0000}"/>
    <cellStyle name="Normal 5 2" xfId="3007" xr:uid="{00000000-0005-0000-0000-0000D60B0000}"/>
    <cellStyle name="Normal 5 2 2" xfId="3233" xr:uid="{73F933CB-475C-4155-997B-31D1BA75F538}"/>
    <cellStyle name="Normal 5 2 2 2" xfId="4910" xr:uid="{C48F3CE0-B791-4AA2-84C3-D0E2D54FC771}"/>
    <cellStyle name="Normal 5 3" xfId="3008" xr:uid="{00000000-0005-0000-0000-0000D70B0000}"/>
    <cellStyle name="Normal 5 4" xfId="3227" xr:uid="{ACCBB618-C79C-489D-AA81-EF4C1D0E0514}"/>
    <cellStyle name="Normal 5 4 2" xfId="4906" xr:uid="{ED0E231C-882C-4223-B3C4-D6E1E705BC84}"/>
    <cellStyle name="Normal 5_LTE_RNDCIQ_Template_v10" xfId="3009" xr:uid="{00000000-0005-0000-0000-0000D80B0000}"/>
    <cellStyle name="Normal 50" xfId="3010" xr:uid="{00000000-0005-0000-0000-0000D90B0000}"/>
    <cellStyle name="Normal 51" xfId="3011" xr:uid="{00000000-0005-0000-0000-0000DA0B0000}"/>
    <cellStyle name="Normal 52" xfId="3012" xr:uid="{00000000-0005-0000-0000-0000DB0B0000}"/>
    <cellStyle name="Normal 53" xfId="3013" xr:uid="{00000000-0005-0000-0000-0000DC0B0000}"/>
    <cellStyle name="Normal 54" xfId="3014" xr:uid="{00000000-0005-0000-0000-0000DD0B0000}"/>
    <cellStyle name="Normal 55" xfId="3015" xr:uid="{00000000-0005-0000-0000-0000DE0B0000}"/>
    <cellStyle name="Normal 56" xfId="3016" xr:uid="{00000000-0005-0000-0000-0000DF0B0000}"/>
    <cellStyle name="Normal 57" xfId="3017" xr:uid="{00000000-0005-0000-0000-0000E00B0000}"/>
    <cellStyle name="Normal 58" xfId="3018" xr:uid="{00000000-0005-0000-0000-0000E10B0000}"/>
    <cellStyle name="Normal 59" xfId="3019" xr:uid="{00000000-0005-0000-0000-0000E20B0000}"/>
    <cellStyle name="Normal 6" xfId="3020" xr:uid="{00000000-0005-0000-0000-0000E30B0000}"/>
    <cellStyle name="Normal 6 10" xfId="3021" xr:uid="{00000000-0005-0000-0000-0000E40B0000}"/>
    <cellStyle name="Normal 6 10 2" xfId="4882" xr:uid="{E781ABBA-616F-4FE4-84DF-F6E16D682580}"/>
    <cellStyle name="Normal 6 11" xfId="3231" xr:uid="{D5E5065D-C6D2-4C88-A1B3-675CDEC65D59}"/>
    <cellStyle name="Normal 6 2" xfId="3022" xr:uid="{00000000-0005-0000-0000-0000E50B0000}"/>
    <cellStyle name="Normal 6 3" xfId="3023" xr:uid="{00000000-0005-0000-0000-0000E60B0000}"/>
    <cellStyle name="Normal 6 4" xfId="3024" xr:uid="{00000000-0005-0000-0000-0000E70B0000}"/>
    <cellStyle name="Normal 6 5" xfId="3025" xr:uid="{00000000-0005-0000-0000-0000E80B0000}"/>
    <cellStyle name="Normal 6 6" xfId="3026" xr:uid="{00000000-0005-0000-0000-0000E90B0000}"/>
    <cellStyle name="Normal 6 7" xfId="3027" xr:uid="{00000000-0005-0000-0000-0000EA0B0000}"/>
    <cellStyle name="Normal 6 8" xfId="3028" xr:uid="{00000000-0005-0000-0000-0000EB0B0000}"/>
    <cellStyle name="Normal 6 9" xfId="3029" xr:uid="{00000000-0005-0000-0000-0000EC0B0000}"/>
    <cellStyle name="Normal 60" xfId="3030" xr:uid="{00000000-0005-0000-0000-0000ED0B0000}"/>
    <cellStyle name="Normal 61" xfId="3031" xr:uid="{00000000-0005-0000-0000-0000EE0B0000}"/>
    <cellStyle name="Normal 62" xfId="3032" xr:uid="{00000000-0005-0000-0000-0000EF0B0000}"/>
    <cellStyle name="Normal 63" xfId="3033" xr:uid="{00000000-0005-0000-0000-0000F00B0000}"/>
    <cellStyle name="Normal 64" xfId="3034" xr:uid="{00000000-0005-0000-0000-0000F10B0000}"/>
    <cellStyle name="Normal 65" xfId="3035" xr:uid="{00000000-0005-0000-0000-0000F20B0000}"/>
    <cellStyle name="Normal 66" xfId="3036" xr:uid="{00000000-0005-0000-0000-0000F30B0000}"/>
    <cellStyle name="Normal 67" xfId="3037" xr:uid="{00000000-0005-0000-0000-0000F40B0000}"/>
    <cellStyle name="Normal 68" xfId="3038" xr:uid="{00000000-0005-0000-0000-0000F50B0000}"/>
    <cellStyle name="Normal 69" xfId="3039" xr:uid="{00000000-0005-0000-0000-0000F60B0000}"/>
    <cellStyle name="Normal 7" xfId="3040" xr:uid="{00000000-0005-0000-0000-0000F70B0000}"/>
    <cellStyle name="Normal 7 2" xfId="3041" xr:uid="{00000000-0005-0000-0000-0000F80B0000}"/>
    <cellStyle name="Normal 7 2 2" xfId="4884" xr:uid="{29A50C39-E10E-4FE0-B1B5-C2C1D09CB2A6}"/>
    <cellStyle name="Normal 7 3" xfId="3042" xr:uid="{00000000-0005-0000-0000-0000F90B0000}"/>
    <cellStyle name="Normal 7 3 2" xfId="4885" xr:uid="{4E7C63B2-FC80-435D-8D23-5292F585C3D9}"/>
    <cellStyle name="Normal 7 4" xfId="3230" xr:uid="{A20FF512-5436-4A31-B0B6-792FE875FD6B}"/>
    <cellStyle name="Normal 7 4 2" xfId="4908" xr:uid="{70365A5A-D5FE-4567-9BD5-2C49FD1F178B}"/>
    <cellStyle name="Normal 7 5" xfId="4883" xr:uid="{20F48474-73DA-480B-B6E9-E32A13BBE9C4}"/>
    <cellStyle name="Normal 70" xfId="3043" xr:uid="{00000000-0005-0000-0000-0000FA0B0000}"/>
    <cellStyle name="Normal 71" xfId="3044" xr:uid="{00000000-0005-0000-0000-0000FB0B0000}"/>
    <cellStyle name="Normal 72" xfId="3045" xr:uid="{00000000-0005-0000-0000-0000FC0B0000}"/>
    <cellStyle name="Normal 73" xfId="3046" xr:uid="{00000000-0005-0000-0000-0000FD0B0000}"/>
    <cellStyle name="Normal 74" xfId="3047" xr:uid="{00000000-0005-0000-0000-0000FE0B0000}"/>
    <cellStyle name="Normal 75" xfId="3048" xr:uid="{00000000-0005-0000-0000-0000FF0B0000}"/>
    <cellStyle name="Normal 76" xfId="3049" xr:uid="{00000000-0005-0000-0000-0000000C0000}"/>
    <cellStyle name="Normal 77" xfId="3050" xr:uid="{00000000-0005-0000-0000-0000010C0000}"/>
    <cellStyle name="Normal 78" xfId="3051" xr:uid="{00000000-0005-0000-0000-0000020C0000}"/>
    <cellStyle name="Normal 79" xfId="3052" xr:uid="{00000000-0005-0000-0000-0000030C0000}"/>
    <cellStyle name="Normal 8" xfId="3053" xr:uid="{00000000-0005-0000-0000-0000040C0000}"/>
    <cellStyle name="Normal 8 2" xfId="3054" xr:uid="{00000000-0005-0000-0000-0000050C0000}"/>
    <cellStyle name="Normal 8 3" xfId="3055" xr:uid="{00000000-0005-0000-0000-0000060C0000}"/>
    <cellStyle name="Normal 8 3 2" xfId="4886" xr:uid="{34DD1276-5E85-4718-BE8A-233D2155BD94}"/>
    <cellStyle name="Normal 8 4" xfId="3236" xr:uid="{0DB7E73C-B927-4ADC-9D95-534309B08811}"/>
    <cellStyle name="Normal 8 4 2" xfId="4912" xr:uid="{D521ACC5-396E-420C-8357-4736F995ED04}"/>
    <cellStyle name="Normal 80" xfId="3056" xr:uid="{00000000-0005-0000-0000-0000070C0000}"/>
    <cellStyle name="Normal 81" xfId="3057" xr:uid="{00000000-0005-0000-0000-0000080C0000}"/>
    <cellStyle name="Normal 82" xfId="3058" xr:uid="{00000000-0005-0000-0000-0000090C0000}"/>
    <cellStyle name="Normal 83" xfId="3059" xr:uid="{00000000-0005-0000-0000-00000A0C0000}"/>
    <cellStyle name="Normal 84" xfId="3060" xr:uid="{00000000-0005-0000-0000-00000B0C0000}"/>
    <cellStyle name="Normal 85" xfId="3061" xr:uid="{00000000-0005-0000-0000-00000C0C0000}"/>
    <cellStyle name="Normal 86" xfId="3062" xr:uid="{00000000-0005-0000-0000-00000D0C0000}"/>
    <cellStyle name="Normal 87" xfId="3063" xr:uid="{00000000-0005-0000-0000-00000E0C0000}"/>
    <cellStyle name="Normal 88" xfId="3064" xr:uid="{00000000-0005-0000-0000-00000F0C0000}"/>
    <cellStyle name="Normal 89" xfId="3065" xr:uid="{00000000-0005-0000-0000-0000100C0000}"/>
    <cellStyle name="Normal 9" xfId="3066" xr:uid="{00000000-0005-0000-0000-0000110C0000}"/>
    <cellStyle name="Normal 9 2" xfId="3067" xr:uid="{00000000-0005-0000-0000-0000120C0000}"/>
    <cellStyle name="Normal 9 3" xfId="3068" xr:uid="{00000000-0005-0000-0000-0000130C0000}"/>
    <cellStyle name="Normal 9 3 2" xfId="4887" xr:uid="{BEDC33C6-4EBC-4E5C-93EF-8066A034989F}"/>
    <cellStyle name="Normal 90" xfId="3069" xr:uid="{00000000-0005-0000-0000-0000140C0000}"/>
    <cellStyle name="Normal 91" xfId="3070" xr:uid="{00000000-0005-0000-0000-0000150C0000}"/>
    <cellStyle name="Normal 92" xfId="3071" xr:uid="{00000000-0005-0000-0000-0000160C0000}"/>
    <cellStyle name="Normal 93" xfId="3072" xr:uid="{00000000-0005-0000-0000-0000170C0000}"/>
    <cellStyle name="Normal 94" xfId="3073" xr:uid="{00000000-0005-0000-0000-0000180C0000}"/>
    <cellStyle name="Normal 95" xfId="3074" xr:uid="{00000000-0005-0000-0000-0000190C0000}"/>
    <cellStyle name="Normal 96" xfId="3075" xr:uid="{00000000-0005-0000-0000-00001A0C0000}"/>
    <cellStyle name="Normal 97" xfId="3076" xr:uid="{00000000-0005-0000-0000-00001B0C0000}"/>
    <cellStyle name="Normal 98" xfId="3077" xr:uid="{00000000-0005-0000-0000-00001C0C0000}"/>
    <cellStyle name="Normal 99" xfId="3078" xr:uid="{00000000-0005-0000-0000-00001D0C0000}"/>
    <cellStyle name="Normal_AWS_Willows_Lab_UMTS_RNC3B_CIQ_RevA" xfId="3079" xr:uid="{00000000-0005-0000-0000-00001E0C0000}"/>
    <cellStyle name="Normal_RNDCIQProgram_Version6_Junaid" xfId="3080" xr:uid="{00000000-0005-0000-0000-0000220C0000}"/>
    <cellStyle name="Note 10" xfId="3081" xr:uid="{00000000-0005-0000-0000-0000230C0000}"/>
    <cellStyle name="Note 11" xfId="3082" xr:uid="{00000000-0005-0000-0000-0000240C0000}"/>
    <cellStyle name="Note 12" xfId="3083" xr:uid="{00000000-0005-0000-0000-0000250C0000}"/>
    <cellStyle name="Note 12 2" xfId="3084" xr:uid="{00000000-0005-0000-0000-0000260C0000}"/>
    <cellStyle name="Note 12 3" xfId="3085" xr:uid="{00000000-0005-0000-0000-0000270C0000}"/>
    <cellStyle name="Note 12 4" xfId="3086" xr:uid="{00000000-0005-0000-0000-0000280C0000}"/>
    <cellStyle name="Note 12 5" xfId="3087" xr:uid="{00000000-0005-0000-0000-0000290C0000}"/>
    <cellStyle name="Note 12 6" xfId="3088" xr:uid="{00000000-0005-0000-0000-00002A0C0000}"/>
    <cellStyle name="Note 12_ROGERS_RND_CIQ_Montreal_LTE_Rollout_Rev03_1" xfId="3089" xr:uid="{00000000-0005-0000-0000-00002B0C0000}"/>
    <cellStyle name="Note 13" xfId="3090" xr:uid="{00000000-0005-0000-0000-00002C0C0000}"/>
    <cellStyle name="Note 13 2" xfId="3091" xr:uid="{00000000-0005-0000-0000-00002D0C0000}"/>
    <cellStyle name="Note 13 3" xfId="3092" xr:uid="{00000000-0005-0000-0000-00002E0C0000}"/>
    <cellStyle name="Note 13 4" xfId="3093" xr:uid="{00000000-0005-0000-0000-00002F0C0000}"/>
    <cellStyle name="Note 13 5" xfId="3094" xr:uid="{00000000-0005-0000-0000-0000300C0000}"/>
    <cellStyle name="Note 13 6" xfId="3095" xr:uid="{00000000-0005-0000-0000-0000310C0000}"/>
    <cellStyle name="Note 13_ROGERS_RND_CIQ_Montreal_LTE_Rollout_Rev03_1" xfId="3096" xr:uid="{00000000-0005-0000-0000-0000320C0000}"/>
    <cellStyle name="Note 14" xfId="3097" xr:uid="{00000000-0005-0000-0000-0000330C0000}"/>
    <cellStyle name="Note 15" xfId="3098" xr:uid="{00000000-0005-0000-0000-0000340C0000}"/>
    <cellStyle name="Note 16" xfId="3099" xr:uid="{00000000-0005-0000-0000-0000350C0000}"/>
    <cellStyle name="Note 17" xfId="3100" xr:uid="{00000000-0005-0000-0000-0000360C0000}"/>
    <cellStyle name="Note 18" xfId="3101" xr:uid="{00000000-0005-0000-0000-0000370C0000}"/>
    <cellStyle name="Note 19" xfId="3102" xr:uid="{00000000-0005-0000-0000-0000380C0000}"/>
    <cellStyle name="Note 19 2" xfId="3103" xr:uid="{00000000-0005-0000-0000-0000390C0000}"/>
    <cellStyle name="Note 2" xfId="3104" xr:uid="{00000000-0005-0000-0000-00003A0C0000}"/>
    <cellStyle name="Note 2 2" xfId="3105" xr:uid="{00000000-0005-0000-0000-00003B0C0000}"/>
    <cellStyle name="Note 2 2 2" xfId="3106" xr:uid="{00000000-0005-0000-0000-00003C0C0000}"/>
    <cellStyle name="Note 2 2 2 2" xfId="3107" xr:uid="{00000000-0005-0000-0000-00003D0C0000}"/>
    <cellStyle name="Note 2 2 2 3" xfId="3108" xr:uid="{00000000-0005-0000-0000-00003E0C0000}"/>
    <cellStyle name="Note 2 2 2 4" xfId="3109" xr:uid="{00000000-0005-0000-0000-00003F0C0000}"/>
    <cellStyle name="Note 2 2 2 5" xfId="3110" xr:uid="{00000000-0005-0000-0000-0000400C0000}"/>
    <cellStyle name="Note 2 2 2 6" xfId="3111" xr:uid="{00000000-0005-0000-0000-0000410C0000}"/>
    <cellStyle name="Note 2 2 2_ROGERS_RND_CIQ_Montreal_LTE_Rollout_Rev03_1" xfId="3112" xr:uid="{00000000-0005-0000-0000-0000420C0000}"/>
    <cellStyle name="Note 2 2 3" xfId="3113" xr:uid="{00000000-0005-0000-0000-0000430C0000}"/>
    <cellStyle name="Note 2 2 4" xfId="3114" xr:uid="{00000000-0005-0000-0000-0000440C0000}"/>
    <cellStyle name="Note 2 2 5" xfId="3115" xr:uid="{00000000-0005-0000-0000-0000450C0000}"/>
    <cellStyle name="Note 2 2 6" xfId="3116" xr:uid="{00000000-0005-0000-0000-0000460C0000}"/>
    <cellStyle name="Note 2 2_ROGERS_RND_CIQ_Montreal_LTE_Rollout_Rev03_1" xfId="3117" xr:uid="{00000000-0005-0000-0000-0000470C0000}"/>
    <cellStyle name="Note 2 3" xfId="3118" xr:uid="{00000000-0005-0000-0000-0000480C0000}"/>
    <cellStyle name="Note 2 4" xfId="3119" xr:uid="{00000000-0005-0000-0000-0000490C0000}"/>
    <cellStyle name="Note 2 5" xfId="3120" xr:uid="{00000000-0005-0000-0000-00004A0C0000}"/>
    <cellStyle name="Note 2 6" xfId="3121" xr:uid="{00000000-0005-0000-0000-00004B0C0000}"/>
    <cellStyle name="Note 2 7" xfId="3122" xr:uid="{00000000-0005-0000-0000-00004C0C0000}"/>
    <cellStyle name="Note 2 8" xfId="3123" xr:uid="{00000000-0005-0000-0000-00004D0C0000}"/>
    <cellStyle name="Note 2 9" xfId="3124" xr:uid="{00000000-0005-0000-0000-00004E0C0000}"/>
    <cellStyle name="Note 2_ROGERS_RND_CIQ_Montreal_LTE_Rollout_Rev03_1" xfId="3125" xr:uid="{00000000-0005-0000-0000-00004F0C0000}"/>
    <cellStyle name="Note 20" xfId="3126" xr:uid="{00000000-0005-0000-0000-0000500C0000}"/>
    <cellStyle name="Note 20 2" xfId="3127" xr:uid="{00000000-0005-0000-0000-0000510C0000}"/>
    <cellStyle name="Note 21" xfId="3128" xr:uid="{00000000-0005-0000-0000-0000520C0000}"/>
    <cellStyle name="Note 21 2" xfId="3129" xr:uid="{00000000-0005-0000-0000-0000530C0000}"/>
    <cellStyle name="Note 22" xfId="3130" xr:uid="{00000000-0005-0000-0000-0000540C0000}"/>
    <cellStyle name="Note 22 2" xfId="3131" xr:uid="{00000000-0005-0000-0000-0000550C0000}"/>
    <cellStyle name="Note 23" xfId="3132" xr:uid="{00000000-0005-0000-0000-0000560C0000}"/>
    <cellStyle name="Note 23 2" xfId="3133" xr:uid="{00000000-0005-0000-0000-0000570C0000}"/>
    <cellStyle name="Note 24" xfId="3134" xr:uid="{00000000-0005-0000-0000-0000580C0000}"/>
    <cellStyle name="Note 24 2" xfId="3135" xr:uid="{00000000-0005-0000-0000-0000590C0000}"/>
    <cellStyle name="Note 25" xfId="3136" xr:uid="{00000000-0005-0000-0000-00005A0C0000}"/>
    <cellStyle name="Note 26" xfId="3207" xr:uid="{00000000-0005-0000-0000-00005B0C0000}"/>
    <cellStyle name="Note 3" xfId="3137" xr:uid="{00000000-0005-0000-0000-00005C0C0000}"/>
    <cellStyle name="Note 4" xfId="3138" xr:uid="{00000000-0005-0000-0000-00005D0C0000}"/>
    <cellStyle name="Note 5" xfId="3139" xr:uid="{00000000-0005-0000-0000-00005E0C0000}"/>
    <cellStyle name="Note 6" xfId="3140" xr:uid="{00000000-0005-0000-0000-00005F0C0000}"/>
    <cellStyle name="Note 7" xfId="3141" xr:uid="{00000000-0005-0000-0000-0000600C0000}"/>
    <cellStyle name="Note 8" xfId="3142" xr:uid="{00000000-0005-0000-0000-0000610C0000}"/>
    <cellStyle name="Note 9" xfId="3143" xr:uid="{00000000-0005-0000-0000-0000620C0000}"/>
    <cellStyle name="Output 10" xfId="3144" xr:uid="{00000000-0005-0000-0000-0000630C0000}"/>
    <cellStyle name="Output 11" xfId="3145" xr:uid="{00000000-0005-0000-0000-0000640C0000}"/>
    <cellStyle name="Output 2" xfId="3146" xr:uid="{00000000-0005-0000-0000-0000650C0000}"/>
    <cellStyle name="Output 3" xfId="3147" xr:uid="{00000000-0005-0000-0000-0000660C0000}"/>
    <cellStyle name="Output 4" xfId="3148" xr:uid="{00000000-0005-0000-0000-0000670C0000}"/>
    <cellStyle name="Output 5" xfId="3149" xr:uid="{00000000-0005-0000-0000-0000680C0000}"/>
    <cellStyle name="Output 6" xfId="3150" xr:uid="{00000000-0005-0000-0000-0000690C0000}"/>
    <cellStyle name="Output 7" xfId="3151" xr:uid="{00000000-0005-0000-0000-00006A0C0000}"/>
    <cellStyle name="Output 8" xfId="3152" xr:uid="{00000000-0005-0000-0000-00006B0C0000}"/>
    <cellStyle name="Output 9" xfId="3153" xr:uid="{00000000-0005-0000-0000-00006C0C0000}"/>
    <cellStyle name="Sheet Title" xfId="3154" xr:uid="{00000000-0005-0000-0000-00006D0C0000}"/>
    <cellStyle name="Style 1" xfId="3155" xr:uid="{00000000-0005-0000-0000-00006E0C0000}"/>
    <cellStyle name="Style 1 2" xfId="3156" xr:uid="{00000000-0005-0000-0000-00006F0C0000}"/>
    <cellStyle name="Style 1 2 2" xfId="4889" xr:uid="{20DD2B09-600F-4B9F-A56B-8896F8DDB72C}"/>
    <cellStyle name="Style 1 3" xfId="3157" xr:uid="{00000000-0005-0000-0000-0000700C0000}"/>
    <cellStyle name="Style 1 3 2" xfId="4890" xr:uid="{29601F9B-AC94-4044-9388-8DA51550FEE8}"/>
    <cellStyle name="Style 1 4" xfId="4888" xr:uid="{805C02E7-F3B5-41D9-82CD-E531CB15F3C6}"/>
    <cellStyle name="Style 1_Feeder Delay Info" xfId="3158" xr:uid="{00000000-0005-0000-0000-0000710C0000}"/>
    <cellStyle name="Style 2" xfId="3159" xr:uid="{00000000-0005-0000-0000-0000720C0000}"/>
    <cellStyle name="Style 2 2" xfId="4891" xr:uid="{F380827F-0CD3-40BE-AC7B-345D3C3ACB08}"/>
    <cellStyle name="Title 10" xfId="3160" xr:uid="{00000000-0005-0000-0000-0000730C0000}"/>
    <cellStyle name="Title 11" xfId="3161" xr:uid="{00000000-0005-0000-0000-0000740C0000}"/>
    <cellStyle name="Title 2" xfId="3162" xr:uid="{00000000-0005-0000-0000-0000750C0000}"/>
    <cellStyle name="Title 3" xfId="3163" xr:uid="{00000000-0005-0000-0000-0000760C0000}"/>
    <cellStyle name="Title 4" xfId="3164" xr:uid="{00000000-0005-0000-0000-0000770C0000}"/>
    <cellStyle name="Title 5" xfId="3165" xr:uid="{00000000-0005-0000-0000-0000780C0000}"/>
    <cellStyle name="Title 6" xfId="3166" xr:uid="{00000000-0005-0000-0000-0000790C0000}"/>
    <cellStyle name="Title 7" xfId="3167" xr:uid="{00000000-0005-0000-0000-00007A0C0000}"/>
    <cellStyle name="Title 8" xfId="3168" xr:uid="{00000000-0005-0000-0000-00007B0C0000}"/>
    <cellStyle name="Title 9" xfId="3169" xr:uid="{00000000-0005-0000-0000-00007C0C0000}"/>
    <cellStyle name="Total 10" xfId="3170" xr:uid="{00000000-0005-0000-0000-00007D0C0000}"/>
    <cellStyle name="Total 11" xfId="3171" xr:uid="{00000000-0005-0000-0000-00007E0C0000}"/>
    <cellStyle name="Total 2" xfId="3172" xr:uid="{00000000-0005-0000-0000-00007F0C0000}"/>
    <cellStyle name="Total 3" xfId="3173" xr:uid="{00000000-0005-0000-0000-0000800C0000}"/>
    <cellStyle name="Total 4" xfId="3174" xr:uid="{00000000-0005-0000-0000-0000810C0000}"/>
    <cellStyle name="Total 5" xfId="3175" xr:uid="{00000000-0005-0000-0000-0000820C0000}"/>
    <cellStyle name="Total 6" xfId="3176" xr:uid="{00000000-0005-0000-0000-0000830C0000}"/>
    <cellStyle name="Total 7" xfId="3177" xr:uid="{00000000-0005-0000-0000-0000840C0000}"/>
    <cellStyle name="Total 8" xfId="3178" xr:uid="{00000000-0005-0000-0000-0000850C0000}"/>
    <cellStyle name="Total 9" xfId="3179" xr:uid="{00000000-0005-0000-0000-0000860C0000}"/>
    <cellStyle name="Warning Text 10" xfId="3180" xr:uid="{00000000-0005-0000-0000-0000870C0000}"/>
    <cellStyle name="Warning Text 11" xfId="3181" xr:uid="{00000000-0005-0000-0000-0000880C0000}"/>
    <cellStyle name="Warning Text 2" xfId="3182" xr:uid="{00000000-0005-0000-0000-0000890C0000}"/>
    <cellStyle name="Warning Text 3" xfId="3183" xr:uid="{00000000-0005-0000-0000-00008A0C0000}"/>
    <cellStyle name="Warning Text 4" xfId="3184" xr:uid="{00000000-0005-0000-0000-00008B0C0000}"/>
    <cellStyle name="Warning Text 5" xfId="3185" xr:uid="{00000000-0005-0000-0000-00008C0C0000}"/>
    <cellStyle name="Warning Text 6" xfId="3186" xr:uid="{00000000-0005-0000-0000-00008D0C0000}"/>
    <cellStyle name="Warning Text 7" xfId="3187" xr:uid="{00000000-0005-0000-0000-00008E0C0000}"/>
    <cellStyle name="Warning Text 8" xfId="3188" xr:uid="{00000000-0005-0000-0000-00008F0C0000}"/>
    <cellStyle name="Warning Text 9" xfId="3189" xr:uid="{00000000-0005-0000-0000-0000900C0000}"/>
  </cellStyles>
  <dxfs count="3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color auto="1"/>
      </font>
      <fill>
        <patternFill patternType="lightGray"/>
      </fill>
    </dxf>
    <dxf>
      <font>
        <b val="0"/>
        <i val="0"/>
        <strike val="0"/>
        <condense val="0"/>
        <extend val="0"/>
        <color auto="1"/>
      </font>
      <fill>
        <patternFill patternType="lightGray">
          <bgColor indexed="65"/>
        </patternFill>
      </fill>
    </dxf>
    <dxf>
      <font>
        <color rgb="FF9C0006"/>
      </font>
      <fill>
        <patternFill>
          <bgColor rgb="FFFFC7CE"/>
        </patternFill>
      </fill>
    </dxf>
    <dxf>
      <font>
        <color rgb="FF9C0006"/>
      </font>
      <fill>
        <patternFill>
          <bgColor rgb="FFFFC7CE"/>
        </patternFill>
      </fill>
    </dxf>
    <dxf>
      <font>
        <b val="0"/>
        <i val="0"/>
        <strike val="0"/>
        <condense val="0"/>
        <extend val="0"/>
        <color auto="1"/>
      </font>
      <fill>
        <patternFill patternType="lightGray">
          <bgColor indexed="65"/>
        </patternFill>
      </fill>
    </dxf>
    <dxf>
      <font>
        <b val="0"/>
        <i val="0"/>
        <strike val="0"/>
        <condense val="0"/>
        <extend val="0"/>
        <color auto="1"/>
      </font>
      <fill>
        <patternFill patternType="lightGray">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37"/>
      <tableStyleElement type="headerRow" dxfId="36"/>
    </tableStyle>
  </tableStyles>
  <colors>
    <mruColors>
      <color rgb="FFCCFFCC"/>
      <color rgb="FFCCC0DA"/>
      <color rgb="FFF2F2F2"/>
      <color rgb="FF0000FF"/>
      <color rgb="FFFFFFCC"/>
      <color rgb="FFCCFF66"/>
      <color rgb="FFFFCCFF"/>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13</xdr:col>
          <xdr:colOff>482600</xdr:colOff>
          <xdr:row>1</xdr:row>
          <xdr:rowOff>76200</xdr:rowOff>
        </xdr:from>
        <xdr:to>
          <xdr:col>14</xdr:col>
          <xdr:colOff>596900</xdr:colOff>
          <xdr:row>3</xdr:row>
          <xdr:rowOff>508000</xdr:rowOff>
        </xdr:to>
        <xdr:sp macro="" textlink="">
          <xdr:nvSpPr>
            <xdr:cNvPr id="8258" name="Object 66" hidden="1">
              <a:extLst>
                <a:ext uri="{63B3BB69-23CF-44E3-9099-C40C66FF867C}">
                  <a14:compatExt spid="_x0000_s8258"/>
                </a:ext>
                <a:ext uri="{FF2B5EF4-FFF2-40B4-BE49-F238E27FC236}">
                  <a16:creationId xmlns:a16="http://schemas.microsoft.com/office/drawing/2014/main" id="{00000000-0008-0000-0000-00004220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ebconnectionsdept/Documents%20and%20Settings/tkhaiyanun001/Local%20Settings/Temporary%20Internet%20Files/Content.Outlook/IU1A0KJE/SRED%20Indicator%20Tool%20-%20Apr%2011%20201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eamcs.ericsson.se/ecamodfs01/RCS/BU%2001/RESP%202000/DEPT%20610/CMA_Finance/1%20-%20Consumer%20Major%20Accounts/Opportunities%20-%20CAPS/2012/14%20Benjamin%20Driv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amcs.ericsson.se/ecamodfs01/D-Drive/PSF%20setups/Rogers%202013%20Task%20code%20pricing.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38.85.107.243/MetroPCS/Users/June/Documents/My%20Received%20Files/Documents%20and%20Settings/jjs5716/Application%20Data/Microsoft/Excel/RNDCIQ_Program.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rcirogers.sharepoint.com/138.85.107.243/MetroPCS/Users/June/Documents/My%20Received%20Files/Documents%20and%20Settings/jjs5716/Application%20Data/Microsoft/Excel/RNDCIQ_Program.xls" TargetMode="External"/></Relationships>
</file>

<file path=xl/externalLinks/_rels/externalLink5.xml.rels><?xml version="1.0" encoding="UTF-8" standalone="yes"?>
<Relationships xmlns="http://schemas.openxmlformats.org/package/2006/relationships"><Relationship Id="rId2" Type="http://schemas.microsoft.com/office/2019/04/relationships/externalLinkLongPath" Target="file:///Ecatomw0001.emc.ericsson.se/GroupST/Configuration%20Mgmt/RBS/0%20LTE%20Rogers/Dimensioning/2011%20Rollout/Dim/Project%20Management/Radio%20Program/Quote%20Tracking%20&amp;%20DIM/2006%20Dimensioning/Site%20Optimization/6310-451%20Midtown%20Plaza.xls?3CB8F50F" TargetMode="External"/><Relationship Id="rId1" Type="http://schemas.openxmlformats.org/officeDocument/2006/relationships/externalLinkPath" Target="file:///3CB8F50F/6310-451%20Midtown%20Plaz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emagson/Documents/Products/5G%20product/Baseband%20structure%20and%20plan/baseband%20pricing/future%20pricing%20model/Price%20analysys%20for%20future%20pricing,%20pa5.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ccweb.eei.ericsson.se/eeinorn2_view/rxi_dept/processes/CCR/CCR_Form_RXI82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38.85.107.243/att-design/awg/AWG%20GPRS/from%20ned-Peng-GPRS-SGSN/GPRS%204.0/gp40-sgsn-ciq-preliminary.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rcirogers.sharepoint.com/138.85.107.243/att-design/awg/AWG%20GPRS/from%20ned-Peng-GPRS-SGSN/GPRS%204.0/gp40-sgsn-ciq-preliminar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 Rogers v1"/>
      <sheetName val="For Rogers v2"/>
      <sheetName val="For Rogers v3"/>
      <sheetName val="Sample"/>
      <sheetName val="SRED Indicator Tool - Apr 11 20"/>
      <sheetName val="Engineers"/>
      <sheetName val="SRED%20Indicator%20Tool%20-%20A"/>
    </sheetNames>
    <sheetDataSet>
      <sheetData sheetId="0">
        <row r="16">
          <cell r="F16">
            <v>0</v>
          </cell>
        </row>
      </sheetData>
      <sheetData sheetId="1" refreshError="1">
        <row r="16">
          <cell r="F16">
            <v>0</v>
          </cell>
        </row>
        <row r="23">
          <cell r="F23">
            <v>0</v>
          </cell>
        </row>
        <row r="31">
          <cell r="F31">
            <v>0</v>
          </cell>
        </row>
        <row r="39">
          <cell r="F39">
            <v>0</v>
          </cell>
        </row>
      </sheetData>
      <sheetData sheetId="2"/>
      <sheetData sheetId="3"/>
      <sheetData sheetId="4" refreshError="1"/>
      <sheetData sheetId="5" refreshError="1"/>
      <sheetData sheetId="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ep 1-Form_Sample"/>
      <sheetName val="Step 2-Assumptions_Sample"/>
      <sheetName val="Profile"/>
      <sheetName val="Summary"/>
      <sheetName val="Hotel Financials"/>
      <sheetName val="Hotel Summary"/>
      <sheetName val="Bulk Tool_Analog"/>
      <sheetName val="Bulk Tool_HD"/>
    </sheetNames>
    <sheetDataSet>
      <sheetData sheetId="0" refreshError="1"/>
      <sheetData sheetId="1" refreshError="1"/>
      <sheetData sheetId="2">
        <row r="7">
          <cell r="B7">
            <v>120</v>
          </cell>
        </row>
      </sheetData>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Technical"/>
      <sheetName val="MW "/>
      <sheetName val="RF"/>
      <sheetName val="Cabinet"/>
      <sheetName val="General"/>
      <sheetName val="In-build DCR"/>
      <sheetName val="Ericsson Minilinks"/>
      <sheetName val="Ericsson- All Other Products"/>
      <sheetName val="Ericsson - Antenn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_Version_tracker"/>
      <sheetName val="RBS Site"/>
      <sheetName val="RBS RN"/>
      <sheetName val="Feeder Delay Info"/>
      <sheetName val="dyn RN"/>
      <sheetName val="Lac-Sac-Rac"/>
      <sheetName val="Feeder and Antenna Info"/>
      <sheetName val="Cluster"/>
      <sheetName val="PLMN Tag"/>
      <sheetName val="Constants"/>
      <sheetName val="UARFCN formulate"/>
      <sheetName val="Sheet1"/>
      <sheetName val="Reference"/>
      <sheetName val="Tetra"/>
    </sheetNames>
    <sheetDataSet>
      <sheetData sheetId="0" refreshError="1"/>
      <sheetData sheetId="1"/>
      <sheetData sheetId="2"/>
      <sheetData sheetId="3"/>
      <sheetData sheetId="4" refreshError="1"/>
      <sheetData sheetId="5"/>
      <sheetData sheetId="6"/>
      <sheetData sheetId="7"/>
      <sheetData sheetId="8"/>
      <sheetData sheetId="9"/>
      <sheetData sheetId="10"/>
      <sheetData sheetId="11" refreshError="1"/>
      <sheetData sheetId="12" refreshError="1"/>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yn RN"/>
      <sheetName val="Lac-Sac-Rac"/>
    </sheetNames>
    <sheetDataSet>
      <sheetData sheetId="0" refreshError="1"/>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LTA"/>
      <sheetName val="Cab Assignments"/>
      <sheetName val="CPOA .Value contracts"/>
    </sheetNames>
    <sheetDataSet>
      <sheetData sheetId="0">
        <row r="16">
          <cell r="D16" t="str">
            <v>W5451</v>
          </cell>
        </row>
      </sheetData>
      <sheetData sheetId="1"/>
      <sheetData sheetId="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el NW, ABW"/>
      <sheetName val="Model NW, T-Put"/>
      <sheetName val="price per site"/>
      <sheetName val="RBS configurations"/>
      <sheetName val="SW scope"/>
      <sheetName val="RBS config for MMIMO"/>
      <sheetName val="ABWMbps dev"/>
      <sheetName val="price model shart"/>
      <sheetName val="alternative 1"/>
      <sheetName val="Alternative 1, 2T, 4T, etc"/>
      <sheetName val="Alternative 2"/>
      <sheetName val="MRF, regions"/>
      <sheetName val="config data"/>
      <sheetName val="global positioning"/>
      <sheetName val="Basic RBS 6000-ERS 2016 (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23">
          <cell r="B23">
            <v>8.1999999999999993</v>
          </cell>
        </row>
      </sheetData>
      <sheetData sheetId="13" refreshError="1"/>
      <sheetData sheetId="1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o"/>
      <sheetName val="Hardware"/>
      <sheetName val="IP Parameters"/>
      <sheetName val="Expansion"/>
      <sheetName val="ATM layer for Script"/>
      <sheetName val="ATM"/>
      <sheetName val="Network Synchronisation"/>
      <sheetName val="IPoATM"/>
      <sheetName val="Network Plan"/>
      <sheetName val="Sheet2"/>
      <sheetName val="IP_Parameters"/>
      <sheetName val="Listings"/>
      <sheetName val="IDs-IP@"/>
      <sheetName val="CCR_Form_RXI820"/>
      <sheetName val="Local masterdata"/>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GSN CIQ Gprs4.0"/>
      <sheetName val="General Info"/>
      <sheetName val="HW&amp;SW"/>
      <sheetName val="Gb"/>
      <sheetName val="LAC-RAC"/>
      <sheetName val="LP-DCS"/>
      <sheetName val="IDs-IP@"/>
      <sheetName val="Param"/>
      <sheetName val="Example-Gb"/>
      <sheetName val="IDs_IP_"/>
      <sheetName val="Index"/>
      <sheetName val="Tacoma"/>
      <sheetName val="Financial_calc"/>
      <sheetName val="Revision History"/>
      <sheetName val="Description"/>
      <sheetName val="RND"/>
      <sheetName val="Market specific settings"/>
      <sheetName val="Input"/>
      <sheetName val="gp40-sgsn-ciq-preliminary"/>
      <sheetName val="LANGUAGE"/>
      <sheetName val="Home"/>
      <sheetName val="RBS ATM lay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sheetData sheetId="14"/>
      <sheetData sheetId="15"/>
      <sheetData sheetId="16"/>
      <sheetData sheetId="17" refreshError="1"/>
      <sheetData sheetId="18" refreshError="1"/>
      <sheetData sheetId="19" refreshError="1"/>
      <sheetData sheetId="20" refreshError="1"/>
      <sheetData sheetId="2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Ds-IP@"/>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8.vml"/><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22"/>
    <pageSetUpPr fitToPage="1"/>
  </sheetPr>
  <dimension ref="A1:Q44"/>
  <sheetViews>
    <sheetView showGridLines="0" topLeftCell="A29" zoomScaleNormal="100" workbookViewId="0">
      <selection activeCell="D4" sqref="D4:I4"/>
    </sheetView>
  </sheetViews>
  <sheetFormatPr baseColWidth="10" defaultColWidth="9.1640625" defaultRowHeight="13"/>
  <cols>
    <col min="1" max="1" width="4.5" style="1" customWidth="1"/>
    <col min="2" max="2" width="8.83203125" style="1" customWidth="1"/>
    <col min="3" max="3" width="11.1640625" style="1" customWidth="1"/>
    <col min="4" max="4" width="8" style="1" customWidth="1"/>
    <col min="5" max="5" width="5.5" style="1" customWidth="1"/>
    <col min="6" max="6" width="6.1640625" style="1" customWidth="1"/>
    <col min="7" max="7" width="6" style="1" customWidth="1"/>
    <col min="8" max="8" width="10.33203125" style="1" customWidth="1"/>
    <col min="9" max="9" width="6.5" style="1" customWidth="1"/>
    <col min="10" max="10" width="6.33203125" style="1" customWidth="1"/>
    <col min="11" max="16" width="9.1640625" style="1"/>
    <col min="17" max="17" width="5.33203125" style="1" customWidth="1"/>
    <col min="18" max="16384" width="9.1640625" style="1"/>
  </cols>
  <sheetData>
    <row r="1" spans="2:17" ht="3.75" hidden="1" customHeight="1"/>
    <row r="3" spans="2:17" ht="22.5" customHeight="1">
      <c r="B3" s="298" t="s">
        <v>234</v>
      </c>
      <c r="C3" s="298"/>
      <c r="D3" s="298" t="s">
        <v>235</v>
      </c>
      <c r="E3" s="298"/>
      <c r="F3" s="298"/>
      <c r="G3" s="298"/>
      <c r="H3" s="298"/>
      <c r="I3" s="298"/>
      <c r="J3" s="20"/>
    </row>
    <row r="4" spans="2:17" ht="53.25" customHeight="1">
      <c r="B4" s="298" t="s">
        <v>112</v>
      </c>
      <c r="C4" s="298"/>
      <c r="D4" s="298"/>
      <c r="E4" s="298"/>
      <c r="F4" s="298"/>
      <c r="G4" s="298"/>
      <c r="H4" s="298"/>
      <c r="I4" s="298"/>
      <c r="J4" s="20"/>
    </row>
    <row r="5" spans="2:17" ht="15.75" customHeight="1">
      <c r="B5" s="19"/>
      <c r="C5" s="19"/>
      <c r="D5" s="19"/>
      <c r="E5" s="19"/>
      <c r="F5" s="19"/>
      <c r="G5" s="19"/>
      <c r="H5" s="19"/>
      <c r="I5" s="19"/>
      <c r="J5" s="20"/>
    </row>
    <row r="6" spans="2:17" ht="15.75" customHeight="1">
      <c r="B6" s="19"/>
      <c r="C6" s="19"/>
      <c r="D6" s="19"/>
      <c r="E6" s="19"/>
      <c r="F6" s="19"/>
      <c r="G6" s="19"/>
      <c r="H6" s="19"/>
      <c r="I6" s="19"/>
      <c r="J6" s="20"/>
    </row>
    <row r="7" spans="2:17" ht="4.5" customHeight="1">
      <c r="B7" s="296"/>
      <c r="C7" s="296"/>
      <c r="D7" s="296"/>
      <c r="E7" s="296"/>
      <c r="F7" s="296"/>
      <c r="G7" s="296"/>
      <c r="H7" s="296"/>
      <c r="I7" s="296"/>
      <c r="J7" s="296"/>
      <c r="K7" s="296"/>
      <c r="L7" s="296"/>
      <c r="M7" s="296"/>
      <c r="N7" s="296"/>
      <c r="O7" s="296"/>
    </row>
    <row r="8" spans="2:17" ht="12.75" customHeight="1"/>
    <row r="9" spans="2:17" ht="25">
      <c r="B9" s="297" t="s">
        <v>108</v>
      </c>
      <c r="C9" s="297"/>
      <c r="D9" s="297"/>
      <c r="E9" s="297"/>
      <c r="F9" s="297"/>
      <c r="G9" s="297"/>
      <c r="H9" s="297"/>
      <c r="I9" s="297"/>
      <c r="J9" s="297"/>
      <c r="K9" s="297"/>
      <c r="L9" s="297"/>
      <c r="M9" s="297"/>
      <c r="N9" s="297"/>
      <c r="O9" s="297"/>
    </row>
    <row r="10" spans="2:17" ht="20">
      <c r="B10" s="299" t="s">
        <v>199</v>
      </c>
      <c r="C10" s="299"/>
      <c r="D10" s="299"/>
      <c r="E10" s="299"/>
      <c r="F10" s="299"/>
      <c r="G10" s="299"/>
      <c r="H10" s="299"/>
      <c r="I10" s="299"/>
      <c r="J10" s="299"/>
      <c r="K10" s="299"/>
      <c r="L10" s="299"/>
      <c r="M10" s="299"/>
      <c r="N10" s="299"/>
      <c r="O10" s="299"/>
    </row>
    <row r="11" spans="2:17">
      <c r="B11" s="21" t="s">
        <v>256</v>
      </c>
      <c r="C11" s="2"/>
      <c r="D11" s="2"/>
      <c r="E11" s="2"/>
      <c r="F11" s="2"/>
      <c r="G11" s="2"/>
      <c r="H11" s="2"/>
      <c r="I11" s="2"/>
      <c r="J11" s="2"/>
      <c r="K11" s="2"/>
      <c r="L11" s="2"/>
      <c r="M11" s="2"/>
      <c r="N11" s="2"/>
      <c r="O11" s="2"/>
    </row>
    <row r="12" spans="2:17" ht="15" thickBot="1">
      <c r="B12" s="3" t="s">
        <v>197</v>
      </c>
      <c r="C12" s="3"/>
      <c r="D12" s="3"/>
      <c r="E12" s="3"/>
      <c r="F12" s="3"/>
      <c r="G12" s="3"/>
      <c r="H12" s="3"/>
      <c r="I12" s="3"/>
      <c r="J12" s="3"/>
      <c r="K12" s="3"/>
      <c r="L12" s="3"/>
      <c r="M12" s="3"/>
      <c r="N12" s="3"/>
      <c r="O12" s="3"/>
    </row>
    <row r="13" spans="2:17" ht="14" thickBot="1">
      <c r="B13" s="293" t="s">
        <v>173</v>
      </c>
      <c r="C13" s="294"/>
      <c r="D13" s="294"/>
      <c r="E13" s="294"/>
      <c r="F13" s="294"/>
      <c r="G13" s="294"/>
      <c r="H13" s="295"/>
    </row>
    <row r="14" spans="2:17" s="4" customFormat="1" ht="57.25" customHeight="1">
      <c r="B14" s="292" t="s">
        <v>109</v>
      </c>
      <c r="C14" s="292"/>
      <c r="D14" s="292"/>
      <c r="E14" s="292"/>
      <c r="F14" s="292"/>
      <c r="G14" s="292"/>
      <c r="H14" s="292"/>
      <c r="I14" s="292"/>
      <c r="J14" s="292"/>
      <c r="K14" s="292"/>
      <c r="L14" s="292"/>
      <c r="M14" s="292"/>
      <c r="N14" s="292"/>
      <c r="O14" s="292"/>
    </row>
    <row r="16" spans="2:17" ht="15" customHeight="1">
      <c r="B16" s="29" t="s">
        <v>208</v>
      </c>
      <c r="C16" s="22" t="s">
        <v>277</v>
      </c>
      <c r="D16" s="24"/>
      <c r="E16" s="24"/>
      <c r="F16" s="24"/>
      <c r="G16" s="24"/>
      <c r="H16" s="24"/>
      <c r="I16" s="24"/>
      <c r="J16" s="33"/>
      <c r="K16" s="33"/>
      <c r="L16" s="33"/>
      <c r="M16" s="33"/>
      <c r="N16" s="33"/>
      <c r="O16" s="33"/>
      <c r="P16" s="23"/>
      <c r="Q16" s="25"/>
    </row>
    <row r="17" spans="1:17" ht="15" customHeight="1"/>
    <row r="18" spans="1:17" ht="15" customHeight="1">
      <c r="B18" s="30" t="s">
        <v>208</v>
      </c>
      <c r="C18" s="22" t="s">
        <v>280</v>
      </c>
      <c r="D18" s="23"/>
      <c r="E18" s="23"/>
      <c r="F18" s="23"/>
      <c r="G18" s="23"/>
      <c r="H18" s="23"/>
      <c r="I18" s="23"/>
      <c r="J18" s="23"/>
      <c r="K18" s="23"/>
      <c r="L18" s="23"/>
      <c r="M18" s="23"/>
      <c r="N18" s="23"/>
      <c r="O18" s="23"/>
      <c r="P18" s="23"/>
      <c r="Q18" s="25"/>
    </row>
    <row r="19" spans="1:17" ht="15" customHeight="1">
      <c r="B19" s="27"/>
    </row>
    <row r="20" spans="1:17" ht="15" customHeight="1">
      <c r="B20" s="31" t="s">
        <v>208</v>
      </c>
      <c r="C20" s="22" t="s">
        <v>278</v>
      </c>
      <c r="D20" s="23"/>
      <c r="E20" s="23"/>
      <c r="F20" s="23"/>
      <c r="G20" s="23"/>
      <c r="H20" s="23"/>
      <c r="I20" s="23"/>
      <c r="J20" s="23"/>
      <c r="K20" s="23"/>
      <c r="L20" s="23"/>
      <c r="M20" s="23"/>
      <c r="N20" s="23"/>
      <c r="O20" s="23"/>
      <c r="P20" s="23"/>
      <c r="Q20" s="25"/>
    </row>
    <row r="21" spans="1:17" ht="15" customHeight="1">
      <c r="A21" s="5"/>
    </row>
    <row r="22" spans="1:17" ht="15" customHeight="1">
      <c r="A22" s="5"/>
      <c r="B22" s="30" t="s">
        <v>279</v>
      </c>
      <c r="C22" s="22" t="s">
        <v>94</v>
      </c>
      <c r="D22" s="23"/>
      <c r="E22" s="23"/>
      <c r="F22" s="23"/>
      <c r="G22" s="23"/>
      <c r="H22" s="23"/>
      <c r="I22" s="23"/>
      <c r="J22" s="23"/>
      <c r="K22" s="23"/>
      <c r="L22" s="23"/>
      <c r="M22" s="23"/>
      <c r="N22" s="23"/>
      <c r="O22" s="23"/>
      <c r="P22" s="23"/>
      <c r="Q22" s="25"/>
    </row>
    <row r="23" spans="1:17" ht="15" customHeight="1">
      <c r="A23" s="5"/>
    </row>
    <row r="24" spans="1:17" ht="15" customHeight="1">
      <c r="A24" s="5"/>
      <c r="B24" s="32" t="s">
        <v>279</v>
      </c>
      <c r="C24" s="22" t="s">
        <v>93</v>
      </c>
      <c r="D24" s="23"/>
      <c r="E24" s="23"/>
      <c r="F24" s="23"/>
      <c r="G24" s="23"/>
      <c r="H24" s="23"/>
      <c r="I24" s="23"/>
      <c r="J24" s="23"/>
      <c r="K24" s="23"/>
      <c r="L24" s="23"/>
      <c r="M24" s="23"/>
      <c r="N24" s="23"/>
      <c r="O24" s="23"/>
      <c r="P24" s="23"/>
      <c r="Q24" s="25"/>
    </row>
    <row r="25" spans="1:17" ht="15" customHeight="1">
      <c r="A25" s="5"/>
    </row>
    <row r="26" spans="1:17" ht="15" customHeight="1">
      <c r="A26" s="6"/>
      <c r="B26" s="48" t="s">
        <v>279</v>
      </c>
      <c r="C26" s="22" t="s">
        <v>246</v>
      </c>
      <c r="D26" s="23"/>
      <c r="E26" s="23"/>
      <c r="F26" s="23"/>
      <c r="G26" s="23"/>
      <c r="H26" s="23"/>
      <c r="I26" s="23"/>
      <c r="J26" s="23"/>
      <c r="K26" s="23"/>
      <c r="L26" s="23"/>
      <c r="M26" s="23"/>
      <c r="N26" s="23"/>
      <c r="O26" s="23"/>
      <c r="P26" s="23"/>
      <c r="Q26" s="25"/>
    </row>
    <row r="27" spans="1:17" ht="15" customHeight="1"/>
    <row r="28" spans="1:17" ht="15" customHeight="1">
      <c r="B28" s="28" t="s">
        <v>279</v>
      </c>
      <c r="C28" s="22" t="s">
        <v>174</v>
      </c>
      <c r="D28" s="23"/>
      <c r="E28" s="23"/>
      <c r="F28" s="23"/>
      <c r="G28" s="23"/>
      <c r="H28" s="26"/>
      <c r="I28" s="23"/>
      <c r="J28" s="23"/>
      <c r="K28" s="23"/>
      <c r="L28" s="23"/>
      <c r="M28" s="23"/>
      <c r="N28" s="23"/>
      <c r="O28" s="23"/>
      <c r="P28" s="23"/>
      <c r="Q28" s="25"/>
    </row>
    <row r="29" spans="1:17" ht="15" customHeight="1">
      <c r="B29" s="7"/>
    </row>
    <row r="30" spans="1:17" ht="15" customHeight="1"/>
    <row r="31" spans="1:17" ht="15" customHeight="1"/>
    <row r="32" spans="1:17" ht="15" customHeight="1"/>
    <row r="33" ht="15" customHeight="1"/>
    <row r="34" ht="15" customHeight="1"/>
    <row r="35" ht="15" customHeight="1"/>
    <row r="36" ht="15" customHeight="1"/>
    <row r="37" ht="15" customHeight="1"/>
    <row r="38" ht="15" customHeight="1"/>
    <row r="39" ht="15" customHeight="1"/>
    <row r="40" ht="15" customHeight="1"/>
    <row r="41" ht="15" customHeight="1"/>
    <row r="42" ht="111.75" customHeight="1"/>
    <row r="43" ht="61.5" customHeight="1"/>
    <row r="44" ht="149.25" customHeight="1"/>
  </sheetData>
  <mergeCells count="9">
    <mergeCell ref="B14:O14"/>
    <mergeCell ref="B13:H13"/>
    <mergeCell ref="B7:O7"/>
    <mergeCell ref="B9:O9"/>
    <mergeCell ref="B3:C3"/>
    <mergeCell ref="B4:C4"/>
    <mergeCell ref="D3:I3"/>
    <mergeCell ref="D4:I4"/>
    <mergeCell ref="B10:O10"/>
  </mergeCells>
  <phoneticPr fontId="0" type="noConversion"/>
  <pageMargins left="0.75" right="0.75" top="1" bottom="1" header="0.5" footer="0.5"/>
  <pageSetup scale="78" orientation="portrait" r:id="rId1"/>
  <headerFooter alignWithMargins="0">
    <oddFooter>&amp;LFile: &amp;F; Worksheet: &amp;A&amp;R&amp;P of &amp;N</oddFooter>
  </headerFooter>
  <drawing r:id="rId2"/>
  <legacyDrawing r:id="rId3"/>
  <oleObjects>
    <mc:AlternateContent xmlns:mc="http://schemas.openxmlformats.org/markup-compatibility/2006">
      <mc:Choice Requires="x14">
        <oleObject progId="StaticDib" shapeId="8258" r:id="rId4">
          <objectPr defaultSize="0" r:id="rId5">
            <anchor moveWithCells="1">
              <from>
                <xdr:col>13</xdr:col>
                <xdr:colOff>482600</xdr:colOff>
                <xdr:row>1</xdr:row>
                <xdr:rowOff>76200</xdr:rowOff>
              </from>
              <to>
                <xdr:col>14</xdr:col>
                <xdr:colOff>596900</xdr:colOff>
                <xdr:row>3</xdr:row>
                <xdr:rowOff>508000</xdr:rowOff>
              </to>
            </anchor>
          </objectPr>
        </oleObject>
      </mc:Choice>
      <mc:Fallback>
        <oleObject progId="StaticDib" shapeId="8258" r:id="rId4"/>
      </mc:Fallback>
    </mc:AlternateContent>
  </oleObjec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tabColor indexed="12"/>
  </sheetPr>
  <dimension ref="A1:BP221"/>
  <sheetViews>
    <sheetView zoomScale="85" zoomScaleNormal="85" workbookViewId="0">
      <pane xSplit="1" ySplit="1" topLeftCell="B195" activePane="bottomRight" state="frozen"/>
      <selection pane="topRight" activeCell="B1" sqref="B1"/>
      <selection pane="bottomLeft" activeCell="A2" sqref="A2"/>
      <selection pane="bottomRight" activeCell="C9" sqref="C9"/>
    </sheetView>
  </sheetViews>
  <sheetFormatPr baseColWidth="10" defaultColWidth="9.1640625" defaultRowHeight="15"/>
  <cols>
    <col min="1" max="1" width="12.1640625" style="75" customWidth="1"/>
    <col min="2" max="2" width="9.83203125" style="73" customWidth="1"/>
    <col min="3" max="3" width="7.1640625" style="73" customWidth="1"/>
    <col min="4" max="4" width="13.33203125" style="75" customWidth="1"/>
    <col min="5" max="5" width="9.83203125" style="73" customWidth="1"/>
    <col min="6" max="6" width="5.1640625" style="73" bestFit="1" customWidth="1"/>
    <col min="7" max="7" width="10.33203125" style="75" customWidth="1"/>
    <col min="8" max="8" width="4.5" style="73" bestFit="1" customWidth="1"/>
    <col min="9" max="9" width="15.5" style="75" customWidth="1"/>
    <col min="10" max="10" width="10.1640625" style="73" customWidth="1"/>
    <col min="11" max="11" width="4.5" style="73" bestFit="1" customWidth="1"/>
    <col min="12" max="12" width="11.5" style="75" customWidth="1"/>
    <col min="13" max="13" width="10.33203125" style="73" customWidth="1"/>
    <col min="14" max="14" width="4.5" style="73" bestFit="1" customWidth="1"/>
    <col min="15" max="15" width="8" style="75" customWidth="1"/>
    <col min="16" max="16" width="4.5" style="73" bestFit="1" customWidth="1"/>
    <col min="17" max="17" width="9.5" style="75" customWidth="1"/>
    <col min="18" max="18" width="8.1640625" style="75" customWidth="1"/>
    <col min="19" max="19" width="8.33203125" style="75" customWidth="1"/>
    <col min="20" max="20" width="6.5" style="75" customWidth="1"/>
    <col min="21" max="21" width="9.33203125" style="239" bestFit="1" customWidth="1"/>
    <col min="22" max="22" width="12.83203125" style="75" bestFit="1" customWidth="1"/>
    <col min="23" max="25" width="12.33203125" style="75" bestFit="1" customWidth="1"/>
    <col min="26" max="26" width="8.33203125" style="240" customWidth="1"/>
    <col min="27" max="27" width="9.83203125" style="73" customWidth="1"/>
    <col min="28" max="28" width="4.5" style="73" bestFit="1" customWidth="1"/>
    <col min="29" max="29" width="8.33203125" style="75" customWidth="1"/>
    <col min="30" max="30" width="9.83203125" style="73" customWidth="1"/>
    <col min="31" max="31" width="4.5" style="73" bestFit="1" customWidth="1"/>
    <col min="32" max="32" width="6.5" style="75" bestFit="1" customWidth="1"/>
    <col min="33" max="33" width="4.5" style="73" bestFit="1" customWidth="1"/>
    <col min="34" max="34" width="10" style="75" customWidth="1"/>
    <col min="35" max="35" width="10.1640625" style="73" customWidth="1"/>
    <col min="36" max="36" width="4.5" style="73" bestFit="1" customWidth="1"/>
    <col min="37" max="37" width="8" style="75" customWidth="1"/>
    <col min="38" max="38" width="9.33203125" style="73" bestFit="1" customWidth="1"/>
    <col min="39" max="39" width="4.5" style="73" bestFit="1" customWidth="1"/>
    <col min="40" max="40" width="8.33203125" style="75" customWidth="1"/>
    <col min="41" max="41" width="4.5" style="73" bestFit="1" customWidth="1"/>
    <col min="42" max="42" width="8.33203125" style="75" customWidth="1"/>
    <col min="43" max="43" width="8" style="241" customWidth="1"/>
    <col min="44" max="44" width="7.5" style="75" customWidth="1"/>
    <col min="45" max="45" width="6" style="241" customWidth="1"/>
    <col min="46" max="46" width="7.33203125" style="239" customWidth="1"/>
    <col min="47" max="47" width="9.1640625" style="75"/>
    <col min="48" max="48" width="9" style="75" customWidth="1"/>
    <col min="49" max="49" width="9.5" style="75" customWidth="1"/>
    <col min="50" max="50" width="9.33203125" style="75" customWidth="1"/>
    <col min="51" max="51" width="9.1640625" style="239"/>
    <col min="52" max="52" width="5.1640625" style="75" customWidth="1"/>
    <col min="53" max="53" width="7.33203125" style="76" customWidth="1"/>
    <col min="54" max="54" width="6" style="76" customWidth="1"/>
    <col min="55" max="55" width="9" style="77" customWidth="1"/>
    <col min="56" max="56" width="6.83203125" style="77" customWidth="1"/>
    <col min="57" max="58" width="5.1640625" style="77" bestFit="1" customWidth="1"/>
    <col min="59" max="59" width="6" style="77" customWidth="1"/>
    <col min="60" max="60" width="5.1640625" style="76" bestFit="1" customWidth="1"/>
    <col min="61" max="68" width="9.1640625" style="75"/>
    <col min="69" max="69" width="21.5" style="74" customWidth="1"/>
    <col min="70" max="16384" width="9.1640625" style="74"/>
  </cols>
  <sheetData>
    <row r="1" spans="1:68" s="72" customFormat="1" ht="201" customHeight="1">
      <c r="A1" s="233" t="s">
        <v>215</v>
      </c>
      <c r="B1" s="234" t="s">
        <v>25</v>
      </c>
      <c r="C1" s="234" t="s">
        <v>26</v>
      </c>
      <c r="D1" s="233" t="s">
        <v>27</v>
      </c>
      <c r="E1" s="234" t="s">
        <v>28</v>
      </c>
      <c r="F1" s="234" t="s">
        <v>29</v>
      </c>
      <c r="G1" s="235" t="s">
        <v>30</v>
      </c>
      <c r="H1" s="234" t="s">
        <v>31</v>
      </c>
      <c r="I1" s="233" t="s">
        <v>32</v>
      </c>
      <c r="J1" s="234" t="s">
        <v>33</v>
      </c>
      <c r="K1" s="234" t="s">
        <v>34</v>
      </c>
      <c r="L1" s="233" t="s">
        <v>35</v>
      </c>
      <c r="M1" s="234" t="s">
        <v>36</v>
      </c>
      <c r="N1" s="234" t="s">
        <v>37</v>
      </c>
      <c r="O1" s="235" t="s">
        <v>38</v>
      </c>
      <c r="P1" s="234" t="s">
        <v>39</v>
      </c>
      <c r="Q1" s="233" t="s">
        <v>40</v>
      </c>
      <c r="R1" s="233" t="s">
        <v>41</v>
      </c>
      <c r="S1" s="233" t="s">
        <v>42</v>
      </c>
      <c r="T1" s="233" t="s">
        <v>43</v>
      </c>
      <c r="U1" s="236" t="s">
        <v>44</v>
      </c>
      <c r="V1" s="233" t="s">
        <v>45</v>
      </c>
      <c r="W1" s="235" t="s">
        <v>46</v>
      </c>
      <c r="X1" s="233" t="s">
        <v>47</v>
      </c>
      <c r="Y1" s="235" t="s">
        <v>48</v>
      </c>
      <c r="Z1" s="236" t="s">
        <v>49</v>
      </c>
      <c r="AA1" s="234" t="s">
        <v>25</v>
      </c>
      <c r="AB1" s="234" t="s">
        <v>26</v>
      </c>
      <c r="AC1" s="233" t="s">
        <v>139</v>
      </c>
      <c r="AD1" s="234" t="s">
        <v>28</v>
      </c>
      <c r="AE1" s="234" t="s">
        <v>29</v>
      </c>
      <c r="AF1" s="235" t="s">
        <v>140</v>
      </c>
      <c r="AG1" s="234" t="s">
        <v>31</v>
      </c>
      <c r="AH1" s="233" t="s">
        <v>141</v>
      </c>
      <c r="AI1" s="234" t="s">
        <v>33</v>
      </c>
      <c r="AJ1" s="234" t="s">
        <v>34</v>
      </c>
      <c r="AK1" s="233" t="s">
        <v>142</v>
      </c>
      <c r="AL1" s="234" t="s">
        <v>143</v>
      </c>
      <c r="AM1" s="234" t="s">
        <v>144</v>
      </c>
      <c r="AN1" s="235" t="s">
        <v>145</v>
      </c>
      <c r="AO1" s="234" t="s">
        <v>39</v>
      </c>
      <c r="AP1" s="233" t="s">
        <v>146</v>
      </c>
      <c r="AQ1" s="233" t="s">
        <v>147</v>
      </c>
      <c r="AR1" s="233" t="s">
        <v>148</v>
      </c>
      <c r="AS1" s="233" t="s">
        <v>149</v>
      </c>
      <c r="AT1" s="236" t="s">
        <v>150</v>
      </c>
      <c r="AU1" s="233" t="s">
        <v>151</v>
      </c>
      <c r="AV1" s="235" t="s">
        <v>152</v>
      </c>
      <c r="AW1" s="233" t="s">
        <v>153</v>
      </c>
      <c r="AX1" s="235" t="s">
        <v>154</v>
      </c>
      <c r="AY1" s="236" t="s">
        <v>155</v>
      </c>
      <c r="AZ1" s="237" t="s">
        <v>156</v>
      </c>
      <c r="BA1" s="238" t="s">
        <v>157</v>
      </c>
      <c r="BB1" s="238" t="s">
        <v>158</v>
      </c>
      <c r="BC1" s="238" t="s">
        <v>159</v>
      </c>
      <c r="BD1" s="238" t="s">
        <v>160</v>
      </c>
      <c r="BE1" s="238" t="s">
        <v>161</v>
      </c>
      <c r="BF1" s="238" t="s">
        <v>162</v>
      </c>
      <c r="BG1" s="238" t="s">
        <v>163</v>
      </c>
      <c r="BH1" s="238" t="s">
        <v>164</v>
      </c>
      <c r="BI1" s="238" t="s">
        <v>0</v>
      </c>
      <c r="BJ1" s="238" t="s">
        <v>1</v>
      </c>
      <c r="BK1" s="238" t="s">
        <v>2</v>
      </c>
      <c r="BL1" s="238" t="s">
        <v>3</v>
      </c>
      <c r="BM1" s="238" t="s">
        <v>4</v>
      </c>
      <c r="BN1" s="238" t="s">
        <v>5</v>
      </c>
      <c r="BO1" s="238" t="s">
        <v>6</v>
      </c>
      <c r="BP1" s="238" t="s">
        <v>7</v>
      </c>
    </row>
    <row r="2" spans="1:68">
      <c r="A2" s="86" t="s">
        <v>761</v>
      </c>
      <c r="B2" s="63" t="s">
        <v>101</v>
      </c>
      <c r="C2" s="73">
        <v>0</v>
      </c>
      <c r="D2" s="75">
        <v>0</v>
      </c>
      <c r="E2" s="214" t="s">
        <v>101</v>
      </c>
      <c r="F2" s="214">
        <v>0</v>
      </c>
      <c r="G2" s="215">
        <v>0</v>
      </c>
      <c r="H2" s="214">
        <v>0</v>
      </c>
      <c r="I2" s="216">
        <v>0</v>
      </c>
      <c r="J2" s="63" t="s">
        <v>101</v>
      </c>
      <c r="K2" s="73">
        <v>0</v>
      </c>
      <c r="L2" s="75">
        <v>0</v>
      </c>
      <c r="M2" s="214" t="s">
        <v>101</v>
      </c>
      <c r="N2" s="214">
        <v>0</v>
      </c>
      <c r="O2" s="215">
        <v>0</v>
      </c>
      <c r="P2" s="214">
        <v>0</v>
      </c>
      <c r="Q2" s="216">
        <v>0</v>
      </c>
      <c r="R2" s="217">
        <v>0</v>
      </c>
      <c r="S2" s="217">
        <v>0</v>
      </c>
      <c r="T2" s="217">
        <v>0</v>
      </c>
      <c r="U2" s="218">
        <v>0</v>
      </c>
      <c r="V2" s="63">
        <v>0</v>
      </c>
      <c r="W2" s="75">
        <v>0</v>
      </c>
      <c r="X2" s="63">
        <v>0</v>
      </c>
      <c r="Y2" s="75">
        <v>0</v>
      </c>
      <c r="Z2" s="218">
        <v>0</v>
      </c>
      <c r="AA2" s="63" t="s">
        <v>101</v>
      </c>
      <c r="AB2" s="73">
        <v>0</v>
      </c>
      <c r="AC2" s="75">
        <v>0</v>
      </c>
      <c r="AD2" s="214" t="s">
        <v>101</v>
      </c>
      <c r="AE2" s="214">
        <v>0</v>
      </c>
      <c r="AF2" s="215">
        <v>0</v>
      </c>
      <c r="AG2" s="214">
        <v>0</v>
      </c>
      <c r="AH2" s="216">
        <v>0</v>
      </c>
      <c r="AI2" s="63" t="s">
        <v>101</v>
      </c>
      <c r="AJ2" s="73">
        <v>0</v>
      </c>
      <c r="AK2" s="75">
        <v>0</v>
      </c>
      <c r="AL2" s="214" t="s">
        <v>101</v>
      </c>
      <c r="AM2" s="214">
        <v>0</v>
      </c>
      <c r="AN2" s="215">
        <v>0</v>
      </c>
      <c r="AO2" s="214">
        <v>0</v>
      </c>
      <c r="AP2" s="216">
        <v>0</v>
      </c>
      <c r="AQ2" s="217">
        <v>0</v>
      </c>
      <c r="AR2" s="217">
        <v>0</v>
      </c>
      <c r="AS2" s="217">
        <v>0</v>
      </c>
      <c r="AT2" s="218">
        <v>0</v>
      </c>
      <c r="AU2" s="63">
        <v>0</v>
      </c>
      <c r="AV2" s="75">
        <v>0</v>
      </c>
      <c r="AW2" s="63">
        <v>0</v>
      </c>
      <c r="AX2" s="75">
        <v>0</v>
      </c>
      <c r="AY2" s="218">
        <v>0</v>
      </c>
      <c r="AZ2" s="215">
        <v>20</v>
      </c>
      <c r="BA2" s="76">
        <v>20</v>
      </c>
      <c r="BB2" s="76">
        <v>20</v>
      </c>
      <c r="BC2" s="77">
        <v>0</v>
      </c>
      <c r="BD2" s="77">
        <v>0</v>
      </c>
      <c r="BE2" s="76">
        <v>20</v>
      </c>
      <c r="BF2" s="76">
        <v>20</v>
      </c>
      <c r="BG2" s="77">
        <v>0</v>
      </c>
      <c r="BH2" s="77">
        <v>0</v>
      </c>
      <c r="BI2" s="76">
        <v>20</v>
      </c>
      <c r="BJ2" s="76">
        <v>20</v>
      </c>
      <c r="BK2" s="77">
        <v>0</v>
      </c>
      <c r="BL2" s="77">
        <v>0</v>
      </c>
      <c r="BM2" s="76">
        <v>20</v>
      </c>
      <c r="BN2" s="76">
        <v>20</v>
      </c>
      <c r="BO2" s="77">
        <v>0</v>
      </c>
      <c r="BP2" s="77">
        <v>0</v>
      </c>
    </row>
    <row r="3" spans="1:68">
      <c r="A3" s="86" t="s">
        <v>774</v>
      </c>
      <c r="B3" s="63" t="s">
        <v>101</v>
      </c>
      <c r="C3" s="73">
        <v>0</v>
      </c>
      <c r="D3" s="75">
        <v>0</v>
      </c>
      <c r="E3" s="214" t="s">
        <v>101</v>
      </c>
      <c r="F3" s="214">
        <v>0</v>
      </c>
      <c r="G3" s="215">
        <v>0</v>
      </c>
      <c r="H3" s="214">
        <v>0</v>
      </c>
      <c r="I3" s="216">
        <v>0</v>
      </c>
      <c r="J3" s="63" t="s">
        <v>101</v>
      </c>
      <c r="K3" s="73">
        <v>0</v>
      </c>
      <c r="L3" s="75">
        <v>0</v>
      </c>
      <c r="M3" s="214" t="s">
        <v>101</v>
      </c>
      <c r="N3" s="214">
        <v>0</v>
      </c>
      <c r="O3" s="215">
        <v>0</v>
      </c>
      <c r="P3" s="214">
        <v>0</v>
      </c>
      <c r="Q3" s="216">
        <v>0</v>
      </c>
      <c r="R3" s="217">
        <v>0</v>
      </c>
      <c r="S3" s="217">
        <v>0</v>
      </c>
      <c r="T3" s="217">
        <v>0</v>
      </c>
      <c r="U3" s="218">
        <v>0</v>
      </c>
      <c r="V3" s="63">
        <v>0</v>
      </c>
      <c r="W3" s="75">
        <v>0</v>
      </c>
      <c r="X3" s="63">
        <v>0</v>
      </c>
      <c r="Y3" s="75">
        <v>0</v>
      </c>
      <c r="Z3" s="218">
        <v>0</v>
      </c>
      <c r="AA3" s="63" t="s">
        <v>101</v>
      </c>
      <c r="AB3" s="73">
        <v>0</v>
      </c>
      <c r="AC3" s="75">
        <v>0</v>
      </c>
      <c r="AD3" s="214" t="s">
        <v>101</v>
      </c>
      <c r="AE3" s="214">
        <v>0</v>
      </c>
      <c r="AF3" s="215">
        <v>0</v>
      </c>
      <c r="AG3" s="214">
        <v>0</v>
      </c>
      <c r="AH3" s="216">
        <v>0</v>
      </c>
      <c r="AI3" s="63" t="s">
        <v>101</v>
      </c>
      <c r="AJ3" s="73">
        <v>0</v>
      </c>
      <c r="AK3" s="75">
        <v>0</v>
      </c>
      <c r="AL3" s="214" t="s">
        <v>101</v>
      </c>
      <c r="AM3" s="214">
        <v>0</v>
      </c>
      <c r="AN3" s="215">
        <v>0</v>
      </c>
      <c r="AO3" s="214">
        <v>0</v>
      </c>
      <c r="AP3" s="216">
        <v>0</v>
      </c>
      <c r="AQ3" s="217">
        <v>0</v>
      </c>
      <c r="AR3" s="217">
        <v>0</v>
      </c>
      <c r="AS3" s="217">
        <v>0</v>
      </c>
      <c r="AT3" s="218">
        <v>0</v>
      </c>
      <c r="AU3" s="63">
        <v>0</v>
      </c>
      <c r="AV3" s="75">
        <v>0</v>
      </c>
      <c r="AW3" s="63">
        <v>0</v>
      </c>
      <c r="AX3" s="75">
        <v>0</v>
      </c>
      <c r="AY3" s="218">
        <v>0</v>
      </c>
      <c r="AZ3" s="215">
        <v>20</v>
      </c>
      <c r="BA3" s="76">
        <v>20</v>
      </c>
      <c r="BB3" s="76">
        <v>20</v>
      </c>
      <c r="BC3" s="77">
        <v>0</v>
      </c>
      <c r="BD3" s="77">
        <v>0</v>
      </c>
      <c r="BE3" s="76">
        <v>20</v>
      </c>
      <c r="BF3" s="76">
        <v>20</v>
      </c>
      <c r="BG3" s="77">
        <v>0</v>
      </c>
      <c r="BH3" s="77">
        <v>0</v>
      </c>
      <c r="BI3" s="76">
        <v>20</v>
      </c>
      <c r="BJ3" s="76">
        <v>20</v>
      </c>
      <c r="BK3" s="77">
        <v>0</v>
      </c>
      <c r="BL3" s="77">
        <v>0</v>
      </c>
      <c r="BM3" s="76">
        <v>20</v>
      </c>
      <c r="BN3" s="76">
        <v>20</v>
      </c>
      <c r="BO3" s="77">
        <v>0</v>
      </c>
      <c r="BP3" s="77">
        <v>0</v>
      </c>
    </row>
    <row r="4" spans="1:68">
      <c r="A4" s="86" t="s">
        <v>780</v>
      </c>
      <c r="B4" s="63" t="s">
        <v>101</v>
      </c>
      <c r="C4" s="73">
        <v>0</v>
      </c>
      <c r="D4" s="75">
        <v>0</v>
      </c>
      <c r="E4" s="214" t="s">
        <v>101</v>
      </c>
      <c r="F4" s="214">
        <v>0</v>
      </c>
      <c r="G4" s="215">
        <v>0</v>
      </c>
      <c r="H4" s="214">
        <v>0</v>
      </c>
      <c r="I4" s="216">
        <v>0</v>
      </c>
      <c r="J4" s="63" t="s">
        <v>101</v>
      </c>
      <c r="K4" s="73">
        <v>0</v>
      </c>
      <c r="L4" s="75">
        <v>0</v>
      </c>
      <c r="M4" s="214" t="s">
        <v>101</v>
      </c>
      <c r="N4" s="214">
        <v>0</v>
      </c>
      <c r="O4" s="215">
        <v>0</v>
      </c>
      <c r="P4" s="214">
        <v>0</v>
      </c>
      <c r="Q4" s="216">
        <v>0</v>
      </c>
      <c r="R4" s="217">
        <v>0</v>
      </c>
      <c r="S4" s="217">
        <v>0</v>
      </c>
      <c r="T4" s="217">
        <v>0</v>
      </c>
      <c r="U4" s="218">
        <v>0</v>
      </c>
      <c r="V4" s="63">
        <v>0</v>
      </c>
      <c r="W4" s="75">
        <v>0</v>
      </c>
      <c r="X4" s="63">
        <v>0</v>
      </c>
      <c r="Y4" s="75">
        <v>0</v>
      </c>
      <c r="Z4" s="218">
        <v>0</v>
      </c>
      <c r="AA4" s="63" t="s">
        <v>101</v>
      </c>
      <c r="AB4" s="73">
        <v>0</v>
      </c>
      <c r="AC4" s="75">
        <v>0</v>
      </c>
      <c r="AD4" s="214" t="s">
        <v>101</v>
      </c>
      <c r="AE4" s="214">
        <v>0</v>
      </c>
      <c r="AF4" s="215">
        <v>0</v>
      </c>
      <c r="AG4" s="214">
        <v>0</v>
      </c>
      <c r="AH4" s="216">
        <v>0</v>
      </c>
      <c r="AI4" s="63" t="s">
        <v>101</v>
      </c>
      <c r="AJ4" s="73">
        <v>0</v>
      </c>
      <c r="AK4" s="75">
        <v>0</v>
      </c>
      <c r="AL4" s="214" t="s">
        <v>101</v>
      </c>
      <c r="AM4" s="214">
        <v>0</v>
      </c>
      <c r="AN4" s="215">
        <v>0</v>
      </c>
      <c r="AO4" s="214">
        <v>0</v>
      </c>
      <c r="AP4" s="216">
        <v>0</v>
      </c>
      <c r="AQ4" s="217">
        <v>0</v>
      </c>
      <c r="AR4" s="217">
        <v>0</v>
      </c>
      <c r="AS4" s="217">
        <v>0</v>
      </c>
      <c r="AT4" s="218">
        <v>0</v>
      </c>
      <c r="AU4" s="63">
        <v>0</v>
      </c>
      <c r="AV4" s="75">
        <v>0</v>
      </c>
      <c r="AW4" s="63">
        <v>0</v>
      </c>
      <c r="AX4" s="75">
        <v>0</v>
      </c>
      <c r="AY4" s="218">
        <v>0</v>
      </c>
      <c r="AZ4" s="215">
        <v>20</v>
      </c>
      <c r="BA4" s="76">
        <v>20</v>
      </c>
      <c r="BB4" s="76">
        <v>20</v>
      </c>
      <c r="BC4" s="77">
        <v>0</v>
      </c>
      <c r="BD4" s="77">
        <v>0</v>
      </c>
      <c r="BE4" s="76">
        <v>20</v>
      </c>
      <c r="BF4" s="76">
        <v>20</v>
      </c>
      <c r="BG4" s="77">
        <v>0</v>
      </c>
      <c r="BH4" s="77">
        <v>0</v>
      </c>
      <c r="BI4" s="76">
        <v>20</v>
      </c>
      <c r="BJ4" s="76">
        <v>20</v>
      </c>
      <c r="BK4" s="77">
        <v>0</v>
      </c>
      <c r="BL4" s="77">
        <v>0</v>
      </c>
      <c r="BM4" s="76">
        <v>20</v>
      </c>
      <c r="BN4" s="76">
        <v>20</v>
      </c>
      <c r="BO4" s="77">
        <v>0</v>
      </c>
      <c r="BP4" s="77">
        <v>0</v>
      </c>
    </row>
    <row r="5" spans="1:68">
      <c r="A5" s="86" t="s">
        <v>797</v>
      </c>
      <c r="B5" s="63" t="s">
        <v>101</v>
      </c>
      <c r="C5" s="73">
        <v>0</v>
      </c>
      <c r="D5" s="75">
        <v>0</v>
      </c>
      <c r="E5" s="214" t="s">
        <v>101</v>
      </c>
      <c r="F5" s="214">
        <v>0</v>
      </c>
      <c r="G5" s="215">
        <v>0</v>
      </c>
      <c r="H5" s="214">
        <v>0</v>
      </c>
      <c r="I5" s="216">
        <v>0</v>
      </c>
      <c r="J5" s="63" t="s">
        <v>101</v>
      </c>
      <c r="K5" s="73">
        <v>0</v>
      </c>
      <c r="L5" s="75">
        <v>0</v>
      </c>
      <c r="M5" s="214" t="s">
        <v>101</v>
      </c>
      <c r="N5" s="214">
        <v>0</v>
      </c>
      <c r="O5" s="215">
        <v>0</v>
      </c>
      <c r="P5" s="214">
        <v>0</v>
      </c>
      <c r="Q5" s="216">
        <v>0</v>
      </c>
      <c r="R5" s="217">
        <v>0</v>
      </c>
      <c r="S5" s="217">
        <v>0</v>
      </c>
      <c r="T5" s="217">
        <v>0</v>
      </c>
      <c r="U5" s="218">
        <v>0</v>
      </c>
      <c r="V5" s="63">
        <v>0</v>
      </c>
      <c r="W5" s="75">
        <v>0</v>
      </c>
      <c r="X5" s="63">
        <v>0</v>
      </c>
      <c r="Y5" s="75">
        <v>0</v>
      </c>
      <c r="Z5" s="218">
        <v>0</v>
      </c>
      <c r="AA5" s="63" t="s">
        <v>101</v>
      </c>
      <c r="AB5" s="73">
        <v>0</v>
      </c>
      <c r="AC5" s="75">
        <v>0</v>
      </c>
      <c r="AD5" s="214" t="s">
        <v>101</v>
      </c>
      <c r="AE5" s="214">
        <v>0</v>
      </c>
      <c r="AF5" s="215">
        <v>0</v>
      </c>
      <c r="AG5" s="214">
        <v>0</v>
      </c>
      <c r="AH5" s="216">
        <v>0</v>
      </c>
      <c r="AI5" s="63" t="s">
        <v>101</v>
      </c>
      <c r="AJ5" s="73">
        <v>0</v>
      </c>
      <c r="AK5" s="75">
        <v>0</v>
      </c>
      <c r="AL5" s="214" t="s">
        <v>101</v>
      </c>
      <c r="AM5" s="214">
        <v>0</v>
      </c>
      <c r="AN5" s="215">
        <v>0</v>
      </c>
      <c r="AO5" s="214">
        <v>0</v>
      </c>
      <c r="AP5" s="216">
        <v>0</v>
      </c>
      <c r="AQ5" s="217">
        <v>0</v>
      </c>
      <c r="AR5" s="217">
        <v>0</v>
      </c>
      <c r="AS5" s="217">
        <v>0</v>
      </c>
      <c r="AT5" s="218">
        <v>0</v>
      </c>
      <c r="AU5" s="63">
        <v>0</v>
      </c>
      <c r="AV5" s="75">
        <v>0</v>
      </c>
      <c r="AW5" s="63">
        <v>0</v>
      </c>
      <c r="AX5" s="75">
        <v>0</v>
      </c>
      <c r="AY5" s="218">
        <v>0</v>
      </c>
      <c r="AZ5" s="215">
        <v>20</v>
      </c>
      <c r="BA5" s="76">
        <v>20</v>
      </c>
      <c r="BB5" s="76">
        <v>20</v>
      </c>
      <c r="BC5" s="77">
        <v>0</v>
      </c>
      <c r="BD5" s="77">
        <v>0</v>
      </c>
      <c r="BE5" s="76">
        <v>20</v>
      </c>
      <c r="BF5" s="76">
        <v>20</v>
      </c>
      <c r="BG5" s="77">
        <v>0</v>
      </c>
      <c r="BH5" s="77">
        <v>0</v>
      </c>
      <c r="BI5" s="76">
        <v>20</v>
      </c>
      <c r="BJ5" s="76">
        <v>20</v>
      </c>
      <c r="BK5" s="77">
        <v>0</v>
      </c>
      <c r="BL5" s="77">
        <v>0</v>
      </c>
      <c r="BM5" s="76">
        <v>20</v>
      </c>
      <c r="BN5" s="76">
        <v>20</v>
      </c>
      <c r="BO5" s="77">
        <v>0</v>
      </c>
      <c r="BP5" s="77">
        <v>0</v>
      </c>
    </row>
    <row r="6" spans="1:68">
      <c r="A6" s="86" t="s">
        <v>802</v>
      </c>
      <c r="B6" s="63" t="s">
        <v>101</v>
      </c>
      <c r="C6" s="73">
        <v>0</v>
      </c>
      <c r="D6" s="75">
        <v>0</v>
      </c>
      <c r="E6" s="214" t="s">
        <v>101</v>
      </c>
      <c r="F6" s="214">
        <v>0</v>
      </c>
      <c r="G6" s="215">
        <v>0</v>
      </c>
      <c r="H6" s="214">
        <v>0</v>
      </c>
      <c r="I6" s="216">
        <v>0</v>
      </c>
      <c r="J6" s="63" t="s">
        <v>101</v>
      </c>
      <c r="K6" s="73">
        <v>0</v>
      </c>
      <c r="L6" s="75">
        <v>0</v>
      </c>
      <c r="M6" s="214" t="s">
        <v>101</v>
      </c>
      <c r="N6" s="214">
        <v>0</v>
      </c>
      <c r="O6" s="215">
        <v>0</v>
      </c>
      <c r="P6" s="214">
        <v>0</v>
      </c>
      <c r="Q6" s="216">
        <v>0</v>
      </c>
      <c r="R6" s="217">
        <v>0</v>
      </c>
      <c r="S6" s="217">
        <v>0</v>
      </c>
      <c r="T6" s="217">
        <v>0</v>
      </c>
      <c r="U6" s="218">
        <v>0</v>
      </c>
      <c r="V6" s="63">
        <v>0</v>
      </c>
      <c r="W6" s="75">
        <v>0</v>
      </c>
      <c r="X6" s="63">
        <v>0</v>
      </c>
      <c r="Y6" s="75">
        <v>0</v>
      </c>
      <c r="Z6" s="218">
        <v>0</v>
      </c>
      <c r="AA6" s="63" t="s">
        <v>101</v>
      </c>
      <c r="AB6" s="73">
        <v>0</v>
      </c>
      <c r="AC6" s="75">
        <v>0</v>
      </c>
      <c r="AD6" s="214" t="s">
        <v>101</v>
      </c>
      <c r="AE6" s="214">
        <v>0</v>
      </c>
      <c r="AF6" s="215">
        <v>0</v>
      </c>
      <c r="AG6" s="214">
        <v>0</v>
      </c>
      <c r="AH6" s="216">
        <v>0</v>
      </c>
      <c r="AI6" s="63" t="s">
        <v>101</v>
      </c>
      <c r="AJ6" s="73">
        <v>0</v>
      </c>
      <c r="AK6" s="75">
        <v>0</v>
      </c>
      <c r="AL6" s="214" t="s">
        <v>101</v>
      </c>
      <c r="AM6" s="214">
        <v>0</v>
      </c>
      <c r="AN6" s="215">
        <v>0</v>
      </c>
      <c r="AO6" s="214">
        <v>0</v>
      </c>
      <c r="AP6" s="216">
        <v>0</v>
      </c>
      <c r="AQ6" s="217">
        <v>0</v>
      </c>
      <c r="AR6" s="217">
        <v>0</v>
      </c>
      <c r="AS6" s="217">
        <v>0</v>
      </c>
      <c r="AT6" s="218">
        <v>0</v>
      </c>
      <c r="AU6" s="63">
        <v>0</v>
      </c>
      <c r="AV6" s="75">
        <v>0</v>
      </c>
      <c r="AW6" s="63">
        <v>0</v>
      </c>
      <c r="AX6" s="75">
        <v>0</v>
      </c>
      <c r="AY6" s="218">
        <v>0</v>
      </c>
      <c r="AZ6" s="215">
        <v>20</v>
      </c>
      <c r="BA6" s="76">
        <v>20</v>
      </c>
      <c r="BB6" s="76">
        <v>20</v>
      </c>
      <c r="BC6" s="77">
        <v>0</v>
      </c>
      <c r="BD6" s="77">
        <v>0</v>
      </c>
      <c r="BE6" s="76">
        <v>20</v>
      </c>
      <c r="BF6" s="76">
        <v>20</v>
      </c>
      <c r="BG6" s="77">
        <v>0</v>
      </c>
      <c r="BH6" s="77">
        <v>0</v>
      </c>
      <c r="BI6" s="76">
        <v>20</v>
      </c>
      <c r="BJ6" s="76">
        <v>20</v>
      </c>
      <c r="BK6" s="77">
        <v>0</v>
      </c>
      <c r="BL6" s="77">
        <v>0</v>
      </c>
      <c r="BM6" s="76">
        <v>20</v>
      </c>
      <c r="BN6" s="76">
        <v>20</v>
      </c>
      <c r="BO6" s="77">
        <v>0</v>
      </c>
      <c r="BP6" s="77">
        <v>0</v>
      </c>
    </row>
    <row r="7" spans="1:68">
      <c r="A7" s="86" t="s">
        <v>804</v>
      </c>
      <c r="B7" s="63" t="s">
        <v>101</v>
      </c>
      <c r="C7" s="73">
        <v>0</v>
      </c>
      <c r="D7" s="75">
        <v>0</v>
      </c>
      <c r="E7" s="214" t="s">
        <v>101</v>
      </c>
      <c r="F7" s="214">
        <v>0</v>
      </c>
      <c r="G7" s="215">
        <v>0</v>
      </c>
      <c r="H7" s="214">
        <v>0</v>
      </c>
      <c r="I7" s="216">
        <v>0</v>
      </c>
      <c r="J7" s="63" t="s">
        <v>101</v>
      </c>
      <c r="K7" s="73">
        <v>0</v>
      </c>
      <c r="L7" s="75">
        <v>0</v>
      </c>
      <c r="M7" s="214" t="s">
        <v>101</v>
      </c>
      <c r="N7" s="214">
        <v>0</v>
      </c>
      <c r="O7" s="215">
        <v>0</v>
      </c>
      <c r="P7" s="214">
        <v>0</v>
      </c>
      <c r="Q7" s="216">
        <v>0</v>
      </c>
      <c r="R7" s="217">
        <v>0</v>
      </c>
      <c r="S7" s="217">
        <v>0</v>
      </c>
      <c r="T7" s="217">
        <v>0</v>
      </c>
      <c r="U7" s="218">
        <v>0</v>
      </c>
      <c r="V7" s="63">
        <v>0</v>
      </c>
      <c r="W7" s="75">
        <v>0</v>
      </c>
      <c r="X7" s="63">
        <v>0</v>
      </c>
      <c r="Y7" s="75">
        <v>0</v>
      </c>
      <c r="Z7" s="218">
        <v>0</v>
      </c>
      <c r="AA7" s="63" t="s">
        <v>101</v>
      </c>
      <c r="AB7" s="73">
        <v>0</v>
      </c>
      <c r="AC7" s="75">
        <v>0</v>
      </c>
      <c r="AD7" s="214" t="s">
        <v>101</v>
      </c>
      <c r="AE7" s="214">
        <v>0</v>
      </c>
      <c r="AF7" s="215">
        <v>0</v>
      </c>
      <c r="AG7" s="214">
        <v>0</v>
      </c>
      <c r="AH7" s="216">
        <v>0</v>
      </c>
      <c r="AI7" s="63" t="s">
        <v>101</v>
      </c>
      <c r="AJ7" s="73">
        <v>0</v>
      </c>
      <c r="AK7" s="75">
        <v>0</v>
      </c>
      <c r="AL7" s="214" t="s">
        <v>101</v>
      </c>
      <c r="AM7" s="214">
        <v>0</v>
      </c>
      <c r="AN7" s="215">
        <v>0</v>
      </c>
      <c r="AO7" s="214">
        <v>0</v>
      </c>
      <c r="AP7" s="216">
        <v>0</v>
      </c>
      <c r="AQ7" s="217">
        <v>0</v>
      </c>
      <c r="AR7" s="217">
        <v>0</v>
      </c>
      <c r="AS7" s="217">
        <v>0</v>
      </c>
      <c r="AT7" s="218">
        <v>0</v>
      </c>
      <c r="AU7" s="63">
        <v>0</v>
      </c>
      <c r="AV7" s="75">
        <v>0</v>
      </c>
      <c r="AW7" s="63">
        <v>0</v>
      </c>
      <c r="AX7" s="75">
        <v>0</v>
      </c>
      <c r="AY7" s="218">
        <v>0</v>
      </c>
      <c r="AZ7" s="215">
        <v>20</v>
      </c>
      <c r="BA7" s="76">
        <v>20</v>
      </c>
      <c r="BB7" s="76">
        <v>20</v>
      </c>
      <c r="BC7" s="77">
        <v>0</v>
      </c>
      <c r="BD7" s="77">
        <v>0</v>
      </c>
      <c r="BE7" s="76">
        <v>20</v>
      </c>
      <c r="BF7" s="76">
        <v>20</v>
      </c>
      <c r="BG7" s="77">
        <v>0</v>
      </c>
      <c r="BH7" s="77">
        <v>0</v>
      </c>
      <c r="BI7" s="76">
        <v>20</v>
      </c>
      <c r="BJ7" s="76">
        <v>20</v>
      </c>
      <c r="BK7" s="77">
        <v>0</v>
      </c>
      <c r="BL7" s="77">
        <v>0</v>
      </c>
      <c r="BM7" s="76">
        <v>20</v>
      </c>
      <c r="BN7" s="76">
        <v>20</v>
      </c>
      <c r="BO7" s="77">
        <v>0</v>
      </c>
      <c r="BP7" s="77">
        <v>0</v>
      </c>
    </row>
    <row r="8" spans="1:68">
      <c r="A8" s="86" t="s">
        <v>806</v>
      </c>
      <c r="B8" s="63" t="s">
        <v>101</v>
      </c>
      <c r="C8" s="73">
        <v>0</v>
      </c>
      <c r="D8" s="75">
        <v>0</v>
      </c>
      <c r="E8" s="214" t="s">
        <v>101</v>
      </c>
      <c r="F8" s="214">
        <v>0</v>
      </c>
      <c r="G8" s="215">
        <v>0</v>
      </c>
      <c r="H8" s="214">
        <v>0</v>
      </c>
      <c r="I8" s="216">
        <v>0</v>
      </c>
      <c r="J8" s="63" t="s">
        <v>101</v>
      </c>
      <c r="K8" s="73">
        <v>0</v>
      </c>
      <c r="L8" s="75">
        <v>0</v>
      </c>
      <c r="M8" s="214" t="s">
        <v>101</v>
      </c>
      <c r="N8" s="214">
        <v>0</v>
      </c>
      <c r="O8" s="215">
        <v>0</v>
      </c>
      <c r="P8" s="214">
        <v>0</v>
      </c>
      <c r="Q8" s="216">
        <v>0</v>
      </c>
      <c r="R8" s="217">
        <v>0</v>
      </c>
      <c r="S8" s="217">
        <v>0</v>
      </c>
      <c r="T8" s="217">
        <v>0</v>
      </c>
      <c r="U8" s="218">
        <v>0</v>
      </c>
      <c r="V8" s="63">
        <v>0</v>
      </c>
      <c r="W8" s="75">
        <v>0</v>
      </c>
      <c r="X8" s="63">
        <v>0</v>
      </c>
      <c r="Y8" s="75">
        <v>0</v>
      </c>
      <c r="Z8" s="218">
        <v>0</v>
      </c>
      <c r="AA8" s="63" t="s">
        <v>101</v>
      </c>
      <c r="AB8" s="73">
        <v>0</v>
      </c>
      <c r="AC8" s="75">
        <v>0</v>
      </c>
      <c r="AD8" s="214" t="s">
        <v>101</v>
      </c>
      <c r="AE8" s="214">
        <v>0</v>
      </c>
      <c r="AF8" s="215">
        <v>0</v>
      </c>
      <c r="AG8" s="214">
        <v>0</v>
      </c>
      <c r="AH8" s="216">
        <v>0</v>
      </c>
      <c r="AI8" s="63" t="s">
        <v>101</v>
      </c>
      <c r="AJ8" s="73">
        <v>0</v>
      </c>
      <c r="AK8" s="75">
        <v>0</v>
      </c>
      <c r="AL8" s="214" t="s">
        <v>101</v>
      </c>
      <c r="AM8" s="214">
        <v>0</v>
      </c>
      <c r="AN8" s="215">
        <v>0</v>
      </c>
      <c r="AO8" s="214">
        <v>0</v>
      </c>
      <c r="AP8" s="216">
        <v>0</v>
      </c>
      <c r="AQ8" s="217">
        <v>0</v>
      </c>
      <c r="AR8" s="217">
        <v>0</v>
      </c>
      <c r="AS8" s="217">
        <v>0</v>
      </c>
      <c r="AT8" s="218">
        <v>0</v>
      </c>
      <c r="AU8" s="63">
        <v>0</v>
      </c>
      <c r="AV8" s="75">
        <v>0</v>
      </c>
      <c r="AW8" s="63">
        <v>0</v>
      </c>
      <c r="AX8" s="75">
        <v>0</v>
      </c>
      <c r="AY8" s="218">
        <v>0</v>
      </c>
      <c r="AZ8" s="215">
        <v>20</v>
      </c>
      <c r="BA8" s="76">
        <v>20</v>
      </c>
      <c r="BB8" s="76">
        <v>20</v>
      </c>
      <c r="BC8" s="77">
        <v>0</v>
      </c>
      <c r="BD8" s="77">
        <v>0</v>
      </c>
      <c r="BE8" s="76">
        <v>20</v>
      </c>
      <c r="BF8" s="76">
        <v>20</v>
      </c>
      <c r="BG8" s="77">
        <v>0</v>
      </c>
      <c r="BH8" s="77">
        <v>0</v>
      </c>
      <c r="BI8" s="76">
        <v>20</v>
      </c>
      <c r="BJ8" s="76">
        <v>20</v>
      </c>
      <c r="BK8" s="77">
        <v>0</v>
      </c>
      <c r="BL8" s="77">
        <v>0</v>
      </c>
      <c r="BM8" s="76">
        <v>20</v>
      </c>
      <c r="BN8" s="76">
        <v>20</v>
      </c>
      <c r="BO8" s="77">
        <v>0</v>
      </c>
      <c r="BP8" s="77">
        <v>0</v>
      </c>
    </row>
    <row r="9" spans="1:68">
      <c r="A9" s="86" t="s">
        <v>812</v>
      </c>
      <c r="B9" s="63" t="s">
        <v>101</v>
      </c>
      <c r="C9" s="73">
        <v>0</v>
      </c>
      <c r="D9" s="75">
        <v>0</v>
      </c>
      <c r="E9" s="214" t="s">
        <v>101</v>
      </c>
      <c r="F9" s="214">
        <v>0</v>
      </c>
      <c r="G9" s="215">
        <v>0</v>
      </c>
      <c r="H9" s="214">
        <v>0</v>
      </c>
      <c r="I9" s="216">
        <v>0</v>
      </c>
      <c r="J9" s="63" t="s">
        <v>101</v>
      </c>
      <c r="K9" s="73">
        <v>0</v>
      </c>
      <c r="L9" s="75">
        <v>0</v>
      </c>
      <c r="M9" s="214" t="s">
        <v>101</v>
      </c>
      <c r="N9" s="214">
        <v>0</v>
      </c>
      <c r="O9" s="215">
        <v>0</v>
      </c>
      <c r="P9" s="214">
        <v>0</v>
      </c>
      <c r="Q9" s="216">
        <v>0</v>
      </c>
      <c r="R9" s="217">
        <v>0</v>
      </c>
      <c r="S9" s="217">
        <v>0</v>
      </c>
      <c r="T9" s="217">
        <v>0</v>
      </c>
      <c r="U9" s="218">
        <v>0</v>
      </c>
      <c r="V9" s="63">
        <v>0</v>
      </c>
      <c r="W9" s="75">
        <v>0</v>
      </c>
      <c r="X9" s="63">
        <v>0</v>
      </c>
      <c r="Y9" s="75">
        <v>0</v>
      </c>
      <c r="Z9" s="218">
        <v>0</v>
      </c>
      <c r="AA9" s="63" t="s">
        <v>101</v>
      </c>
      <c r="AB9" s="73">
        <v>0</v>
      </c>
      <c r="AC9" s="75">
        <v>0</v>
      </c>
      <c r="AD9" s="214" t="s">
        <v>101</v>
      </c>
      <c r="AE9" s="214">
        <v>0</v>
      </c>
      <c r="AF9" s="215">
        <v>0</v>
      </c>
      <c r="AG9" s="214">
        <v>0</v>
      </c>
      <c r="AH9" s="216">
        <v>0</v>
      </c>
      <c r="AI9" s="63" t="s">
        <v>101</v>
      </c>
      <c r="AJ9" s="73">
        <v>0</v>
      </c>
      <c r="AK9" s="75">
        <v>0</v>
      </c>
      <c r="AL9" s="214" t="s">
        <v>101</v>
      </c>
      <c r="AM9" s="214">
        <v>0</v>
      </c>
      <c r="AN9" s="215">
        <v>0</v>
      </c>
      <c r="AO9" s="214">
        <v>0</v>
      </c>
      <c r="AP9" s="216">
        <v>0</v>
      </c>
      <c r="AQ9" s="217">
        <v>0</v>
      </c>
      <c r="AR9" s="217">
        <v>0</v>
      </c>
      <c r="AS9" s="217">
        <v>0</v>
      </c>
      <c r="AT9" s="218">
        <v>0</v>
      </c>
      <c r="AU9" s="63">
        <v>0</v>
      </c>
      <c r="AV9" s="75">
        <v>0</v>
      </c>
      <c r="AW9" s="63">
        <v>0</v>
      </c>
      <c r="AX9" s="75">
        <v>0</v>
      </c>
      <c r="AY9" s="218">
        <v>0</v>
      </c>
      <c r="AZ9" s="215">
        <v>20</v>
      </c>
      <c r="BA9" s="76">
        <v>20</v>
      </c>
      <c r="BB9" s="76">
        <v>20</v>
      </c>
      <c r="BC9" s="77">
        <v>0</v>
      </c>
      <c r="BD9" s="77">
        <v>0</v>
      </c>
      <c r="BE9" s="76">
        <v>20</v>
      </c>
      <c r="BF9" s="76">
        <v>20</v>
      </c>
      <c r="BG9" s="77">
        <v>0</v>
      </c>
      <c r="BH9" s="77">
        <v>0</v>
      </c>
      <c r="BI9" s="76">
        <v>20</v>
      </c>
      <c r="BJ9" s="76">
        <v>20</v>
      </c>
      <c r="BK9" s="77">
        <v>0</v>
      </c>
      <c r="BL9" s="77">
        <v>0</v>
      </c>
      <c r="BM9" s="76">
        <v>20</v>
      </c>
      <c r="BN9" s="76">
        <v>20</v>
      </c>
      <c r="BO9" s="77">
        <v>0</v>
      </c>
      <c r="BP9" s="77">
        <v>0</v>
      </c>
    </row>
    <row r="10" spans="1:68">
      <c r="A10" s="86" t="s">
        <v>815</v>
      </c>
      <c r="B10" s="63" t="s">
        <v>101</v>
      </c>
      <c r="C10" s="73">
        <v>0</v>
      </c>
      <c r="D10" s="75">
        <v>0</v>
      </c>
      <c r="E10" s="214" t="s">
        <v>101</v>
      </c>
      <c r="F10" s="214">
        <v>0</v>
      </c>
      <c r="G10" s="215">
        <v>0</v>
      </c>
      <c r="H10" s="214">
        <v>0</v>
      </c>
      <c r="I10" s="216">
        <v>0</v>
      </c>
      <c r="J10" s="63" t="s">
        <v>101</v>
      </c>
      <c r="K10" s="73">
        <v>0</v>
      </c>
      <c r="L10" s="75">
        <v>0</v>
      </c>
      <c r="M10" s="214" t="s">
        <v>101</v>
      </c>
      <c r="N10" s="214">
        <v>0</v>
      </c>
      <c r="O10" s="215">
        <v>0</v>
      </c>
      <c r="P10" s="214">
        <v>0</v>
      </c>
      <c r="Q10" s="216">
        <v>0</v>
      </c>
      <c r="R10" s="217">
        <v>0</v>
      </c>
      <c r="S10" s="217">
        <v>0</v>
      </c>
      <c r="T10" s="217">
        <v>0</v>
      </c>
      <c r="U10" s="218">
        <v>0</v>
      </c>
      <c r="V10" s="63">
        <v>0</v>
      </c>
      <c r="W10" s="75">
        <v>0</v>
      </c>
      <c r="X10" s="63">
        <v>0</v>
      </c>
      <c r="Y10" s="75">
        <v>0</v>
      </c>
      <c r="Z10" s="218">
        <v>0</v>
      </c>
      <c r="AA10" s="63" t="s">
        <v>101</v>
      </c>
      <c r="AB10" s="73">
        <v>0</v>
      </c>
      <c r="AC10" s="75">
        <v>0</v>
      </c>
      <c r="AD10" s="214" t="s">
        <v>101</v>
      </c>
      <c r="AE10" s="214">
        <v>0</v>
      </c>
      <c r="AF10" s="215">
        <v>0</v>
      </c>
      <c r="AG10" s="214">
        <v>0</v>
      </c>
      <c r="AH10" s="216">
        <v>0</v>
      </c>
      <c r="AI10" s="63" t="s">
        <v>101</v>
      </c>
      <c r="AJ10" s="73">
        <v>0</v>
      </c>
      <c r="AK10" s="75">
        <v>0</v>
      </c>
      <c r="AL10" s="214" t="s">
        <v>101</v>
      </c>
      <c r="AM10" s="214">
        <v>0</v>
      </c>
      <c r="AN10" s="215">
        <v>0</v>
      </c>
      <c r="AO10" s="214">
        <v>0</v>
      </c>
      <c r="AP10" s="216">
        <v>0</v>
      </c>
      <c r="AQ10" s="217">
        <v>0</v>
      </c>
      <c r="AR10" s="217">
        <v>0</v>
      </c>
      <c r="AS10" s="217">
        <v>0</v>
      </c>
      <c r="AT10" s="218">
        <v>0</v>
      </c>
      <c r="AU10" s="63">
        <v>0</v>
      </c>
      <c r="AV10" s="75">
        <v>0</v>
      </c>
      <c r="AW10" s="63">
        <v>0</v>
      </c>
      <c r="AX10" s="75">
        <v>0</v>
      </c>
      <c r="AY10" s="218">
        <v>0</v>
      </c>
      <c r="AZ10" s="215">
        <v>20</v>
      </c>
      <c r="BA10" s="76">
        <v>20</v>
      </c>
      <c r="BB10" s="76">
        <v>20</v>
      </c>
      <c r="BC10" s="77">
        <v>0</v>
      </c>
      <c r="BD10" s="77">
        <v>0</v>
      </c>
      <c r="BE10" s="76">
        <v>20</v>
      </c>
      <c r="BF10" s="76">
        <v>20</v>
      </c>
      <c r="BG10" s="77">
        <v>0</v>
      </c>
      <c r="BH10" s="77">
        <v>0</v>
      </c>
      <c r="BI10" s="76">
        <v>20</v>
      </c>
      <c r="BJ10" s="76">
        <v>20</v>
      </c>
      <c r="BK10" s="77">
        <v>0</v>
      </c>
      <c r="BL10" s="77">
        <v>0</v>
      </c>
      <c r="BM10" s="76">
        <v>20</v>
      </c>
      <c r="BN10" s="76">
        <v>20</v>
      </c>
      <c r="BO10" s="77">
        <v>0</v>
      </c>
      <c r="BP10" s="77">
        <v>0</v>
      </c>
    </row>
    <row r="11" spans="1:68">
      <c r="A11" s="86" t="s">
        <v>844</v>
      </c>
      <c r="B11" s="63" t="s">
        <v>101</v>
      </c>
      <c r="C11" s="73">
        <v>0</v>
      </c>
      <c r="D11" s="75">
        <v>0</v>
      </c>
      <c r="E11" s="214" t="s">
        <v>101</v>
      </c>
      <c r="F11" s="214">
        <v>0</v>
      </c>
      <c r="G11" s="215">
        <v>0</v>
      </c>
      <c r="H11" s="214">
        <v>0</v>
      </c>
      <c r="I11" s="216">
        <v>0</v>
      </c>
      <c r="J11" s="63" t="s">
        <v>101</v>
      </c>
      <c r="K11" s="73">
        <v>0</v>
      </c>
      <c r="L11" s="75">
        <v>0</v>
      </c>
      <c r="M11" s="214" t="s">
        <v>101</v>
      </c>
      <c r="N11" s="214">
        <v>0</v>
      </c>
      <c r="O11" s="215">
        <v>0</v>
      </c>
      <c r="P11" s="214">
        <v>0</v>
      </c>
      <c r="Q11" s="216">
        <v>0</v>
      </c>
      <c r="R11" s="217">
        <v>0</v>
      </c>
      <c r="S11" s="217">
        <v>0</v>
      </c>
      <c r="T11" s="217">
        <v>0</v>
      </c>
      <c r="U11" s="218">
        <v>0</v>
      </c>
      <c r="V11" s="63">
        <v>0</v>
      </c>
      <c r="W11" s="75">
        <v>0</v>
      </c>
      <c r="X11" s="63">
        <v>0</v>
      </c>
      <c r="Y11" s="75">
        <v>0</v>
      </c>
      <c r="Z11" s="218">
        <v>0</v>
      </c>
      <c r="AA11" s="63" t="s">
        <v>101</v>
      </c>
      <c r="AB11" s="73">
        <v>0</v>
      </c>
      <c r="AC11" s="75">
        <v>0</v>
      </c>
      <c r="AD11" s="214" t="s">
        <v>101</v>
      </c>
      <c r="AE11" s="214">
        <v>0</v>
      </c>
      <c r="AF11" s="215">
        <v>0</v>
      </c>
      <c r="AG11" s="214">
        <v>0</v>
      </c>
      <c r="AH11" s="216">
        <v>0</v>
      </c>
      <c r="AI11" s="63" t="s">
        <v>101</v>
      </c>
      <c r="AJ11" s="73">
        <v>0</v>
      </c>
      <c r="AK11" s="75">
        <v>0</v>
      </c>
      <c r="AL11" s="214" t="s">
        <v>101</v>
      </c>
      <c r="AM11" s="214">
        <v>0</v>
      </c>
      <c r="AN11" s="215">
        <v>0</v>
      </c>
      <c r="AO11" s="214">
        <v>0</v>
      </c>
      <c r="AP11" s="216">
        <v>0</v>
      </c>
      <c r="AQ11" s="217">
        <v>0</v>
      </c>
      <c r="AR11" s="217">
        <v>0</v>
      </c>
      <c r="AS11" s="217">
        <v>0</v>
      </c>
      <c r="AT11" s="218">
        <v>0</v>
      </c>
      <c r="AU11" s="63">
        <v>0</v>
      </c>
      <c r="AV11" s="75">
        <v>0</v>
      </c>
      <c r="AW11" s="63">
        <v>0</v>
      </c>
      <c r="AX11" s="75">
        <v>0</v>
      </c>
      <c r="AY11" s="218">
        <v>0</v>
      </c>
      <c r="AZ11" s="215">
        <v>20</v>
      </c>
      <c r="BA11" s="76">
        <v>20</v>
      </c>
      <c r="BB11" s="76">
        <v>20</v>
      </c>
      <c r="BC11" s="77">
        <v>0</v>
      </c>
      <c r="BD11" s="77">
        <v>0</v>
      </c>
      <c r="BE11" s="76">
        <v>20</v>
      </c>
      <c r="BF11" s="76">
        <v>20</v>
      </c>
      <c r="BG11" s="77">
        <v>0</v>
      </c>
      <c r="BH11" s="77">
        <v>0</v>
      </c>
      <c r="BI11" s="76">
        <v>20</v>
      </c>
      <c r="BJ11" s="76">
        <v>20</v>
      </c>
      <c r="BK11" s="77">
        <v>0</v>
      </c>
      <c r="BL11" s="77">
        <v>0</v>
      </c>
      <c r="BM11" s="76">
        <v>20</v>
      </c>
      <c r="BN11" s="76">
        <v>20</v>
      </c>
      <c r="BO11" s="77">
        <v>0</v>
      </c>
      <c r="BP11" s="77">
        <v>0</v>
      </c>
    </row>
    <row r="12" spans="1:68">
      <c r="A12" s="86" t="s">
        <v>849</v>
      </c>
      <c r="B12" s="63" t="s">
        <v>101</v>
      </c>
      <c r="C12" s="73">
        <v>0</v>
      </c>
      <c r="D12" s="75">
        <v>0</v>
      </c>
      <c r="E12" s="214" t="s">
        <v>101</v>
      </c>
      <c r="F12" s="214">
        <v>0</v>
      </c>
      <c r="G12" s="215">
        <v>0</v>
      </c>
      <c r="H12" s="214">
        <v>0</v>
      </c>
      <c r="I12" s="216">
        <v>0</v>
      </c>
      <c r="J12" s="63" t="s">
        <v>101</v>
      </c>
      <c r="K12" s="73">
        <v>0</v>
      </c>
      <c r="L12" s="75">
        <v>0</v>
      </c>
      <c r="M12" s="214" t="s">
        <v>101</v>
      </c>
      <c r="N12" s="214">
        <v>0</v>
      </c>
      <c r="O12" s="215">
        <v>0</v>
      </c>
      <c r="P12" s="214">
        <v>0</v>
      </c>
      <c r="Q12" s="216">
        <v>0</v>
      </c>
      <c r="R12" s="217">
        <v>0</v>
      </c>
      <c r="S12" s="217">
        <v>0</v>
      </c>
      <c r="T12" s="217">
        <v>0</v>
      </c>
      <c r="U12" s="218">
        <v>0</v>
      </c>
      <c r="V12" s="63">
        <v>0</v>
      </c>
      <c r="W12" s="75">
        <v>0</v>
      </c>
      <c r="X12" s="63">
        <v>0</v>
      </c>
      <c r="Y12" s="75">
        <v>0</v>
      </c>
      <c r="Z12" s="218">
        <v>0</v>
      </c>
      <c r="AA12" s="63" t="s">
        <v>101</v>
      </c>
      <c r="AB12" s="73">
        <v>0</v>
      </c>
      <c r="AC12" s="75">
        <v>0</v>
      </c>
      <c r="AD12" s="214" t="s">
        <v>101</v>
      </c>
      <c r="AE12" s="214">
        <v>0</v>
      </c>
      <c r="AF12" s="215">
        <v>0</v>
      </c>
      <c r="AG12" s="214">
        <v>0</v>
      </c>
      <c r="AH12" s="216">
        <v>0</v>
      </c>
      <c r="AI12" s="63" t="s">
        <v>101</v>
      </c>
      <c r="AJ12" s="73">
        <v>0</v>
      </c>
      <c r="AK12" s="75">
        <v>0</v>
      </c>
      <c r="AL12" s="214" t="s">
        <v>101</v>
      </c>
      <c r="AM12" s="214">
        <v>0</v>
      </c>
      <c r="AN12" s="215">
        <v>0</v>
      </c>
      <c r="AO12" s="214">
        <v>0</v>
      </c>
      <c r="AP12" s="216">
        <v>0</v>
      </c>
      <c r="AQ12" s="217">
        <v>0</v>
      </c>
      <c r="AR12" s="217">
        <v>0</v>
      </c>
      <c r="AS12" s="217">
        <v>0</v>
      </c>
      <c r="AT12" s="218">
        <v>0</v>
      </c>
      <c r="AU12" s="63">
        <v>0</v>
      </c>
      <c r="AV12" s="75">
        <v>0</v>
      </c>
      <c r="AW12" s="63">
        <v>0</v>
      </c>
      <c r="AX12" s="75">
        <v>0</v>
      </c>
      <c r="AY12" s="218">
        <v>0</v>
      </c>
      <c r="AZ12" s="215">
        <v>20</v>
      </c>
      <c r="BA12" s="76">
        <v>20</v>
      </c>
      <c r="BB12" s="76">
        <v>20</v>
      </c>
      <c r="BC12" s="77">
        <v>0</v>
      </c>
      <c r="BD12" s="77">
        <v>0</v>
      </c>
      <c r="BE12" s="76">
        <v>20</v>
      </c>
      <c r="BF12" s="76">
        <v>20</v>
      </c>
      <c r="BG12" s="77">
        <v>0</v>
      </c>
      <c r="BH12" s="77">
        <v>0</v>
      </c>
      <c r="BI12" s="76">
        <v>20</v>
      </c>
      <c r="BJ12" s="76">
        <v>20</v>
      </c>
      <c r="BK12" s="77">
        <v>0</v>
      </c>
      <c r="BL12" s="77">
        <v>0</v>
      </c>
      <c r="BM12" s="76">
        <v>20</v>
      </c>
      <c r="BN12" s="76">
        <v>20</v>
      </c>
      <c r="BO12" s="77">
        <v>0</v>
      </c>
      <c r="BP12" s="77">
        <v>0</v>
      </c>
    </row>
    <row r="13" spans="1:68">
      <c r="A13" s="86" t="s">
        <v>851</v>
      </c>
      <c r="B13" s="63" t="s">
        <v>101</v>
      </c>
      <c r="C13" s="73">
        <v>0</v>
      </c>
      <c r="D13" s="75">
        <v>0</v>
      </c>
      <c r="E13" s="214" t="s">
        <v>101</v>
      </c>
      <c r="F13" s="214">
        <v>0</v>
      </c>
      <c r="G13" s="215">
        <v>0</v>
      </c>
      <c r="H13" s="214">
        <v>0</v>
      </c>
      <c r="I13" s="216">
        <v>0</v>
      </c>
      <c r="J13" s="63" t="s">
        <v>101</v>
      </c>
      <c r="K13" s="73">
        <v>0</v>
      </c>
      <c r="L13" s="75">
        <v>0</v>
      </c>
      <c r="M13" s="214" t="s">
        <v>101</v>
      </c>
      <c r="N13" s="214">
        <v>0</v>
      </c>
      <c r="O13" s="215">
        <v>0</v>
      </c>
      <c r="P13" s="214">
        <v>0</v>
      </c>
      <c r="Q13" s="216">
        <v>0</v>
      </c>
      <c r="R13" s="217">
        <v>0</v>
      </c>
      <c r="S13" s="217">
        <v>0</v>
      </c>
      <c r="T13" s="217">
        <v>0</v>
      </c>
      <c r="U13" s="218">
        <v>0</v>
      </c>
      <c r="V13" s="63">
        <v>0</v>
      </c>
      <c r="W13" s="75">
        <v>0</v>
      </c>
      <c r="X13" s="63">
        <v>0</v>
      </c>
      <c r="Y13" s="75">
        <v>0</v>
      </c>
      <c r="Z13" s="218">
        <v>0</v>
      </c>
      <c r="AA13" s="63" t="s">
        <v>101</v>
      </c>
      <c r="AB13" s="73">
        <v>0</v>
      </c>
      <c r="AC13" s="75">
        <v>0</v>
      </c>
      <c r="AD13" s="214" t="s">
        <v>101</v>
      </c>
      <c r="AE13" s="214">
        <v>0</v>
      </c>
      <c r="AF13" s="215">
        <v>0</v>
      </c>
      <c r="AG13" s="214">
        <v>0</v>
      </c>
      <c r="AH13" s="216">
        <v>0</v>
      </c>
      <c r="AI13" s="63" t="s">
        <v>101</v>
      </c>
      <c r="AJ13" s="73">
        <v>0</v>
      </c>
      <c r="AK13" s="75">
        <v>0</v>
      </c>
      <c r="AL13" s="214" t="s">
        <v>101</v>
      </c>
      <c r="AM13" s="214">
        <v>0</v>
      </c>
      <c r="AN13" s="215">
        <v>0</v>
      </c>
      <c r="AO13" s="214">
        <v>0</v>
      </c>
      <c r="AP13" s="216">
        <v>0</v>
      </c>
      <c r="AQ13" s="217">
        <v>0</v>
      </c>
      <c r="AR13" s="217">
        <v>0</v>
      </c>
      <c r="AS13" s="217">
        <v>0</v>
      </c>
      <c r="AT13" s="218">
        <v>0</v>
      </c>
      <c r="AU13" s="63">
        <v>0</v>
      </c>
      <c r="AV13" s="75">
        <v>0</v>
      </c>
      <c r="AW13" s="63">
        <v>0</v>
      </c>
      <c r="AX13" s="75">
        <v>0</v>
      </c>
      <c r="AY13" s="218">
        <v>0</v>
      </c>
      <c r="AZ13" s="215">
        <v>20</v>
      </c>
      <c r="BA13" s="76">
        <v>20</v>
      </c>
      <c r="BB13" s="76">
        <v>20</v>
      </c>
      <c r="BC13" s="77">
        <v>0</v>
      </c>
      <c r="BD13" s="77">
        <v>0</v>
      </c>
      <c r="BE13" s="76">
        <v>20</v>
      </c>
      <c r="BF13" s="76">
        <v>20</v>
      </c>
      <c r="BG13" s="77">
        <v>0</v>
      </c>
      <c r="BH13" s="77">
        <v>0</v>
      </c>
      <c r="BI13" s="76">
        <v>20</v>
      </c>
      <c r="BJ13" s="76">
        <v>20</v>
      </c>
      <c r="BK13" s="77">
        <v>0</v>
      </c>
      <c r="BL13" s="77">
        <v>0</v>
      </c>
      <c r="BM13" s="76">
        <v>20</v>
      </c>
      <c r="BN13" s="76">
        <v>20</v>
      </c>
      <c r="BO13" s="77">
        <v>0</v>
      </c>
      <c r="BP13" s="77">
        <v>0</v>
      </c>
    </row>
    <row r="14" spans="1:68">
      <c r="A14" s="86" t="s">
        <v>837</v>
      </c>
      <c r="B14" s="63" t="s">
        <v>101</v>
      </c>
      <c r="C14" s="73">
        <v>0</v>
      </c>
      <c r="D14" s="75">
        <v>0</v>
      </c>
      <c r="E14" s="214" t="s">
        <v>101</v>
      </c>
      <c r="F14" s="214">
        <v>0</v>
      </c>
      <c r="G14" s="215">
        <v>0</v>
      </c>
      <c r="H14" s="214">
        <v>0</v>
      </c>
      <c r="I14" s="216">
        <v>0</v>
      </c>
      <c r="J14" s="63" t="s">
        <v>101</v>
      </c>
      <c r="K14" s="73">
        <v>0</v>
      </c>
      <c r="L14" s="75">
        <v>0</v>
      </c>
      <c r="M14" s="214" t="s">
        <v>101</v>
      </c>
      <c r="N14" s="214">
        <v>0</v>
      </c>
      <c r="O14" s="215">
        <v>0</v>
      </c>
      <c r="P14" s="214">
        <v>0</v>
      </c>
      <c r="Q14" s="216">
        <v>0</v>
      </c>
      <c r="R14" s="217">
        <v>0</v>
      </c>
      <c r="S14" s="217">
        <v>0</v>
      </c>
      <c r="T14" s="217">
        <v>0</v>
      </c>
      <c r="U14" s="218">
        <v>0</v>
      </c>
      <c r="V14" s="63">
        <v>0</v>
      </c>
      <c r="W14" s="75">
        <v>0</v>
      </c>
      <c r="X14" s="63">
        <v>0</v>
      </c>
      <c r="Y14" s="75">
        <v>0</v>
      </c>
      <c r="Z14" s="218">
        <v>0</v>
      </c>
      <c r="AA14" s="63" t="s">
        <v>101</v>
      </c>
      <c r="AB14" s="73">
        <v>0</v>
      </c>
      <c r="AC14" s="75">
        <v>0</v>
      </c>
      <c r="AD14" s="214" t="s">
        <v>101</v>
      </c>
      <c r="AE14" s="214">
        <v>0</v>
      </c>
      <c r="AF14" s="215">
        <v>0</v>
      </c>
      <c r="AG14" s="214">
        <v>0</v>
      </c>
      <c r="AH14" s="216">
        <v>0</v>
      </c>
      <c r="AI14" s="63" t="s">
        <v>101</v>
      </c>
      <c r="AJ14" s="73">
        <v>0</v>
      </c>
      <c r="AK14" s="75">
        <v>0</v>
      </c>
      <c r="AL14" s="214" t="s">
        <v>101</v>
      </c>
      <c r="AM14" s="214">
        <v>0</v>
      </c>
      <c r="AN14" s="215">
        <v>0</v>
      </c>
      <c r="AO14" s="214">
        <v>0</v>
      </c>
      <c r="AP14" s="216">
        <v>0</v>
      </c>
      <c r="AQ14" s="217">
        <v>0</v>
      </c>
      <c r="AR14" s="217">
        <v>0</v>
      </c>
      <c r="AS14" s="217">
        <v>0</v>
      </c>
      <c r="AT14" s="218">
        <v>0</v>
      </c>
      <c r="AU14" s="63">
        <v>0</v>
      </c>
      <c r="AV14" s="75">
        <v>0</v>
      </c>
      <c r="AW14" s="63">
        <v>0</v>
      </c>
      <c r="AX14" s="75">
        <v>0</v>
      </c>
      <c r="AY14" s="218">
        <v>0</v>
      </c>
      <c r="AZ14" s="215">
        <v>20</v>
      </c>
      <c r="BA14" s="76">
        <v>20</v>
      </c>
      <c r="BB14" s="76">
        <v>20</v>
      </c>
      <c r="BC14" s="77">
        <v>0</v>
      </c>
      <c r="BD14" s="77">
        <v>0</v>
      </c>
      <c r="BE14" s="76">
        <v>20</v>
      </c>
      <c r="BF14" s="76">
        <v>20</v>
      </c>
      <c r="BG14" s="77">
        <v>0</v>
      </c>
      <c r="BH14" s="77">
        <v>0</v>
      </c>
      <c r="BI14" s="76">
        <v>20</v>
      </c>
      <c r="BJ14" s="76">
        <v>20</v>
      </c>
      <c r="BK14" s="77">
        <v>0</v>
      </c>
      <c r="BL14" s="77">
        <v>0</v>
      </c>
      <c r="BM14" s="76">
        <v>20</v>
      </c>
      <c r="BN14" s="76">
        <v>20</v>
      </c>
      <c r="BO14" s="77">
        <v>0</v>
      </c>
      <c r="BP14" s="77">
        <v>0</v>
      </c>
    </row>
    <row r="15" spans="1:68">
      <c r="A15" s="86" t="s">
        <v>840</v>
      </c>
      <c r="B15" s="63" t="s">
        <v>101</v>
      </c>
      <c r="C15" s="73">
        <v>0</v>
      </c>
      <c r="D15" s="75">
        <v>0</v>
      </c>
      <c r="E15" s="214" t="s">
        <v>101</v>
      </c>
      <c r="F15" s="214">
        <v>0</v>
      </c>
      <c r="G15" s="215">
        <v>0</v>
      </c>
      <c r="H15" s="214">
        <v>0</v>
      </c>
      <c r="I15" s="216">
        <v>0</v>
      </c>
      <c r="J15" s="63" t="s">
        <v>101</v>
      </c>
      <c r="K15" s="73">
        <v>0</v>
      </c>
      <c r="L15" s="75">
        <v>0</v>
      </c>
      <c r="M15" s="214" t="s">
        <v>101</v>
      </c>
      <c r="N15" s="214">
        <v>0</v>
      </c>
      <c r="O15" s="215">
        <v>0</v>
      </c>
      <c r="P15" s="214">
        <v>0</v>
      </c>
      <c r="Q15" s="216">
        <v>0</v>
      </c>
      <c r="R15" s="217">
        <v>0</v>
      </c>
      <c r="S15" s="217">
        <v>0</v>
      </c>
      <c r="T15" s="217">
        <v>0</v>
      </c>
      <c r="U15" s="218">
        <v>0</v>
      </c>
      <c r="V15" s="63">
        <v>0</v>
      </c>
      <c r="W15" s="75">
        <v>0</v>
      </c>
      <c r="X15" s="63">
        <v>0</v>
      </c>
      <c r="Y15" s="75">
        <v>0</v>
      </c>
      <c r="Z15" s="218">
        <v>0</v>
      </c>
      <c r="AA15" s="63" t="s">
        <v>101</v>
      </c>
      <c r="AB15" s="73">
        <v>0</v>
      </c>
      <c r="AC15" s="75">
        <v>0</v>
      </c>
      <c r="AD15" s="214" t="s">
        <v>101</v>
      </c>
      <c r="AE15" s="214">
        <v>0</v>
      </c>
      <c r="AF15" s="215">
        <v>0</v>
      </c>
      <c r="AG15" s="214">
        <v>0</v>
      </c>
      <c r="AH15" s="216">
        <v>0</v>
      </c>
      <c r="AI15" s="63" t="s">
        <v>101</v>
      </c>
      <c r="AJ15" s="73">
        <v>0</v>
      </c>
      <c r="AK15" s="75">
        <v>0</v>
      </c>
      <c r="AL15" s="214" t="s">
        <v>101</v>
      </c>
      <c r="AM15" s="214">
        <v>0</v>
      </c>
      <c r="AN15" s="215">
        <v>0</v>
      </c>
      <c r="AO15" s="214">
        <v>0</v>
      </c>
      <c r="AP15" s="216">
        <v>0</v>
      </c>
      <c r="AQ15" s="217">
        <v>0</v>
      </c>
      <c r="AR15" s="217">
        <v>0</v>
      </c>
      <c r="AS15" s="217">
        <v>0</v>
      </c>
      <c r="AT15" s="218">
        <v>0</v>
      </c>
      <c r="AU15" s="63">
        <v>0</v>
      </c>
      <c r="AV15" s="75">
        <v>0</v>
      </c>
      <c r="AW15" s="63">
        <v>0</v>
      </c>
      <c r="AX15" s="75">
        <v>0</v>
      </c>
      <c r="AY15" s="218">
        <v>0</v>
      </c>
      <c r="AZ15" s="215">
        <v>20</v>
      </c>
      <c r="BA15" s="76">
        <v>20</v>
      </c>
      <c r="BB15" s="76">
        <v>20</v>
      </c>
      <c r="BC15" s="77">
        <v>0</v>
      </c>
      <c r="BD15" s="77">
        <v>0</v>
      </c>
      <c r="BE15" s="76">
        <v>20</v>
      </c>
      <c r="BF15" s="76">
        <v>20</v>
      </c>
      <c r="BG15" s="77">
        <v>0</v>
      </c>
      <c r="BH15" s="77">
        <v>0</v>
      </c>
      <c r="BI15" s="76">
        <v>20</v>
      </c>
      <c r="BJ15" s="76">
        <v>20</v>
      </c>
      <c r="BK15" s="77">
        <v>0</v>
      </c>
      <c r="BL15" s="77">
        <v>0</v>
      </c>
      <c r="BM15" s="76">
        <v>20</v>
      </c>
      <c r="BN15" s="76">
        <v>20</v>
      </c>
      <c r="BO15" s="77">
        <v>0</v>
      </c>
      <c r="BP15" s="77">
        <v>0</v>
      </c>
    </row>
    <row r="16" spans="1:68">
      <c r="A16" s="86" t="s">
        <v>842</v>
      </c>
      <c r="B16" s="63" t="s">
        <v>101</v>
      </c>
      <c r="C16" s="73">
        <v>0</v>
      </c>
      <c r="D16" s="75">
        <v>0</v>
      </c>
      <c r="E16" s="214" t="s">
        <v>101</v>
      </c>
      <c r="F16" s="214">
        <v>0</v>
      </c>
      <c r="G16" s="215">
        <v>0</v>
      </c>
      <c r="H16" s="214">
        <v>0</v>
      </c>
      <c r="I16" s="216">
        <v>0</v>
      </c>
      <c r="J16" s="63" t="s">
        <v>101</v>
      </c>
      <c r="K16" s="73">
        <v>0</v>
      </c>
      <c r="L16" s="75">
        <v>0</v>
      </c>
      <c r="M16" s="214" t="s">
        <v>101</v>
      </c>
      <c r="N16" s="214">
        <v>0</v>
      </c>
      <c r="O16" s="215">
        <v>0</v>
      </c>
      <c r="P16" s="214">
        <v>0</v>
      </c>
      <c r="Q16" s="216">
        <v>0</v>
      </c>
      <c r="R16" s="217">
        <v>0</v>
      </c>
      <c r="S16" s="217">
        <v>0</v>
      </c>
      <c r="T16" s="217">
        <v>0</v>
      </c>
      <c r="U16" s="218">
        <v>0</v>
      </c>
      <c r="V16" s="63">
        <v>0</v>
      </c>
      <c r="W16" s="75">
        <v>0</v>
      </c>
      <c r="X16" s="63">
        <v>0</v>
      </c>
      <c r="Y16" s="75">
        <v>0</v>
      </c>
      <c r="Z16" s="218">
        <v>0</v>
      </c>
      <c r="AA16" s="63" t="s">
        <v>101</v>
      </c>
      <c r="AB16" s="73">
        <v>0</v>
      </c>
      <c r="AC16" s="75">
        <v>0</v>
      </c>
      <c r="AD16" s="214" t="s">
        <v>101</v>
      </c>
      <c r="AE16" s="214">
        <v>0</v>
      </c>
      <c r="AF16" s="215">
        <v>0</v>
      </c>
      <c r="AG16" s="214">
        <v>0</v>
      </c>
      <c r="AH16" s="216">
        <v>0</v>
      </c>
      <c r="AI16" s="63" t="s">
        <v>101</v>
      </c>
      <c r="AJ16" s="73">
        <v>0</v>
      </c>
      <c r="AK16" s="75">
        <v>0</v>
      </c>
      <c r="AL16" s="214" t="s">
        <v>101</v>
      </c>
      <c r="AM16" s="214">
        <v>0</v>
      </c>
      <c r="AN16" s="215">
        <v>0</v>
      </c>
      <c r="AO16" s="214">
        <v>0</v>
      </c>
      <c r="AP16" s="216">
        <v>0</v>
      </c>
      <c r="AQ16" s="217">
        <v>0</v>
      </c>
      <c r="AR16" s="217">
        <v>0</v>
      </c>
      <c r="AS16" s="217">
        <v>0</v>
      </c>
      <c r="AT16" s="218">
        <v>0</v>
      </c>
      <c r="AU16" s="63">
        <v>0</v>
      </c>
      <c r="AV16" s="75">
        <v>0</v>
      </c>
      <c r="AW16" s="63">
        <v>0</v>
      </c>
      <c r="AX16" s="75">
        <v>0</v>
      </c>
      <c r="AY16" s="218">
        <v>0</v>
      </c>
      <c r="AZ16" s="215">
        <v>20</v>
      </c>
      <c r="BA16" s="76">
        <v>20</v>
      </c>
      <c r="BB16" s="76">
        <v>20</v>
      </c>
      <c r="BC16" s="77">
        <v>0</v>
      </c>
      <c r="BD16" s="77">
        <v>0</v>
      </c>
      <c r="BE16" s="76">
        <v>20</v>
      </c>
      <c r="BF16" s="76">
        <v>20</v>
      </c>
      <c r="BG16" s="77">
        <v>0</v>
      </c>
      <c r="BH16" s="77">
        <v>0</v>
      </c>
      <c r="BI16" s="76">
        <v>20</v>
      </c>
      <c r="BJ16" s="76">
        <v>20</v>
      </c>
      <c r="BK16" s="77">
        <v>0</v>
      </c>
      <c r="BL16" s="77">
        <v>0</v>
      </c>
      <c r="BM16" s="76">
        <v>20</v>
      </c>
      <c r="BN16" s="76">
        <v>20</v>
      </c>
      <c r="BO16" s="77">
        <v>0</v>
      </c>
      <c r="BP16" s="77">
        <v>0</v>
      </c>
    </row>
    <row r="17" spans="1:68">
      <c r="A17" s="86" t="s">
        <v>860</v>
      </c>
      <c r="B17" s="63" t="s">
        <v>101</v>
      </c>
      <c r="C17" s="73">
        <v>0</v>
      </c>
      <c r="D17" s="75">
        <v>0</v>
      </c>
      <c r="E17" s="214" t="s">
        <v>101</v>
      </c>
      <c r="F17" s="214">
        <v>0</v>
      </c>
      <c r="G17" s="215">
        <v>0</v>
      </c>
      <c r="H17" s="214">
        <v>0</v>
      </c>
      <c r="I17" s="216">
        <v>0</v>
      </c>
      <c r="J17" s="63" t="s">
        <v>101</v>
      </c>
      <c r="K17" s="73">
        <v>0</v>
      </c>
      <c r="L17" s="75">
        <v>0</v>
      </c>
      <c r="M17" s="214" t="s">
        <v>101</v>
      </c>
      <c r="N17" s="214">
        <v>0</v>
      </c>
      <c r="O17" s="215">
        <v>0</v>
      </c>
      <c r="P17" s="214">
        <v>0</v>
      </c>
      <c r="Q17" s="216">
        <v>0</v>
      </c>
      <c r="R17" s="217">
        <v>0</v>
      </c>
      <c r="S17" s="217">
        <v>0</v>
      </c>
      <c r="T17" s="217">
        <v>0</v>
      </c>
      <c r="U17" s="218">
        <v>0</v>
      </c>
      <c r="V17" s="63">
        <v>0</v>
      </c>
      <c r="W17" s="75">
        <v>0</v>
      </c>
      <c r="X17" s="63">
        <v>0</v>
      </c>
      <c r="Y17" s="75">
        <v>0</v>
      </c>
      <c r="Z17" s="218">
        <v>0</v>
      </c>
      <c r="AA17" s="63" t="s">
        <v>101</v>
      </c>
      <c r="AB17" s="73">
        <v>0</v>
      </c>
      <c r="AC17" s="75">
        <v>0</v>
      </c>
      <c r="AD17" s="214" t="s">
        <v>101</v>
      </c>
      <c r="AE17" s="214">
        <v>0</v>
      </c>
      <c r="AF17" s="215">
        <v>0</v>
      </c>
      <c r="AG17" s="214">
        <v>0</v>
      </c>
      <c r="AH17" s="216">
        <v>0</v>
      </c>
      <c r="AI17" s="63" t="s">
        <v>101</v>
      </c>
      <c r="AJ17" s="73">
        <v>0</v>
      </c>
      <c r="AK17" s="75">
        <v>0</v>
      </c>
      <c r="AL17" s="214" t="s">
        <v>101</v>
      </c>
      <c r="AM17" s="214">
        <v>0</v>
      </c>
      <c r="AN17" s="215">
        <v>0</v>
      </c>
      <c r="AO17" s="214">
        <v>0</v>
      </c>
      <c r="AP17" s="216">
        <v>0</v>
      </c>
      <c r="AQ17" s="217">
        <v>0</v>
      </c>
      <c r="AR17" s="217">
        <v>0</v>
      </c>
      <c r="AS17" s="217">
        <v>0</v>
      </c>
      <c r="AT17" s="218">
        <v>0</v>
      </c>
      <c r="AU17" s="63">
        <v>0</v>
      </c>
      <c r="AV17" s="75">
        <v>0</v>
      </c>
      <c r="AW17" s="63">
        <v>0</v>
      </c>
      <c r="AX17" s="75">
        <v>0</v>
      </c>
      <c r="AY17" s="218">
        <v>0</v>
      </c>
      <c r="AZ17" s="215">
        <v>20</v>
      </c>
      <c r="BA17" s="76">
        <v>20</v>
      </c>
      <c r="BB17" s="76">
        <v>20</v>
      </c>
      <c r="BC17" s="77">
        <v>0</v>
      </c>
      <c r="BD17" s="77">
        <v>0</v>
      </c>
      <c r="BE17" s="76">
        <v>20</v>
      </c>
      <c r="BF17" s="76">
        <v>20</v>
      </c>
      <c r="BG17" s="77">
        <v>0</v>
      </c>
      <c r="BH17" s="77">
        <v>0</v>
      </c>
      <c r="BI17" s="76">
        <v>20</v>
      </c>
      <c r="BJ17" s="76">
        <v>20</v>
      </c>
      <c r="BK17" s="77">
        <v>0</v>
      </c>
      <c r="BL17" s="77">
        <v>0</v>
      </c>
      <c r="BM17" s="76">
        <v>20</v>
      </c>
      <c r="BN17" s="76">
        <v>20</v>
      </c>
      <c r="BO17" s="77">
        <v>0</v>
      </c>
      <c r="BP17" s="77">
        <v>0</v>
      </c>
    </row>
    <row r="18" spans="1:68">
      <c r="A18" s="86" t="s">
        <v>863</v>
      </c>
      <c r="B18" s="63" t="s">
        <v>101</v>
      </c>
      <c r="C18" s="73">
        <v>0</v>
      </c>
      <c r="D18" s="75">
        <v>0</v>
      </c>
      <c r="E18" s="214" t="s">
        <v>101</v>
      </c>
      <c r="F18" s="214">
        <v>0</v>
      </c>
      <c r="G18" s="215">
        <v>0</v>
      </c>
      <c r="H18" s="214">
        <v>0</v>
      </c>
      <c r="I18" s="216">
        <v>0</v>
      </c>
      <c r="J18" s="63" t="s">
        <v>101</v>
      </c>
      <c r="K18" s="73">
        <v>0</v>
      </c>
      <c r="L18" s="75">
        <v>0</v>
      </c>
      <c r="M18" s="214" t="s">
        <v>101</v>
      </c>
      <c r="N18" s="214">
        <v>0</v>
      </c>
      <c r="O18" s="215">
        <v>0</v>
      </c>
      <c r="P18" s="214">
        <v>0</v>
      </c>
      <c r="Q18" s="216">
        <v>0</v>
      </c>
      <c r="R18" s="217">
        <v>0</v>
      </c>
      <c r="S18" s="217">
        <v>0</v>
      </c>
      <c r="T18" s="217">
        <v>0</v>
      </c>
      <c r="U18" s="218">
        <v>0</v>
      </c>
      <c r="V18" s="63">
        <v>0</v>
      </c>
      <c r="W18" s="75">
        <v>0</v>
      </c>
      <c r="X18" s="63">
        <v>0</v>
      </c>
      <c r="Y18" s="75">
        <v>0</v>
      </c>
      <c r="Z18" s="218">
        <v>0</v>
      </c>
      <c r="AA18" s="63" t="s">
        <v>101</v>
      </c>
      <c r="AB18" s="73">
        <v>0</v>
      </c>
      <c r="AC18" s="75">
        <v>0</v>
      </c>
      <c r="AD18" s="214" t="s">
        <v>101</v>
      </c>
      <c r="AE18" s="214">
        <v>0</v>
      </c>
      <c r="AF18" s="215">
        <v>0</v>
      </c>
      <c r="AG18" s="214">
        <v>0</v>
      </c>
      <c r="AH18" s="216">
        <v>0</v>
      </c>
      <c r="AI18" s="63" t="s">
        <v>101</v>
      </c>
      <c r="AJ18" s="73">
        <v>0</v>
      </c>
      <c r="AK18" s="75">
        <v>0</v>
      </c>
      <c r="AL18" s="214" t="s">
        <v>101</v>
      </c>
      <c r="AM18" s="214">
        <v>0</v>
      </c>
      <c r="AN18" s="215">
        <v>0</v>
      </c>
      <c r="AO18" s="214">
        <v>0</v>
      </c>
      <c r="AP18" s="216">
        <v>0</v>
      </c>
      <c r="AQ18" s="217">
        <v>0</v>
      </c>
      <c r="AR18" s="217">
        <v>0</v>
      </c>
      <c r="AS18" s="217">
        <v>0</v>
      </c>
      <c r="AT18" s="218">
        <v>0</v>
      </c>
      <c r="AU18" s="63">
        <v>0</v>
      </c>
      <c r="AV18" s="75">
        <v>0</v>
      </c>
      <c r="AW18" s="63">
        <v>0</v>
      </c>
      <c r="AX18" s="75">
        <v>0</v>
      </c>
      <c r="AY18" s="218">
        <v>0</v>
      </c>
      <c r="AZ18" s="215">
        <v>20</v>
      </c>
      <c r="BA18" s="76">
        <v>20</v>
      </c>
      <c r="BB18" s="76">
        <v>20</v>
      </c>
      <c r="BC18" s="77">
        <v>0</v>
      </c>
      <c r="BD18" s="77">
        <v>0</v>
      </c>
      <c r="BE18" s="76">
        <v>20</v>
      </c>
      <c r="BF18" s="76">
        <v>20</v>
      </c>
      <c r="BG18" s="77">
        <v>0</v>
      </c>
      <c r="BH18" s="77">
        <v>0</v>
      </c>
      <c r="BI18" s="76">
        <v>20</v>
      </c>
      <c r="BJ18" s="76">
        <v>20</v>
      </c>
      <c r="BK18" s="77">
        <v>0</v>
      </c>
      <c r="BL18" s="77">
        <v>0</v>
      </c>
      <c r="BM18" s="76">
        <v>20</v>
      </c>
      <c r="BN18" s="76">
        <v>20</v>
      </c>
      <c r="BO18" s="77">
        <v>0</v>
      </c>
      <c r="BP18" s="77">
        <v>0</v>
      </c>
    </row>
    <row r="19" spans="1:68">
      <c r="A19" s="86" t="s">
        <v>864</v>
      </c>
      <c r="B19" s="63" t="s">
        <v>101</v>
      </c>
      <c r="C19" s="73">
        <v>0</v>
      </c>
      <c r="D19" s="75">
        <v>0</v>
      </c>
      <c r="E19" s="214" t="s">
        <v>101</v>
      </c>
      <c r="F19" s="214">
        <v>0</v>
      </c>
      <c r="G19" s="215">
        <v>0</v>
      </c>
      <c r="H19" s="214">
        <v>0</v>
      </c>
      <c r="I19" s="216">
        <v>0</v>
      </c>
      <c r="J19" s="63" t="s">
        <v>101</v>
      </c>
      <c r="K19" s="73">
        <v>0</v>
      </c>
      <c r="L19" s="75">
        <v>0</v>
      </c>
      <c r="M19" s="214" t="s">
        <v>101</v>
      </c>
      <c r="N19" s="214">
        <v>0</v>
      </c>
      <c r="O19" s="215">
        <v>0</v>
      </c>
      <c r="P19" s="214">
        <v>0</v>
      </c>
      <c r="Q19" s="216">
        <v>0</v>
      </c>
      <c r="R19" s="217">
        <v>0</v>
      </c>
      <c r="S19" s="217">
        <v>0</v>
      </c>
      <c r="T19" s="217">
        <v>0</v>
      </c>
      <c r="U19" s="218">
        <v>0</v>
      </c>
      <c r="V19" s="63">
        <v>0</v>
      </c>
      <c r="W19" s="75">
        <v>0</v>
      </c>
      <c r="X19" s="63">
        <v>0</v>
      </c>
      <c r="Y19" s="75">
        <v>0</v>
      </c>
      <c r="Z19" s="218">
        <v>0</v>
      </c>
      <c r="AA19" s="63" t="s">
        <v>101</v>
      </c>
      <c r="AB19" s="73">
        <v>0</v>
      </c>
      <c r="AC19" s="75">
        <v>0</v>
      </c>
      <c r="AD19" s="214" t="s">
        <v>101</v>
      </c>
      <c r="AE19" s="214">
        <v>0</v>
      </c>
      <c r="AF19" s="215">
        <v>0</v>
      </c>
      <c r="AG19" s="214">
        <v>0</v>
      </c>
      <c r="AH19" s="216">
        <v>0</v>
      </c>
      <c r="AI19" s="63" t="s">
        <v>101</v>
      </c>
      <c r="AJ19" s="73">
        <v>0</v>
      </c>
      <c r="AK19" s="75">
        <v>0</v>
      </c>
      <c r="AL19" s="214" t="s">
        <v>101</v>
      </c>
      <c r="AM19" s="214">
        <v>0</v>
      </c>
      <c r="AN19" s="215">
        <v>0</v>
      </c>
      <c r="AO19" s="214">
        <v>0</v>
      </c>
      <c r="AP19" s="216">
        <v>0</v>
      </c>
      <c r="AQ19" s="217">
        <v>0</v>
      </c>
      <c r="AR19" s="217">
        <v>0</v>
      </c>
      <c r="AS19" s="217">
        <v>0</v>
      </c>
      <c r="AT19" s="218">
        <v>0</v>
      </c>
      <c r="AU19" s="63">
        <v>0</v>
      </c>
      <c r="AV19" s="75">
        <v>0</v>
      </c>
      <c r="AW19" s="63">
        <v>0</v>
      </c>
      <c r="AX19" s="75">
        <v>0</v>
      </c>
      <c r="AY19" s="218">
        <v>0</v>
      </c>
      <c r="AZ19" s="215">
        <v>20</v>
      </c>
      <c r="BA19" s="76">
        <v>20</v>
      </c>
      <c r="BB19" s="76">
        <v>20</v>
      </c>
      <c r="BC19" s="77">
        <v>0</v>
      </c>
      <c r="BD19" s="77">
        <v>0</v>
      </c>
      <c r="BE19" s="76">
        <v>20</v>
      </c>
      <c r="BF19" s="76">
        <v>20</v>
      </c>
      <c r="BG19" s="77">
        <v>0</v>
      </c>
      <c r="BH19" s="77">
        <v>0</v>
      </c>
      <c r="BI19" s="76">
        <v>20</v>
      </c>
      <c r="BJ19" s="76">
        <v>20</v>
      </c>
      <c r="BK19" s="77">
        <v>0</v>
      </c>
      <c r="BL19" s="77">
        <v>0</v>
      </c>
      <c r="BM19" s="76">
        <v>20</v>
      </c>
      <c r="BN19" s="76">
        <v>20</v>
      </c>
      <c r="BO19" s="77">
        <v>0</v>
      </c>
      <c r="BP19" s="77">
        <v>0</v>
      </c>
    </row>
    <row r="20" spans="1:68">
      <c r="A20" s="86" t="s">
        <v>875</v>
      </c>
      <c r="B20" s="63" t="s">
        <v>101</v>
      </c>
      <c r="C20" s="73">
        <v>0</v>
      </c>
      <c r="D20" s="75">
        <v>0</v>
      </c>
      <c r="E20" s="214" t="s">
        <v>101</v>
      </c>
      <c r="F20" s="214">
        <v>0</v>
      </c>
      <c r="G20" s="215">
        <v>0</v>
      </c>
      <c r="H20" s="214">
        <v>0</v>
      </c>
      <c r="I20" s="216">
        <v>0</v>
      </c>
      <c r="J20" s="63" t="s">
        <v>101</v>
      </c>
      <c r="K20" s="73">
        <v>0</v>
      </c>
      <c r="L20" s="75">
        <v>0</v>
      </c>
      <c r="M20" s="214" t="s">
        <v>101</v>
      </c>
      <c r="N20" s="214">
        <v>0</v>
      </c>
      <c r="O20" s="215">
        <v>0</v>
      </c>
      <c r="P20" s="214">
        <v>0</v>
      </c>
      <c r="Q20" s="216">
        <v>0</v>
      </c>
      <c r="R20" s="217">
        <v>0</v>
      </c>
      <c r="S20" s="217">
        <v>0</v>
      </c>
      <c r="T20" s="217">
        <v>0</v>
      </c>
      <c r="U20" s="218">
        <v>0</v>
      </c>
      <c r="V20" s="63">
        <v>0</v>
      </c>
      <c r="W20" s="75">
        <v>0</v>
      </c>
      <c r="X20" s="63">
        <v>0</v>
      </c>
      <c r="Y20" s="75">
        <v>0</v>
      </c>
      <c r="Z20" s="218">
        <v>0</v>
      </c>
      <c r="AA20" s="63" t="s">
        <v>101</v>
      </c>
      <c r="AB20" s="73">
        <v>0</v>
      </c>
      <c r="AC20" s="75">
        <v>0</v>
      </c>
      <c r="AD20" s="214" t="s">
        <v>101</v>
      </c>
      <c r="AE20" s="214">
        <v>0</v>
      </c>
      <c r="AF20" s="215">
        <v>0</v>
      </c>
      <c r="AG20" s="214">
        <v>0</v>
      </c>
      <c r="AH20" s="216">
        <v>0</v>
      </c>
      <c r="AI20" s="63" t="s">
        <v>101</v>
      </c>
      <c r="AJ20" s="73">
        <v>0</v>
      </c>
      <c r="AK20" s="75">
        <v>0</v>
      </c>
      <c r="AL20" s="214" t="s">
        <v>101</v>
      </c>
      <c r="AM20" s="214">
        <v>0</v>
      </c>
      <c r="AN20" s="215">
        <v>0</v>
      </c>
      <c r="AO20" s="214">
        <v>0</v>
      </c>
      <c r="AP20" s="216">
        <v>0</v>
      </c>
      <c r="AQ20" s="217">
        <v>0</v>
      </c>
      <c r="AR20" s="217">
        <v>0</v>
      </c>
      <c r="AS20" s="217">
        <v>0</v>
      </c>
      <c r="AT20" s="218">
        <v>0</v>
      </c>
      <c r="AU20" s="63">
        <v>0</v>
      </c>
      <c r="AV20" s="75">
        <v>0</v>
      </c>
      <c r="AW20" s="63">
        <v>0</v>
      </c>
      <c r="AX20" s="75">
        <v>0</v>
      </c>
      <c r="AY20" s="218">
        <v>0</v>
      </c>
      <c r="AZ20" s="215">
        <v>20</v>
      </c>
      <c r="BA20" s="76">
        <v>20</v>
      </c>
      <c r="BB20" s="76">
        <v>20</v>
      </c>
      <c r="BC20" s="77">
        <v>0</v>
      </c>
      <c r="BD20" s="77">
        <v>0</v>
      </c>
      <c r="BE20" s="76">
        <v>20</v>
      </c>
      <c r="BF20" s="76">
        <v>20</v>
      </c>
      <c r="BG20" s="77">
        <v>0</v>
      </c>
      <c r="BH20" s="77">
        <v>0</v>
      </c>
      <c r="BI20" s="76">
        <v>20</v>
      </c>
      <c r="BJ20" s="76">
        <v>20</v>
      </c>
      <c r="BK20" s="77">
        <v>0</v>
      </c>
      <c r="BL20" s="77">
        <v>0</v>
      </c>
      <c r="BM20" s="76">
        <v>20</v>
      </c>
      <c r="BN20" s="76">
        <v>20</v>
      </c>
      <c r="BO20" s="77">
        <v>0</v>
      </c>
      <c r="BP20" s="77">
        <v>0</v>
      </c>
    </row>
    <row r="21" spans="1:68">
      <c r="A21" s="86" t="s">
        <v>877</v>
      </c>
      <c r="B21" s="63" t="s">
        <v>101</v>
      </c>
      <c r="C21" s="73">
        <v>0</v>
      </c>
      <c r="D21" s="75">
        <v>0</v>
      </c>
      <c r="E21" s="214" t="s">
        <v>101</v>
      </c>
      <c r="F21" s="214">
        <v>0</v>
      </c>
      <c r="G21" s="215">
        <v>0</v>
      </c>
      <c r="H21" s="214">
        <v>0</v>
      </c>
      <c r="I21" s="216">
        <v>0</v>
      </c>
      <c r="J21" s="63" t="s">
        <v>101</v>
      </c>
      <c r="K21" s="73">
        <v>0</v>
      </c>
      <c r="L21" s="75">
        <v>0</v>
      </c>
      <c r="M21" s="214" t="s">
        <v>101</v>
      </c>
      <c r="N21" s="214">
        <v>0</v>
      </c>
      <c r="O21" s="215">
        <v>0</v>
      </c>
      <c r="P21" s="214">
        <v>0</v>
      </c>
      <c r="Q21" s="216">
        <v>0</v>
      </c>
      <c r="R21" s="217">
        <v>0</v>
      </c>
      <c r="S21" s="217">
        <v>0</v>
      </c>
      <c r="T21" s="217">
        <v>0</v>
      </c>
      <c r="U21" s="218">
        <v>0</v>
      </c>
      <c r="V21" s="63">
        <v>0</v>
      </c>
      <c r="W21" s="75">
        <v>0</v>
      </c>
      <c r="X21" s="63">
        <v>0</v>
      </c>
      <c r="Y21" s="75">
        <v>0</v>
      </c>
      <c r="Z21" s="218">
        <v>0</v>
      </c>
      <c r="AA21" s="63" t="s">
        <v>101</v>
      </c>
      <c r="AB21" s="73">
        <v>0</v>
      </c>
      <c r="AC21" s="75">
        <v>0</v>
      </c>
      <c r="AD21" s="214" t="s">
        <v>101</v>
      </c>
      <c r="AE21" s="214">
        <v>0</v>
      </c>
      <c r="AF21" s="215">
        <v>0</v>
      </c>
      <c r="AG21" s="214">
        <v>0</v>
      </c>
      <c r="AH21" s="216">
        <v>0</v>
      </c>
      <c r="AI21" s="63" t="s">
        <v>101</v>
      </c>
      <c r="AJ21" s="73">
        <v>0</v>
      </c>
      <c r="AK21" s="75">
        <v>0</v>
      </c>
      <c r="AL21" s="214" t="s">
        <v>101</v>
      </c>
      <c r="AM21" s="214">
        <v>0</v>
      </c>
      <c r="AN21" s="215">
        <v>0</v>
      </c>
      <c r="AO21" s="214">
        <v>0</v>
      </c>
      <c r="AP21" s="216">
        <v>0</v>
      </c>
      <c r="AQ21" s="217">
        <v>0</v>
      </c>
      <c r="AR21" s="217">
        <v>0</v>
      </c>
      <c r="AS21" s="217">
        <v>0</v>
      </c>
      <c r="AT21" s="218">
        <v>0</v>
      </c>
      <c r="AU21" s="63">
        <v>0</v>
      </c>
      <c r="AV21" s="75">
        <v>0</v>
      </c>
      <c r="AW21" s="63">
        <v>0</v>
      </c>
      <c r="AX21" s="75">
        <v>0</v>
      </c>
      <c r="AY21" s="218">
        <v>0</v>
      </c>
      <c r="AZ21" s="215">
        <v>20</v>
      </c>
      <c r="BA21" s="76">
        <v>20</v>
      </c>
      <c r="BB21" s="76">
        <v>20</v>
      </c>
      <c r="BC21" s="77">
        <v>0</v>
      </c>
      <c r="BD21" s="77">
        <v>0</v>
      </c>
      <c r="BE21" s="76">
        <v>20</v>
      </c>
      <c r="BF21" s="76">
        <v>20</v>
      </c>
      <c r="BG21" s="77">
        <v>0</v>
      </c>
      <c r="BH21" s="77">
        <v>0</v>
      </c>
      <c r="BI21" s="76">
        <v>20</v>
      </c>
      <c r="BJ21" s="76">
        <v>20</v>
      </c>
      <c r="BK21" s="77">
        <v>0</v>
      </c>
      <c r="BL21" s="77">
        <v>0</v>
      </c>
      <c r="BM21" s="76">
        <v>20</v>
      </c>
      <c r="BN21" s="76">
        <v>20</v>
      </c>
      <c r="BO21" s="77">
        <v>0</v>
      </c>
      <c r="BP21" s="77">
        <v>0</v>
      </c>
    </row>
    <row r="22" spans="1:68">
      <c r="A22" s="86" t="s">
        <v>878</v>
      </c>
      <c r="B22" s="63" t="s">
        <v>101</v>
      </c>
      <c r="C22" s="73">
        <v>0</v>
      </c>
      <c r="D22" s="75">
        <v>0</v>
      </c>
      <c r="E22" s="214" t="s">
        <v>101</v>
      </c>
      <c r="F22" s="214">
        <v>0</v>
      </c>
      <c r="G22" s="215">
        <v>0</v>
      </c>
      <c r="H22" s="214">
        <v>0</v>
      </c>
      <c r="I22" s="216">
        <v>0</v>
      </c>
      <c r="J22" s="63" t="s">
        <v>101</v>
      </c>
      <c r="K22" s="73">
        <v>0</v>
      </c>
      <c r="L22" s="75">
        <v>0</v>
      </c>
      <c r="M22" s="214" t="s">
        <v>101</v>
      </c>
      <c r="N22" s="214">
        <v>0</v>
      </c>
      <c r="O22" s="215">
        <v>0</v>
      </c>
      <c r="P22" s="214">
        <v>0</v>
      </c>
      <c r="Q22" s="216">
        <v>0</v>
      </c>
      <c r="R22" s="217">
        <v>0</v>
      </c>
      <c r="S22" s="217">
        <v>0</v>
      </c>
      <c r="T22" s="217">
        <v>0</v>
      </c>
      <c r="U22" s="218">
        <v>0</v>
      </c>
      <c r="V22" s="63">
        <v>0</v>
      </c>
      <c r="W22" s="75">
        <v>0</v>
      </c>
      <c r="X22" s="63">
        <v>0</v>
      </c>
      <c r="Y22" s="75">
        <v>0</v>
      </c>
      <c r="Z22" s="218">
        <v>0</v>
      </c>
      <c r="AA22" s="63" t="s">
        <v>101</v>
      </c>
      <c r="AB22" s="73">
        <v>0</v>
      </c>
      <c r="AC22" s="75">
        <v>0</v>
      </c>
      <c r="AD22" s="214" t="s">
        <v>101</v>
      </c>
      <c r="AE22" s="214">
        <v>0</v>
      </c>
      <c r="AF22" s="215">
        <v>0</v>
      </c>
      <c r="AG22" s="214">
        <v>0</v>
      </c>
      <c r="AH22" s="216">
        <v>0</v>
      </c>
      <c r="AI22" s="63" t="s">
        <v>101</v>
      </c>
      <c r="AJ22" s="73">
        <v>0</v>
      </c>
      <c r="AK22" s="75">
        <v>0</v>
      </c>
      <c r="AL22" s="214" t="s">
        <v>101</v>
      </c>
      <c r="AM22" s="214">
        <v>0</v>
      </c>
      <c r="AN22" s="215">
        <v>0</v>
      </c>
      <c r="AO22" s="214">
        <v>0</v>
      </c>
      <c r="AP22" s="216">
        <v>0</v>
      </c>
      <c r="AQ22" s="217">
        <v>0</v>
      </c>
      <c r="AR22" s="217">
        <v>0</v>
      </c>
      <c r="AS22" s="217">
        <v>0</v>
      </c>
      <c r="AT22" s="218">
        <v>0</v>
      </c>
      <c r="AU22" s="63">
        <v>0</v>
      </c>
      <c r="AV22" s="75">
        <v>0</v>
      </c>
      <c r="AW22" s="63">
        <v>0</v>
      </c>
      <c r="AX22" s="75">
        <v>0</v>
      </c>
      <c r="AY22" s="218">
        <v>0</v>
      </c>
      <c r="AZ22" s="215">
        <v>20</v>
      </c>
      <c r="BA22" s="76">
        <v>20</v>
      </c>
      <c r="BB22" s="76">
        <v>20</v>
      </c>
      <c r="BC22" s="77">
        <v>0</v>
      </c>
      <c r="BD22" s="77">
        <v>0</v>
      </c>
      <c r="BE22" s="76">
        <v>20</v>
      </c>
      <c r="BF22" s="76">
        <v>20</v>
      </c>
      <c r="BG22" s="77">
        <v>0</v>
      </c>
      <c r="BH22" s="77">
        <v>0</v>
      </c>
      <c r="BI22" s="76">
        <v>20</v>
      </c>
      <c r="BJ22" s="76">
        <v>20</v>
      </c>
      <c r="BK22" s="77">
        <v>0</v>
      </c>
      <c r="BL22" s="77">
        <v>0</v>
      </c>
      <c r="BM22" s="76">
        <v>20</v>
      </c>
      <c r="BN22" s="76">
        <v>20</v>
      </c>
      <c r="BO22" s="77">
        <v>0</v>
      </c>
      <c r="BP22" s="77">
        <v>0</v>
      </c>
    </row>
    <row r="23" spans="1:68">
      <c r="A23" s="86" t="s">
        <v>879</v>
      </c>
      <c r="B23" s="63" t="s">
        <v>101</v>
      </c>
      <c r="C23" s="73">
        <v>0</v>
      </c>
      <c r="D23" s="75">
        <v>0</v>
      </c>
      <c r="E23" s="214" t="s">
        <v>101</v>
      </c>
      <c r="F23" s="214">
        <v>0</v>
      </c>
      <c r="G23" s="215">
        <v>0</v>
      </c>
      <c r="H23" s="214">
        <v>0</v>
      </c>
      <c r="I23" s="216">
        <v>0</v>
      </c>
      <c r="J23" s="63" t="s">
        <v>101</v>
      </c>
      <c r="K23" s="73">
        <v>0</v>
      </c>
      <c r="L23" s="75">
        <v>0</v>
      </c>
      <c r="M23" s="214" t="s">
        <v>101</v>
      </c>
      <c r="N23" s="214">
        <v>0</v>
      </c>
      <c r="O23" s="215">
        <v>0</v>
      </c>
      <c r="P23" s="214">
        <v>0</v>
      </c>
      <c r="Q23" s="216">
        <v>0</v>
      </c>
      <c r="R23" s="217">
        <v>0</v>
      </c>
      <c r="S23" s="217">
        <v>0</v>
      </c>
      <c r="T23" s="217">
        <v>0</v>
      </c>
      <c r="U23" s="218">
        <v>0</v>
      </c>
      <c r="V23" s="63">
        <v>0</v>
      </c>
      <c r="W23" s="75">
        <v>0</v>
      </c>
      <c r="X23" s="63">
        <v>0</v>
      </c>
      <c r="Y23" s="75">
        <v>0</v>
      </c>
      <c r="Z23" s="218">
        <v>0</v>
      </c>
      <c r="AA23" s="63" t="s">
        <v>101</v>
      </c>
      <c r="AB23" s="73">
        <v>0</v>
      </c>
      <c r="AC23" s="75">
        <v>0</v>
      </c>
      <c r="AD23" s="214" t="s">
        <v>101</v>
      </c>
      <c r="AE23" s="214">
        <v>0</v>
      </c>
      <c r="AF23" s="215">
        <v>0</v>
      </c>
      <c r="AG23" s="214">
        <v>0</v>
      </c>
      <c r="AH23" s="216">
        <v>0</v>
      </c>
      <c r="AI23" s="63" t="s">
        <v>101</v>
      </c>
      <c r="AJ23" s="73">
        <v>0</v>
      </c>
      <c r="AK23" s="75">
        <v>0</v>
      </c>
      <c r="AL23" s="214" t="s">
        <v>101</v>
      </c>
      <c r="AM23" s="214">
        <v>0</v>
      </c>
      <c r="AN23" s="215">
        <v>0</v>
      </c>
      <c r="AO23" s="214">
        <v>0</v>
      </c>
      <c r="AP23" s="216">
        <v>0</v>
      </c>
      <c r="AQ23" s="217">
        <v>0</v>
      </c>
      <c r="AR23" s="217">
        <v>0</v>
      </c>
      <c r="AS23" s="217">
        <v>0</v>
      </c>
      <c r="AT23" s="218">
        <v>0</v>
      </c>
      <c r="AU23" s="63">
        <v>0</v>
      </c>
      <c r="AV23" s="75">
        <v>0</v>
      </c>
      <c r="AW23" s="63">
        <v>0</v>
      </c>
      <c r="AX23" s="75">
        <v>0</v>
      </c>
      <c r="AY23" s="218">
        <v>0</v>
      </c>
      <c r="AZ23" s="215">
        <v>20</v>
      </c>
      <c r="BA23" s="76">
        <v>20</v>
      </c>
      <c r="BB23" s="76">
        <v>20</v>
      </c>
      <c r="BC23" s="77">
        <v>0</v>
      </c>
      <c r="BD23" s="77">
        <v>0</v>
      </c>
      <c r="BE23" s="76">
        <v>20</v>
      </c>
      <c r="BF23" s="76">
        <v>20</v>
      </c>
      <c r="BG23" s="77">
        <v>0</v>
      </c>
      <c r="BH23" s="77">
        <v>0</v>
      </c>
      <c r="BI23" s="76">
        <v>20</v>
      </c>
      <c r="BJ23" s="76">
        <v>20</v>
      </c>
      <c r="BK23" s="77">
        <v>0</v>
      </c>
      <c r="BL23" s="77">
        <v>0</v>
      </c>
      <c r="BM23" s="76">
        <v>20</v>
      </c>
      <c r="BN23" s="76">
        <v>20</v>
      </c>
      <c r="BO23" s="77">
        <v>0</v>
      </c>
      <c r="BP23" s="77">
        <v>0</v>
      </c>
    </row>
    <row r="24" spans="1:68">
      <c r="A24" s="86" t="s">
        <v>882</v>
      </c>
      <c r="B24" s="63" t="s">
        <v>101</v>
      </c>
      <c r="C24" s="73">
        <v>0</v>
      </c>
      <c r="D24" s="75">
        <v>0</v>
      </c>
      <c r="E24" s="214" t="s">
        <v>101</v>
      </c>
      <c r="F24" s="214">
        <v>0</v>
      </c>
      <c r="G24" s="215">
        <v>0</v>
      </c>
      <c r="H24" s="214">
        <v>0</v>
      </c>
      <c r="I24" s="216">
        <v>0</v>
      </c>
      <c r="J24" s="63" t="s">
        <v>101</v>
      </c>
      <c r="K24" s="73">
        <v>0</v>
      </c>
      <c r="L24" s="75">
        <v>0</v>
      </c>
      <c r="M24" s="214" t="s">
        <v>101</v>
      </c>
      <c r="N24" s="214">
        <v>0</v>
      </c>
      <c r="O24" s="215">
        <v>0</v>
      </c>
      <c r="P24" s="214">
        <v>0</v>
      </c>
      <c r="Q24" s="216">
        <v>0</v>
      </c>
      <c r="R24" s="217">
        <v>0</v>
      </c>
      <c r="S24" s="217">
        <v>0</v>
      </c>
      <c r="T24" s="217">
        <v>0</v>
      </c>
      <c r="U24" s="218">
        <v>0</v>
      </c>
      <c r="V24" s="63">
        <v>0</v>
      </c>
      <c r="W24" s="75">
        <v>0</v>
      </c>
      <c r="X24" s="63">
        <v>0</v>
      </c>
      <c r="Y24" s="75">
        <v>0</v>
      </c>
      <c r="Z24" s="218">
        <v>0</v>
      </c>
      <c r="AA24" s="63" t="s">
        <v>101</v>
      </c>
      <c r="AB24" s="73">
        <v>0</v>
      </c>
      <c r="AC24" s="75">
        <v>0</v>
      </c>
      <c r="AD24" s="214" t="s">
        <v>101</v>
      </c>
      <c r="AE24" s="214">
        <v>0</v>
      </c>
      <c r="AF24" s="215">
        <v>0</v>
      </c>
      <c r="AG24" s="214">
        <v>0</v>
      </c>
      <c r="AH24" s="216">
        <v>0</v>
      </c>
      <c r="AI24" s="63" t="s">
        <v>101</v>
      </c>
      <c r="AJ24" s="73">
        <v>0</v>
      </c>
      <c r="AK24" s="75">
        <v>0</v>
      </c>
      <c r="AL24" s="214" t="s">
        <v>101</v>
      </c>
      <c r="AM24" s="214">
        <v>0</v>
      </c>
      <c r="AN24" s="215">
        <v>0</v>
      </c>
      <c r="AO24" s="214">
        <v>0</v>
      </c>
      <c r="AP24" s="216">
        <v>0</v>
      </c>
      <c r="AQ24" s="217">
        <v>0</v>
      </c>
      <c r="AR24" s="217">
        <v>0</v>
      </c>
      <c r="AS24" s="217">
        <v>0</v>
      </c>
      <c r="AT24" s="218">
        <v>0</v>
      </c>
      <c r="AU24" s="63">
        <v>0</v>
      </c>
      <c r="AV24" s="75">
        <v>0</v>
      </c>
      <c r="AW24" s="63">
        <v>0</v>
      </c>
      <c r="AX24" s="75">
        <v>0</v>
      </c>
      <c r="AY24" s="218">
        <v>0</v>
      </c>
      <c r="AZ24" s="215">
        <v>20</v>
      </c>
      <c r="BA24" s="76">
        <v>20</v>
      </c>
      <c r="BB24" s="76">
        <v>20</v>
      </c>
      <c r="BC24" s="77">
        <v>0</v>
      </c>
      <c r="BD24" s="77">
        <v>0</v>
      </c>
      <c r="BE24" s="76">
        <v>20</v>
      </c>
      <c r="BF24" s="76">
        <v>20</v>
      </c>
      <c r="BG24" s="77">
        <v>0</v>
      </c>
      <c r="BH24" s="77">
        <v>0</v>
      </c>
      <c r="BI24" s="76">
        <v>20</v>
      </c>
      <c r="BJ24" s="76">
        <v>20</v>
      </c>
      <c r="BK24" s="77">
        <v>0</v>
      </c>
      <c r="BL24" s="77">
        <v>0</v>
      </c>
      <c r="BM24" s="76">
        <v>20</v>
      </c>
      <c r="BN24" s="76">
        <v>20</v>
      </c>
      <c r="BO24" s="77">
        <v>0</v>
      </c>
      <c r="BP24" s="77">
        <v>0</v>
      </c>
    </row>
    <row r="25" spans="1:68">
      <c r="A25" s="86" t="s">
        <v>884</v>
      </c>
      <c r="B25" s="63" t="s">
        <v>101</v>
      </c>
      <c r="C25" s="73">
        <v>0</v>
      </c>
      <c r="D25" s="75">
        <v>0</v>
      </c>
      <c r="E25" s="214" t="s">
        <v>101</v>
      </c>
      <c r="F25" s="214">
        <v>0</v>
      </c>
      <c r="G25" s="215">
        <v>0</v>
      </c>
      <c r="H25" s="214">
        <v>0</v>
      </c>
      <c r="I25" s="216">
        <v>0</v>
      </c>
      <c r="J25" s="63" t="s">
        <v>101</v>
      </c>
      <c r="K25" s="73">
        <v>0</v>
      </c>
      <c r="L25" s="75">
        <v>0</v>
      </c>
      <c r="M25" s="214" t="s">
        <v>101</v>
      </c>
      <c r="N25" s="214">
        <v>0</v>
      </c>
      <c r="O25" s="215">
        <v>0</v>
      </c>
      <c r="P25" s="214">
        <v>0</v>
      </c>
      <c r="Q25" s="216">
        <v>0</v>
      </c>
      <c r="R25" s="217">
        <v>0</v>
      </c>
      <c r="S25" s="217">
        <v>0</v>
      </c>
      <c r="T25" s="217">
        <v>0</v>
      </c>
      <c r="U25" s="218">
        <v>0</v>
      </c>
      <c r="V25" s="63">
        <v>0</v>
      </c>
      <c r="W25" s="75">
        <v>0</v>
      </c>
      <c r="X25" s="63">
        <v>0</v>
      </c>
      <c r="Y25" s="75">
        <v>0</v>
      </c>
      <c r="Z25" s="218">
        <v>0</v>
      </c>
      <c r="AA25" s="63" t="s">
        <v>101</v>
      </c>
      <c r="AB25" s="73">
        <v>0</v>
      </c>
      <c r="AC25" s="75">
        <v>0</v>
      </c>
      <c r="AD25" s="214" t="s">
        <v>101</v>
      </c>
      <c r="AE25" s="214">
        <v>0</v>
      </c>
      <c r="AF25" s="215">
        <v>0</v>
      </c>
      <c r="AG25" s="214">
        <v>0</v>
      </c>
      <c r="AH25" s="216">
        <v>0</v>
      </c>
      <c r="AI25" s="63" t="s">
        <v>101</v>
      </c>
      <c r="AJ25" s="73">
        <v>0</v>
      </c>
      <c r="AK25" s="75">
        <v>0</v>
      </c>
      <c r="AL25" s="214" t="s">
        <v>101</v>
      </c>
      <c r="AM25" s="214">
        <v>0</v>
      </c>
      <c r="AN25" s="215">
        <v>0</v>
      </c>
      <c r="AO25" s="214">
        <v>0</v>
      </c>
      <c r="AP25" s="216">
        <v>0</v>
      </c>
      <c r="AQ25" s="217">
        <v>0</v>
      </c>
      <c r="AR25" s="217">
        <v>0</v>
      </c>
      <c r="AS25" s="217">
        <v>0</v>
      </c>
      <c r="AT25" s="218">
        <v>0</v>
      </c>
      <c r="AU25" s="63">
        <v>0</v>
      </c>
      <c r="AV25" s="75">
        <v>0</v>
      </c>
      <c r="AW25" s="63">
        <v>0</v>
      </c>
      <c r="AX25" s="75">
        <v>0</v>
      </c>
      <c r="AY25" s="218">
        <v>0</v>
      </c>
      <c r="AZ25" s="215">
        <v>20</v>
      </c>
      <c r="BA25" s="76">
        <v>20</v>
      </c>
      <c r="BB25" s="76">
        <v>20</v>
      </c>
      <c r="BC25" s="77">
        <v>0</v>
      </c>
      <c r="BD25" s="77">
        <v>0</v>
      </c>
      <c r="BE25" s="76">
        <v>20</v>
      </c>
      <c r="BF25" s="76">
        <v>20</v>
      </c>
      <c r="BG25" s="77">
        <v>0</v>
      </c>
      <c r="BH25" s="77">
        <v>0</v>
      </c>
      <c r="BI25" s="76">
        <v>20</v>
      </c>
      <c r="BJ25" s="76">
        <v>20</v>
      </c>
      <c r="BK25" s="77">
        <v>0</v>
      </c>
      <c r="BL25" s="77">
        <v>0</v>
      </c>
      <c r="BM25" s="76">
        <v>20</v>
      </c>
      <c r="BN25" s="76">
        <v>20</v>
      </c>
      <c r="BO25" s="77">
        <v>0</v>
      </c>
      <c r="BP25" s="77">
        <v>0</v>
      </c>
    </row>
    <row r="26" spans="1:68">
      <c r="A26" s="86" t="s">
        <v>899</v>
      </c>
      <c r="B26" s="63" t="s">
        <v>101</v>
      </c>
      <c r="C26" s="73">
        <v>0</v>
      </c>
      <c r="D26" s="75">
        <v>0</v>
      </c>
      <c r="E26" s="214" t="s">
        <v>101</v>
      </c>
      <c r="F26" s="214">
        <v>0</v>
      </c>
      <c r="G26" s="215">
        <v>0</v>
      </c>
      <c r="H26" s="214">
        <v>0</v>
      </c>
      <c r="I26" s="216">
        <v>0</v>
      </c>
      <c r="J26" s="63" t="s">
        <v>101</v>
      </c>
      <c r="K26" s="73">
        <v>0</v>
      </c>
      <c r="L26" s="75">
        <v>0</v>
      </c>
      <c r="M26" s="214" t="s">
        <v>101</v>
      </c>
      <c r="N26" s="214">
        <v>0</v>
      </c>
      <c r="O26" s="215">
        <v>0</v>
      </c>
      <c r="P26" s="214">
        <v>0</v>
      </c>
      <c r="Q26" s="216">
        <v>0</v>
      </c>
      <c r="R26" s="217">
        <v>0</v>
      </c>
      <c r="S26" s="217">
        <v>0</v>
      </c>
      <c r="T26" s="217">
        <v>0</v>
      </c>
      <c r="U26" s="218">
        <v>0</v>
      </c>
      <c r="V26" s="63">
        <v>0</v>
      </c>
      <c r="W26" s="75">
        <v>0</v>
      </c>
      <c r="X26" s="63">
        <v>0</v>
      </c>
      <c r="Y26" s="75">
        <v>0</v>
      </c>
      <c r="Z26" s="218">
        <v>0</v>
      </c>
      <c r="AA26" s="63" t="s">
        <v>101</v>
      </c>
      <c r="AB26" s="73">
        <v>0</v>
      </c>
      <c r="AC26" s="75">
        <v>0</v>
      </c>
      <c r="AD26" s="214" t="s">
        <v>101</v>
      </c>
      <c r="AE26" s="214">
        <v>0</v>
      </c>
      <c r="AF26" s="215">
        <v>0</v>
      </c>
      <c r="AG26" s="214">
        <v>0</v>
      </c>
      <c r="AH26" s="216">
        <v>0</v>
      </c>
      <c r="AI26" s="63" t="s">
        <v>101</v>
      </c>
      <c r="AJ26" s="73">
        <v>0</v>
      </c>
      <c r="AK26" s="75">
        <v>0</v>
      </c>
      <c r="AL26" s="214" t="s">
        <v>101</v>
      </c>
      <c r="AM26" s="214">
        <v>0</v>
      </c>
      <c r="AN26" s="215">
        <v>0</v>
      </c>
      <c r="AO26" s="214">
        <v>0</v>
      </c>
      <c r="AP26" s="216">
        <v>0</v>
      </c>
      <c r="AQ26" s="217">
        <v>0</v>
      </c>
      <c r="AR26" s="217">
        <v>0</v>
      </c>
      <c r="AS26" s="217">
        <v>0</v>
      </c>
      <c r="AT26" s="218">
        <v>0</v>
      </c>
      <c r="AU26" s="63">
        <v>0</v>
      </c>
      <c r="AV26" s="75">
        <v>0</v>
      </c>
      <c r="AW26" s="63">
        <v>0</v>
      </c>
      <c r="AX26" s="75">
        <v>0</v>
      </c>
      <c r="AY26" s="218">
        <v>0</v>
      </c>
      <c r="AZ26" s="215">
        <v>20</v>
      </c>
      <c r="BA26" s="76">
        <v>20</v>
      </c>
      <c r="BB26" s="76">
        <v>20</v>
      </c>
      <c r="BC26" s="77">
        <v>0</v>
      </c>
      <c r="BD26" s="77">
        <v>0</v>
      </c>
      <c r="BE26" s="76">
        <v>20</v>
      </c>
      <c r="BF26" s="76">
        <v>20</v>
      </c>
      <c r="BG26" s="77">
        <v>0</v>
      </c>
      <c r="BH26" s="77">
        <v>0</v>
      </c>
      <c r="BI26" s="76">
        <v>20</v>
      </c>
      <c r="BJ26" s="76">
        <v>20</v>
      </c>
      <c r="BK26" s="77">
        <v>0</v>
      </c>
      <c r="BL26" s="77">
        <v>0</v>
      </c>
      <c r="BM26" s="76">
        <v>20</v>
      </c>
      <c r="BN26" s="76">
        <v>20</v>
      </c>
      <c r="BO26" s="77">
        <v>0</v>
      </c>
      <c r="BP26" s="77">
        <v>0</v>
      </c>
    </row>
    <row r="27" spans="1:68">
      <c r="A27" s="86" t="s">
        <v>901</v>
      </c>
      <c r="B27" s="63" t="s">
        <v>101</v>
      </c>
      <c r="C27" s="73">
        <v>0</v>
      </c>
      <c r="D27" s="75">
        <v>0</v>
      </c>
      <c r="E27" s="214" t="s">
        <v>101</v>
      </c>
      <c r="F27" s="214">
        <v>0</v>
      </c>
      <c r="G27" s="215">
        <v>0</v>
      </c>
      <c r="H27" s="214">
        <v>0</v>
      </c>
      <c r="I27" s="216">
        <v>0</v>
      </c>
      <c r="J27" s="63" t="s">
        <v>101</v>
      </c>
      <c r="K27" s="73">
        <v>0</v>
      </c>
      <c r="L27" s="75">
        <v>0</v>
      </c>
      <c r="M27" s="214" t="s">
        <v>101</v>
      </c>
      <c r="N27" s="214">
        <v>0</v>
      </c>
      <c r="O27" s="215">
        <v>0</v>
      </c>
      <c r="P27" s="214">
        <v>0</v>
      </c>
      <c r="Q27" s="216">
        <v>0</v>
      </c>
      <c r="R27" s="217">
        <v>0</v>
      </c>
      <c r="S27" s="217">
        <v>0</v>
      </c>
      <c r="T27" s="217">
        <v>0</v>
      </c>
      <c r="U27" s="218">
        <v>0</v>
      </c>
      <c r="V27" s="63">
        <v>0</v>
      </c>
      <c r="W27" s="75">
        <v>0</v>
      </c>
      <c r="X27" s="63">
        <v>0</v>
      </c>
      <c r="Y27" s="75">
        <v>0</v>
      </c>
      <c r="Z27" s="218">
        <v>0</v>
      </c>
      <c r="AA27" s="63" t="s">
        <v>101</v>
      </c>
      <c r="AB27" s="73">
        <v>0</v>
      </c>
      <c r="AC27" s="75">
        <v>0</v>
      </c>
      <c r="AD27" s="214" t="s">
        <v>101</v>
      </c>
      <c r="AE27" s="214">
        <v>0</v>
      </c>
      <c r="AF27" s="215">
        <v>0</v>
      </c>
      <c r="AG27" s="214">
        <v>0</v>
      </c>
      <c r="AH27" s="216">
        <v>0</v>
      </c>
      <c r="AI27" s="63" t="s">
        <v>101</v>
      </c>
      <c r="AJ27" s="73">
        <v>0</v>
      </c>
      <c r="AK27" s="75">
        <v>0</v>
      </c>
      <c r="AL27" s="214" t="s">
        <v>101</v>
      </c>
      <c r="AM27" s="214">
        <v>0</v>
      </c>
      <c r="AN27" s="215">
        <v>0</v>
      </c>
      <c r="AO27" s="214">
        <v>0</v>
      </c>
      <c r="AP27" s="216">
        <v>0</v>
      </c>
      <c r="AQ27" s="217">
        <v>0</v>
      </c>
      <c r="AR27" s="217">
        <v>0</v>
      </c>
      <c r="AS27" s="217">
        <v>0</v>
      </c>
      <c r="AT27" s="218">
        <v>0</v>
      </c>
      <c r="AU27" s="63">
        <v>0</v>
      </c>
      <c r="AV27" s="75">
        <v>0</v>
      </c>
      <c r="AW27" s="63">
        <v>0</v>
      </c>
      <c r="AX27" s="75">
        <v>0</v>
      </c>
      <c r="AY27" s="218">
        <v>0</v>
      </c>
      <c r="AZ27" s="215">
        <v>20</v>
      </c>
      <c r="BA27" s="76">
        <v>20</v>
      </c>
      <c r="BB27" s="76">
        <v>20</v>
      </c>
      <c r="BC27" s="77">
        <v>0</v>
      </c>
      <c r="BD27" s="77">
        <v>0</v>
      </c>
      <c r="BE27" s="76">
        <v>20</v>
      </c>
      <c r="BF27" s="76">
        <v>20</v>
      </c>
      <c r="BG27" s="77">
        <v>0</v>
      </c>
      <c r="BH27" s="77">
        <v>0</v>
      </c>
      <c r="BI27" s="76">
        <v>20</v>
      </c>
      <c r="BJ27" s="76">
        <v>20</v>
      </c>
      <c r="BK27" s="77">
        <v>0</v>
      </c>
      <c r="BL27" s="77">
        <v>0</v>
      </c>
      <c r="BM27" s="76">
        <v>20</v>
      </c>
      <c r="BN27" s="76">
        <v>20</v>
      </c>
      <c r="BO27" s="77">
        <v>0</v>
      </c>
      <c r="BP27" s="77">
        <v>0</v>
      </c>
    </row>
    <row r="28" spans="1:68">
      <c r="A28" s="86" t="s">
        <v>902</v>
      </c>
      <c r="B28" s="63" t="s">
        <v>101</v>
      </c>
      <c r="C28" s="73">
        <v>0</v>
      </c>
      <c r="D28" s="75">
        <v>0</v>
      </c>
      <c r="E28" s="214" t="s">
        <v>101</v>
      </c>
      <c r="F28" s="214">
        <v>0</v>
      </c>
      <c r="G28" s="215">
        <v>0</v>
      </c>
      <c r="H28" s="214">
        <v>0</v>
      </c>
      <c r="I28" s="216">
        <v>0</v>
      </c>
      <c r="J28" s="63" t="s">
        <v>101</v>
      </c>
      <c r="K28" s="73">
        <v>0</v>
      </c>
      <c r="L28" s="75">
        <v>0</v>
      </c>
      <c r="M28" s="214" t="s">
        <v>101</v>
      </c>
      <c r="N28" s="214">
        <v>0</v>
      </c>
      <c r="O28" s="215">
        <v>0</v>
      </c>
      <c r="P28" s="214">
        <v>0</v>
      </c>
      <c r="Q28" s="216">
        <v>0</v>
      </c>
      <c r="R28" s="217">
        <v>0</v>
      </c>
      <c r="S28" s="217">
        <v>0</v>
      </c>
      <c r="T28" s="217">
        <v>0</v>
      </c>
      <c r="U28" s="218">
        <v>0</v>
      </c>
      <c r="V28" s="63">
        <v>0</v>
      </c>
      <c r="W28" s="75">
        <v>0</v>
      </c>
      <c r="X28" s="63">
        <v>0</v>
      </c>
      <c r="Y28" s="75">
        <v>0</v>
      </c>
      <c r="Z28" s="218">
        <v>0</v>
      </c>
      <c r="AA28" s="63" t="s">
        <v>101</v>
      </c>
      <c r="AB28" s="73">
        <v>0</v>
      </c>
      <c r="AC28" s="75">
        <v>0</v>
      </c>
      <c r="AD28" s="214" t="s">
        <v>101</v>
      </c>
      <c r="AE28" s="214">
        <v>0</v>
      </c>
      <c r="AF28" s="215">
        <v>0</v>
      </c>
      <c r="AG28" s="214">
        <v>0</v>
      </c>
      <c r="AH28" s="216">
        <v>0</v>
      </c>
      <c r="AI28" s="63" t="s">
        <v>101</v>
      </c>
      <c r="AJ28" s="73">
        <v>0</v>
      </c>
      <c r="AK28" s="75">
        <v>0</v>
      </c>
      <c r="AL28" s="214" t="s">
        <v>101</v>
      </c>
      <c r="AM28" s="214">
        <v>0</v>
      </c>
      <c r="AN28" s="215">
        <v>0</v>
      </c>
      <c r="AO28" s="214">
        <v>0</v>
      </c>
      <c r="AP28" s="216">
        <v>0</v>
      </c>
      <c r="AQ28" s="217">
        <v>0</v>
      </c>
      <c r="AR28" s="217">
        <v>0</v>
      </c>
      <c r="AS28" s="217">
        <v>0</v>
      </c>
      <c r="AT28" s="218">
        <v>0</v>
      </c>
      <c r="AU28" s="63">
        <v>0</v>
      </c>
      <c r="AV28" s="75">
        <v>0</v>
      </c>
      <c r="AW28" s="63">
        <v>0</v>
      </c>
      <c r="AX28" s="75">
        <v>0</v>
      </c>
      <c r="AY28" s="218">
        <v>0</v>
      </c>
      <c r="AZ28" s="215">
        <v>20</v>
      </c>
      <c r="BA28" s="76">
        <v>20</v>
      </c>
      <c r="BB28" s="76">
        <v>20</v>
      </c>
      <c r="BC28" s="77">
        <v>0</v>
      </c>
      <c r="BD28" s="77">
        <v>0</v>
      </c>
      <c r="BE28" s="76">
        <v>20</v>
      </c>
      <c r="BF28" s="76">
        <v>20</v>
      </c>
      <c r="BG28" s="77">
        <v>0</v>
      </c>
      <c r="BH28" s="77">
        <v>0</v>
      </c>
      <c r="BI28" s="76">
        <v>20</v>
      </c>
      <c r="BJ28" s="76">
        <v>20</v>
      </c>
      <c r="BK28" s="77">
        <v>0</v>
      </c>
      <c r="BL28" s="77">
        <v>0</v>
      </c>
      <c r="BM28" s="76">
        <v>20</v>
      </c>
      <c r="BN28" s="76">
        <v>20</v>
      </c>
      <c r="BO28" s="77">
        <v>0</v>
      </c>
      <c r="BP28" s="77">
        <v>0</v>
      </c>
    </row>
    <row r="29" spans="1:68">
      <c r="A29" s="86" t="s">
        <v>893</v>
      </c>
      <c r="B29" s="63" t="s">
        <v>101</v>
      </c>
      <c r="C29" s="73">
        <v>0</v>
      </c>
      <c r="D29" s="75">
        <v>0</v>
      </c>
      <c r="E29" s="214" t="s">
        <v>101</v>
      </c>
      <c r="F29" s="214">
        <v>0</v>
      </c>
      <c r="G29" s="215">
        <v>0</v>
      </c>
      <c r="H29" s="214">
        <v>0</v>
      </c>
      <c r="I29" s="216">
        <v>0</v>
      </c>
      <c r="J29" s="63" t="s">
        <v>101</v>
      </c>
      <c r="K29" s="73">
        <v>0</v>
      </c>
      <c r="L29" s="75">
        <v>0</v>
      </c>
      <c r="M29" s="214" t="s">
        <v>101</v>
      </c>
      <c r="N29" s="214">
        <v>0</v>
      </c>
      <c r="O29" s="215">
        <v>0</v>
      </c>
      <c r="P29" s="214">
        <v>0</v>
      </c>
      <c r="Q29" s="216">
        <v>0</v>
      </c>
      <c r="R29" s="217">
        <v>0</v>
      </c>
      <c r="S29" s="217">
        <v>0</v>
      </c>
      <c r="T29" s="217">
        <v>0</v>
      </c>
      <c r="U29" s="218">
        <v>0</v>
      </c>
      <c r="V29" s="63">
        <v>0</v>
      </c>
      <c r="W29" s="75">
        <v>0</v>
      </c>
      <c r="X29" s="63">
        <v>0</v>
      </c>
      <c r="Y29" s="75">
        <v>0</v>
      </c>
      <c r="Z29" s="218">
        <v>0</v>
      </c>
      <c r="AA29" s="63" t="s">
        <v>101</v>
      </c>
      <c r="AB29" s="73">
        <v>0</v>
      </c>
      <c r="AC29" s="75">
        <v>0</v>
      </c>
      <c r="AD29" s="214" t="s">
        <v>101</v>
      </c>
      <c r="AE29" s="214">
        <v>0</v>
      </c>
      <c r="AF29" s="215">
        <v>0</v>
      </c>
      <c r="AG29" s="214">
        <v>0</v>
      </c>
      <c r="AH29" s="216">
        <v>0</v>
      </c>
      <c r="AI29" s="63" t="s">
        <v>101</v>
      </c>
      <c r="AJ29" s="73">
        <v>0</v>
      </c>
      <c r="AK29" s="75">
        <v>0</v>
      </c>
      <c r="AL29" s="214" t="s">
        <v>101</v>
      </c>
      <c r="AM29" s="214">
        <v>0</v>
      </c>
      <c r="AN29" s="215">
        <v>0</v>
      </c>
      <c r="AO29" s="214">
        <v>0</v>
      </c>
      <c r="AP29" s="216">
        <v>0</v>
      </c>
      <c r="AQ29" s="217">
        <v>0</v>
      </c>
      <c r="AR29" s="217">
        <v>0</v>
      </c>
      <c r="AS29" s="217">
        <v>0</v>
      </c>
      <c r="AT29" s="218">
        <v>0</v>
      </c>
      <c r="AU29" s="63">
        <v>0</v>
      </c>
      <c r="AV29" s="75">
        <v>0</v>
      </c>
      <c r="AW29" s="63">
        <v>0</v>
      </c>
      <c r="AX29" s="75">
        <v>0</v>
      </c>
      <c r="AY29" s="218">
        <v>0</v>
      </c>
      <c r="AZ29" s="215">
        <v>20</v>
      </c>
      <c r="BA29" s="76">
        <v>20</v>
      </c>
      <c r="BB29" s="76">
        <v>20</v>
      </c>
      <c r="BC29" s="77">
        <v>0</v>
      </c>
      <c r="BD29" s="77">
        <v>0</v>
      </c>
      <c r="BE29" s="76">
        <v>20</v>
      </c>
      <c r="BF29" s="76">
        <v>20</v>
      </c>
      <c r="BG29" s="77">
        <v>0</v>
      </c>
      <c r="BH29" s="77">
        <v>0</v>
      </c>
      <c r="BI29" s="76">
        <v>20</v>
      </c>
      <c r="BJ29" s="76">
        <v>20</v>
      </c>
      <c r="BK29" s="77">
        <v>0</v>
      </c>
      <c r="BL29" s="77">
        <v>0</v>
      </c>
      <c r="BM29" s="76">
        <v>20</v>
      </c>
      <c r="BN29" s="76">
        <v>20</v>
      </c>
      <c r="BO29" s="77">
        <v>0</v>
      </c>
      <c r="BP29" s="77">
        <v>0</v>
      </c>
    </row>
    <row r="30" spans="1:68">
      <c r="A30" s="86" t="s">
        <v>895</v>
      </c>
      <c r="B30" s="63" t="s">
        <v>101</v>
      </c>
      <c r="C30" s="73">
        <v>0</v>
      </c>
      <c r="D30" s="75">
        <v>0</v>
      </c>
      <c r="E30" s="214" t="s">
        <v>101</v>
      </c>
      <c r="F30" s="214">
        <v>0</v>
      </c>
      <c r="G30" s="215">
        <v>0</v>
      </c>
      <c r="H30" s="214">
        <v>0</v>
      </c>
      <c r="I30" s="216">
        <v>0</v>
      </c>
      <c r="J30" s="63" t="s">
        <v>101</v>
      </c>
      <c r="K30" s="73">
        <v>0</v>
      </c>
      <c r="L30" s="75">
        <v>0</v>
      </c>
      <c r="M30" s="214" t="s">
        <v>101</v>
      </c>
      <c r="N30" s="214">
        <v>0</v>
      </c>
      <c r="O30" s="215">
        <v>0</v>
      </c>
      <c r="P30" s="214">
        <v>0</v>
      </c>
      <c r="Q30" s="216">
        <v>0</v>
      </c>
      <c r="R30" s="217">
        <v>0</v>
      </c>
      <c r="S30" s="217">
        <v>0</v>
      </c>
      <c r="T30" s="217">
        <v>0</v>
      </c>
      <c r="U30" s="218">
        <v>0</v>
      </c>
      <c r="V30" s="63">
        <v>0</v>
      </c>
      <c r="W30" s="75">
        <v>0</v>
      </c>
      <c r="X30" s="63">
        <v>0</v>
      </c>
      <c r="Y30" s="75">
        <v>0</v>
      </c>
      <c r="Z30" s="218">
        <v>0</v>
      </c>
      <c r="AA30" s="63" t="s">
        <v>101</v>
      </c>
      <c r="AB30" s="73">
        <v>0</v>
      </c>
      <c r="AC30" s="75">
        <v>0</v>
      </c>
      <c r="AD30" s="214" t="s">
        <v>101</v>
      </c>
      <c r="AE30" s="214">
        <v>0</v>
      </c>
      <c r="AF30" s="215">
        <v>0</v>
      </c>
      <c r="AG30" s="214">
        <v>0</v>
      </c>
      <c r="AH30" s="216">
        <v>0</v>
      </c>
      <c r="AI30" s="63" t="s">
        <v>101</v>
      </c>
      <c r="AJ30" s="73">
        <v>0</v>
      </c>
      <c r="AK30" s="75">
        <v>0</v>
      </c>
      <c r="AL30" s="214" t="s">
        <v>101</v>
      </c>
      <c r="AM30" s="214">
        <v>0</v>
      </c>
      <c r="AN30" s="215">
        <v>0</v>
      </c>
      <c r="AO30" s="214">
        <v>0</v>
      </c>
      <c r="AP30" s="216">
        <v>0</v>
      </c>
      <c r="AQ30" s="217">
        <v>0</v>
      </c>
      <c r="AR30" s="217">
        <v>0</v>
      </c>
      <c r="AS30" s="217">
        <v>0</v>
      </c>
      <c r="AT30" s="218">
        <v>0</v>
      </c>
      <c r="AU30" s="63">
        <v>0</v>
      </c>
      <c r="AV30" s="75">
        <v>0</v>
      </c>
      <c r="AW30" s="63">
        <v>0</v>
      </c>
      <c r="AX30" s="75">
        <v>0</v>
      </c>
      <c r="AY30" s="218">
        <v>0</v>
      </c>
      <c r="AZ30" s="215">
        <v>20</v>
      </c>
      <c r="BA30" s="76">
        <v>20</v>
      </c>
      <c r="BB30" s="76">
        <v>20</v>
      </c>
      <c r="BC30" s="77">
        <v>0</v>
      </c>
      <c r="BD30" s="77">
        <v>0</v>
      </c>
      <c r="BE30" s="76">
        <v>20</v>
      </c>
      <c r="BF30" s="76">
        <v>20</v>
      </c>
      <c r="BG30" s="77">
        <v>0</v>
      </c>
      <c r="BH30" s="77">
        <v>0</v>
      </c>
      <c r="BI30" s="76">
        <v>20</v>
      </c>
      <c r="BJ30" s="76">
        <v>20</v>
      </c>
      <c r="BK30" s="77">
        <v>0</v>
      </c>
      <c r="BL30" s="77">
        <v>0</v>
      </c>
      <c r="BM30" s="76">
        <v>20</v>
      </c>
      <c r="BN30" s="76">
        <v>20</v>
      </c>
      <c r="BO30" s="77">
        <v>0</v>
      </c>
      <c r="BP30" s="77">
        <v>0</v>
      </c>
    </row>
    <row r="31" spans="1:68">
      <c r="A31" s="86" t="s">
        <v>897</v>
      </c>
      <c r="B31" s="63" t="s">
        <v>101</v>
      </c>
      <c r="C31" s="73">
        <v>0</v>
      </c>
      <c r="D31" s="75">
        <v>0</v>
      </c>
      <c r="E31" s="214" t="s">
        <v>101</v>
      </c>
      <c r="F31" s="214">
        <v>0</v>
      </c>
      <c r="G31" s="215">
        <v>0</v>
      </c>
      <c r="H31" s="214">
        <v>0</v>
      </c>
      <c r="I31" s="216">
        <v>0</v>
      </c>
      <c r="J31" s="63" t="s">
        <v>101</v>
      </c>
      <c r="K31" s="73">
        <v>0</v>
      </c>
      <c r="L31" s="75">
        <v>0</v>
      </c>
      <c r="M31" s="214" t="s">
        <v>101</v>
      </c>
      <c r="N31" s="214">
        <v>0</v>
      </c>
      <c r="O31" s="215">
        <v>0</v>
      </c>
      <c r="P31" s="214">
        <v>0</v>
      </c>
      <c r="Q31" s="216">
        <v>0</v>
      </c>
      <c r="R31" s="217">
        <v>0</v>
      </c>
      <c r="S31" s="217">
        <v>0</v>
      </c>
      <c r="T31" s="217">
        <v>0</v>
      </c>
      <c r="U31" s="218">
        <v>0</v>
      </c>
      <c r="V31" s="63">
        <v>0</v>
      </c>
      <c r="W31" s="75">
        <v>0</v>
      </c>
      <c r="X31" s="63">
        <v>0</v>
      </c>
      <c r="Y31" s="75">
        <v>0</v>
      </c>
      <c r="Z31" s="218">
        <v>0</v>
      </c>
      <c r="AA31" s="63" t="s">
        <v>101</v>
      </c>
      <c r="AB31" s="73">
        <v>0</v>
      </c>
      <c r="AC31" s="75">
        <v>0</v>
      </c>
      <c r="AD31" s="214" t="s">
        <v>101</v>
      </c>
      <c r="AE31" s="214">
        <v>0</v>
      </c>
      <c r="AF31" s="215">
        <v>0</v>
      </c>
      <c r="AG31" s="214">
        <v>0</v>
      </c>
      <c r="AH31" s="216">
        <v>0</v>
      </c>
      <c r="AI31" s="63" t="s">
        <v>101</v>
      </c>
      <c r="AJ31" s="73">
        <v>0</v>
      </c>
      <c r="AK31" s="75">
        <v>0</v>
      </c>
      <c r="AL31" s="214" t="s">
        <v>101</v>
      </c>
      <c r="AM31" s="214">
        <v>0</v>
      </c>
      <c r="AN31" s="215">
        <v>0</v>
      </c>
      <c r="AO31" s="214">
        <v>0</v>
      </c>
      <c r="AP31" s="216">
        <v>0</v>
      </c>
      <c r="AQ31" s="217">
        <v>0</v>
      </c>
      <c r="AR31" s="217">
        <v>0</v>
      </c>
      <c r="AS31" s="217">
        <v>0</v>
      </c>
      <c r="AT31" s="218">
        <v>0</v>
      </c>
      <c r="AU31" s="63">
        <v>0</v>
      </c>
      <c r="AV31" s="75">
        <v>0</v>
      </c>
      <c r="AW31" s="63">
        <v>0</v>
      </c>
      <c r="AX31" s="75">
        <v>0</v>
      </c>
      <c r="AY31" s="218">
        <v>0</v>
      </c>
      <c r="AZ31" s="215">
        <v>20</v>
      </c>
      <c r="BA31" s="76">
        <v>20</v>
      </c>
      <c r="BB31" s="76">
        <v>20</v>
      </c>
      <c r="BC31" s="77">
        <v>0</v>
      </c>
      <c r="BD31" s="77">
        <v>0</v>
      </c>
      <c r="BE31" s="76">
        <v>20</v>
      </c>
      <c r="BF31" s="76">
        <v>20</v>
      </c>
      <c r="BG31" s="77">
        <v>0</v>
      </c>
      <c r="BH31" s="77">
        <v>0</v>
      </c>
      <c r="BI31" s="76">
        <v>20</v>
      </c>
      <c r="BJ31" s="76">
        <v>20</v>
      </c>
      <c r="BK31" s="77">
        <v>0</v>
      </c>
      <c r="BL31" s="77">
        <v>0</v>
      </c>
      <c r="BM31" s="76">
        <v>20</v>
      </c>
      <c r="BN31" s="76">
        <v>20</v>
      </c>
      <c r="BO31" s="77">
        <v>0</v>
      </c>
      <c r="BP31" s="77">
        <v>0</v>
      </c>
    </row>
    <row r="32" spans="1:68">
      <c r="A32" s="86" t="s">
        <v>907</v>
      </c>
      <c r="B32" s="63" t="s">
        <v>101</v>
      </c>
      <c r="C32" s="73">
        <v>0</v>
      </c>
      <c r="D32" s="75">
        <v>0</v>
      </c>
      <c r="E32" s="214" t="s">
        <v>101</v>
      </c>
      <c r="F32" s="214">
        <v>0</v>
      </c>
      <c r="G32" s="215">
        <v>0</v>
      </c>
      <c r="H32" s="214">
        <v>0</v>
      </c>
      <c r="I32" s="216">
        <v>0</v>
      </c>
      <c r="J32" s="63" t="s">
        <v>101</v>
      </c>
      <c r="K32" s="73">
        <v>0</v>
      </c>
      <c r="L32" s="75">
        <v>0</v>
      </c>
      <c r="M32" s="214" t="s">
        <v>101</v>
      </c>
      <c r="N32" s="214">
        <v>0</v>
      </c>
      <c r="O32" s="215">
        <v>0</v>
      </c>
      <c r="P32" s="214">
        <v>0</v>
      </c>
      <c r="Q32" s="216">
        <v>0</v>
      </c>
      <c r="R32" s="217">
        <v>0</v>
      </c>
      <c r="S32" s="217">
        <v>0</v>
      </c>
      <c r="T32" s="217">
        <v>0</v>
      </c>
      <c r="U32" s="218">
        <v>0</v>
      </c>
      <c r="V32" s="63">
        <v>0</v>
      </c>
      <c r="W32" s="75">
        <v>0</v>
      </c>
      <c r="X32" s="63">
        <v>0</v>
      </c>
      <c r="Y32" s="75">
        <v>0</v>
      </c>
      <c r="Z32" s="218">
        <v>0</v>
      </c>
      <c r="AA32" s="63" t="s">
        <v>101</v>
      </c>
      <c r="AB32" s="73">
        <v>0</v>
      </c>
      <c r="AC32" s="75">
        <v>0</v>
      </c>
      <c r="AD32" s="214" t="s">
        <v>101</v>
      </c>
      <c r="AE32" s="214">
        <v>0</v>
      </c>
      <c r="AF32" s="215">
        <v>0</v>
      </c>
      <c r="AG32" s="214">
        <v>0</v>
      </c>
      <c r="AH32" s="216">
        <v>0</v>
      </c>
      <c r="AI32" s="63" t="s">
        <v>101</v>
      </c>
      <c r="AJ32" s="73">
        <v>0</v>
      </c>
      <c r="AK32" s="75">
        <v>0</v>
      </c>
      <c r="AL32" s="214" t="s">
        <v>101</v>
      </c>
      <c r="AM32" s="214">
        <v>0</v>
      </c>
      <c r="AN32" s="215">
        <v>0</v>
      </c>
      <c r="AO32" s="214">
        <v>0</v>
      </c>
      <c r="AP32" s="216">
        <v>0</v>
      </c>
      <c r="AQ32" s="217">
        <v>0</v>
      </c>
      <c r="AR32" s="217">
        <v>0</v>
      </c>
      <c r="AS32" s="217">
        <v>0</v>
      </c>
      <c r="AT32" s="218">
        <v>0</v>
      </c>
      <c r="AU32" s="63">
        <v>0</v>
      </c>
      <c r="AV32" s="75">
        <v>0</v>
      </c>
      <c r="AW32" s="63">
        <v>0</v>
      </c>
      <c r="AX32" s="75">
        <v>0</v>
      </c>
      <c r="AY32" s="218">
        <v>0</v>
      </c>
      <c r="AZ32" s="215">
        <v>20</v>
      </c>
      <c r="BA32" s="76">
        <v>20</v>
      </c>
      <c r="BB32" s="76">
        <v>20</v>
      </c>
      <c r="BC32" s="77">
        <v>0</v>
      </c>
      <c r="BD32" s="77">
        <v>0</v>
      </c>
      <c r="BE32" s="76">
        <v>20</v>
      </c>
      <c r="BF32" s="76">
        <v>20</v>
      </c>
      <c r="BG32" s="77">
        <v>0</v>
      </c>
      <c r="BH32" s="77">
        <v>0</v>
      </c>
      <c r="BI32" s="76">
        <v>20</v>
      </c>
      <c r="BJ32" s="76">
        <v>20</v>
      </c>
      <c r="BK32" s="77">
        <v>0</v>
      </c>
      <c r="BL32" s="77">
        <v>0</v>
      </c>
      <c r="BM32" s="76">
        <v>20</v>
      </c>
      <c r="BN32" s="76">
        <v>20</v>
      </c>
      <c r="BO32" s="77">
        <v>0</v>
      </c>
      <c r="BP32" s="77">
        <v>0</v>
      </c>
    </row>
    <row r="33" spans="1:68">
      <c r="A33" s="86" t="s">
        <v>909</v>
      </c>
      <c r="B33" s="63" t="s">
        <v>101</v>
      </c>
      <c r="C33" s="73">
        <v>0</v>
      </c>
      <c r="D33" s="75">
        <v>0</v>
      </c>
      <c r="E33" s="214" t="s">
        <v>101</v>
      </c>
      <c r="F33" s="214">
        <v>0</v>
      </c>
      <c r="G33" s="215">
        <v>0</v>
      </c>
      <c r="H33" s="214">
        <v>0</v>
      </c>
      <c r="I33" s="216">
        <v>0</v>
      </c>
      <c r="J33" s="63" t="s">
        <v>101</v>
      </c>
      <c r="K33" s="73">
        <v>0</v>
      </c>
      <c r="L33" s="75">
        <v>0</v>
      </c>
      <c r="M33" s="214" t="s">
        <v>101</v>
      </c>
      <c r="N33" s="214">
        <v>0</v>
      </c>
      <c r="O33" s="215">
        <v>0</v>
      </c>
      <c r="P33" s="214">
        <v>0</v>
      </c>
      <c r="Q33" s="216">
        <v>0</v>
      </c>
      <c r="R33" s="217">
        <v>0</v>
      </c>
      <c r="S33" s="217">
        <v>0</v>
      </c>
      <c r="T33" s="217">
        <v>0</v>
      </c>
      <c r="U33" s="218">
        <v>0</v>
      </c>
      <c r="V33" s="63">
        <v>0</v>
      </c>
      <c r="W33" s="75">
        <v>0</v>
      </c>
      <c r="X33" s="63">
        <v>0</v>
      </c>
      <c r="Y33" s="75">
        <v>0</v>
      </c>
      <c r="Z33" s="218">
        <v>0</v>
      </c>
      <c r="AA33" s="63" t="s">
        <v>101</v>
      </c>
      <c r="AB33" s="73">
        <v>0</v>
      </c>
      <c r="AC33" s="75">
        <v>0</v>
      </c>
      <c r="AD33" s="214" t="s">
        <v>101</v>
      </c>
      <c r="AE33" s="214">
        <v>0</v>
      </c>
      <c r="AF33" s="215">
        <v>0</v>
      </c>
      <c r="AG33" s="214">
        <v>0</v>
      </c>
      <c r="AH33" s="216">
        <v>0</v>
      </c>
      <c r="AI33" s="63" t="s">
        <v>101</v>
      </c>
      <c r="AJ33" s="73">
        <v>0</v>
      </c>
      <c r="AK33" s="75">
        <v>0</v>
      </c>
      <c r="AL33" s="214" t="s">
        <v>101</v>
      </c>
      <c r="AM33" s="214">
        <v>0</v>
      </c>
      <c r="AN33" s="215">
        <v>0</v>
      </c>
      <c r="AO33" s="214">
        <v>0</v>
      </c>
      <c r="AP33" s="216">
        <v>0</v>
      </c>
      <c r="AQ33" s="217">
        <v>0</v>
      </c>
      <c r="AR33" s="217">
        <v>0</v>
      </c>
      <c r="AS33" s="217">
        <v>0</v>
      </c>
      <c r="AT33" s="218">
        <v>0</v>
      </c>
      <c r="AU33" s="63">
        <v>0</v>
      </c>
      <c r="AV33" s="75">
        <v>0</v>
      </c>
      <c r="AW33" s="63">
        <v>0</v>
      </c>
      <c r="AX33" s="75">
        <v>0</v>
      </c>
      <c r="AY33" s="218">
        <v>0</v>
      </c>
      <c r="AZ33" s="215">
        <v>20</v>
      </c>
      <c r="BA33" s="76">
        <v>20</v>
      </c>
      <c r="BB33" s="76">
        <v>20</v>
      </c>
      <c r="BC33" s="77">
        <v>0</v>
      </c>
      <c r="BD33" s="77">
        <v>0</v>
      </c>
      <c r="BE33" s="76">
        <v>20</v>
      </c>
      <c r="BF33" s="76">
        <v>20</v>
      </c>
      <c r="BG33" s="77">
        <v>0</v>
      </c>
      <c r="BH33" s="77">
        <v>0</v>
      </c>
      <c r="BI33" s="76">
        <v>20</v>
      </c>
      <c r="BJ33" s="76">
        <v>20</v>
      </c>
      <c r="BK33" s="77">
        <v>0</v>
      </c>
      <c r="BL33" s="77">
        <v>0</v>
      </c>
      <c r="BM33" s="76">
        <v>20</v>
      </c>
      <c r="BN33" s="76">
        <v>20</v>
      </c>
      <c r="BO33" s="77">
        <v>0</v>
      </c>
      <c r="BP33" s="77">
        <v>0</v>
      </c>
    </row>
    <row r="34" spans="1:68">
      <c r="A34" s="86" t="s">
        <v>910</v>
      </c>
      <c r="B34" s="63" t="s">
        <v>101</v>
      </c>
      <c r="C34" s="73">
        <v>0</v>
      </c>
      <c r="D34" s="75">
        <v>0</v>
      </c>
      <c r="E34" s="214" t="s">
        <v>101</v>
      </c>
      <c r="F34" s="214">
        <v>0</v>
      </c>
      <c r="G34" s="215">
        <v>0</v>
      </c>
      <c r="H34" s="214">
        <v>0</v>
      </c>
      <c r="I34" s="216">
        <v>0</v>
      </c>
      <c r="J34" s="63" t="s">
        <v>101</v>
      </c>
      <c r="K34" s="73">
        <v>0</v>
      </c>
      <c r="L34" s="75">
        <v>0</v>
      </c>
      <c r="M34" s="214" t="s">
        <v>101</v>
      </c>
      <c r="N34" s="214">
        <v>0</v>
      </c>
      <c r="O34" s="215">
        <v>0</v>
      </c>
      <c r="P34" s="214">
        <v>0</v>
      </c>
      <c r="Q34" s="216">
        <v>0</v>
      </c>
      <c r="R34" s="217">
        <v>0</v>
      </c>
      <c r="S34" s="217">
        <v>0</v>
      </c>
      <c r="T34" s="217">
        <v>0</v>
      </c>
      <c r="U34" s="218">
        <v>0</v>
      </c>
      <c r="V34" s="63">
        <v>0</v>
      </c>
      <c r="W34" s="75">
        <v>0</v>
      </c>
      <c r="X34" s="63">
        <v>0</v>
      </c>
      <c r="Y34" s="75">
        <v>0</v>
      </c>
      <c r="Z34" s="218">
        <v>0</v>
      </c>
      <c r="AA34" s="63" t="s">
        <v>101</v>
      </c>
      <c r="AB34" s="73">
        <v>0</v>
      </c>
      <c r="AC34" s="75">
        <v>0</v>
      </c>
      <c r="AD34" s="214" t="s">
        <v>101</v>
      </c>
      <c r="AE34" s="214">
        <v>0</v>
      </c>
      <c r="AF34" s="215">
        <v>0</v>
      </c>
      <c r="AG34" s="214">
        <v>0</v>
      </c>
      <c r="AH34" s="216">
        <v>0</v>
      </c>
      <c r="AI34" s="63" t="s">
        <v>101</v>
      </c>
      <c r="AJ34" s="73">
        <v>0</v>
      </c>
      <c r="AK34" s="75">
        <v>0</v>
      </c>
      <c r="AL34" s="214" t="s">
        <v>101</v>
      </c>
      <c r="AM34" s="214">
        <v>0</v>
      </c>
      <c r="AN34" s="215">
        <v>0</v>
      </c>
      <c r="AO34" s="214">
        <v>0</v>
      </c>
      <c r="AP34" s="216">
        <v>0</v>
      </c>
      <c r="AQ34" s="217">
        <v>0</v>
      </c>
      <c r="AR34" s="217">
        <v>0</v>
      </c>
      <c r="AS34" s="217">
        <v>0</v>
      </c>
      <c r="AT34" s="218">
        <v>0</v>
      </c>
      <c r="AU34" s="63">
        <v>0</v>
      </c>
      <c r="AV34" s="75">
        <v>0</v>
      </c>
      <c r="AW34" s="63">
        <v>0</v>
      </c>
      <c r="AX34" s="75">
        <v>0</v>
      </c>
      <c r="AY34" s="218">
        <v>0</v>
      </c>
      <c r="AZ34" s="215">
        <v>20</v>
      </c>
      <c r="BA34" s="76">
        <v>20</v>
      </c>
      <c r="BB34" s="76">
        <v>20</v>
      </c>
      <c r="BC34" s="77">
        <v>0</v>
      </c>
      <c r="BD34" s="77">
        <v>0</v>
      </c>
      <c r="BE34" s="76">
        <v>20</v>
      </c>
      <c r="BF34" s="76">
        <v>20</v>
      </c>
      <c r="BG34" s="77">
        <v>0</v>
      </c>
      <c r="BH34" s="77">
        <v>0</v>
      </c>
      <c r="BI34" s="76">
        <v>20</v>
      </c>
      <c r="BJ34" s="76">
        <v>20</v>
      </c>
      <c r="BK34" s="77">
        <v>0</v>
      </c>
      <c r="BL34" s="77">
        <v>0</v>
      </c>
      <c r="BM34" s="76">
        <v>20</v>
      </c>
      <c r="BN34" s="76">
        <v>20</v>
      </c>
      <c r="BO34" s="77">
        <v>0</v>
      </c>
      <c r="BP34" s="77">
        <v>0</v>
      </c>
    </row>
    <row r="35" spans="1:68">
      <c r="A35" s="86" t="s">
        <v>924</v>
      </c>
      <c r="B35" s="63" t="s">
        <v>101</v>
      </c>
      <c r="C35" s="73">
        <v>0</v>
      </c>
      <c r="D35" s="75">
        <v>0</v>
      </c>
      <c r="E35" s="214" t="s">
        <v>101</v>
      </c>
      <c r="F35" s="214">
        <v>0</v>
      </c>
      <c r="G35" s="215">
        <v>0</v>
      </c>
      <c r="H35" s="214">
        <v>0</v>
      </c>
      <c r="I35" s="216">
        <v>0</v>
      </c>
      <c r="J35" s="63" t="s">
        <v>101</v>
      </c>
      <c r="K35" s="73">
        <v>0</v>
      </c>
      <c r="L35" s="75">
        <v>0</v>
      </c>
      <c r="M35" s="214" t="s">
        <v>101</v>
      </c>
      <c r="N35" s="214">
        <v>0</v>
      </c>
      <c r="O35" s="215">
        <v>0</v>
      </c>
      <c r="P35" s="214">
        <v>0</v>
      </c>
      <c r="Q35" s="216">
        <v>0</v>
      </c>
      <c r="R35" s="217">
        <v>0</v>
      </c>
      <c r="S35" s="217">
        <v>0</v>
      </c>
      <c r="T35" s="217">
        <v>0</v>
      </c>
      <c r="U35" s="218">
        <v>0</v>
      </c>
      <c r="V35" s="63">
        <v>0</v>
      </c>
      <c r="W35" s="75">
        <v>0</v>
      </c>
      <c r="X35" s="63">
        <v>0</v>
      </c>
      <c r="Y35" s="75">
        <v>0</v>
      </c>
      <c r="Z35" s="218">
        <v>0</v>
      </c>
      <c r="AA35" s="63" t="s">
        <v>101</v>
      </c>
      <c r="AB35" s="73">
        <v>0</v>
      </c>
      <c r="AC35" s="75">
        <v>0</v>
      </c>
      <c r="AD35" s="214" t="s">
        <v>101</v>
      </c>
      <c r="AE35" s="214">
        <v>0</v>
      </c>
      <c r="AF35" s="215">
        <v>0</v>
      </c>
      <c r="AG35" s="214">
        <v>0</v>
      </c>
      <c r="AH35" s="216">
        <v>0</v>
      </c>
      <c r="AI35" s="63" t="s">
        <v>101</v>
      </c>
      <c r="AJ35" s="73">
        <v>0</v>
      </c>
      <c r="AK35" s="75">
        <v>0</v>
      </c>
      <c r="AL35" s="214" t="s">
        <v>101</v>
      </c>
      <c r="AM35" s="214">
        <v>0</v>
      </c>
      <c r="AN35" s="215">
        <v>0</v>
      </c>
      <c r="AO35" s="214">
        <v>0</v>
      </c>
      <c r="AP35" s="216">
        <v>0</v>
      </c>
      <c r="AQ35" s="217">
        <v>0</v>
      </c>
      <c r="AR35" s="217">
        <v>0</v>
      </c>
      <c r="AS35" s="217">
        <v>0</v>
      </c>
      <c r="AT35" s="218">
        <v>0</v>
      </c>
      <c r="AU35" s="63">
        <v>0</v>
      </c>
      <c r="AV35" s="75">
        <v>0</v>
      </c>
      <c r="AW35" s="63">
        <v>0</v>
      </c>
      <c r="AX35" s="75">
        <v>0</v>
      </c>
      <c r="AY35" s="218">
        <v>0</v>
      </c>
      <c r="AZ35" s="215">
        <v>20</v>
      </c>
      <c r="BA35" s="76">
        <v>20</v>
      </c>
      <c r="BB35" s="76">
        <v>20</v>
      </c>
      <c r="BC35" s="77">
        <v>0</v>
      </c>
      <c r="BD35" s="77">
        <v>0</v>
      </c>
      <c r="BE35" s="76">
        <v>20</v>
      </c>
      <c r="BF35" s="76">
        <v>20</v>
      </c>
      <c r="BG35" s="77">
        <v>0</v>
      </c>
      <c r="BH35" s="77">
        <v>0</v>
      </c>
      <c r="BI35" s="76">
        <v>20</v>
      </c>
      <c r="BJ35" s="76">
        <v>20</v>
      </c>
      <c r="BK35" s="77">
        <v>0</v>
      </c>
      <c r="BL35" s="77">
        <v>0</v>
      </c>
      <c r="BM35" s="76">
        <v>20</v>
      </c>
      <c r="BN35" s="76">
        <v>20</v>
      </c>
      <c r="BO35" s="77">
        <v>0</v>
      </c>
      <c r="BP35" s="77">
        <v>0</v>
      </c>
    </row>
    <row r="36" spans="1:68">
      <c r="A36" s="86" t="s">
        <v>926</v>
      </c>
      <c r="B36" s="63" t="s">
        <v>101</v>
      </c>
      <c r="C36" s="73">
        <v>0</v>
      </c>
      <c r="D36" s="75">
        <v>0</v>
      </c>
      <c r="E36" s="214" t="s">
        <v>101</v>
      </c>
      <c r="F36" s="214">
        <v>0</v>
      </c>
      <c r="G36" s="215">
        <v>0</v>
      </c>
      <c r="H36" s="214">
        <v>0</v>
      </c>
      <c r="I36" s="216">
        <v>0</v>
      </c>
      <c r="J36" s="63" t="s">
        <v>101</v>
      </c>
      <c r="K36" s="73">
        <v>0</v>
      </c>
      <c r="L36" s="75">
        <v>0</v>
      </c>
      <c r="M36" s="214" t="s">
        <v>101</v>
      </c>
      <c r="N36" s="214">
        <v>0</v>
      </c>
      <c r="O36" s="215">
        <v>0</v>
      </c>
      <c r="P36" s="214">
        <v>0</v>
      </c>
      <c r="Q36" s="216">
        <v>0</v>
      </c>
      <c r="R36" s="217">
        <v>0</v>
      </c>
      <c r="S36" s="217">
        <v>0</v>
      </c>
      <c r="T36" s="217">
        <v>0</v>
      </c>
      <c r="U36" s="218">
        <v>0</v>
      </c>
      <c r="V36" s="63">
        <v>0</v>
      </c>
      <c r="W36" s="75">
        <v>0</v>
      </c>
      <c r="X36" s="63">
        <v>0</v>
      </c>
      <c r="Y36" s="75">
        <v>0</v>
      </c>
      <c r="Z36" s="218">
        <v>0</v>
      </c>
      <c r="AA36" s="63" t="s">
        <v>101</v>
      </c>
      <c r="AB36" s="73">
        <v>0</v>
      </c>
      <c r="AC36" s="75">
        <v>0</v>
      </c>
      <c r="AD36" s="214" t="s">
        <v>101</v>
      </c>
      <c r="AE36" s="214">
        <v>0</v>
      </c>
      <c r="AF36" s="215">
        <v>0</v>
      </c>
      <c r="AG36" s="214">
        <v>0</v>
      </c>
      <c r="AH36" s="216">
        <v>0</v>
      </c>
      <c r="AI36" s="63" t="s">
        <v>101</v>
      </c>
      <c r="AJ36" s="73">
        <v>0</v>
      </c>
      <c r="AK36" s="75">
        <v>0</v>
      </c>
      <c r="AL36" s="214" t="s">
        <v>101</v>
      </c>
      <c r="AM36" s="214">
        <v>0</v>
      </c>
      <c r="AN36" s="215">
        <v>0</v>
      </c>
      <c r="AO36" s="214">
        <v>0</v>
      </c>
      <c r="AP36" s="216">
        <v>0</v>
      </c>
      <c r="AQ36" s="217">
        <v>0</v>
      </c>
      <c r="AR36" s="217">
        <v>0</v>
      </c>
      <c r="AS36" s="217">
        <v>0</v>
      </c>
      <c r="AT36" s="218">
        <v>0</v>
      </c>
      <c r="AU36" s="63">
        <v>0</v>
      </c>
      <c r="AV36" s="75">
        <v>0</v>
      </c>
      <c r="AW36" s="63">
        <v>0</v>
      </c>
      <c r="AX36" s="75">
        <v>0</v>
      </c>
      <c r="AY36" s="218">
        <v>0</v>
      </c>
      <c r="AZ36" s="215">
        <v>20</v>
      </c>
      <c r="BA36" s="76">
        <v>20</v>
      </c>
      <c r="BB36" s="76">
        <v>20</v>
      </c>
      <c r="BC36" s="77">
        <v>0</v>
      </c>
      <c r="BD36" s="77">
        <v>0</v>
      </c>
      <c r="BE36" s="76">
        <v>20</v>
      </c>
      <c r="BF36" s="76">
        <v>20</v>
      </c>
      <c r="BG36" s="77">
        <v>0</v>
      </c>
      <c r="BH36" s="77">
        <v>0</v>
      </c>
      <c r="BI36" s="76">
        <v>20</v>
      </c>
      <c r="BJ36" s="76">
        <v>20</v>
      </c>
      <c r="BK36" s="77">
        <v>0</v>
      </c>
      <c r="BL36" s="77">
        <v>0</v>
      </c>
      <c r="BM36" s="76">
        <v>20</v>
      </c>
      <c r="BN36" s="76">
        <v>20</v>
      </c>
      <c r="BO36" s="77">
        <v>0</v>
      </c>
      <c r="BP36" s="77">
        <v>0</v>
      </c>
    </row>
    <row r="37" spans="1:68">
      <c r="A37" s="86" t="s">
        <v>927</v>
      </c>
      <c r="B37" s="63" t="s">
        <v>101</v>
      </c>
      <c r="C37" s="73">
        <v>0</v>
      </c>
      <c r="D37" s="75">
        <v>0</v>
      </c>
      <c r="E37" s="214" t="s">
        <v>101</v>
      </c>
      <c r="F37" s="214">
        <v>0</v>
      </c>
      <c r="G37" s="215">
        <v>0</v>
      </c>
      <c r="H37" s="214">
        <v>0</v>
      </c>
      <c r="I37" s="216">
        <v>0</v>
      </c>
      <c r="J37" s="63" t="s">
        <v>101</v>
      </c>
      <c r="K37" s="73">
        <v>0</v>
      </c>
      <c r="L37" s="75">
        <v>0</v>
      </c>
      <c r="M37" s="214" t="s">
        <v>101</v>
      </c>
      <c r="N37" s="214">
        <v>0</v>
      </c>
      <c r="O37" s="215">
        <v>0</v>
      </c>
      <c r="P37" s="214">
        <v>0</v>
      </c>
      <c r="Q37" s="216">
        <v>0</v>
      </c>
      <c r="R37" s="217">
        <v>0</v>
      </c>
      <c r="S37" s="217">
        <v>0</v>
      </c>
      <c r="T37" s="217">
        <v>0</v>
      </c>
      <c r="U37" s="218">
        <v>0</v>
      </c>
      <c r="V37" s="63">
        <v>0</v>
      </c>
      <c r="W37" s="75">
        <v>0</v>
      </c>
      <c r="X37" s="63">
        <v>0</v>
      </c>
      <c r="Y37" s="75">
        <v>0</v>
      </c>
      <c r="Z37" s="218">
        <v>0</v>
      </c>
      <c r="AA37" s="63" t="s">
        <v>101</v>
      </c>
      <c r="AB37" s="73">
        <v>0</v>
      </c>
      <c r="AC37" s="75">
        <v>0</v>
      </c>
      <c r="AD37" s="214" t="s">
        <v>101</v>
      </c>
      <c r="AE37" s="214">
        <v>0</v>
      </c>
      <c r="AF37" s="215">
        <v>0</v>
      </c>
      <c r="AG37" s="214">
        <v>0</v>
      </c>
      <c r="AH37" s="216">
        <v>0</v>
      </c>
      <c r="AI37" s="63" t="s">
        <v>101</v>
      </c>
      <c r="AJ37" s="73">
        <v>0</v>
      </c>
      <c r="AK37" s="75">
        <v>0</v>
      </c>
      <c r="AL37" s="214" t="s">
        <v>101</v>
      </c>
      <c r="AM37" s="214">
        <v>0</v>
      </c>
      <c r="AN37" s="215">
        <v>0</v>
      </c>
      <c r="AO37" s="214">
        <v>0</v>
      </c>
      <c r="AP37" s="216">
        <v>0</v>
      </c>
      <c r="AQ37" s="217">
        <v>0</v>
      </c>
      <c r="AR37" s="217">
        <v>0</v>
      </c>
      <c r="AS37" s="217">
        <v>0</v>
      </c>
      <c r="AT37" s="218">
        <v>0</v>
      </c>
      <c r="AU37" s="63">
        <v>0</v>
      </c>
      <c r="AV37" s="75">
        <v>0</v>
      </c>
      <c r="AW37" s="63">
        <v>0</v>
      </c>
      <c r="AX37" s="75">
        <v>0</v>
      </c>
      <c r="AY37" s="218">
        <v>0</v>
      </c>
      <c r="AZ37" s="215">
        <v>20</v>
      </c>
      <c r="BA37" s="76">
        <v>20</v>
      </c>
      <c r="BB37" s="76">
        <v>20</v>
      </c>
      <c r="BC37" s="77">
        <v>0</v>
      </c>
      <c r="BD37" s="77">
        <v>0</v>
      </c>
      <c r="BE37" s="76">
        <v>20</v>
      </c>
      <c r="BF37" s="76">
        <v>20</v>
      </c>
      <c r="BG37" s="77">
        <v>0</v>
      </c>
      <c r="BH37" s="77">
        <v>0</v>
      </c>
      <c r="BI37" s="76">
        <v>20</v>
      </c>
      <c r="BJ37" s="76">
        <v>20</v>
      </c>
      <c r="BK37" s="77">
        <v>0</v>
      </c>
      <c r="BL37" s="77">
        <v>0</v>
      </c>
      <c r="BM37" s="76">
        <v>20</v>
      </c>
      <c r="BN37" s="76">
        <v>20</v>
      </c>
      <c r="BO37" s="77">
        <v>0</v>
      </c>
      <c r="BP37" s="77">
        <v>0</v>
      </c>
    </row>
    <row r="38" spans="1:68">
      <c r="A38" s="86" t="s">
        <v>918</v>
      </c>
      <c r="B38" s="63" t="s">
        <v>101</v>
      </c>
      <c r="C38" s="73">
        <v>0</v>
      </c>
      <c r="D38" s="75">
        <v>0</v>
      </c>
      <c r="E38" s="214" t="s">
        <v>101</v>
      </c>
      <c r="F38" s="214">
        <v>0</v>
      </c>
      <c r="G38" s="215">
        <v>0</v>
      </c>
      <c r="H38" s="214">
        <v>0</v>
      </c>
      <c r="I38" s="216">
        <v>0</v>
      </c>
      <c r="J38" s="63" t="s">
        <v>101</v>
      </c>
      <c r="K38" s="73">
        <v>0</v>
      </c>
      <c r="L38" s="75">
        <v>0</v>
      </c>
      <c r="M38" s="214" t="s">
        <v>101</v>
      </c>
      <c r="N38" s="214">
        <v>0</v>
      </c>
      <c r="O38" s="215">
        <v>0</v>
      </c>
      <c r="P38" s="214">
        <v>0</v>
      </c>
      <c r="Q38" s="216">
        <v>0</v>
      </c>
      <c r="R38" s="217">
        <v>0</v>
      </c>
      <c r="S38" s="217">
        <v>0</v>
      </c>
      <c r="T38" s="217">
        <v>0</v>
      </c>
      <c r="U38" s="218">
        <v>0</v>
      </c>
      <c r="V38" s="63">
        <v>0</v>
      </c>
      <c r="W38" s="75">
        <v>0</v>
      </c>
      <c r="X38" s="63">
        <v>0</v>
      </c>
      <c r="Y38" s="75">
        <v>0</v>
      </c>
      <c r="Z38" s="218">
        <v>0</v>
      </c>
      <c r="AA38" s="63" t="s">
        <v>101</v>
      </c>
      <c r="AB38" s="73">
        <v>0</v>
      </c>
      <c r="AC38" s="75">
        <v>0</v>
      </c>
      <c r="AD38" s="214" t="s">
        <v>101</v>
      </c>
      <c r="AE38" s="214">
        <v>0</v>
      </c>
      <c r="AF38" s="215">
        <v>0</v>
      </c>
      <c r="AG38" s="214">
        <v>0</v>
      </c>
      <c r="AH38" s="216">
        <v>0</v>
      </c>
      <c r="AI38" s="63" t="s">
        <v>101</v>
      </c>
      <c r="AJ38" s="73">
        <v>0</v>
      </c>
      <c r="AK38" s="75">
        <v>0</v>
      </c>
      <c r="AL38" s="214" t="s">
        <v>101</v>
      </c>
      <c r="AM38" s="214">
        <v>0</v>
      </c>
      <c r="AN38" s="215">
        <v>0</v>
      </c>
      <c r="AO38" s="214">
        <v>0</v>
      </c>
      <c r="AP38" s="216">
        <v>0</v>
      </c>
      <c r="AQ38" s="217">
        <v>0</v>
      </c>
      <c r="AR38" s="217">
        <v>0</v>
      </c>
      <c r="AS38" s="217">
        <v>0</v>
      </c>
      <c r="AT38" s="218">
        <v>0</v>
      </c>
      <c r="AU38" s="63">
        <v>0</v>
      </c>
      <c r="AV38" s="75">
        <v>0</v>
      </c>
      <c r="AW38" s="63">
        <v>0</v>
      </c>
      <c r="AX38" s="75">
        <v>0</v>
      </c>
      <c r="AY38" s="218">
        <v>0</v>
      </c>
      <c r="AZ38" s="215">
        <v>20</v>
      </c>
      <c r="BA38" s="76">
        <v>20</v>
      </c>
      <c r="BB38" s="76">
        <v>20</v>
      </c>
      <c r="BC38" s="77">
        <v>0</v>
      </c>
      <c r="BD38" s="77">
        <v>0</v>
      </c>
      <c r="BE38" s="76">
        <v>20</v>
      </c>
      <c r="BF38" s="76">
        <v>20</v>
      </c>
      <c r="BG38" s="77">
        <v>0</v>
      </c>
      <c r="BH38" s="77">
        <v>0</v>
      </c>
      <c r="BI38" s="76">
        <v>20</v>
      </c>
      <c r="BJ38" s="76">
        <v>20</v>
      </c>
      <c r="BK38" s="77">
        <v>0</v>
      </c>
      <c r="BL38" s="77">
        <v>0</v>
      </c>
      <c r="BM38" s="76">
        <v>20</v>
      </c>
      <c r="BN38" s="76">
        <v>20</v>
      </c>
      <c r="BO38" s="77">
        <v>0</v>
      </c>
      <c r="BP38" s="77">
        <v>0</v>
      </c>
    </row>
    <row r="39" spans="1:68">
      <c r="A39" s="86" t="s">
        <v>920</v>
      </c>
      <c r="B39" s="63" t="s">
        <v>101</v>
      </c>
      <c r="C39" s="73">
        <v>0</v>
      </c>
      <c r="D39" s="75">
        <v>0</v>
      </c>
      <c r="E39" s="214" t="s">
        <v>101</v>
      </c>
      <c r="F39" s="214">
        <v>0</v>
      </c>
      <c r="G39" s="215">
        <v>0</v>
      </c>
      <c r="H39" s="214">
        <v>0</v>
      </c>
      <c r="I39" s="216">
        <v>0</v>
      </c>
      <c r="J39" s="63" t="s">
        <v>101</v>
      </c>
      <c r="K39" s="73">
        <v>0</v>
      </c>
      <c r="L39" s="75">
        <v>0</v>
      </c>
      <c r="M39" s="214" t="s">
        <v>101</v>
      </c>
      <c r="N39" s="214">
        <v>0</v>
      </c>
      <c r="O39" s="215">
        <v>0</v>
      </c>
      <c r="P39" s="214">
        <v>0</v>
      </c>
      <c r="Q39" s="216">
        <v>0</v>
      </c>
      <c r="R39" s="217">
        <v>0</v>
      </c>
      <c r="S39" s="217">
        <v>0</v>
      </c>
      <c r="T39" s="217">
        <v>0</v>
      </c>
      <c r="U39" s="218">
        <v>0</v>
      </c>
      <c r="V39" s="63">
        <v>0</v>
      </c>
      <c r="W39" s="75">
        <v>0</v>
      </c>
      <c r="X39" s="63">
        <v>0</v>
      </c>
      <c r="Y39" s="75">
        <v>0</v>
      </c>
      <c r="Z39" s="218">
        <v>0</v>
      </c>
      <c r="AA39" s="63" t="s">
        <v>101</v>
      </c>
      <c r="AB39" s="73">
        <v>0</v>
      </c>
      <c r="AC39" s="75">
        <v>0</v>
      </c>
      <c r="AD39" s="214" t="s">
        <v>101</v>
      </c>
      <c r="AE39" s="214">
        <v>0</v>
      </c>
      <c r="AF39" s="215">
        <v>0</v>
      </c>
      <c r="AG39" s="214">
        <v>0</v>
      </c>
      <c r="AH39" s="216">
        <v>0</v>
      </c>
      <c r="AI39" s="63" t="s">
        <v>101</v>
      </c>
      <c r="AJ39" s="73">
        <v>0</v>
      </c>
      <c r="AK39" s="75">
        <v>0</v>
      </c>
      <c r="AL39" s="214" t="s">
        <v>101</v>
      </c>
      <c r="AM39" s="214">
        <v>0</v>
      </c>
      <c r="AN39" s="215">
        <v>0</v>
      </c>
      <c r="AO39" s="214">
        <v>0</v>
      </c>
      <c r="AP39" s="216">
        <v>0</v>
      </c>
      <c r="AQ39" s="217">
        <v>0</v>
      </c>
      <c r="AR39" s="217">
        <v>0</v>
      </c>
      <c r="AS39" s="217">
        <v>0</v>
      </c>
      <c r="AT39" s="218">
        <v>0</v>
      </c>
      <c r="AU39" s="63">
        <v>0</v>
      </c>
      <c r="AV39" s="75">
        <v>0</v>
      </c>
      <c r="AW39" s="63">
        <v>0</v>
      </c>
      <c r="AX39" s="75">
        <v>0</v>
      </c>
      <c r="AY39" s="218">
        <v>0</v>
      </c>
      <c r="AZ39" s="215">
        <v>20</v>
      </c>
      <c r="BA39" s="76">
        <v>20</v>
      </c>
      <c r="BB39" s="76">
        <v>20</v>
      </c>
      <c r="BC39" s="77">
        <v>0</v>
      </c>
      <c r="BD39" s="77">
        <v>0</v>
      </c>
      <c r="BE39" s="76">
        <v>20</v>
      </c>
      <c r="BF39" s="76">
        <v>20</v>
      </c>
      <c r="BG39" s="77">
        <v>0</v>
      </c>
      <c r="BH39" s="77">
        <v>0</v>
      </c>
      <c r="BI39" s="76">
        <v>20</v>
      </c>
      <c r="BJ39" s="76">
        <v>20</v>
      </c>
      <c r="BK39" s="77">
        <v>0</v>
      </c>
      <c r="BL39" s="77">
        <v>0</v>
      </c>
      <c r="BM39" s="76">
        <v>20</v>
      </c>
      <c r="BN39" s="76">
        <v>20</v>
      </c>
      <c r="BO39" s="77">
        <v>0</v>
      </c>
      <c r="BP39" s="77">
        <v>0</v>
      </c>
    </row>
    <row r="40" spans="1:68">
      <c r="A40" s="86" t="s">
        <v>922</v>
      </c>
      <c r="B40" s="63" t="s">
        <v>101</v>
      </c>
      <c r="C40" s="73">
        <v>0</v>
      </c>
      <c r="D40" s="75">
        <v>0</v>
      </c>
      <c r="E40" s="214" t="s">
        <v>101</v>
      </c>
      <c r="F40" s="214">
        <v>0</v>
      </c>
      <c r="G40" s="215">
        <v>0</v>
      </c>
      <c r="H40" s="214">
        <v>0</v>
      </c>
      <c r="I40" s="216">
        <v>0</v>
      </c>
      <c r="J40" s="63" t="s">
        <v>101</v>
      </c>
      <c r="K40" s="73">
        <v>0</v>
      </c>
      <c r="L40" s="75">
        <v>0</v>
      </c>
      <c r="M40" s="214" t="s">
        <v>101</v>
      </c>
      <c r="N40" s="214">
        <v>0</v>
      </c>
      <c r="O40" s="215">
        <v>0</v>
      </c>
      <c r="P40" s="214">
        <v>0</v>
      </c>
      <c r="Q40" s="216">
        <v>0</v>
      </c>
      <c r="R40" s="217">
        <v>0</v>
      </c>
      <c r="S40" s="217">
        <v>0</v>
      </c>
      <c r="T40" s="217">
        <v>0</v>
      </c>
      <c r="U40" s="218">
        <v>0</v>
      </c>
      <c r="V40" s="63">
        <v>0</v>
      </c>
      <c r="W40" s="75">
        <v>0</v>
      </c>
      <c r="X40" s="63">
        <v>0</v>
      </c>
      <c r="Y40" s="75">
        <v>0</v>
      </c>
      <c r="Z40" s="218">
        <v>0</v>
      </c>
      <c r="AA40" s="63" t="s">
        <v>101</v>
      </c>
      <c r="AB40" s="73">
        <v>0</v>
      </c>
      <c r="AC40" s="75">
        <v>0</v>
      </c>
      <c r="AD40" s="214" t="s">
        <v>101</v>
      </c>
      <c r="AE40" s="214">
        <v>0</v>
      </c>
      <c r="AF40" s="215">
        <v>0</v>
      </c>
      <c r="AG40" s="214">
        <v>0</v>
      </c>
      <c r="AH40" s="216">
        <v>0</v>
      </c>
      <c r="AI40" s="63" t="s">
        <v>101</v>
      </c>
      <c r="AJ40" s="73">
        <v>0</v>
      </c>
      <c r="AK40" s="75">
        <v>0</v>
      </c>
      <c r="AL40" s="214" t="s">
        <v>101</v>
      </c>
      <c r="AM40" s="214">
        <v>0</v>
      </c>
      <c r="AN40" s="215">
        <v>0</v>
      </c>
      <c r="AO40" s="214">
        <v>0</v>
      </c>
      <c r="AP40" s="216">
        <v>0</v>
      </c>
      <c r="AQ40" s="217">
        <v>0</v>
      </c>
      <c r="AR40" s="217">
        <v>0</v>
      </c>
      <c r="AS40" s="217">
        <v>0</v>
      </c>
      <c r="AT40" s="218">
        <v>0</v>
      </c>
      <c r="AU40" s="63">
        <v>0</v>
      </c>
      <c r="AV40" s="75">
        <v>0</v>
      </c>
      <c r="AW40" s="63">
        <v>0</v>
      </c>
      <c r="AX40" s="75">
        <v>0</v>
      </c>
      <c r="AY40" s="218">
        <v>0</v>
      </c>
      <c r="AZ40" s="215">
        <v>20</v>
      </c>
      <c r="BA40" s="76">
        <v>20</v>
      </c>
      <c r="BB40" s="76">
        <v>20</v>
      </c>
      <c r="BC40" s="77">
        <v>0</v>
      </c>
      <c r="BD40" s="77">
        <v>0</v>
      </c>
      <c r="BE40" s="76">
        <v>20</v>
      </c>
      <c r="BF40" s="76">
        <v>20</v>
      </c>
      <c r="BG40" s="77">
        <v>0</v>
      </c>
      <c r="BH40" s="77">
        <v>0</v>
      </c>
      <c r="BI40" s="76">
        <v>20</v>
      </c>
      <c r="BJ40" s="76">
        <v>20</v>
      </c>
      <c r="BK40" s="77">
        <v>0</v>
      </c>
      <c r="BL40" s="77">
        <v>0</v>
      </c>
      <c r="BM40" s="76">
        <v>20</v>
      </c>
      <c r="BN40" s="76">
        <v>20</v>
      </c>
      <c r="BO40" s="77">
        <v>0</v>
      </c>
      <c r="BP40" s="77">
        <v>0</v>
      </c>
    </row>
    <row r="41" spans="1:68">
      <c r="A41" s="86" t="s">
        <v>933</v>
      </c>
      <c r="B41" s="63" t="s">
        <v>101</v>
      </c>
      <c r="C41" s="73">
        <v>0</v>
      </c>
      <c r="D41" s="75">
        <v>0</v>
      </c>
      <c r="E41" s="214" t="s">
        <v>101</v>
      </c>
      <c r="F41" s="214">
        <v>0</v>
      </c>
      <c r="G41" s="215">
        <v>0</v>
      </c>
      <c r="H41" s="214">
        <v>0</v>
      </c>
      <c r="I41" s="216">
        <v>0</v>
      </c>
      <c r="J41" s="63" t="s">
        <v>101</v>
      </c>
      <c r="K41" s="73">
        <v>0</v>
      </c>
      <c r="L41" s="75">
        <v>0</v>
      </c>
      <c r="M41" s="214" t="s">
        <v>101</v>
      </c>
      <c r="N41" s="214">
        <v>0</v>
      </c>
      <c r="O41" s="215">
        <v>0</v>
      </c>
      <c r="P41" s="214">
        <v>0</v>
      </c>
      <c r="Q41" s="216">
        <v>0</v>
      </c>
      <c r="R41" s="217">
        <v>0</v>
      </c>
      <c r="S41" s="217">
        <v>0</v>
      </c>
      <c r="T41" s="217">
        <v>0</v>
      </c>
      <c r="U41" s="218">
        <v>0</v>
      </c>
      <c r="V41" s="63">
        <v>0</v>
      </c>
      <c r="W41" s="75">
        <v>0</v>
      </c>
      <c r="X41" s="63">
        <v>0</v>
      </c>
      <c r="Y41" s="75">
        <v>0</v>
      </c>
      <c r="Z41" s="218">
        <v>0</v>
      </c>
      <c r="AA41" s="63" t="s">
        <v>101</v>
      </c>
      <c r="AB41" s="73">
        <v>0</v>
      </c>
      <c r="AC41" s="75">
        <v>0</v>
      </c>
      <c r="AD41" s="214" t="s">
        <v>101</v>
      </c>
      <c r="AE41" s="214">
        <v>0</v>
      </c>
      <c r="AF41" s="215">
        <v>0</v>
      </c>
      <c r="AG41" s="214">
        <v>0</v>
      </c>
      <c r="AH41" s="216">
        <v>0</v>
      </c>
      <c r="AI41" s="63" t="s">
        <v>101</v>
      </c>
      <c r="AJ41" s="73">
        <v>0</v>
      </c>
      <c r="AK41" s="75">
        <v>0</v>
      </c>
      <c r="AL41" s="214" t="s">
        <v>101</v>
      </c>
      <c r="AM41" s="214">
        <v>0</v>
      </c>
      <c r="AN41" s="215">
        <v>0</v>
      </c>
      <c r="AO41" s="214">
        <v>0</v>
      </c>
      <c r="AP41" s="216">
        <v>0</v>
      </c>
      <c r="AQ41" s="217">
        <v>0</v>
      </c>
      <c r="AR41" s="217">
        <v>0</v>
      </c>
      <c r="AS41" s="217">
        <v>0</v>
      </c>
      <c r="AT41" s="218">
        <v>0</v>
      </c>
      <c r="AU41" s="63">
        <v>0</v>
      </c>
      <c r="AV41" s="75">
        <v>0</v>
      </c>
      <c r="AW41" s="63">
        <v>0</v>
      </c>
      <c r="AX41" s="75">
        <v>0</v>
      </c>
      <c r="AY41" s="218">
        <v>0</v>
      </c>
      <c r="AZ41" s="215">
        <v>20</v>
      </c>
      <c r="BA41" s="76">
        <v>20</v>
      </c>
      <c r="BB41" s="76">
        <v>20</v>
      </c>
      <c r="BC41" s="77">
        <v>0</v>
      </c>
      <c r="BD41" s="77">
        <v>0</v>
      </c>
      <c r="BE41" s="76">
        <v>20</v>
      </c>
      <c r="BF41" s="76">
        <v>20</v>
      </c>
      <c r="BG41" s="77">
        <v>0</v>
      </c>
      <c r="BH41" s="77">
        <v>0</v>
      </c>
      <c r="BI41" s="76">
        <v>20</v>
      </c>
      <c r="BJ41" s="76">
        <v>20</v>
      </c>
      <c r="BK41" s="77">
        <v>0</v>
      </c>
      <c r="BL41" s="77">
        <v>0</v>
      </c>
      <c r="BM41" s="76">
        <v>20</v>
      </c>
      <c r="BN41" s="76">
        <v>20</v>
      </c>
      <c r="BO41" s="77">
        <v>0</v>
      </c>
      <c r="BP41" s="77">
        <v>0</v>
      </c>
    </row>
    <row r="42" spans="1:68">
      <c r="A42" s="86" t="s">
        <v>935</v>
      </c>
      <c r="B42" s="63" t="s">
        <v>101</v>
      </c>
      <c r="C42" s="73">
        <v>0</v>
      </c>
      <c r="D42" s="75">
        <v>0</v>
      </c>
      <c r="E42" s="214" t="s">
        <v>101</v>
      </c>
      <c r="F42" s="214">
        <v>0</v>
      </c>
      <c r="G42" s="215">
        <v>0</v>
      </c>
      <c r="H42" s="214">
        <v>0</v>
      </c>
      <c r="I42" s="216">
        <v>0</v>
      </c>
      <c r="J42" s="63" t="s">
        <v>101</v>
      </c>
      <c r="K42" s="73">
        <v>0</v>
      </c>
      <c r="L42" s="75">
        <v>0</v>
      </c>
      <c r="M42" s="214" t="s">
        <v>101</v>
      </c>
      <c r="N42" s="214">
        <v>0</v>
      </c>
      <c r="O42" s="215">
        <v>0</v>
      </c>
      <c r="P42" s="214">
        <v>0</v>
      </c>
      <c r="Q42" s="216">
        <v>0</v>
      </c>
      <c r="R42" s="217">
        <v>0</v>
      </c>
      <c r="S42" s="217">
        <v>0</v>
      </c>
      <c r="T42" s="217">
        <v>0</v>
      </c>
      <c r="U42" s="218">
        <v>0</v>
      </c>
      <c r="V42" s="63">
        <v>0</v>
      </c>
      <c r="W42" s="75">
        <v>0</v>
      </c>
      <c r="X42" s="63">
        <v>0</v>
      </c>
      <c r="Y42" s="75">
        <v>0</v>
      </c>
      <c r="Z42" s="218">
        <v>0</v>
      </c>
      <c r="AA42" s="63" t="s">
        <v>101</v>
      </c>
      <c r="AB42" s="73">
        <v>0</v>
      </c>
      <c r="AC42" s="75">
        <v>0</v>
      </c>
      <c r="AD42" s="214" t="s">
        <v>101</v>
      </c>
      <c r="AE42" s="214">
        <v>0</v>
      </c>
      <c r="AF42" s="215">
        <v>0</v>
      </c>
      <c r="AG42" s="214">
        <v>0</v>
      </c>
      <c r="AH42" s="216">
        <v>0</v>
      </c>
      <c r="AI42" s="63" t="s">
        <v>101</v>
      </c>
      <c r="AJ42" s="73">
        <v>0</v>
      </c>
      <c r="AK42" s="75">
        <v>0</v>
      </c>
      <c r="AL42" s="214" t="s">
        <v>101</v>
      </c>
      <c r="AM42" s="214">
        <v>0</v>
      </c>
      <c r="AN42" s="215">
        <v>0</v>
      </c>
      <c r="AO42" s="214">
        <v>0</v>
      </c>
      <c r="AP42" s="216">
        <v>0</v>
      </c>
      <c r="AQ42" s="217">
        <v>0</v>
      </c>
      <c r="AR42" s="217">
        <v>0</v>
      </c>
      <c r="AS42" s="217">
        <v>0</v>
      </c>
      <c r="AT42" s="218">
        <v>0</v>
      </c>
      <c r="AU42" s="63">
        <v>0</v>
      </c>
      <c r="AV42" s="75">
        <v>0</v>
      </c>
      <c r="AW42" s="63">
        <v>0</v>
      </c>
      <c r="AX42" s="75">
        <v>0</v>
      </c>
      <c r="AY42" s="218">
        <v>0</v>
      </c>
      <c r="AZ42" s="215">
        <v>20</v>
      </c>
      <c r="BA42" s="76">
        <v>20</v>
      </c>
      <c r="BB42" s="76">
        <v>20</v>
      </c>
      <c r="BC42" s="77">
        <v>0</v>
      </c>
      <c r="BD42" s="77">
        <v>0</v>
      </c>
      <c r="BE42" s="76">
        <v>20</v>
      </c>
      <c r="BF42" s="76">
        <v>20</v>
      </c>
      <c r="BG42" s="77">
        <v>0</v>
      </c>
      <c r="BH42" s="77">
        <v>0</v>
      </c>
      <c r="BI42" s="76">
        <v>20</v>
      </c>
      <c r="BJ42" s="76">
        <v>20</v>
      </c>
      <c r="BK42" s="77">
        <v>0</v>
      </c>
      <c r="BL42" s="77">
        <v>0</v>
      </c>
      <c r="BM42" s="76">
        <v>20</v>
      </c>
      <c r="BN42" s="76">
        <v>20</v>
      </c>
      <c r="BO42" s="77">
        <v>0</v>
      </c>
      <c r="BP42" s="77">
        <v>0</v>
      </c>
    </row>
    <row r="43" spans="1:68">
      <c r="A43" s="86" t="s">
        <v>936</v>
      </c>
      <c r="B43" s="63" t="s">
        <v>101</v>
      </c>
      <c r="C43" s="73">
        <v>0</v>
      </c>
      <c r="D43" s="75">
        <v>0</v>
      </c>
      <c r="E43" s="214" t="s">
        <v>101</v>
      </c>
      <c r="F43" s="214">
        <v>0</v>
      </c>
      <c r="G43" s="215">
        <v>0</v>
      </c>
      <c r="H43" s="214">
        <v>0</v>
      </c>
      <c r="I43" s="216">
        <v>0</v>
      </c>
      <c r="J43" s="63" t="s">
        <v>101</v>
      </c>
      <c r="K43" s="73">
        <v>0</v>
      </c>
      <c r="L43" s="75">
        <v>0</v>
      </c>
      <c r="M43" s="214" t="s">
        <v>101</v>
      </c>
      <c r="N43" s="214">
        <v>0</v>
      </c>
      <c r="O43" s="215">
        <v>0</v>
      </c>
      <c r="P43" s="214">
        <v>0</v>
      </c>
      <c r="Q43" s="216">
        <v>0</v>
      </c>
      <c r="R43" s="217">
        <v>0</v>
      </c>
      <c r="S43" s="217">
        <v>0</v>
      </c>
      <c r="T43" s="217">
        <v>0</v>
      </c>
      <c r="U43" s="218">
        <v>0</v>
      </c>
      <c r="V43" s="63">
        <v>0</v>
      </c>
      <c r="W43" s="75">
        <v>0</v>
      </c>
      <c r="X43" s="63">
        <v>0</v>
      </c>
      <c r="Y43" s="75">
        <v>0</v>
      </c>
      <c r="Z43" s="218">
        <v>0</v>
      </c>
      <c r="AA43" s="63" t="s">
        <v>101</v>
      </c>
      <c r="AB43" s="73">
        <v>0</v>
      </c>
      <c r="AC43" s="75">
        <v>0</v>
      </c>
      <c r="AD43" s="214" t="s">
        <v>101</v>
      </c>
      <c r="AE43" s="214">
        <v>0</v>
      </c>
      <c r="AF43" s="215">
        <v>0</v>
      </c>
      <c r="AG43" s="214">
        <v>0</v>
      </c>
      <c r="AH43" s="216">
        <v>0</v>
      </c>
      <c r="AI43" s="63" t="s">
        <v>101</v>
      </c>
      <c r="AJ43" s="73">
        <v>0</v>
      </c>
      <c r="AK43" s="75">
        <v>0</v>
      </c>
      <c r="AL43" s="214" t="s">
        <v>101</v>
      </c>
      <c r="AM43" s="214">
        <v>0</v>
      </c>
      <c r="AN43" s="215">
        <v>0</v>
      </c>
      <c r="AO43" s="214">
        <v>0</v>
      </c>
      <c r="AP43" s="216">
        <v>0</v>
      </c>
      <c r="AQ43" s="217">
        <v>0</v>
      </c>
      <c r="AR43" s="217">
        <v>0</v>
      </c>
      <c r="AS43" s="217">
        <v>0</v>
      </c>
      <c r="AT43" s="218">
        <v>0</v>
      </c>
      <c r="AU43" s="63">
        <v>0</v>
      </c>
      <c r="AV43" s="75">
        <v>0</v>
      </c>
      <c r="AW43" s="63">
        <v>0</v>
      </c>
      <c r="AX43" s="75">
        <v>0</v>
      </c>
      <c r="AY43" s="218">
        <v>0</v>
      </c>
      <c r="AZ43" s="215">
        <v>20</v>
      </c>
      <c r="BA43" s="76">
        <v>20</v>
      </c>
      <c r="BB43" s="76">
        <v>20</v>
      </c>
      <c r="BC43" s="77">
        <v>0</v>
      </c>
      <c r="BD43" s="77">
        <v>0</v>
      </c>
      <c r="BE43" s="76">
        <v>20</v>
      </c>
      <c r="BF43" s="76">
        <v>20</v>
      </c>
      <c r="BG43" s="77">
        <v>0</v>
      </c>
      <c r="BH43" s="77">
        <v>0</v>
      </c>
      <c r="BI43" s="76">
        <v>20</v>
      </c>
      <c r="BJ43" s="76">
        <v>20</v>
      </c>
      <c r="BK43" s="77">
        <v>0</v>
      </c>
      <c r="BL43" s="77">
        <v>0</v>
      </c>
      <c r="BM43" s="76">
        <v>20</v>
      </c>
      <c r="BN43" s="76">
        <v>20</v>
      </c>
      <c r="BO43" s="77">
        <v>0</v>
      </c>
      <c r="BP43" s="77">
        <v>0</v>
      </c>
    </row>
    <row r="44" spans="1:68">
      <c r="A44" s="86" t="s">
        <v>937</v>
      </c>
      <c r="B44" s="63" t="s">
        <v>101</v>
      </c>
      <c r="C44" s="73">
        <v>0</v>
      </c>
      <c r="D44" s="75">
        <v>0</v>
      </c>
      <c r="E44" s="214" t="s">
        <v>101</v>
      </c>
      <c r="F44" s="214">
        <v>0</v>
      </c>
      <c r="G44" s="215">
        <v>0</v>
      </c>
      <c r="H44" s="214">
        <v>0</v>
      </c>
      <c r="I44" s="216">
        <v>0</v>
      </c>
      <c r="J44" s="63" t="s">
        <v>101</v>
      </c>
      <c r="K44" s="73">
        <v>0</v>
      </c>
      <c r="L44" s="75">
        <v>0</v>
      </c>
      <c r="M44" s="214" t="s">
        <v>101</v>
      </c>
      <c r="N44" s="214">
        <v>0</v>
      </c>
      <c r="O44" s="215">
        <v>0</v>
      </c>
      <c r="P44" s="214">
        <v>0</v>
      </c>
      <c r="Q44" s="216">
        <v>0</v>
      </c>
      <c r="R44" s="217">
        <v>0</v>
      </c>
      <c r="S44" s="217">
        <v>0</v>
      </c>
      <c r="T44" s="217">
        <v>0</v>
      </c>
      <c r="U44" s="218">
        <v>0</v>
      </c>
      <c r="V44" s="63">
        <v>0</v>
      </c>
      <c r="W44" s="75">
        <v>0</v>
      </c>
      <c r="X44" s="63">
        <v>0</v>
      </c>
      <c r="Y44" s="75">
        <v>0</v>
      </c>
      <c r="Z44" s="218">
        <v>0</v>
      </c>
      <c r="AA44" s="63" t="s">
        <v>101</v>
      </c>
      <c r="AB44" s="73">
        <v>0</v>
      </c>
      <c r="AC44" s="75">
        <v>0</v>
      </c>
      <c r="AD44" s="214" t="s">
        <v>101</v>
      </c>
      <c r="AE44" s="214">
        <v>0</v>
      </c>
      <c r="AF44" s="215">
        <v>0</v>
      </c>
      <c r="AG44" s="214">
        <v>0</v>
      </c>
      <c r="AH44" s="216">
        <v>0</v>
      </c>
      <c r="AI44" s="63" t="s">
        <v>101</v>
      </c>
      <c r="AJ44" s="73">
        <v>0</v>
      </c>
      <c r="AK44" s="75">
        <v>0</v>
      </c>
      <c r="AL44" s="214" t="s">
        <v>101</v>
      </c>
      <c r="AM44" s="214">
        <v>0</v>
      </c>
      <c r="AN44" s="215">
        <v>0</v>
      </c>
      <c r="AO44" s="214">
        <v>0</v>
      </c>
      <c r="AP44" s="216">
        <v>0</v>
      </c>
      <c r="AQ44" s="217">
        <v>0</v>
      </c>
      <c r="AR44" s="217">
        <v>0</v>
      </c>
      <c r="AS44" s="217">
        <v>0</v>
      </c>
      <c r="AT44" s="218">
        <v>0</v>
      </c>
      <c r="AU44" s="63">
        <v>0</v>
      </c>
      <c r="AV44" s="75">
        <v>0</v>
      </c>
      <c r="AW44" s="63">
        <v>0</v>
      </c>
      <c r="AX44" s="75">
        <v>0</v>
      </c>
      <c r="AY44" s="218">
        <v>0</v>
      </c>
      <c r="AZ44" s="215">
        <v>20</v>
      </c>
      <c r="BA44" s="76">
        <v>20</v>
      </c>
      <c r="BB44" s="76">
        <v>20</v>
      </c>
      <c r="BC44" s="77">
        <v>0</v>
      </c>
      <c r="BD44" s="77">
        <v>0</v>
      </c>
      <c r="BE44" s="76">
        <v>20</v>
      </c>
      <c r="BF44" s="76">
        <v>20</v>
      </c>
      <c r="BG44" s="77">
        <v>0</v>
      </c>
      <c r="BH44" s="77">
        <v>0</v>
      </c>
      <c r="BI44" s="76">
        <v>20</v>
      </c>
      <c r="BJ44" s="76">
        <v>20</v>
      </c>
      <c r="BK44" s="77">
        <v>0</v>
      </c>
      <c r="BL44" s="77">
        <v>0</v>
      </c>
      <c r="BM44" s="76">
        <v>20</v>
      </c>
      <c r="BN44" s="76">
        <v>20</v>
      </c>
      <c r="BO44" s="77">
        <v>0</v>
      </c>
      <c r="BP44" s="77">
        <v>0</v>
      </c>
    </row>
    <row r="45" spans="1:68">
      <c r="A45" s="86" t="s">
        <v>939</v>
      </c>
      <c r="B45" s="63" t="s">
        <v>101</v>
      </c>
      <c r="C45" s="73">
        <v>0</v>
      </c>
      <c r="D45" s="75">
        <v>0</v>
      </c>
      <c r="E45" s="214" t="s">
        <v>101</v>
      </c>
      <c r="F45" s="214">
        <v>0</v>
      </c>
      <c r="G45" s="215">
        <v>0</v>
      </c>
      <c r="H45" s="214">
        <v>0</v>
      </c>
      <c r="I45" s="216">
        <v>0</v>
      </c>
      <c r="J45" s="63" t="s">
        <v>101</v>
      </c>
      <c r="K45" s="73">
        <v>0</v>
      </c>
      <c r="L45" s="75">
        <v>0</v>
      </c>
      <c r="M45" s="214" t="s">
        <v>101</v>
      </c>
      <c r="N45" s="214">
        <v>0</v>
      </c>
      <c r="O45" s="215">
        <v>0</v>
      </c>
      <c r="P45" s="214">
        <v>0</v>
      </c>
      <c r="Q45" s="216">
        <v>0</v>
      </c>
      <c r="R45" s="217">
        <v>0</v>
      </c>
      <c r="S45" s="217">
        <v>0</v>
      </c>
      <c r="T45" s="217">
        <v>0</v>
      </c>
      <c r="U45" s="218">
        <v>0</v>
      </c>
      <c r="V45" s="63">
        <v>0</v>
      </c>
      <c r="W45" s="75">
        <v>0</v>
      </c>
      <c r="X45" s="63">
        <v>0</v>
      </c>
      <c r="Y45" s="75">
        <v>0</v>
      </c>
      <c r="Z45" s="218">
        <v>0</v>
      </c>
      <c r="AA45" s="63" t="s">
        <v>101</v>
      </c>
      <c r="AB45" s="73">
        <v>0</v>
      </c>
      <c r="AC45" s="75">
        <v>0</v>
      </c>
      <c r="AD45" s="214" t="s">
        <v>101</v>
      </c>
      <c r="AE45" s="214">
        <v>0</v>
      </c>
      <c r="AF45" s="215">
        <v>0</v>
      </c>
      <c r="AG45" s="214">
        <v>0</v>
      </c>
      <c r="AH45" s="216">
        <v>0</v>
      </c>
      <c r="AI45" s="63" t="s">
        <v>101</v>
      </c>
      <c r="AJ45" s="73">
        <v>0</v>
      </c>
      <c r="AK45" s="75">
        <v>0</v>
      </c>
      <c r="AL45" s="214" t="s">
        <v>101</v>
      </c>
      <c r="AM45" s="214">
        <v>0</v>
      </c>
      <c r="AN45" s="215">
        <v>0</v>
      </c>
      <c r="AO45" s="214">
        <v>0</v>
      </c>
      <c r="AP45" s="216">
        <v>0</v>
      </c>
      <c r="AQ45" s="217">
        <v>0</v>
      </c>
      <c r="AR45" s="217">
        <v>0</v>
      </c>
      <c r="AS45" s="217">
        <v>0</v>
      </c>
      <c r="AT45" s="218">
        <v>0</v>
      </c>
      <c r="AU45" s="63">
        <v>0</v>
      </c>
      <c r="AV45" s="75">
        <v>0</v>
      </c>
      <c r="AW45" s="63">
        <v>0</v>
      </c>
      <c r="AX45" s="75">
        <v>0</v>
      </c>
      <c r="AY45" s="218">
        <v>0</v>
      </c>
      <c r="AZ45" s="215">
        <v>20</v>
      </c>
      <c r="BA45" s="76">
        <v>20</v>
      </c>
      <c r="BB45" s="76">
        <v>20</v>
      </c>
      <c r="BC45" s="77">
        <v>0</v>
      </c>
      <c r="BD45" s="77">
        <v>0</v>
      </c>
      <c r="BE45" s="76">
        <v>20</v>
      </c>
      <c r="BF45" s="76">
        <v>20</v>
      </c>
      <c r="BG45" s="77">
        <v>0</v>
      </c>
      <c r="BH45" s="77">
        <v>0</v>
      </c>
      <c r="BI45" s="76">
        <v>20</v>
      </c>
      <c r="BJ45" s="76">
        <v>20</v>
      </c>
      <c r="BK45" s="77">
        <v>0</v>
      </c>
      <c r="BL45" s="77">
        <v>0</v>
      </c>
      <c r="BM45" s="76">
        <v>20</v>
      </c>
      <c r="BN45" s="76">
        <v>20</v>
      </c>
      <c r="BO45" s="77">
        <v>0</v>
      </c>
      <c r="BP45" s="77">
        <v>0</v>
      </c>
    </row>
    <row r="46" spans="1:68">
      <c r="A46" s="86" t="s">
        <v>941</v>
      </c>
      <c r="B46" s="63" t="s">
        <v>101</v>
      </c>
      <c r="C46" s="73">
        <v>0</v>
      </c>
      <c r="D46" s="75">
        <v>0</v>
      </c>
      <c r="E46" s="214" t="s">
        <v>101</v>
      </c>
      <c r="F46" s="214">
        <v>0</v>
      </c>
      <c r="G46" s="215">
        <v>0</v>
      </c>
      <c r="H46" s="214">
        <v>0</v>
      </c>
      <c r="I46" s="216">
        <v>0</v>
      </c>
      <c r="J46" s="63" t="s">
        <v>101</v>
      </c>
      <c r="K46" s="73">
        <v>0</v>
      </c>
      <c r="L46" s="75">
        <v>0</v>
      </c>
      <c r="M46" s="214" t="s">
        <v>101</v>
      </c>
      <c r="N46" s="214">
        <v>0</v>
      </c>
      <c r="O46" s="215">
        <v>0</v>
      </c>
      <c r="P46" s="214">
        <v>0</v>
      </c>
      <c r="Q46" s="216">
        <v>0</v>
      </c>
      <c r="R46" s="217">
        <v>0</v>
      </c>
      <c r="S46" s="217">
        <v>0</v>
      </c>
      <c r="T46" s="217">
        <v>0</v>
      </c>
      <c r="U46" s="218">
        <v>0</v>
      </c>
      <c r="V46" s="63">
        <v>0</v>
      </c>
      <c r="W46" s="75">
        <v>0</v>
      </c>
      <c r="X46" s="63">
        <v>0</v>
      </c>
      <c r="Y46" s="75">
        <v>0</v>
      </c>
      <c r="Z46" s="218">
        <v>0</v>
      </c>
      <c r="AA46" s="63" t="s">
        <v>101</v>
      </c>
      <c r="AB46" s="73">
        <v>0</v>
      </c>
      <c r="AC46" s="75">
        <v>0</v>
      </c>
      <c r="AD46" s="214" t="s">
        <v>101</v>
      </c>
      <c r="AE46" s="214">
        <v>0</v>
      </c>
      <c r="AF46" s="215">
        <v>0</v>
      </c>
      <c r="AG46" s="214">
        <v>0</v>
      </c>
      <c r="AH46" s="216">
        <v>0</v>
      </c>
      <c r="AI46" s="63" t="s">
        <v>101</v>
      </c>
      <c r="AJ46" s="73">
        <v>0</v>
      </c>
      <c r="AK46" s="75">
        <v>0</v>
      </c>
      <c r="AL46" s="214" t="s">
        <v>101</v>
      </c>
      <c r="AM46" s="214">
        <v>0</v>
      </c>
      <c r="AN46" s="215">
        <v>0</v>
      </c>
      <c r="AO46" s="214">
        <v>0</v>
      </c>
      <c r="AP46" s="216">
        <v>0</v>
      </c>
      <c r="AQ46" s="217">
        <v>0</v>
      </c>
      <c r="AR46" s="217">
        <v>0</v>
      </c>
      <c r="AS46" s="217">
        <v>0</v>
      </c>
      <c r="AT46" s="218">
        <v>0</v>
      </c>
      <c r="AU46" s="63">
        <v>0</v>
      </c>
      <c r="AV46" s="75">
        <v>0</v>
      </c>
      <c r="AW46" s="63">
        <v>0</v>
      </c>
      <c r="AX46" s="75">
        <v>0</v>
      </c>
      <c r="AY46" s="218">
        <v>0</v>
      </c>
      <c r="AZ46" s="215">
        <v>20</v>
      </c>
      <c r="BA46" s="76">
        <v>20</v>
      </c>
      <c r="BB46" s="76">
        <v>20</v>
      </c>
      <c r="BC46" s="77">
        <v>0</v>
      </c>
      <c r="BD46" s="77">
        <v>0</v>
      </c>
      <c r="BE46" s="76">
        <v>20</v>
      </c>
      <c r="BF46" s="76">
        <v>20</v>
      </c>
      <c r="BG46" s="77">
        <v>0</v>
      </c>
      <c r="BH46" s="77">
        <v>0</v>
      </c>
      <c r="BI46" s="76">
        <v>20</v>
      </c>
      <c r="BJ46" s="76">
        <v>20</v>
      </c>
      <c r="BK46" s="77">
        <v>0</v>
      </c>
      <c r="BL46" s="77">
        <v>0</v>
      </c>
      <c r="BM46" s="76">
        <v>20</v>
      </c>
      <c r="BN46" s="76">
        <v>20</v>
      </c>
      <c r="BO46" s="77">
        <v>0</v>
      </c>
      <c r="BP46" s="77">
        <v>0</v>
      </c>
    </row>
    <row r="47" spans="1:68">
      <c r="A47" s="86" t="s">
        <v>950</v>
      </c>
      <c r="B47" s="63" t="s">
        <v>101</v>
      </c>
      <c r="C47" s="73">
        <v>0</v>
      </c>
      <c r="D47" s="75">
        <v>0</v>
      </c>
      <c r="E47" s="214" t="s">
        <v>101</v>
      </c>
      <c r="F47" s="214">
        <v>0</v>
      </c>
      <c r="G47" s="215">
        <v>0</v>
      </c>
      <c r="H47" s="214">
        <v>0</v>
      </c>
      <c r="I47" s="216">
        <v>0</v>
      </c>
      <c r="J47" s="63" t="s">
        <v>101</v>
      </c>
      <c r="K47" s="73">
        <v>0</v>
      </c>
      <c r="L47" s="75">
        <v>0</v>
      </c>
      <c r="M47" s="214" t="s">
        <v>101</v>
      </c>
      <c r="N47" s="214">
        <v>0</v>
      </c>
      <c r="O47" s="215">
        <v>0</v>
      </c>
      <c r="P47" s="214">
        <v>0</v>
      </c>
      <c r="Q47" s="216">
        <v>0</v>
      </c>
      <c r="R47" s="217">
        <v>0</v>
      </c>
      <c r="S47" s="217">
        <v>0</v>
      </c>
      <c r="T47" s="217">
        <v>0</v>
      </c>
      <c r="U47" s="218">
        <v>0</v>
      </c>
      <c r="V47" s="63">
        <v>0</v>
      </c>
      <c r="W47" s="75">
        <v>0</v>
      </c>
      <c r="X47" s="63">
        <v>0</v>
      </c>
      <c r="Y47" s="75">
        <v>0</v>
      </c>
      <c r="Z47" s="218">
        <v>0</v>
      </c>
      <c r="AA47" s="63" t="s">
        <v>101</v>
      </c>
      <c r="AB47" s="73">
        <v>0</v>
      </c>
      <c r="AC47" s="75">
        <v>0</v>
      </c>
      <c r="AD47" s="214" t="s">
        <v>101</v>
      </c>
      <c r="AE47" s="214">
        <v>0</v>
      </c>
      <c r="AF47" s="215">
        <v>0</v>
      </c>
      <c r="AG47" s="214">
        <v>0</v>
      </c>
      <c r="AH47" s="216">
        <v>0</v>
      </c>
      <c r="AI47" s="63" t="s">
        <v>101</v>
      </c>
      <c r="AJ47" s="73">
        <v>0</v>
      </c>
      <c r="AK47" s="75">
        <v>0</v>
      </c>
      <c r="AL47" s="214" t="s">
        <v>101</v>
      </c>
      <c r="AM47" s="214">
        <v>0</v>
      </c>
      <c r="AN47" s="215">
        <v>0</v>
      </c>
      <c r="AO47" s="214">
        <v>0</v>
      </c>
      <c r="AP47" s="216">
        <v>0</v>
      </c>
      <c r="AQ47" s="217">
        <v>0</v>
      </c>
      <c r="AR47" s="217">
        <v>0</v>
      </c>
      <c r="AS47" s="217">
        <v>0</v>
      </c>
      <c r="AT47" s="218">
        <v>0</v>
      </c>
      <c r="AU47" s="63">
        <v>0</v>
      </c>
      <c r="AV47" s="75">
        <v>0</v>
      </c>
      <c r="AW47" s="63">
        <v>0</v>
      </c>
      <c r="AX47" s="75">
        <v>0</v>
      </c>
      <c r="AY47" s="218">
        <v>0</v>
      </c>
      <c r="AZ47" s="215">
        <v>20</v>
      </c>
      <c r="BA47" s="76">
        <v>20</v>
      </c>
      <c r="BB47" s="76">
        <v>20</v>
      </c>
      <c r="BC47" s="77">
        <v>0</v>
      </c>
      <c r="BD47" s="77">
        <v>0</v>
      </c>
      <c r="BE47" s="76">
        <v>20</v>
      </c>
      <c r="BF47" s="76">
        <v>20</v>
      </c>
      <c r="BG47" s="77">
        <v>0</v>
      </c>
      <c r="BH47" s="77">
        <v>0</v>
      </c>
      <c r="BI47" s="76">
        <v>20</v>
      </c>
      <c r="BJ47" s="76">
        <v>20</v>
      </c>
      <c r="BK47" s="77">
        <v>0</v>
      </c>
      <c r="BL47" s="77">
        <v>0</v>
      </c>
      <c r="BM47" s="76">
        <v>20</v>
      </c>
      <c r="BN47" s="76">
        <v>20</v>
      </c>
      <c r="BO47" s="77">
        <v>0</v>
      </c>
      <c r="BP47" s="77">
        <v>0</v>
      </c>
    </row>
    <row r="48" spans="1:68">
      <c r="A48" s="86" t="s">
        <v>952</v>
      </c>
      <c r="B48" s="63" t="s">
        <v>101</v>
      </c>
      <c r="C48" s="73">
        <v>0</v>
      </c>
      <c r="D48" s="75">
        <v>0</v>
      </c>
      <c r="E48" s="214" t="s">
        <v>101</v>
      </c>
      <c r="F48" s="214">
        <v>0</v>
      </c>
      <c r="G48" s="215">
        <v>0</v>
      </c>
      <c r="H48" s="214">
        <v>0</v>
      </c>
      <c r="I48" s="216">
        <v>0</v>
      </c>
      <c r="J48" s="63" t="s">
        <v>101</v>
      </c>
      <c r="K48" s="73">
        <v>0</v>
      </c>
      <c r="L48" s="75">
        <v>0</v>
      </c>
      <c r="M48" s="214" t="s">
        <v>101</v>
      </c>
      <c r="N48" s="214">
        <v>0</v>
      </c>
      <c r="O48" s="215">
        <v>0</v>
      </c>
      <c r="P48" s="214">
        <v>0</v>
      </c>
      <c r="Q48" s="216">
        <v>0</v>
      </c>
      <c r="R48" s="217">
        <v>0</v>
      </c>
      <c r="S48" s="217">
        <v>0</v>
      </c>
      <c r="T48" s="217">
        <v>0</v>
      </c>
      <c r="U48" s="218">
        <v>0</v>
      </c>
      <c r="V48" s="63">
        <v>0</v>
      </c>
      <c r="W48" s="75">
        <v>0</v>
      </c>
      <c r="X48" s="63">
        <v>0</v>
      </c>
      <c r="Y48" s="75">
        <v>0</v>
      </c>
      <c r="Z48" s="218">
        <v>0</v>
      </c>
      <c r="AA48" s="63" t="s">
        <v>101</v>
      </c>
      <c r="AB48" s="73">
        <v>0</v>
      </c>
      <c r="AC48" s="75">
        <v>0</v>
      </c>
      <c r="AD48" s="214" t="s">
        <v>101</v>
      </c>
      <c r="AE48" s="214">
        <v>0</v>
      </c>
      <c r="AF48" s="215">
        <v>0</v>
      </c>
      <c r="AG48" s="214">
        <v>0</v>
      </c>
      <c r="AH48" s="216">
        <v>0</v>
      </c>
      <c r="AI48" s="63" t="s">
        <v>101</v>
      </c>
      <c r="AJ48" s="73">
        <v>0</v>
      </c>
      <c r="AK48" s="75">
        <v>0</v>
      </c>
      <c r="AL48" s="214" t="s">
        <v>101</v>
      </c>
      <c r="AM48" s="214">
        <v>0</v>
      </c>
      <c r="AN48" s="215">
        <v>0</v>
      </c>
      <c r="AO48" s="214">
        <v>0</v>
      </c>
      <c r="AP48" s="216">
        <v>0</v>
      </c>
      <c r="AQ48" s="217">
        <v>0</v>
      </c>
      <c r="AR48" s="217">
        <v>0</v>
      </c>
      <c r="AS48" s="217">
        <v>0</v>
      </c>
      <c r="AT48" s="218">
        <v>0</v>
      </c>
      <c r="AU48" s="63">
        <v>0</v>
      </c>
      <c r="AV48" s="75">
        <v>0</v>
      </c>
      <c r="AW48" s="63">
        <v>0</v>
      </c>
      <c r="AX48" s="75">
        <v>0</v>
      </c>
      <c r="AY48" s="218">
        <v>0</v>
      </c>
      <c r="AZ48" s="215">
        <v>20</v>
      </c>
      <c r="BA48" s="76">
        <v>20</v>
      </c>
      <c r="BB48" s="76">
        <v>20</v>
      </c>
      <c r="BC48" s="77">
        <v>0</v>
      </c>
      <c r="BD48" s="77">
        <v>0</v>
      </c>
      <c r="BE48" s="76">
        <v>20</v>
      </c>
      <c r="BF48" s="76">
        <v>20</v>
      </c>
      <c r="BG48" s="77">
        <v>0</v>
      </c>
      <c r="BH48" s="77">
        <v>0</v>
      </c>
      <c r="BI48" s="76">
        <v>20</v>
      </c>
      <c r="BJ48" s="76">
        <v>20</v>
      </c>
      <c r="BK48" s="77">
        <v>0</v>
      </c>
      <c r="BL48" s="77">
        <v>0</v>
      </c>
      <c r="BM48" s="76">
        <v>20</v>
      </c>
      <c r="BN48" s="76">
        <v>20</v>
      </c>
      <c r="BO48" s="77">
        <v>0</v>
      </c>
      <c r="BP48" s="77">
        <v>0</v>
      </c>
    </row>
    <row r="49" spans="1:68">
      <c r="A49" s="86" t="s">
        <v>953</v>
      </c>
      <c r="B49" s="63" t="s">
        <v>101</v>
      </c>
      <c r="C49" s="73">
        <v>0</v>
      </c>
      <c r="D49" s="75">
        <v>0</v>
      </c>
      <c r="E49" s="214" t="s">
        <v>101</v>
      </c>
      <c r="F49" s="214">
        <v>0</v>
      </c>
      <c r="G49" s="215">
        <v>0</v>
      </c>
      <c r="H49" s="214">
        <v>0</v>
      </c>
      <c r="I49" s="216">
        <v>0</v>
      </c>
      <c r="J49" s="63" t="s">
        <v>101</v>
      </c>
      <c r="K49" s="73">
        <v>0</v>
      </c>
      <c r="L49" s="75">
        <v>0</v>
      </c>
      <c r="M49" s="214" t="s">
        <v>101</v>
      </c>
      <c r="N49" s="214">
        <v>0</v>
      </c>
      <c r="O49" s="215">
        <v>0</v>
      </c>
      <c r="P49" s="214">
        <v>0</v>
      </c>
      <c r="Q49" s="216">
        <v>0</v>
      </c>
      <c r="R49" s="217">
        <v>0</v>
      </c>
      <c r="S49" s="217">
        <v>0</v>
      </c>
      <c r="T49" s="217">
        <v>0</v>
      </c>
      <c r="U49" s="218">
        <v>0</v>
      </c>
      <c r="V49" s="63">
        <v>0</v>
      </c>
      <c r="W49" s="75">
        <v>0</v>
      </c>
      <c r="X49" s="63">
        <v>0</v>
      </c>
      <c r="Y49" s="75">
        <v>0</v>
      </c>
      <c r="Z49" s="218">
        <v>0</v>
      </c>
      <c r="AA49" s="63" t="s">
        <v>101</v>
      </c>
      <c r="AB49" s="73">
        <v>0</v>
      </c>
      <c r="AC49" s="75">
        <v>0</v>
      </c>
      <c r="AD49" s="214" t="s">
        <v>101</v>
      </c>
      <c r="AE49" s="214">
        <v>0</v>
      </c>
      <c r="AF49" s="215">
        <v>0</v>
      </c>
      <c r="AG49" s="214">
        <v>0</v>
      </c>
      <c r="AH49" s="216">
        <v>0</v>
      </c>
      <c r="AI49" s="63" t="s">
        <v>101</v>
      </c>
      <c r="AJ49" s="73">
        <v>0</v>
      </c>
      <c r="AK49" s="75">
        <v>0</v>
      </c>
      <c r="AL49" s="214" t="s">
        <v>101</v>
      </c>
      <c r="AM49" s="214">
        <v>0</v>
      </c>
      <c r="AN49" s="215">
        <v>0</v>
      </c>
      <c r="AO49" s="214">
        <v>0</v>
      </c>
      <c r="AP49" s="216">
        <v>0</v>
      </c>
      <c r="AQ49" s="217">
        <v>0</v>
      </c>
      <c r="AR49" s="217">
        <v>0</v>
      </c>
      <c r="AS49" s="217">
        <v>0</v>
      </c>
      <c r="AT49" s="218">
        <v>0</v>
      </c>
      <c r="AU49" s="63">
        <v>0</v>
      </c>
      <c r="AV49" s="75">
        <v>0</v>
      </c>
      <c r="AW49" s="63">
        <v>0</v>
      </c>
      <c r="AX49" s="75">
        <v>0</v>
      </c>
      <c r="AY49" s="218">
        <v>0</v>
      </c>
      <c r="AZ49" s="215">
        <v>20</v>
      </c>
      <c r="BA49" s="76">
        <v>20</v>
      </c>
      <c r="BB49" s="76">
        <v>20</v>
      </c>
      <c r="BC49" s="77">
        <v>0</v>
      </c>
      <c r="BD49" s="77">
        <v>0</v>
      </c>
      <c r="BE49" s="76">
        <v>20</v>
      </c>
      <c r="BF49" s="76">
        <v>20</v>
      </c>
      <c r="BG49" s="77">
        <v>0</v>
      </c>
      <c r="BH49" s="77">
        <v>0</v>
      </c>
      <c r="BI49" s="76">
        <v>20</v>
      </c>
      <c r="BJ49" s="76">
        <v>20</v>
      </c>
      <c r="BK49" s="77">
        <v>0</v>
      </c>
      <c r="BL49" s="77">
        <v>0</v>
      </c>
      <c r="BM49" s="76">
        <v>20</v>
      </c>
      <c r="BN49" s="76">
        <v>20</v>
      </c>
      <c r="BO49" s="77">
        <v>0</v>
      </c>
      <c r="BP49" s="77">
        <v>0</v>
      </c>
    </row>
    <row r="50" spans="1:68">
      <c r="A50" s="86" t="s">
        <v>966</v>
      </c>
      <c r="B50" s="63" t="s">
        <v>101</v>
      </c>
      <c r="C50" s="73">
        <v>0</v>
      </c>
      <c r="D50" s="75">
        <v>0</v>
      </c>
      <c r="E50" s="214" t="s">
        <v>101</v>
      </c>
      <c r="F50" s="214">
        <v>0</v>
      </c>
      <c r="G50" s="215">
        <v>0</v>
      </c>
      <c r="H50" s="214">
        <v>0</v>
      </c>
      <c r="I50" s="216">
        <v>0</v>
      </c>
      <c r="J50" s="63" t="s">
        <v>101</v>
      </c>
      <c r="K50" s="73">
        <v>0</v>
      </c>
      <c r="L50" s="75">
        <v>0</v>
      </c>
      <c r="M50" s="214" t="s">
        <v>101</v>
      </c>
      <c r="N50" s="214">
        <v>0</v>
      </c>
      <c r="O50" s="215">
        <v>0</v>
      </c>
      <c r="P50" s="214">
        <v>0</v>
      </c>
      <c r="Q50" s="216">
        <v>0</v>
      </c>
      <c r="R50" s="217">
        <v>0</v>
      </c>
      <c r="S50" s="217">
        <v>0</v>
      </c>
      <c r="T50" s="217">
        <v>0</v>
      </c>
      <c r="U50" s="218">
        <v>0</v>
      </c>
      <c r="V50" s="63">
        <v>0</v>
      </c>
      <c r="W50" s="75">
        <v>0</v>
      </c>
      <c r="X50" s="63">
        <v>0</v>
      </c>
      <c r="Y50" s="75">
        <v>0</v>
      </c>
      <c r="Z50" s="218">
        <v>0</v>
      </c>
      <c r="AA50" s="63" t="s">
        <v>101</v>
      </c>
      <c r="AB50" s="73">
        <v>0</v>
      </c>
      <c r="AC50" s="75">
        <v>0</v>
      </c>
      <c r="AD50" s="214" t="s">
        <v>101</v>
      </c>
      <c r="AE50" s="214">
        <v>0</v>
      </c>
      <c r="AF50" s="215">
        <v>0</v>
      </c>
      <c r="AG50" s="214">
        <v>0</v>
      </c>
      <c r="AH50" s="216">
        <v>0</v>
      </c>
      <c r="AI50" s="63" t="s">
        <v>101</v>
      </c>
      <c r="AJ50" s="73">
        <v>0</v>
      </c>
      <c r="AK50" s="75">
        <v>0</v>
      </c>
      <c r="AL50" s="214" t="s">
        <v>101</v>
      </c>
      <c r="AM50" s="214">
        <v>0</v>
      </c>
      <c r="AN50" s="215">
        <v>0</v>
      </c>
      <c r="AO50" s="214">
        <v>0</v>
      </c>
      <c r="AP50" s="216">
        <v>0</v>
      </c>
      <c r="AQ50" s="217">
        <v>0</v>
      </c>
      <c r="AR50" s="217">
        <v>0</v>
      </c>
      <c r="AS50" s="217">
        <v>0</v>
      </c>
      <c r="AT50" s="218">
        <v>0</v>
      </c>
      <c r="AU50" s="63">
        <v>0</v>
      </c>
      <c r="AV50" s="75">
        <v>0</v>
      </c>
      <c r="AW50" s="63">
        <v>0</v>
      </c>
      <c r="AX50" s="75">
        <v>0</v>
      </c>
      <c r="AY50" s="218">
        <v>0</v>
      </c>
      <c r="AZ50" s="215">
        <v>20</v>
      </c>
      <c r="BA50" s="76">
        <v>20</v>
      </c>
      <c r="BB50" s="76">
        <v>20</v>
      </c>
      <c r="BC50" s="77">
        <v>0</v>
      </c>
      <c r="BD50" s="77">
        <v>0</v>
      </c>
      <c r="BE50" s="76">
        <v>20</v>
      </c>
      <c r="BF50" s="76">
        <v>20</v>
      </c>
      <c r="BG50" s="77">
        <v>0</v>
      </c>
      <c r="BH50" s="77">
        <v>0</v>
      </c>
      <c r="BI50" s="76">
        <v>20</v>
      </c>
      <c r="BJ50" s="76">
        <v>20</v>
      </c>
      <c r="BK50" s="77">
        <v>0</v>
      </c>
      <c r="BL50" s="77">
        <v>0</v>
      </c>
      <c r="BM50" s="76">
        <v>20</v>
      </c>
      <c r="BN50" s="76">
        <v>20</v>
      </c>
      <c r="BO50" s="77">
        <v>0</v>
      </c>
      <c r="BP50" s="77">
        <v>0</v>
      </c>
    </row>
    <row r="51" spans="1:68">
      <c r="A51" s="86" t="s">
        <v>969</v>
      </c>
      <c r="B51" s="63" t="s">
        <v>101</v>
      </c>
      <c r="C51" s="73">
        <v>0</v>
      </c>
      <c r="D51" s="75">
        <v>0</v>
      </c>
      <c r="E51" s="214" t="s">
        <v>101</v>
      </c>
      <c r="F51" s="214">
        <v>0</v>
      </c>
      <c r="G51" s="215">
        <v>0</v>
      </c>
      <c r="H51" s="214">
        <v>0</v>
      </c>
      <c r="I51" s="216">
        <v>0</v>
      </c>
      <c r="J51" s="63" t="s">
        <v>101</v>
      </c>
      <c r="K51" s="73">
        <v>0</v>
      </c>
      <c r="L51" s="75">
        <v>0</v>
      </c>
      <c r="M51" s="214" t="s">
        <v>101</v>
      </c>
      <c r="N51" s="214">
        <v>0</v>
      </c>
      <c r="O51" s="215">
        <v>0</v>
      </c>
      <c r="P51" s="214">
        <v>0</v>
      </c>
      <c r="Q51" s="216">
        <v>0</v>
      </c>
      <c r="R51" s="217">
        <v>0</v>
      </c>
      <c r="S51" s="217">
        <v>0</v>
      </c>
      <c r="T51" s="217">
        <v>0</v>
      </c>
      <c r="U51" s="218">
        <v>0</v>
      </c>
      <c r="V51" s="63">
        <v>0</v>
      </c>
      <c r="W51" s="75">
        <v>0</v>
      </c>
      <c r="X51" s="63">
        <v>0</v>
      </c>
      <c r="Y51" s="75">
        <v>0</v>
      </c>
      <c r="Z51" s="218">
        <v>0</v>
      </c>
      <c r="AA51" s="63" t="s">
        <v>101</v>
      </c>
      <c r="AB51" s="73">
        <v>0</v>
      </c>
      <c r="AC51" s="75">
        <v>0</v>
      </c>
      <c r="AD51" s="214" t="s">
        <v>101</v>
      </c>
      <c r="AE51" s="214">
        <v>0</v>
      </c>
      <c r="AF51" s="215">
        <v>0</v>
      </c>
      <c r="AG51" s="214">
        <v>0</v>
      </c>
      <c r="AH51" s="216">
        <v>0</v>
      </c>
      <c r="AI51" s="63" t="s">
        <v>101</v>
      </c>
      <c r="AJ51" s="73">
        <v>0</v>
      </c>
      <c r="AK51" s="75">
        <v>0</v>
      </c>
      <c r="AL51" s="214" t="s">
        <v>101</v>
      </c>
      <c r="AM51" s="214">
        <v>0</v>
      </c>
      <c r="AN51" s="215">
        <v>0</v>
      </c>
      <c r="AO51" s="214">
        <v>0</v>
      </c>
      <c r="AP51" s="216">
        <v>0</v>
      </c>
      <c r="AQ51" s="217">
        <v>0</v>
      </c>
      <c r="AR51" s="217">
        <v>0</v>
      </c>
      <c r="AS51" s="217">
        <v>0</v>
      </c>
      <c r="AT51" s="218">
        <v>0</v>
      </c>
      <c r="AU51" s="63">
        <v>0</v>
      </c>
      <c r="AV51" s="75">
        <v>0</v>
      </c>
      <c r="AW51" s="63">
        <v>0</v>
      </c>
      <c r="AX51" s="75">
        <v>0</v>
      </c>
      <c r="AY51" s="218">
        <v>0</v>
      </c>
      <c r="AZ51" s="215">
        <v>20</v>
      </c>
      <c r="BA51" s="76">
        <v>20</v>
      </c>
      <c r="BB51" s="76">
        <v>20</v>
      </c>
      <c r="BC51" s="77">
        <v>0</v>
      </c>
      <c r="BD51" s="77">
        <v>0</v>
      </c>
      <c r="BE51" s="76">
        <v>20</v>
      </c>
      <c r="BF51" s="76">
        <v>20</v>
      </c>
      <c r="BG51" s="77">
        <v>0</v>
      </c>
      <c r="BH51" s="77">
        <v>0</v>
      </c>
      <c r="BI51" s="76">
        <v>20</v>
      </c>
      <c r="BJ51" s="76">
        <v>20</v>
      </c>
      <c r="BK51" s="77">
        <v>0</v>
      </c>
      <c r="BL51" s="77">
        <v>0</v>
      </c>
      <c r="BM51" s="76">
        <v>20</v>
      </c>
      <c r="BN51" s="76">
        <v>20</v>
      </c>
      <c r="BO51" s="77">
        <v>0</v>
      </c>
      <c r="BP51" s="77">
        <v>0</v>
      </c>
    </row>
    <row r="52" spans="1:68">
      <c r="A52" s="86" t="s">
        <v>970</v>
      </c>
      <c r="B52" s="63" t="s">
        <v>101</v>
      </c>
      <c r="C52" s="73">
        <v>0</v>
      </c>
      <c r="D52" s="75">
        <v>0</v>
      </c>
      <c r="E52" s="214" t="s">
        <v>101</v>
      </c>
      <c r="F52" s="214">
        <v>0</v>
      </c>
      <c r="G52" s="215">
        <v>0</v>
      </c>
      <c r="H52" s="214">
        <v>0</v>
      </c>
      <c r="I52" s="216">
        <v>0</v>
      </c>
      <c r="J52" s="63" t="s">
        <v>101</v>
      </c>
      <c r="K52" s="73">
        <v>0</v>
      </c>
      <c r="L52" s="75">
        <v>0</v>
      </c>
      <c r="M52" s="214" t="s">
        <v>101</v>
      </c>
      <c r="N52" s="214">
        <v>0</v>
      </c>
      <c r="O52" s="215">
        <v>0</v>
      </c>
      <c r="P52" s="214">
        <v>0</v>
      </c>
      <c r="Q52" s="216">
        <v>0</v>
      </c>
      <c r="R52" s="217">
        <v>0</v>
      </c>
      <c r="S52" s="217">
        <v>0</v>
      </c>
      <c r="T52" s="217">
        <v>0</v>
      </c>
      <c r="U52" s="218">
        <v>0</v>
      </c>
      <c r="V52" s="63">
        <v>0</v>
      </c>
      <c r="W52" s="75">
        <v>0</v>
      </c>
      <c r="X52" s="63">
        <v>0</v>
      </c>
      <c r="Y52" s="75">
        <v>0</v>
      </c>
      <c r="Z52" s="218">
        <v>0</v>
      </c>
      <c r="AA52" s="63" t="s">
        <v>101</v>
      </c>
      <c r="AB52" s="73">
        <v>0</v>
      </c>
      <c r="AC52" s="75">
        <v>0</v>
      </c>
      <c r="AD52" s="214" t="s">
        <v>101</v>
      </c>
      <c r="AE52" s="214">
        <v>0</v>
      </c>
      <c r="AF52" s="215">
        <v>0</v>
      </c>
      <c r="AG52" s="214">
        <v>0</v>
      </c>
      <c r="AH52" s="216">
        <v>0</v>
      </c>
      <c r="AI52" s="63" t="s">
        <v>101</v>
      </c>
      <c r="AJ52" s="73">
        <v>0</v>
      </c>
      <c r="AK52" s="75">
        <v>0</v>
      </c>
      <c r="AL52" s="214" t="s">
        <v>101</v>
      </c>
      <c r="AM52" s="214">
        <v>0</v>
      </c>
      <c r="AN52" s="215">
        <v>0</v>
      </c>
      <c r="AO52" s="214">
        <v>0</v>
      </c>
      <c r="AP52" s="216">
        <v>0</v>
      </c>
      <c r="AQ52" s="217">
        <v>0</v>
      </c>
      <c r="AR52" s="217">
        <v>0</v>
      </c>
      <c r="AS52" s="217">
        <v>0</v>
      </c>
      <c r="AT52" s="218">
        <v>0</v>
      </c>
      <c r="AU52" s="63">
        <v>0</v>
      </c>
      <c r="AV52" s="75">
        <v>0</v>
      </c>
      <c r="AW52" s="63">
        <v>0</v>
      </c>
      <c r="AX52" s="75">
        <v>0</v>
      </c>
      <c r="AY52" s="218">
        <v>0</v>
      </c>
      <c r="AZ52" s="215">
        <v>20</v>
      </c>
      <c r="BA52" s="76">
        <v>20</v>
      </c>
      <c r="BB52" s="76">
        <v>20</v>
      </c>
      <c r="BC52" s="77">
        <v>0</v>
      </c>
      <c r="BD52" s="77">
        <v>0</v>
      </c>
      <c r="BE52" s="76">
        <v>20</v>
      </c>
      <c r="BF52" s="76">
        <v>20</v>
      </c>
      <c r="BG52" s="77">
        <v>0</v>
      </c>
      <c r="BH52" s="77">
        <v>0</v>
      </c>
      <c r="BI52" s="76">
        <v>20</v>
      </c>
      <c r="BJ52" s="76">
        <v>20</v>
      </c>
      <c r="BK52" s="77">
        <v>0</v>
      </c>
      <c r="BL52" s="77">
        <v>0</v>
      </c>
      <c r="BM52" s="76">
        <v>20</v>
      </c>
      <c r="BN52" s="76">
        <v>20</v>
      </c>
      <c r="BO52" s="77">
        <v>0</v>
      </c>
      <c r="BP52" s="77">
        <v>0</v>
      </c>
    </row>
    <row r="53" spans="1:68">
      <c r="A53" s="86" t="s">
        <v>972</v>
      </c>
      <c r="B53" s="63" t="s">
        <v>101</v>
      </c>
      <c r="C53" s="73">
        <v>0</v>
      </c>
      <c r="D53" s="75">
        <v>0</v>
      </c>
      <c r="E53" s="214" t="s">
        <v>101</v>
      </c>
      <c r="F53" s="214">
        <v>0</v>
      </c>
      <c r="G53" s="215">
        <v>0</v>
      </c>
      <c r="H53" s="214">
        <v>0</v>
      </c>
      <c r="I53" s="216">
        <v>0</v>
      </c>
      <c r="J53" s="63" t="s">
        <v>101</v>
      </c>
      <c r="K53" s="73">
        <v>0</v>
      </c>
      <c r="L53" s="75">
        <v>0</v>
      </c>
      <c r="M53" s="214" t="s">
        <v>101</v>
      </c>
      <c r="N53" s="214">
        <v>0</v>
      </c>
      <c r="O53" s="215">
        <v>0</v>
      </c>
      <c r="P53" s="214">
        <v>0</v>
      </c>
      <c r="Q53" s="216">
        <v>0</v>
      </c>
      <c r="R53" s="217">
        <v>0</v>
      </c>
      <c r="S53" s="217">
        <v>0</v>
      </c>
      <c r="T53" s="217">
        <v>0</v>
      </c>
      <c r="U53" s="218">
        <v>0</v>
      </c>
      <c r="V53" s="63">
        <v>0</v>
      </c>
      <c r="W53" s="75">
        <v>0</v>
      </c>
      <c r="X53" s="63">
        <v>0</v>
      </c>
      <c r="Y53" s="75">
        <v>0</v>
      </c>
      <c r="Z53" s="218">
        <v>0</v>
      </c>
      <c r="AA53" s="63" t="s">
        <v>101</v>
      </c>
      <c r="AB53" s="73">
        <v>0</v>
      </c>
      <c r="AC53" s="75">
        <v>0</v>
      </c>
      <c r="AD53" s="214" t="s">
        <v>101</v>
      </c>
      <c r="AE53" s="214">
        <v>0</v>
      </c>
      <c r="AF53" s="215">
        <v>0</v>
      </c>
      <c r="AG53" s="214">
        <v>0</v>
      </c>
      <c r="AH53" s="216">
        <v>0</v>
      </c>
      <c r="AI53" s="63" t="s">
        <v>101</v>
      </c>
      <c r="AJ53" s="73">
        <v>0</v>
      </c>
      <c r="AK53" s="75">
        <v>0</v>
      </c>
      <c r="AL53" s="214" t="s">
        <v>101</v>
      </c>
      <c r="AM53" s="214">
        <v>0</v>
      </c>
      <c r="AN53" s="215">
        <v>0</v>
      </c>
      <c r="AO53" s="214">
        <v>0</v>
      </c>
      <c r="AP53" s="216">
        <v>0</v>
      </c>
      <c r="AQ53" s="217">
        <v>0</v>
      </c>
      <c r="AR53" s="217">
        <v>0</v>
      </c>
      <c r="AS53" s="217">
        <v>0</v>
      </c>
      <c r="AT53" s="218">
        <v>0</v>
      </c>
      <c r="AU53" s="63">
        <v>0</v>
      </c>
      <c r="AV53" s="75">
        <v>0</v>
      </c>
      <c r="AW53" s="63">
        <v>0</v>
      </c>
      <c r="AX53" s="75">
        <v>0</v>
      </c>
      <c r="AY53" s="218">
        <v>0</v>
      </c>
      <c r="AZ53" s="215">
        <v>20</v>
      </c>
      <c r="BA53" s="76">
        <v>20</v>
      </c>
      <c r="BB53" s="76">
        <v>20</v>
      </c>
      <c r="BC53" s="77">
        <v>0</v>
      </c>
      <c r="BD53" s="77">
        <v>0</v>
      </c>
      <c r="BE53" s="76">
        <v>20</v>
      </c>
      <c r="BF53" s="76">
        <v>20</v>
      </c>
      <c r="BG53" s="77">
        <v>0</v>
      </c>
      <c r="BH53" s="77">
        <v>0</v>
      </c>
      <c r="BI53" s="76">
        <v>20</v>
      </c>
      <c r="BJ53" s="76">
        <v>20</v>
      </c>
      <c r="BK53" s="77">
        <v>0</v>
      </c>
      <c r="BL53" s="77">
        <v>0</v>
      </c>
      <c r="BM53" s="76">
        <v>20</v>
      </c>
      <c r="BN53" s="76">
        <v>20</v>
      </c>
      <c r="BO53" s="77">
        <v>0</v>
      </c>
      <c r="BP53" s="77">
        <v>0</v>
      </c>
    </row>
    <row r="54" spans="1:68">
      <c r="A54" s="86" t="s">
        <v>975</v>
      </c>
      <c r="B54" s="63" t="s">
        <v>101</v>
      </c>
      <c r="C54" s="73">
        <v>0</v>
      </c>
      <c r="D54" s="75">
        <v>0</v>
      </c>
      <c r="E54" s="214" t="s">
        <v>101</v>
      </c>
      <c r="F54" s="214">
        <v>0</v>
      </c>
      <c r="G54" s="215">
        <v>0</v>
      </c>
      <c r="H54" s="214">
        <v>0</v>
      </c>
      <c r="I54" s="216">
        <v>0</v>
      </c>
      <c r="J54" s="63" t="s">
        <v>101</v>
      </c>
      <c r="K54" s="73">
        <v>0</v>
      </c>
      <c r="L54" s="75">
        <v>0</v>
      </c>
      <c r="M54" s="214" t="s">
        <v>101</v>
      </c>
      <c r="N54" s="214">
        <v>0</v>
      </c>
      <c r="O54" s="215">
        <v>0</v>
      </c>
      <c r="P54" s="214">
        <v>0</v>
      </c>
      <c r="Q54" s="216">
        <v>0</v>
      </c>
      <c r="R54" s="217">
        <v>0</v>
      </c>
      <c r="S54" s="217">
        <v>0</v>
      </c>
      <c r="T54" s="217">
        <v>0</v>
      </c>
      <c r="U54" s="218">
        <v>0</v>
      </c>
      <c r="V54" s="63">
        <v>0</v>
      </c>
      <c r="W54" s="75">
        <v>0</v>
      </c>
      <c r="X54" s="63">
        <v>0</v>
      </c>
      <c r="Y54" s="75">
        <v>0</v>
      </c>
      <c r="Z54" s="218">
        <v>0</v>
      </c>
      <c r="AA54" s="63" t="s">
        <v>101</v>
      </c>
      <c r="AB54" s="73">
        <v>0</v>
      </c>
      <c r="AC54" s="75">
        <v>0</v>
      </c>
      <c r="AD54" s="214" t="s">
        <v>101</v>
      </c>
      <c r="AE54" s="214">
        <v>0</v>
      </c>
      <c r="AF54" s="215">
        <v>0</v>
      </c>
      <c r="AG54" s="214">
        <v>0</v>
      </c>
      <c r="AH54" s="216">
        <v>0</v>
      </c>
      <c r="AI54" s="63" t="s">
        <v>101</v>
      </c>
      <c r="AJ54" s="73">
        <v>0</v>
      </c>
      <c r="AK54" s="75">
        <v>0</v>
      </c>
      <c r="AL54" s="214" t="s">
        <v>101</v>
      </c>
      <c r="AM54" s="214">
        <v>0</v>
      </c>
      <c r="AN54" s="215">
        <v>0</v>
      </c>
      <c r="AO54" s="214">
        <v>0</v>
      </c>
      <c r="AP54" s="216">
        <v>0</v>
      </c>
      <c r="AQ54" s="217">
        <v>0</v>
      </c>
      <c r="AR54" s="217">
        <v>0</v>
      </c>
      <c r="AS54" s="217">
        <v>0</v>
      </c>
      <c r="AT54" s="218">
        <v>0</v>
      </c>
      <c r="AU54" s="63">
        <v>0</v>
      </c>
      <c r="AV54" s="75">
        <v>0</v>
      </c>
      <c r="AW54" s="63">
        <v>0</v>
      </c>
      <c r="AX54" s="75">
        <v>0</v>
      </c>
      <c r="AY54" s="218">
        <v>0</v>
      </c>
      <c r="AZ54" s="215">
        <v>20</v>
      </c>
      <c r="BA54" s="76">
        <v>20</v>
      </c>
      <c r="BB54" s="76">
        <v>20</v>
      </c>
      <c r="BC54" s="77">
        <v>0</v>
      </c>
      <c r="BD54" s="77">
        <v>0</v>
      </c>
      <c r="BE54" s="76">
        <v>20</v>
      </c>
      <c r="BF54" s="76">
        <v>20</v>
      </c>
      <c r="BG54" s="77">
        <v>0</v>
      </c>
      <c r="BH54" s="77">
        <v>0</v>
      </c>
      <c r="BI54" s="76">
        <v>20</v>
      </c>
      <c r="BJ54" s="76">
        <v>20</v>
      </c>
      <c r="BK54" s="77">
        <v>0</v>
      </c>
      <c r="BL54" s="77">
        <v>0</v>
      </c>
      <c r="BM54" s="76">
        <v>20</v>
      </c>
      <c r="BN54" s="76">
        <v>20</v>
      </c>
      <c r="BO54" s="77">
        <v>0</v>
      </c>
      <c r="BP54" s="77">
        <v>0</v>
      </c>
    </row>
    <row r="55" spans="1:68">
      <c r="A55" s="86" t="s">
        <v>976</v>
      </c>
      <c r="B55" s="63" t="s">
        <v>101</v>
      </c>
      <c r="C55" s="73">
        <v>0</v>
      </c>
      <c r="D55" s="75">
        <v>0</v>
      </c>
      <c r="E55" s="214" t="s">
        <v>101</v>
      </c>
      <c r="F55" s="214">
        <v>0</v>
      </c>
      <c r="G55" s="215">
        <v>0</v>
      </c>
      <c r="H55" s="214">
        <v>0</v>
      </c>
      <c r="I55" s="216">
        <v>0</v>
      </c>
      <c r="J55" s="63" t="s">
        <v>101</v>
      </c>
      <c r="K55" s="73">
        <v>0</v>
      </c>
      <c r="L55" s="75">
        <v>0</v>
      </c>
      <c r="M55" s="214" t="s">
        <v>101</v>
      </c>
      <c r="N55" s="214">
        <v>0</v>
      </c>
      <c r="O55" s="215">
        <v>0</v>
      </c>
      <c r="P55" s="214">
        <v>0</v>
      </c>
      <c r="Q55" s="216">
        <v>0</v>
      </c>
      <c r="R55" s="217">
        <v>0</v>
      </c>
      <c r="S55" s="217">
        <v>0</v>
      </c>
      <c r="T55" s="217">
        <v>0</v>
      </c>
      <c r="U55" s="218">
        <v>0</v>
      </c>
      <c r="V55" s="63">
        <v>0</v>
      </c>
      <c r="W55" s="75">
        <v>0</v>
      </c>
      <c r="X55" s="63">
        <v>0</v>
      </c>
      <c r="Y55" s="75">
        <v>0</v>
      </c>
      <c r="Z55" s="218">
        <v>0</v>
      </c>
      <c r="AA55" s="63" t="s">
        <v>101</v>
      </c>
      <c r="AB55" s="73">
        <v>0</v>
      </c>
      <c r="AC55" s="75">
        <v>0</v>
      </c>
      <c r="AD55" s="214" t="s">
        <v>101</v>
      </c>
      <c r="AE55" s="214">
        <v>0</v>
      </c>
      <c r="AF55" s="215">
        <v>0</v>
      </c>
      <c r="AG55" s="214">
        <v>0</v>
      </c>
      <c r="AH55" s="216">
        <v>0</v>
      </c>
      <c r="AI55" s="63" t="s">
        <v>101</v>
      </c>
      <c r="AJ55" s="73">
        <v>0</v>
      </c>
      <c r="AK55" s="75">
        <v>0</v>
      </c>
      <c r="AL55" s="214" t="s">
        <v>101</v>
      </c>
      <c r="AM55" s="214">
        <v>0</v>
      </c>
      <c r="AN55" s="215">
        <v>0</v>
      </c>
      <c r="AO55" s="214">
        <v>0</v>
      </c>
      <c r="AP55" s="216">
        <v>0</v>
      </c>
      <c r="AQ55" s="217">
        <v>0</v>
      </c>
      <c r="AR55" s="217">
        <v>0</v>
      </c>
      <c r="AS55" s="217">
        <v>0</v>
      </c>
      <c r="AT55" s="218">
        <v>0</v>
      </c>
      <c r="AU55" s="63">
        <v>0</v>
      </c>
      <c r="AV55" s="75">
        <v>0</v>
      </c>
      <c r="AW55" s="63">
        <v>0</v>
      </c>
      <c r="AX55" s="75">
        <v>0</v>
      </c>
      <c r="AY55" s="218">
        <v>0</v>
      </c>
      <c r="AZ55" s="215">
        <v>20</v>
      </c>
      <c r="BA55" s="76">
        <v>20</v>
      </c>
      <c r="BB55" s="76">
        <v>20</v>
      </c>
      <c r="BC55" s="77">
        <v>0</v>
      </c>
      <c r="BD55" s="77">
        <v>0</v>
      </c>
      <c r="BE55" s="76">
        <v>20</v>
      </c>
      <c r="BF55" s="76">
        <v>20</v>
      </c>
      <c r="BG55" s="77">
        <v>0</v>
      </c>
      <c r="BH55" s="77">
        <v>0</v>
      </c>
      <c r="BI55" s="76">
        <v>20</v>
      </c>
      <c r="BJ55" s="76">
        <v>20</v>
      </c>
      <c r="BK55" s="77">
        <v>0</v>
      </c>
      <c r="BL55" s="77">
        <v>0</v>
      </c>
      <c r="BM55" s="76">
        <v>20</v>
      </c>
      <c r="BN55" s="76">
        <v>20</v>
      </c>
      <c r="BO55" s="77">
        <v>0</v>
      </c>
      <c r="BP55" s="77">
        <v>0</v>
      </c>
    </row>
    <row r="56" spans="1:68">
      <c r="A56" s="86" t="s">
        <v>960</v>
      </c>
      <c r="B56" s="63" t="s">
        <v>101</v>
      </c>
      <c r="C56" s="73">
        <v>0</v>
      </c>
      <c r="D56" s="75">
        <v>0</v>
      </c>
      <c r="E56" s="214" t="s">
        <v>101</v>
      </c>
      <c r="F56" s="214">
        <v>0</v>
      </c>
      <c r="G56" s="215">
        <v>0</v>
      </c>
      <c r="H56" s="214">
        <v>0</v>
      </c>
      <c r="I56" s="216">
        <v>0</v>
      </c>
      <c r="J56" s="63" t="s">
        <v>101</v>
      </c>
      <c r="K56" s="73">
        <v>0</v>
      </c>
      <c r="L56" s="75">
        <v>0</v>
      </c>
      <c r="M56" s="214" t="s">
        <v>101</v>
      </c>
      <c r="N56" s="214">
        <v>0</v>
      </c>
      <c r="O56" s="215">
        <v>0</v>
      </c>
      <c r="P56" s="214">
        <v>0</v>
      </c>
      <c r="Q56" s="216">
        <v>0</v>
      </c>
      <c r="R56" s="217">
        <v>0</v>
      </c>
      <c r="S56" s="217">
        <v>0</v>
      </c>
      <c r="T56" s="217">
        <v>0</v>
      </c>
      <c r="U56" s="218">
        <v>0</v>
      </c>
      <c r="V56" s="63">
        <v>0</v>
      </c>
      <c r="W56" s="75">
        <v>0</v>
      </c>
      <c r="X56" s="63">
        <v>0</v>
      </c>
      <c r="Y56" s="75">
        <v>0</v>
      </c>
      <c r="Z56" s="218">
        <v>0</v>
      </c>
      <c r="AA56" s="63" t="s">
        <v>101</v>
      </c>
      <c r="AB56" s="73">
        <v>0</v>
      </c>
      <c r="AC56" s="75">
        <v>0</v>
      </c>
      <c r="AD56" s="214" t="s">
        <v>101</v>
      </c>
      <c r="AE56" s="214">
        <v>0</v>
      </c>
      <c r="AF56" s="215">
        <v>0</v>
      </c>
      <c r="AG56" s="214">
        <v>0</v>
      </c>
      <c r="AH56" s="216">
        <v>0</v>
      </c>
      <c r="AI56" s="63" t="s">
        <v>101</v>
      </c>
      <c r="AJ56" s="73">
        <v>0</v>
      </c>
      <c r="AK56" s="75">
        <v>0</v>
      </c>
      <c r="AL56" s="214" t="s">
        <v>101</v>
      </c>
      <c r="AM56" s="214">
        <v>0</v>
      </c>
      <c r="AN56" s="215">
        <v>0</v>
      </c>
      <c r="AO56" s="214">
        <v>0</v>
      </c>
      <c r="AP56" s="216">
        <v>0</v>
      </c>
      <c r="AQ56" s="217">
        <v>0</v>
      </c>
      <c r="AR56" s="217">
        <v>0</v>
      </c>
      <c r="AS56" s="217">
        <v>0</v>
      </c>
      <c r="AT56" s="218">
        <v>0</v>
      </c>
      <c r="AU56" s="63">
        <v>0</v>
      </c>
      <c r="AV56" s="75">
        <v>0</v>
      </c>
      <c r="AW56" s="63">
        <v>0</v>
      </c>
      <c r="AX56" s="75">
        <v>0</v>
      </c>
      <c r="AY56" s="218">
        <v>0</v>
      </c>
      <c r="AZ56" s="215">
        <v>20</v>
      </c>
      <c r="BA56" s="76">
        <v>20</v>
      </c>
      <c r="BB56" s="76">
        <v>20</v>
      </c>
      <c r="BC56" s="77">
        <v>0</v>
      </c>
      <c r="BD56" s="77">
        <v>0</v>
      </c>
      <c r="BE56" s="76">
        <v>20</v>
      </c>
      <c r="BF56" s="76">
        <v>20</v>
      </c>
      <c r="BG56" s="77">
        <v>0</v>
      </c>
      <c r="BH56" s="77">
        <v>0</v>
      </c>
      <c r="BI56" s="76">
        <v>20</v>
      </c>
      <c r="BJ56" s="76">
        <v>20</v>
      </c>
      <c r="BK56" s="77">
        <v>0</v>
      </c>
      <c r="BL56" s="77">
        <v>0</v>
      </c>
      <c r="BM56" s="76">
        <v>20</v>
      </c>
      <c r="BN56" s="76">
        <v>20</v>
      </c>
      <c r="BO56" s="77">
        <v>0</v>
      </c>
      <c r="BP56" s="77">
        <v>0</v>
      </c>
    </row>
    <row r="57" spans="1:68">
      <c r="A57" s="86" t="s">
        <v>962</v>
      </c>
      <c r="B57" s="63" t="s">
        <v>101</v>
      </c>
      <c r="C57" s="73">
        <v>0</v>
      </c>
      <c r="D57" s="75">
        <v>0</v>
      </c>
      <c r="E57" s="214" t="s">
        <v>101</v>
      </c>
      <c r="F57" s="214">
        <v>0</v>
      </c>
      <c r="G57" s="215">
        <v>0</v>
      </c>
      <c r="H57" s="214">
        <v>0</v>
      </c>
      <c r="I57" s="216">
        <v>0</v>
      </c>
      <c r="J57" s="63" t="s">
        <v>101</v>
      </c>
      <c r="K57" s="73">
        <v>0</v>
      </c>
      <c r="L57" s="75">
        <v>0</v>
      </c>
      <c r="M57" s="214" t="s">
        <v>101</v>
      </c>
      <c r="N57" s="214">
        <v>0</v>
      </c>
      <c r="O57" s="215">
        <v>0</v>
      </c>
      <c r="P57" s="214">
        <v>0</v>
      </c>
      <c r="Q57" s="216">
        <v>0</v>
      </c>
      <c r="R57" s="217">
        <v>0</v>
      </c>
      <c r="S57" s="217">
        <v>0</v>
      </c>
      <c r="T57" s="217">
        <v>0</v>
      </c>
      <c r="U57" s="218">
        <v>0</v>
      </c>
      <c r="V57" s="63">
        <v>0</v>
      </c>
      <c r="W57" s="75">
        <v>0</v>
      </c>
      <c r="X57" s="63">
        <v>0</v>
      </c>
      <c r="Y57" s="75">
        <v>0</v>
      </c>
      <c r="Z57" s="218">
        <v>0</v>
      </c>
      <c r="AA57" s="63" t="s">
        <v>101</v>
      </c>
      <c r="AB57" s="73">
        <v>0</v>
      </c>
      <c r="AC57" s="75">
        <v>0</v>
      </c>
      <c r="AD57" s="214" t="s">
        <v>101</v>
      </c>
      <c r="AE57" s="214">
        <v>0</v>
      </c>
      <c r="AF57" s="215">
        <v>0</v>
      </c>
      <c r="AG57" s="214">
        <v>0</v>
      </c>
      <c r="AH57" s="216">
        <v>0</v>
      </c>
      <c r="AI57" s="63" t="s">
        <v>101</v>
      </c>
      <c r="AJ57" s="73">
        <v>0</v>
      </c>
      <c r="AK57" s="75">
        <v>0</v>
      </c>
      <c r="AL57" s="214" t="s">
        <v>101</v>
      </c>
      <c r="AM57" s="214">
        <v>0</v>
      </c>
      <c r="AN57" s="215">
        <v>0</v>
      </c>
      <c r="AO57" s="214">
        <v>0</v>
      </c>
      <c r="AP57" s="216">
        <v>0</v>
      </c>
      <c r="AQ57" s="217">
        <v>0</v>
      </c>
      <c r="AR57" s="217">
        <v>0</v>
      </c>
      <c r="AS57" s="217">
        <v>0</v>
      </c>
      <c r="AT57" s="218">
        <v>0</v>
      </c>
      <c r="AU57" s="63">
        <v>0</v>
      </c>
      <c r="AV57" s="75">
        <v>0</v>
      </c>
      <c r="AW57" s="63">
        <v>0</v>
      </c>
      <c r="AX57" s="75">
        <v>0</v>
      </c>
      <c r="AY57" s="218">
        <v>0</v>
      </c>
      <c r="AZ57" s="215">
        <v>20</v>
      </c>
      <c r="BA57" s="76">
        <v>20</v>
      </c>
      <c r="BB57" s="76">
        <v>20</v>
      </c>
      <c r="BC57" s="77">
        <v>0</v>
      </c>
      <c r="BD57" s="77">
        <v>0</v>
      </c>
      <c r="BE57" s="76">
        <v>20</v>
      </c>
      <c r="BF57" s="76">
        <v>20</v>
      </c>
      <c r="BG57" s="77">
        <v>0</v>
      </c>
      <c r="BH57" s="77">
        <v>0</v>
      </c>
      <c r="BI57" s="76">
        <v>20</v>
      </c>
      <c r="BJ57" s="76">
        <v>20</v>
      </c>
      <c r="BK57" s="77">
        <v>0</v>
      </c>
      <c r="BL57" s="77">
        <v>0</v>
      </c>
      <c r="BM57" s="76">
        <v>20</v>
      </c>
      <c r="BN57" s="76">
        <v>20</v>
      </c>
      <c r="BO57" s="77">
        <v>0</v>
      </c>
      <c r="BP57" s="77">
        <v>0</v>
      </c>
    </row>
    <row r="58" spans="1:68">
      <c r="A58" s="86" t="s">
        <v>964</v>
      </c>
      <c r="B58" s="63" t="s">
        <v>101</v>
      </c>
      <c r="C58" s="73">
        <v>0</v>
      </c>
      <c r="D58" s="75">
        <v>0</v>
      </c>
      <c r="E58" s="214" t="s">
        <v>101</v>
      </c>
      <c r="F58" s="214">
        <v>0</v>
      </c>
      <c r="G58" s="215">
        <v>0</v>
      </c>
      <c r="H58" s="214">
        <v>0</v>
      </c>
      <c r="I58" s="216">
        <v>0</v>
      </c>
      <c r="J58" s="63" t="s">
        <v>101</v>
      </c>
      <c r="K58" s="73">
        <v>0</v>
      </c>
      <c r="L58" s="75">
        <v>0</v>
      </c>
      <c r="M58" s="214" t="s">
        <v>101</v>
      </c>
      <c r="N58" s="214">
        <v>0</v>
      </c>
      <c r="O58" s="215">
        <v>0</v>
      </c>
      <c r="P58" s="214">
        <v>0</v>
      </c>
      <c r="Q58" s="216">
        <v>0</v>
      </c>
      <c r="R58" s="217">
        <v>0</v>
      </c>
      <c r="S58" s="217">
        <v>0</v>
      </c>
      <c r="T58" s="217">
        <v>0</v>
      </c>
      <c r="U58" s="218">
        <v>0</v>
      </c>
      <c r="V58" s="63">
        <v>0</v>
      </c>
      <c r="W58" s="75">
        <v>0</v>
      </c>
      <c r="X58" s="63">
        <v>0</v>
      </c>
      <c r="Y58" s="75">
        <v>0</v>
      </c>
      <c r="Z58" s="218">
        <v>0</v>
      </c>
      <c r="AA58" s="63" t="s">
        <v>101</v>
      </c>
      <c r="AB58" s="73">
        <v>0</v>
      </c>
      <c r="AC58" s="75">
        <v>0</v>
      </c>
      <c r="AD58" s="214" t="s">
        <v>101</v>
      </c>
      <c r="AE58" s="214">
        <v>0</v>
      </c>
      <c r="AF58" s="215">
        <v>0</v>
      </c>
      <c r="AG58" s="214">
        <v>0</v>
      </c>
      <c r="AH58" s="216">
        <v>0</v>
      </c>
      <c r="AI58" s="63" t="s">
        <v>101</v>
      </c>
      <c r="AJ58" s="73">
        <v>0</v>
      </c>
      <c r="AK58" s="75">
        <v>0</v>
      </c>
      <c r="AL58" s="214" t="s">
        <v>101</v>
      </c>
      <c r="AM58" s="214">
        <v>0</v>
      </c>
      <c r="AN58" s="215">
        <v>0</v>
      </c>
      <c r="AO58" s="214">
        <v>0</v>
      </c>
      <c r="AP58" s="216">
        <v>0</v>
      </c>
      <c r="AQ58" s="217">
        <v>0</v>
      </c>
      <c r="AR58" s="217">
        <v>0</v>
      </c>
      <c r="AS58" s="217">
        <v>0</v>
      </c>
      <c r="AT58" s="218">
        <v>0</v>
      </c>
      <c r="AU58" s="63">
        <v>0</v>
      </c>
      <c r="AV58" s="75">
        <v>0</v>
      </c>
      <c r="AW58" s="63">
        <v>0</v>
      </c>
      <c r="AX58" s="75">
        <v>0</v>
      </c>
      <c r="AY58" s="218">
        <v>0</v>
      </c>
      <c r="AZ58" s="215">
        <v>20</v>
      </c>
      <c r="BA58" s="76">
        <v>20</v>
      </c>
      <c r="BB58" s="76">
        <v>20</v>
      </c>
      <c r="BC58" s="77">
        <v>0</v>
      </c>
      <c r="BD58" s="77">
        <v>0</v>
      </c>
      <c r="BE58" s="76">
        <v>20</v>
      </c>
      <c r="BF58" s="76">
        <v>20</v>
      </c>
      <c r="BG58" s="77">
        <v>0</v>
      </c>
      <c r="BH58" s="77">
        <v>0</v>
      </c>
      <c r="BI58" s="76">
        <v>20</v>
      </c>
      <c r="BJ58" s="76">
        <v>20</v>
      </c>
      <c r="BK58" s="77">
        <v>0</v>
      </c>
      <c r="BL58" s="77">
        <v>0</v>
      </c>
      <c r="BM58" s="76">
        <v>20</v>
      </c>
      <c r="BN58" s="76">
        <v>20</v>
      </c>
      <c r="BO58" s="77">
        <v>0</v>
      </c>
      <c r="BP58" s="77">
        <v>0</v>
      </c>
    </row>
    <row r="59" spans="1:68">
      <c r="A59" s="86" t="s">
        <v>985</v>
      </c>
      <c r="B59" s="63" t="s">
        <v>101</v>
      </c>
      <c r="C59" s="73">
        <v>0</v>
      </c>
      <c r="D59" s="75">
        <v>0</v>
      </c>
      <c r="E59" s="214" t="s">
        <v>101</v>
      </c>
      <c r="F59" s="214">
        <v>0</v>
      </c>
      <c r="G59" s="215">
        <v>0</v>
      </c>
      <c r="H59" s="214">
        <v>0</v>
      </c>
      <c r="I59" s="216">
        <v>0</v>
      </c>
      <c r="J59" s="63" t="s">
        <v>101</v>
      </c>
      <c r="K59" s="73">
        <v>0</v>
      </c>
      <c r="L59" s="75">
        <v>0</v>
      </c>
      <c r="M59" s="214" t="s">
        <v>101</v>
      </c>
      <c r="N59" s="214">
        <v>0</v>
      </c>
      <c r="O59" s="215">
        <v>0</v>
      </c>
      <c r="P59" s="214">
        <v>0</v>
      </c>
      <c r="Q59" s="216">
        <v>0</v>
      </c>
      <c r="R59" s="217">
        <v>0</v>
      </c>
      <c r="S59" s="217">
        <v>0</v>
      </c>
      <c r="T59" s="217">
        <v>0</v>
      </c>
      <c r="U59" s="218">
        <v>0</v>
      </c>
      <c r="V59" s="63">
        <v>0</v>
      </c>
      <c r="W59" s="75">
        <v>0</v>
      </c>
      <c r="X59" s="63">
        <v>0</v>
      </c>
      <c r="Y59" s="75">
        <v>0</v>
      </c>
      <c r="Z59" s="218">
        <v>0</v>
      </c>
      <c r="AA59" s="63" t="s">
        <v>101</v>
      </c>
      <c r="AB59" s="73">
        <v>0</v>
      </c>
      <c r="AC59" s="75">
        <v>0</v>
      </c>
      <c r="AD59" s="214" t="s">
        <v>101</v>
      </c>
      <c r="AE59" s="214">
        <v>0</v>
      </c>
      <c r="AF59" s="215">
        <v>0</v>
      </c>
      <c r="AG59" s="214">
        <v>0</v>
      </c>
      <c r="AH59" s="216">
        <v>0</v>
      </c>
      <c r="AI59" s="63" t="s">
        <v>101</v>
      </c>
      <c r="AJ59" s="73">
        <v>0</v>
      </c>
      <c r="AK59" s="75">
        <v>0</v>
      </c>
      <c r="AL59" s="214" t="s">
        <v>101</v>
      </c>
      <c r="AM59" s="214">
        <v>0</v>
      </c>
      <c r="AN59" s="215">
        <v>0</v>
      </c>
      <c r="AO59" s="214">
        <v>0</v>
      </c>
      <c r="AP59" s="216">
        <v>0</v>
      </c>
      <c r="AQ59" s="217">
        <v>0</v>
      </c>
      <c r="AR59" s="217">
        <v>0</v>
      </c>
      <c r="AS59" s="217">
        <v>0</v>
      </c>
      <c r="AT59" s="218">
        <v>0</v>
      </c>
      <c r="AU59" s="63">
        <v>0</v>
      </c>
      <c r="AV59" s="75">
        <v>0</v>
      </c>
      <c r="AW59" s="63">
        <v>0</v>
      </c>
      <c r="AX59" s="75">
        <v>0</v>
      </c>
      <c r="AY59" s="218">
        <v>0</v>
      </c>
      <c r="AZ59" s="215">
        <v>20</v>
      </c>
      <c r="BA59" s="76">
        <v>20</v>
      </c>
      <c r="BB59" s="76">
        <v>20</v>
      </c>
      <c r="BC59" s="77">
        <v>0</v>
      </c>
      <c r="BD59" s="77">
        <v>0</v>
      </c>
      <c r="BE59" s="76">
        <v>20</v>
      </c>
      <c r="BF59" s="76">
        <v>20</v>
      </c>
      <c r="BG59" s="77">
        <v>0</v>
      </c>
      <c r="BH59" s="77">
        <v>0</v>
      </c>
      <c r="BI59" s="76">
        <v>20</v>
      </c>
      <c r="BJ59" s="76">
        <v>20</v>
      </c>
      <c r="BK59" s="77">
        <v>0</v>
      </c>
      <c r="BL59" s="77">
        <v>0</v>
      </c>
      <c r="BM59" s="76">
        <v>20</v>
      </c>
      <c r="BN59" s="76">
        <v>20</v>
      </c>
      <c r="BO59" s="77">
        <v>0</v>
      </c>
      <c r="BP59" s="77">
        <v>0</v>
      </c>
    </row>
    <row r="60" spans="1:68">
      <c r="A60" s="86" t="s">
        <v>987</v>
      </c>
      <c r="B60" s="63" t="s">
        <v>101</v>
      </c>
      <c r="C60" s="73">
        <v>0</v>
      </c>
      <c r="D60" s="75">
        <v>0</v>
      </c>
      <c r="E60" s="214" t="s">
        <v>101</v>
      </c>
      <c r="F60" s="214">
        <v>0</v>
      </c>
      <c r="G60" s="215">
        <v>0</v>
      </c>
      <c r="H60" s="214">
        <v>0</v>
      </c>
      <c r="I60" s="216">
        <v>0</v>
      </c>
      <c r="J60" s="63" t="s">
        <v>101</v>
      </c>
      <c r="K60" s="73">
        <v>0</v>
      </c>
      <c r="L60" s="75">
        <v>0</v>
      </c>
      <c r="M60" s="214" t="s">
        <v>101</v>
      </c>
      <c r="N60" s="214">
        <v>0</v>
      </c>
      <c r="O60" s="215">
        <v>0</v>
      </c>
      <c r="P60" s="214">
        <v>0</v>
      </c>
      <c r="Q60" s="216">
        <v>0</v>
      </c>
      <c r="R60" s="217">
        <v>0</v>
      </c>
      <c r="S60" s="217">
        <v>0</v>
      </c>
      <c r="T60" s="217">
        <v>0</v>
      </c>
      <c r="U60" s="218">
        <v>0</v>
      </c>
      <c r="V60" s="63">
        <v>0</v>
      </c>
      <c r="W60" s="75">
        <v>0</v>
      </c>
      <c r="X60" s="63">
        <v>0</v>
      </c>
      <c r="Y60" s="75">
        <v>0</v>
      </c>
      <c r="Z60" s="218">
        <v>0</v>
      </c>
      <c r="AA60" s="63" t="s">
        <v>101</v>
      </c>
      <c r="AB60" s="73">
        <v>0</v>
      </c>
      <c r="AC60" s="75">
        <v>0</v>
      </c>
      <c r="AD60" s="214" t="s">
        <v>101</v>
      </c>
      <c r="AE60" s="214">
        <v>0</v>
      </c>
      <c r="AF60" s="215">
        <v>0</v>
      </c>
      <c r="AG60" s="214">
        <v>0</v>
      </c>
      <c r="AH60" s="216">
        <v>0</v>
      </c>
      <c r="AI60" s="63" t="s">
        <v>101</v>
      </c>
      <c r="AJ60" s="73">
        <v>0</v>
      </c>
      <c r="AK60" s="75">
        <v>0</v>
      </c>
      <c r="AL60" s="214" t="s">
        <v>101</v>
      </c>
      <c r="AM60" s="214">
        <v>0</v>
      </c>
      <c r="AN60" s="215">
        <v>0</v>
      </c>
      <c r="AO60" s="214">
        <v>0</v>
      </c>
      <c r="AP60" s="216">
        <v>0</v>
      </c>
      <c r="AQ60" s="217">
        <v>0</v>
      </c>
      <c r="AR60" s="217">
        <v>0</v>
      </c>
      <c r="AS60" s="217">
        <v>0</v>
      </c>
      <c r="AT60" s="218">
        <v>0</v>
      </c>
      <c r="AU60" s="63">
        <v>0</v>
      </c>
      <c r="AV60" s="75">
        <v>0</v>
      </c>
      <c r="AW60" s="63">
        <v>0</v>
      </c>
      <c r="AX60" s="75">
        <v>0</v>
      </c>
      <c r="AY60" s="218">
        <v>0</v>
      </c>
      <c r="AZ60" s="215">
        <v>20</v>
      </c>
      <c r="BA60" s="76">
        <v>20</v>
      </c>
      <c r="BB60" s="76">
        <v>20</v>
      </c>
      <c r="BC60" s="77">
        <v>0</v>
      </c>
      <c r="BD60" s="77">
        <v>0</v>
      </c>
      <c r="BE60" s="76">
        <v>20</v>
      </c>
      <c r="BF60" s="76">
        <v>20</v>
      </c>
      <c r="BG60" s="77">
        <v>0</v>
      </c>
      <c r="BH60" s="77">
        <v>0</v>
      </c>
      <c r="BI60" s="76">
        <v>20</v>
      </c>
      <c r="BJ60" s="76">
        <v>20</v>
      </c>
      <c r="BK60" s="77">
        <v>0</v>
      </c>
      <c r="BL60" s="77">
        <v>0</v>
      </c>
      <c r="BM60" s="76">
        <v>20</v>
      </c>
      <c r="BN60" s="76">
        <v>20</v>
      </c>
      <c r="BO60" s="77">
        <v>0</v>
      </c>
      <c r="BP60" s="77">
        <v>0</v>
      </c>
    </row>
    <row r="61" spans="1:68">
      <c r="A61" s="86" t="s">
        <v>988</v>
      </c>
      <c r="B61" s="63" t="s">
        <v>101</v>
      </c>
      <c r="C61" s="73">
        <v>0</v>
      </c>
      <c r="D61" s="75">
        <v>0</v>
      </c>
      <c r="E61" s="214" t="s">
        <v>101</v>
      </c>
      <c r="F61" s="214">
        <v>0</v>
      </c>
      <c r="G61" s="215">
        <v>0</v>
      </c>
      <c r="H61" s="214">
        <v>0</v>
      </c>
      <c r="I61" s="216">
        <v>0</v>
      </c>
      <c r="J61" s="63" t="s">
        <v>101</v>
      </c>
      <c r="K61" s="73">
        <v>0</v>
      </c>
      <c r="L61" s="75">
        <v>0</v>
      </c>
      <c r="M61" s="214" t="s">
        <v>101</v>
      </c>
      <c r="N61" s="214">
        <v>0</v>
      </c>
      <c r="O61" s="215">
        <v>0</v>
      </c>
      <c r="P61" s="214">
        <v>0</v>
      </c>
      <c r="Q61" s="216">
        <v>0</v>
      </c>
      <c r="R61" s="217">
        <v>0</v>
      </c>
      <c r="S61" s="217">
        <v>0</v>
      </c>
      <c r="T61" s="217">
        <v>0</v>
      </c>
      <c r="U61" s="218">
        <v>0</v>
      </c>
      <c r="V61" s="63">
        <v>0</v>
      </c>
      <c r="W61" s="75">
        <v>0</v>
      </c>
      <c r="X61" s="63">
        <v>0</v>
      </c>
      <c r="Y61" s="75">
        <v>0</v>
      </c>
      <c r="Z61" s="218">
        <v>0</v>
      </c>
      <c r="AA61" s="63" t="s">
        <v>101</v>
      </c>
      <c r="AB61" s="73">
        <v>0</v>
      </c>
      <c r="AC61" s="75">
        <v>0</v>
      </c>
      <c r="AD61" s="214" t="s">
        <v>101</v>
      </c>
      <c r="AE61" s="214">
        <v>0</v>
      </c>
      <c r="AF61" s="215">
        <v>0</v>
      </c>
      <c r="AG61" s="214">
        <v>0</v>
      </c>
      <c r="AH61" s="216">
        <v>0</v>
      </c>
      <c r="AI61" s="63" t="s">
        <v>101</v>
      </c>
      <c r="AJ61" s="73">
        <v>0</v>
      </c>
      <c r="AK61" s="75">
        <v>0</v>
      </c>
      <c r="AL61" s="214" t="s">
        <v>101</v>
      </c>
      <c r="AM61" s="214">
        <v>0</v>
      </c>
      <c r="AN61" s="215">
        <v>0</v>
      </c>
      <c r="AO61" s="214">
        <v>0</v>
      </c>
      <c r="AP61" s="216">
        <v>0</v>
      </c>
      <c r="AQ61" s="217">
        <v>0</v>
      </c>
      <c r="AR61" s="217">
        <v>0</v>
      </c>
      <c r="AS61" s="217">
        <v>0</v>
      </c>
      <c r="AT61" s="218">
        <v>0</v>
      </c>
      <c r="AU61" s="63">
        <v>0</v>
      </c>
      <c r="AV61" s="75">
        <v>0</v>
      </c>
      <c r="AW61" s="63">
        <v>0</v>
      </c>
      <c r="AX61" s="75">
        <v>0</v>
      </c>
      <c r="AY61" s="218">
        <v>0</v>
      </c>
      <c r="AZ61" s="215">
        <v>20</v>
      </c>
      <c r="BA61" s="76">
        <v>20</v>
      </c>
      <c r="BB61" s="76">
        <v>20</v>
      </c>
      <c r="BC61" s="77">
        <v>0</v>
      </c>
      <c r="BD61" s="77">
        <v>0</v>
      </c>
      <c r="BE61" s="76">
        <v>20</v>
      </c>
      <c r="BF61" s="76">
        <v>20</v>
      </c>
      <c r="BG61" s="77">
        <v>0</v>
      </c>
      <c r="BH61" s="77">
        <v>0</v>
      </c>
      <c r="BI61" s="76">
        <v>20</v>
      </c>
      <c r="BJ61" s="76">
        <v>20</v>
      </c>
      <c r="BK61" s="77">
        <v>0</v>
      </c>
      <c r="BL61" s="77">
        <v>0</v>
      </c>
      <c r="BM61" s="76">
        <v>20</v>
      </c>
      <c r="BN61" s="76">
        <v>20</v>
      </c>
      <c r="BO61" s="77">
        <v>0</v>
      </c>
      <c r="BP61" s="77">
        <v>0</v>
      </c>
    </row>
    <row r="62" spans="1:68">
      <c r="A62" s="86" t="s">
        <v>999</v>
      </c>
      <c r="B62" s="63" t="s">
        <v>101</v>
      </c>
      <c r="C62" s="73">
        <v>0</v>
      </c>
      <c r="D62" s="75">
        <v>0</v>
      </c>
      <c r="E62" s="214" t="s">
        <v>101</v>
      </c>
      <c r="F62" s="214">
        <v>0</v>
      </c>
      <c r="G62" s="215">
        <v>0</v>
      </c>
      <c r="H62" s="214">
        <v>0</v>
      </c>
      <c r="I62" s="216">
        <v>0</v>
      </c>
      <c r="J62" s="63" t="s">
        <v>101</v>
      </c>
      <c r="K62" s="73">
        <v>0</v>
      </c>
      <c r="L62" s="75">
        <v>0</v>
      </c>
      <c r="M62" s="214" t="s">
        <v>101</v>
      </c>
      <c r="N62" s="214">
        <v>0</v>
      </c>
      <c r="O62" s="215">
        <v>0</v>
      </c>
      <c r="P62" s="214">
        <v>0</v>
      </c>
      <c r="Q62" s="216">
        <v>0</v>
      </c>
      <c r="R62" s="217">
        <v>0</v>
      </c>
      <c r="S62" s="217">
        <v>0</v>
      </c>
      <c r="T62" s="217">
        <v>0</v>
      </c>
      <c r="U62" s="218">
        <v>0</v>
      </c>
      <c r="V62" s="63">
        <v>0</v>
      </c>
      <c r="W62" s="75">
        <v>0</v>
      </c>
      <c r="X62" s="63">
        <v>0</v>
      </c>
      <c r="Y62" s="75">
        <v>0</v>
      </c>
      <c r="Z62" s="218">
        <v>0</v>
      </c>
      <c r="AA62" s="63" t="s">
        <v>101</v>
      </c>
      <c r="AB62" s="73">
        <v>0</v>
      </c>
      <c r="AC62" s="75">
        <v>0</v>
      </c>
      <c r="AD62" s="214" t="s">
        <v>101</v>
      </c>
      <c r="AE62" s="214">
        <v>0</v>
      </c>
      <c r="AF62" s="215">
        <v>0</v>
      </c>
      <c r="AG62" s="214">
        <v>0</v>
      </c>
      <c r="AH62" s="216">
        <v>0</v>
      </c>
      <c r="AI62" s="63" t="s">
        <v>101</v>
      </c>
      <c r="AJ62" s="73">
        <v>0</v>
      </c>
      <c r="AK62" s="75">
        <v>0</v>
      </c>
      <c r="AL62" s="214" t="s">
        <v>101</v>
      </c>
      <c r="AM62" s="214">
        <v>0</v>
      </c>
      <c r="AN62" s="215">
        <v>0</v>
      </c>
      <c r="AO62" s="214">
        <v>0</v>
      </c>
      <c r="AP62" s="216">
        <v>0</v>
      </c>
      <c r="AQ62" s="217">
        <v>0</v>
      </c>
      <c r="AR62" s="217">
        <v>0</v>
      </c>
      <c r="AS62" s="217">
        <v>0</v>
      </c>
      <c r="AT62" s="218">
        <v>0</v>
      </c>
      <c r="AU62" s="63">
        <v>0</v>
      </c>
      <c r="AV62" s="75">
        <v>0</v>
      </c>
      <c r="AW62" s="63">
        <v>0</v>
      </c>
      <c r="AX62" s="75">
        <v>0</v>
      </c>
      <c r="AY62" s="218">
        <v>0</v>
      </c>
      <c r="AZ62" s="215">
        <v>20</v>
      </c>
      <c r="BA62" s="76">
        <v>20</v>
      </c>
      <c r="BB62" s="76">
        <v>20</v>
      </c>
      <c r="BC62" s="77">
        <v>0</v>
      </c>
      <c r="BD62" s="77">
        <v>0</v>
      </c>
      <c r="BE62" s="76">
        <v>20</v>
      </c>
      <c r="BF62" s="76">
        <v>20</v>
      </c>
      <c r="BG62" s="77">
        <v>0</v>
      </c>
      <c r="BH62" s="77">
        <v>0</v>
      </c>
      <c r="BI62" s="76">
        <v>20</v>
      </c>
      <c r="BJ62" s="76">
        <v>20</v>
      </c>
      <c r="BK62" s="77">
        <v>0</v>
      </c>
      <c r="BL62" s="77">
        <v>0</v>
      </c>
      <c r="BM62" s="76">
        <v>20</v>
      </c>
      <c r="BN62" s="76">
        <v>20</v>
      </c>
      <c r="BO62" s="77">
        <v>0</v>
      </c>
      <c r="BP62" s="77">
        <v>0</v>
      </c>
    </row>
    <row r="63" spans="1:68">
      <c r="A63" s="86" t="s">
        <v>1002</v>
      </c>
      <c r="B63" s="63" t="s">
        <v>101</v>
      </c>
      <c r="C63" s="73">
        <v>0</v>
      </c>
      <c r="D63" s="75">
        <v>0</v>
      </c>
      <c r="E63" s="214" t="s">
        <v>101</v>
      </c>
      <c r="F63" s="214">
        <v>0</v>
      </c>
      <c r="G63" s="215">
        <v>0</v>
      </c>
      <c r="H63" s="214">
        <v>0</v>
      </c>
      <c r="I63" s="216">
        <v>0</v>
      </c>
      <c r="J63" s="63" t="s">
        <v>101</v>
      </c>
      <c r="K63" s="73">
        <v>0</v>
      </c>
      <c r="L63" s="75">
        <v>0</v>
      </c>
      <c r="M63" s="214" t="s">
        <v>101</v>
      </c>
      <c r="N63" s="214">
        <v>0</v>
      </c>
      <c r="O63" s="215">
        <v>0</v>
      </c>
      <c r="P63" s="214">
        <v>0</v>
      </c>
      <c r="Q63" s="216">
        <v>0</v>
      </c>
      <c r="R63" s="217">
        <v>0</v>
      </c>
      <c r="S63" s="217">
        <v>0</v>
      </c>
      <c r="T63" s="217">
        <v>0</v>
      </c>
      <c r="U63" s="218">
        <v>0</v>
      </c>
      <c r="V63" s="63">
        <v>0</v>
      </c>
      <c r="W63" s="75">
        <v>0</v>
      </c>
      <c r="X63" s="63">
        <v>0</v>
      </c>
      <c r="Y63" s="75">
        <v>0</v>
      </c>
      <c r="Z63" s="218">
        <v>0</v>
      </c>
      <c r="AA63" s="63" t="s">
        <v>101</v>
      </c>
      <c r="AB63" s="73">
        <v>0</v>
      </c>
      <c r="AC63" s="75">
        <v>0</v>
      </c>
      <c r="AD63" s="214" t="s">
        <v>101</v>
      </c>
      <c r="AE63" s="214">
        <v>0</v>
      </c>
      <c r="AF63" s="215">
        <v>0</v>
      </c>
      <c r="AG63" s="214">
        <v>0</v>
      </c>
      <c r="AH63" s="216">
        <v>0</v>
      </c>
      <c r="AI63" s="63" t="s">
        <v>101</v>
      </c>
      <c r="AJ63" s="73">
        <v>0</v>
      </c>
      <c r="AK63" s="75">
        <v>0</v>
      </c>
      <c r="AL63" s="214" t="s">
        <v>101</v>
      </c>
      <c r="AM63" s="214">
        <v>0</v>
      </c>
      <c r="AN63" s="215">
        <v>0</v>
      </c>
      <c r="AO63" s="214">
        <v>0</v>
      </c>
      <c r="AP63" s="216">
        <v>0</v>
      </c>
      <c r="AQ63" s="217">
        <v>0</v>
      </c>
      <c r="AR63" s="217">
        <v>0</v>
      </c>
      <c r="AS63" s="217">
        <v>0</v>
      </c>
      <c r="AT63" s="218">
        <v>0</v>
      </c>
      <c r="AU63" s="63">
        <v>0</v>
      </c>
      <c r="AV63" s="75">
        <v>0</v>
      </c>
      <c r="AW63" s="63">
        <v>0</v>
      </c>
      <c r="AX63" s="75">
        <v>0</v>
      </c>
      <c r="AY63" s="218">
        <v>0</v>
      </c>
      <c r="AZ63" s="215">
        <v>20</v>
      </c>
      <c r="BA63" s="76">
        <v>20</v>
      </c>
      <c r="BB63" s="76">
        <v>20</v>
      </c>
      <c r="BC63" s="77">
        <v>0</v>
      </c>
      <c r="BD63" s="77">
        <v>0</v>
      </c>
      <c r="BE63" s="76">
        <v>20</v>
      </c>
      <c r="BF63" s="76">
        <v>20</v>
      </c>
      <c r="BG63" s="77">
        <v>0</v>
      </c>
      <c r="BH63" s="77">
        <v>0</v>
      </c>
      <c r="BI63" s="76">
        <v>20</v>
      </c>
      <c r="BJ63" s="76">
        <v>20</v>
      </c>
      <c r="BK63" s="77">
        <v>0</v>
      </c>
      <c r="BL63" s="77">
        <v>0</v>
      </c>
      <c r="BM63" s="76">
        <v>20</v>
      </c>
      <c r="BN63" s="76">
        <v>20</v>
      </c>
      <c r="BO63" s="77">
        <v>0</v>
      </c>
      <c r="BP63" s="77">
        <v>0</v>
      </c>
    </row>
    <row r="64" spans="1:68">
      <c r="A64" s="86" t="s">
        <v>1003</v>
      </c>
      <c r="B64" s="63" t="s">
        <v>101</v>
      </c>
      <c r="C64" s="73">
        <v>0</v>
      </c>
      <c r="D64" s="75">
        <v>0</v>
      </c>
      <c r="E64" s="214" t="s">
        <v>101</v>
      </c>
      <c r="F64" s="214">
        <v>0</v>
      </c>
      <c r="G64" s="215">
        <v>0</v>
      </c>
      <c r="H64" s="214">
        <v>0</v>
      </c>
      <c r="I64" s="216">
        <v>0</v>
      </c>
      <c r="J64" s="63" t="s">
        <v>101</v>
      </c>
      <c r="K64" s="73">
        <v>0</v>
      </c>
      <c r="L64" s="75">
        <v>0</v>
      </c>
      <c r="M64" s="214" t="s">
        <v>101</v>
      </c>
      <c r="N64" s="214">
        <v>0</v>
      </c>
      <c r="O64" s="215">
        <v>0</v>
      </c>
      <c r="P64" s="214">
        <v>0</v>
      </c>
      <c r="Q64" s="216">
        <v>0</v>
      </c>
      <c r="R64" s="217">
        <v>0</v>
      </c>
      <c r="S64" s="217">
        <v>0</v>
      </c>
      <c r="T64" s="217">
        <v>0</v>
      </c>
      <c r="U64" s="218">
        <v>0</v>
      </c>
      <c r="V64" s="63">
        <v>0</v>
      </c>
      <c r="W64" s="75">
        <v>0</v>
      </c>
      <c r="X64" s="63">
        <v>0</v>
      </c>
      <c r="Y64" s="75">
        <v>0</v>
      </c>
      <c r="Z64" s="218">
        <v>0</v>
      </c>
      <c r="AA64" s="63" t="s">
        <v>101</v>
      </c>
      <c r="AB64" s="73">
        <v>0</v>
      </c>
      <c r="AC64" s="75">
        <v>0</v>
      </c>
      <c r="AD64" s="214" t="s">
        <v>101</v>
      </c>
      <c r="AE64" s="214">
        <v>0</v>
      </c>
      <c r="AF64" s="215">
        <v>0</v>
      </c>
      <c r="AG64" s="214">
        <v>0</v>
      </c>
      <c r="AH64" s="216">
        <v>0</v>
      </c>
      <c r="AI64" s="63" t="s">
        <v>101</v>
      </c>
      <c r="AJ64" s="73">
        <v>0</v>
      </c>
      <c r="AK64" s="75">
        <v>0</v>
      </c>
      <c r="AL64" s="214" t="s">
        <v>101</v>
      </c>
      <c r="AM64" s="214">
        <v>0</v>
      </c>
      <c r="AN64" s="215">
        <v>0</v>
      </c>
      <c r="AO64" s="214">
        <v>0</v>
      </c>
      <c r="AP64" s="216">
        <v>0</v>
      </c>
      <c r="AQ64" s="217">
        <v>0</v>
      </c>
      <c r="AR64" s="217">
        <v>0</v>
      </c>
      <c r="AS64" s="217">
        <v>0</v>
      </c>
      <c r="AT64" s="218">
        <v>0</v>
      </c>
      <c r="AU64" s="63">
        <v>0</v>
      </c>
      <c r="AV64" s="75">
        <v>0</v>
      </c>
      <c r="AW64" s="63">
        <v>0</v>
      </c>
      <c r="AX64" s="75">
        <v>0</v>
      </c>
      <c r="AY64" s="218">
        <v>0</v>
      </c>
      <c r="AZ64" s="215">
        <v>20</v>
      </c>
      <c r="BA64" s="76">
        <v>20</v>
      </c>
      <c r="BB64" s="76">
        <v>20</v>
      </c>
      <c r="BC64" s="77">
        <v>0</v>
      </c>
      <c r="BD64" s="77">
        <v>0</v>
      </c>
      <c r="BE64" s="76">
        <v>20</v>
      </c>
      <c r="BF64" s="76">
        <v>20</v>
      </c>
      <c r="BG64" s="77">
        <v>0</v>
      </c>
      <c r="BH64" s="77">
        <v>0</v>
      </c>
      <c r="BI64" s="76">
        <v>20</v>
      </c>
      <c r="BJ64" s="76">
        <v>20</v>
      </c>
      <c r="BK64" s="77">
        <v>0</v>
      </c>
      <c r="BL64" s="77">
        <v>0</v>
      </c>
      <c r="BM64" s="76">
        <v>20</v>
      </c>
      <c r="BN64" s="76">
        <v>20</v>
      </c>
      <c r="BO64" s="77">
        <v>0</v>
      </c>
      <c r="BP64" s="77">
        <v>0</v>
      </c>
    </row>
    <row r="65" spans="1:68">
      <c r="A65" s="86" t="s">
        <v>1005</v>
      </c>
      <c r="B65" s="63" t="s">
        <v>101</v>
      </c>
      <c r="C65" s="73">
        <v>0</v>
      </c>
      <c r="D65" s="75">
        <v>0</v>
      </c>
      <c r="E65" s="214" t="s">
        <v>101</v>
      </c>
      <c r="F65" s="214">
        <v>0</v>
      </c>
      <c r="G65" s="215">
        <v>0</v>
      </c>
      <c r="H65" s="214">
        <v>0</v>
      </c>
      <c r="I65" s="216">
        <v>0</v>
      </c>
      <c r="J65" s="63" t="s">
        <v>101</v>
      </c>
      <c r="K65" s="73">
        <v>0</v>
      </c>
      <c r="L65" s="75">
        <v>0</v>
      </c>
      <c r="M65" s="214" t="s">
        <v>101</v>
      </c>
      <c r="N65" s="214">
        <v>0</v>
      </c>
      <c r="O65" s="215">
        <v>0</v>
      </c>
      <c r="P65" s="214">
        <v>0</v>
      </c>
      <c r="Q65" s="216">
        <v>0</v>
      </c>
      <c r="R65" s="217">
        <v>0</v>
      </c>
      <c r="S65" s="217">
        <v>0</v>
      </c>
      <c r="T65" s="217">
        <v>0</v>
      </c>
      <c r="U65" s="218">
        <v>0</v>
      </c>
      <c r="V65" s="63">
        <v>0</v>
      </c>
      <c r="W65" s="75">
        <v>0</v>
      </c>
      <c r="X65" s="63">
        <v>0</v>
      </c>
      <c r="Y65" s="75">
        <v>0</v>
      </c>
      <c r="Z65" s="218">
        <v>0</v>
      </c>
      <c r="AA65" s="63" t="s">
        <v>101</v>
      </c>
      <c r="AB65" s="73">
        <v>0</v>
      </c>
      <c r="AC65" s="75">
        <v>0</v>
      </c>
      <c r="AD65" s="214" t="s">
        <v>101</v>
      </c>
      <c r="AE65" s="214">
        <v>0</v>
      </c>
      <c r="AF65" s="215">
        <v>0</v>
      </c>
      <c r="AG65" s="214">
        <v>0</v>
      </c>
      <c r="AH65" s="216">
        <v>0</v>
      </c>
      <c r="AI65" s="63" t="s">
        <v>101</v>
      </c>
      <c r="AJ65" s="73">
        <v>0</v>
      </c>
      <c r="AK65" s="75">
        <v>0</v>
      </c>
      <c r="AL65" s="214" t="s">
        <v>101</v>
      </c>
      <c r="AM65" s="214">
        <v>0</v>
      </c>
      <c r="AN65" s="215">
        <v>0</v>
      </c>
      <c r="AO65" s="214">
        <v>0</v>
      </c>
      <c r="AP65" s="216">
        <v>0</v>
      </c>
      <c r="AQ65" s="217">
        <v>0</v>
      </c>
      <c r="AR65" s="217">
        <v>0</v>
      </c>
      <c r="AS65" s="217">
        <v>0</v>
      </c>
      <c r="AT65" s="218">
        <v>0</v>
      </c>
      <c r="AU65" s="63">
        <v>0</v>
      </c>
      <c r="AV65" s="75">
        <v>0</v>
      </c>
      <c r="AW65" s="63">
        <v>0</v>
      </c>
      <c r="AX65" s="75">
        <v>0</v>
      </c>
      <c r="AY65" s="218">
        <v>0</v>
      </c>
      <c r="AZ65" s="215">
        <v>20</v>
      </c>
      <c r="BA65" s="76">
        <v>20</v>
      </c>
      <c r="BB65" s="76">
        <v>20</v>
      </c>
      <c r="BC65" s="77">
        <v>0</v>
      </c>
      <c r="BD65" s="77">
        <v>0</v>
      </c>
      <c r="BE65" s="76">
        <v>20</v>
      </c>
      <c r="BF65" s="76">
        <v>20</v>
      </c>
      <c r="BG65" s="77">
        <v>0</v>
      </c>
      <c r="BH65" s="77">
        <v>0</v>
      </c>
      <c r="BI65" s="76">
        <v>20</v>
      </c>
      <c r="BJ65" s="76">
        <v>20</v>
      </c>
      <c r="BK65" s="77">
        <v>0</v>
      </c>
      <c r="BL65" s="77">
        <v>0</v>
      </c>
      <c r="BM65" s="76">
        <v>20</v>
      </c>
      <c r="BN65" s="76">
        <v>20</v>
      </c>
      <c r="BO65" s="77">
        <v>0</v>
      </c>
      <c r="BP65" s="77">
        <v>0</v>
      </c>
    </row>
    <row r="66" spans="1:68">
      <c r="A66" s="86" t="s">
        <v>1007</v>
      </c>
      <c r="B66" s="63" t="s">
        <v>101</v>
      </c>
      <c r="C66" s="73">
        <v>0</v>
      </c>
      <c r="D66" s="75">
        <v>0</v>
      </c>
      <c r="E66" s="214" t="s">
        <v>101</v>
      </c>
      <c r="F66" s="214">
        <v>0</v>
      </c>
      <c r="G66" s="215">
        <v>0</v>
      </c>
      <c r="H66" s="214">
        <v>0</v>
      </c>
      <c r="I66" s="216">
        <v>0</v>
      </c>
      <c r="J66" s="63" t="s">
        <v>101</v>
      </c>
      <c r="K66" s="73">
        <v>0</v>
      </c>
      <c r="L66" s="75">
        <v>0</v>
      </c>
      <c r="M66" s="214" t="s">
        <v>101</v>
      </c>
      <c r="N66" s="214">
        <v>0</v>
      </c>
      <c r="O66" s="215">
        <v>0</v>
      </c>
      <c r="P66" s="214">
        <v>0</v>
      </c>
      <c r="Q66" s="216">
        <v>0</v>
      </c>
      <c r="R66" s="217">
        <v>0</v>
      </c>
      <c r="S66" s="217">
        <v>0</v>
      </c>
      <c r="T66" s="217">
        <v>0</v>
      </c>
      <c r="U66" s="218">
        <v>0</v>
      </c>
      <c r="V66" s="63">
        <v>0</v>
      </c>
      <c r="W66" s="75">
        <v>0</v>
      </c>
      <c r="X66" s="63">
        <v>0</v>
      </c>
      <c r="Y66" s="75">
        <v>0</v>
      </c>
      <c r="Z66" s="218">
        <v>0</v>
      </c>
      <c r="AA66" s="63" t="s">
        <v>101</v>
      </c>
      <c r="AB66" s="73">
        <v>0</v>
      </c>
      <c r="AC66" s="75">
        <v>0</v>
      </c>
      <c r="AD66" s="214" t="s">
        <v>101</v>
      </c>
      <c r="AE66" s="214">
        <v>0</v>
      </c>
      <c r="AF66" s="215">
        <v>0</v>
      </c>
      <c r="AG66" s="214">
        <v>0</v>
      </c>
      <c r="AH66" s="216">
        <v>0</v>
      </c>
      <c r="AI66" s="63" t="s">
        <v>101</v>
      </c>
      <c r="AJ66" s="73">
        <v>0</v>
      </c>
      <c r="AK66" s="75">
        <v>0</v>
      </c>
      <c r="AL66" s="214" t="s">
        <v>101</v>
      </c>
      <c r="AM66" s="214">
        <v>0</v>
      </c>
      <c r="AN66" s="215">
        <v>0</v>
      </c>
      <c r="AO66" s="214">
        <v>0</v>
      </c>
      <c r="AP66" s="216">
        <v>0</v>
      </c>
      <c r="AQ66" s="217">
        <v>0</v>
      </c>
      <c r="AR66" s="217">
        <v>0</v>
      </c>
      <c r="AS66" s="217">
        <v>0</v>
      </c>
      <c r="AT66" s="218">
        <v>0</v>
      </c>
      <c r="AU66" s="63">
        <v>0</v>
      </c>
      <c r="AV66" s="75">
        <v>0</v>
      </c>
      <c r="AW66" s="63">
        <v>0</v>
      </c>
      <c r="AX66" s="75">
        <v>0</v>
      </c>
      <c r="AY66" s="218">
        <v>0</v>
      </c>
      <c r="AZ66" s="215">
        <v>20</v>
      </c>
      <c r="BA66" s="76">
        <v>20</v>
      </c>
      <c r="BB66" s="76">
        <v>20</v>
      </c>
      <c r="BC66" s="77">
        <v>0</v>
      </c>
      <c r="BD66" s="77">
        <v>0</v>
      </c>
      <c r="BE66" s="76">
        <v>20</v>
      </c>
      <c r="BF66" s="76">
        <v>20</v>
      </c>
      <c r="BG66" s="77">
        <v>0</v>
      </c>
      <c r="BH66" s="77">
        <v>0</v>
      </c>
      <c r="BI66" s="76">
        <v>20</v>
      </c>
      <c r="BJ66" s="76">
        <v>20</v>
      </c>
      <c r="BK66" s="77">
        <v>0</v>
      </c>
      <c r="BL66" s="77">
        <v>0</v>
      </c>
      <c r="BM66" s="76">
        <v>20</v>
      </c>
      <c r="BN66" s="76">
        <v>20</v>
      </c>
      <c r="BO66" s="77">
        <v>0</v>
      </c>
      <c r="BP66" s="77">
        <v>0</v>
      </c>
    </row>
    <row r="67" spans="1:68">
      <c r="A67" s="86" t="s">
        <v>1009</v>
      </c>
      <c r="B67" s="63" t="s">
        <v>101</v>
      </c>
      <c r="C67" s="73">
        <v>0</v>
      </c>
      <c r="D67" s="75">
        <v>0</v>
      </c>
      <c r="E67" s="214" t="s">
        <v>101</v>
      </c>
      <c r="F67" s="214">
        <v>0</v>
      </c>
      <c r="G67" s="215">
        <v>0</v>
      </c>
      <c r="H67" s="214">
        <v>0</v>
      </c>
      <c r="I67" s="216">
        <v>0</v>
      </c>
      <c r="J67" s="63" t="s">
        <v>101</v>
      </c>
      <c r="K67" s="73">
        <v>0</v>
      </c>
      <c r="L67" s="75">
        <v>0</v>
      </c>
      <c r="M67" s="214" t="s">
        <v>101</v>
      </c>
      <c r="N67" s="214">
        <v>0</v>
      </c>
      <c r="O67" s="215">
        <v>0</v>
      </c>
      <c r="P67" s="214">
        <v>0</v>
      </c>
      <c r="Q67" s="216">
        <v>0</v>
      </c>
      <c r="R67" s="217">
        <v>0</v>
      </c>
      <c r="S67" s="217">
        <v>0</v>
      </c>
      <c r="T67" s="217">
        <v>0</v>
      </c>
      <c r="U67" s="218">
        <v>0</v>
      </c>
      <c r="V67" s="63">
        <v>0</v>
      </c>
      <c r="W67" s="75">
        <v>0</v>
      </c>
      <c r="X67" s="63">
        <v>0</v>
      </c>
      <c r="Y67" s="75">
        <v>0</v>
      </c>
      <c r="Z67" s="218">
        <v>0</v>
      </c>
      <c r="AA67" s="63" t="s">
        <v>101</v>
      </c>
      <c r="AB67" s="73">
        <v>0</v>
      </c>
      <c r="AC67" s="75">
        <v>0</v>
      </c>
      <c r="AD67" s="214" t="s">
        <v>101</v>
      </c>
      <c r="AE67" s="214">
        <v>0</v>
      </c>
      <c r="AF67" s="215">
        <v>0</v>
      </c>
      <c r="AG67" s="214">
        <v>0</v>
      </c>
      <c r="AH67" s="216">
        <v>0</v>
      </c>
      <c r="AI67" s="63" t="s">
        <v>101</v>
      </c>
      <c r="AJ67" s="73">
        <v>0</v>
      </c>
      <c r="AK67" s="75">
        <v>0</v>
      </c>
      <c r="AL67" s="214" t="s">
        <v>101</v>
      </c>
      <c r="AM67" s="214">
        <v>0</v>
      </c>
      <c r="AN67" s="215">
        <v>0</v>
      </c>
      <c r="AO67" s="214">
        <v>0</v>
      </c>
      <c r="AP67" s="216">
        <v>0</v>
      </c>
      <c r="AQ67" s="217">
        <v>0</v>
      </c>
      <c r="AR67" s="217">
        <v>0</v>
      </c>
      <c r="AS67" s="217">
        <v>0</v>
      </c>
      <c r="AT67" s="218">
        <v>0</v>
      </c>
      <c r="AU67" s="63">
        <v>0</v>
      </c>
      <c r="AV67" s="75">
        <v>0</v>
      </c>
      <c r="AW67" s="63">
        <v>0</v>
      </c>
      <c r="AX67" s="75">
        <v>0</v>
      </c>
      <c r="AY67" s="218">
        <v>0</v>
      </c>
      <c r="AZ67" s="215">
        <v>20</v>
      </c>
      <c r="BA67" s="76">
        <v>20</v>
      </c>
      <c r="BB67" s="76">
        <v>20</v>
      </c>
      <c r="BC67" s="77">
        <v>0</v>
      </c>
      <c r="BD67" s="77">
        <v>0</v>
      </c>
      <c r="BE67" s="76">
        <v>20</v>
      </c>
      <c r="BF67" s="76">
        <v>20</v>
      </c>
      <c r="BG67" s="77">
        <v>0</v>
      </c>
      <c r="BH67" s="77">
        <v>0</v>
      </c>
      <c r="BI67" s="76">
        <v>20</v>
      </c>
      <c r="BJ67" s="76">
        <v>20</v>
      </c>
      <c r="BK67" s="77">
        <v>0</v>
      </c>
      <c r="BL67" s="77">
        <v>0</v>
      </c>
      <c r="BM67" s="76">
        <v>20</v>
      </c>
      <c r="BN67" s="76">
        <v>20</v>
      </c>
      <c r="BO67" s="77">
        <v>0</v>
      </c>
      <c r="BP67" s="77">
        <v>0</v>
      </c>
    </row>
    <row r="68" spans="1:68">
      <c r="A68" s="86" t="s">
        <v>993</v>
      </c>
      <c r="B68" s="63" t="s">
        <v>101</v>
      </c>
      <c r="C68" s="73">
        <v>0</v>
      </c>
      <c r="D68" s="75">
        <v>0</v>
      </c>
      <c r="E68" s="214" t="s">
        <v>101</v>
      </c>
      <c r="F68" s="214">
        <v>0</v>
      </c>
      <c r="G68" s="215">
        <v>0</v>
      </c>
      <c r="H68" s="214">
        <v>0</v>
      </c>
      <c r="I68" s="216">
        <v>0</v>
      </c>
      <c r="J68" s="63" t="s">
        <v>101</v>
      </c>
      <c r="K68" s="73">
        <v>0</v>
      </c>
      <c r="L68" s="75">
        <v>0</v>
      </c>
      <c r="M68" s="214" t="s">
        <v>101</v>
      </c>
      <c r="N68" s="214">
        <v>0</v>
      </c>
      <c r="O68" s="215">
        <v>0</v>
      </c>
      <c r="P68" s="214">
        <v>0</v>
      </c>
      <c r="Q68" s="216">
        <v>0</v>
      </c>
      <c r="R68" s="217">
        <v>0</v>
      </c>
      <c r="S68" s="217">
        <v>0</v>
      </c>
      <c r="T68" s="217">
        <v>0</v>
      </c>
      <c r="U68" s="218">
        <v>0</v>
      </c>
      <c r="V68" s="63">
        <v>0</v>
      </c>
      <c r="W68" s="75">
        <v>0</v>
      </c>
      <c r="X68" s="63">
        <v>0</v>
      </c>
      <c r="Y68" s="75">
        <v>0</v>
      </c>
      <c r="Z68" s="218">
        <v>0</v>
      </c>
      <c r="AA68" s="63" t="s">
        <v>101</v>
      </c>
      <c r="AB68" s="73">
        <v>0</v>
      </c>
      <c r="AC68" s="75">
        <v>0</v>
      </c>
      <c r="AD68" s="214" t="s">
        <v>101</v>
      </c>
      <c r="AE68" s="214">
        <v>0</v>
      </c>
      <c r="AF68" s="215">
        <v>0</v>
      </c>
      <c r="AG68" s="214">
        <v>0</v>
      </c>
      <c r="AH68" s="216">
        <v>0</v>
      </c>
      <c r="AI68" s="63" t="s">
        <v>101</v>
      </c>
      <c r="AJ68" s="73">
        <v>0</v>
      </c>
      <c r="AK68" s="75">
        <v>0</v>
      </c>
      <c r="AL68" s="214" t="s">
        <v>101</v>
      </c>
      <c r="AM68" s="214">
        <v>0</v>
      </c>
      <c r="AN68" s="215">
        <v>0</v>
      </c>
      <c r="AO68" s="214">
        <v>0</v>
      </c>
      <c r="AP68" s="216">
        <v>0</v>
      </c>
      <c r="AQ68" s="217">
        <v>0</v>
      </c>
      <c r="AR68" s="217">
        <v>0</v>
      </c>
      <c r="AS68" s="217">
        <v>0</v>
      </c>
      <c r="AT68" s="218">
        <v>0</v>
      </c>
      <c r="AU68" s="63">
        <v>0</v>
      </c>
      <c r="AV68" s="75">
        <v>0</v>
      </c>
      <c r="AW68" s="63">
        <v>0</v>
      </c>
      <c r="AX68" s="75">
        <v>0</v>
      </c>
      <c r="AY68" s="218">
        <v>0</v>
      </c>
      <c r="AZ68" s="215">
        <v>20</v>
      </c>
      <c r="BA68" s="76">
        <v>20</v>
      </c>
      <c r="BB68" s="76">
        <v>20</v>
      </c>
      <c r="BC68" s="77">
        <v>0</v>
      </c>
      <c r="BD68" s="77">
        <v>0</v>
      </c>
      <c r="BE68" s="76">
        <v>20</v>
      </c>
      <c r="BF68" s="76">
        <v>20</v>
      </c>
      <c r="BG68" s="77">
        <v>0</v>
      </c>
      <c r="BH68" s="77">
        <v>0</v>
      </c>
      <c r="BI68" s="76">
        <v>20</v>
      </c>
      <c r="BJ68" s="76">
        <v>20</v>
      </c>
      <c r="BK68" s="77">
        <v>0</v>
      </c>
      <c r="BL68" s="77">
        <v>0</v>
      </c>
      <c r="BM68" s="76">
        <v>20</v>
      </c>
      <c r="BN68" s="76">
        <v>20</v>
      </c>
      <c r="BO68" s="77">
        <v>0</v>
      </c>
      <c r="BP68" s="77">
        <v>0</v>
      </c>
    </row>
    <row r="69" spans="1:68">
      <c r="A69" s="86" t="s">
        <v>995</v>
      </c>
      <c r="B69" s="63" t="s">
        <v>101</v>
      </c>
      <c r="C69" s="73">
        <v>0</v>
      </c>
      <c r="D69" s="75">
        <v>0</v>
      </c>
      <c r="E69" s="214" t="s">
        <v>101</v>
      </c>
      <c r="F69" s="214">
        <v>0</v>
      </c>
      <c r="G69" s="215">
        <v>0</v>
      </c>
      <c r="H69" s="214">
        <v>0</v>
      </c>
      <c r="I69" s="216">
        <v>0</v>
      </c>
      <c r="J69" s="63" t="s">
        <v>101</v>
      </c>
      <c r="K69" s="73">
        <v>0</v>
      </c>
      <c r="L69" s="75">
        <v>0</v>
      </c>
      <c r="M69" s="214" t="s">
        <v>101</v>
      </c>
      <c r="N69" s="214">
        <v>0</v>
      </c>
      <c r="O69" s="215">
        <v>0</v>
      </c>
      <c r="P69" s="214">
        <v>0</v>
      </c>
      <c r="Q69" s="216">
        <v>0</v>
      </c>
      <c r="R69" s="217">
        <v>0</v>
      </c>
      <c r="S69" s="217">
        <v>0</v>
      </c>
      <c r="T69" s="217">
        <v>0</v>
      </c>
      <c r="U69" s="218">
        <v>0</v>
      </c>
      <c r="V69" s="63">
        <v>0</v>
      </c>
      <c r="W69" s="75">
        <v>0</v>
      </c>
      <c r="X69" s="63">
        <v>0</v>
      </c>
      <c r="Y69" s="75">
        <v>0</v>
      </c>
      <c r="Z69" s="218">
        <v>0</v>
      </c>
      <c r="AA69" s="63" t="s">
        <v>101</v>
      </c>
      <c r="AB69" s="73">
        <v>0</v>
      </c>
      <c r="AC69" s="75">
        <v>0</v>
      </c>
      <c r="AD69" s="214" t="s">
        <v>101</v>
      </c>
      <c r="AE69" s="214">
        <v>0</v>
      </c>
      <c r="AF69" s="215">
        <v>0</v>
      </c>
      <c r="AG69" s="214">
        <v>0</v>
      </c>
      <c r="AH69" s="216">
        <v>0</v>
      </c>
      <c r="AI69" s="63" t="s">
        <v>101</v>
      </c>
      <c r="AJ69" s="73">
        <v>0</v>
      </c>
      <c r="AK69" s="75">
        <v>0</v>
      </c>
      <c r="AL69" s="214" t="s">
        <v>101</v>
      </c>
      <c r="AM69" s="214">
        <v>0</v>
      </c>
      <c r="AN69" s="215">
        <v>0</v>
      </c>
      <c r="AO69" s="214">
        <v>0</v>
      </c>
      <c r="AP69" s="216">
        <v>0</v>
      </c>
      <c r="AQ69" s="217">
        <v>0</v>
      </c>
      <c r="AR69" s="217">
        <v>0</v>
      </c>
      <c r="AS69" s="217">
        <v>0</v>
      </c>
      <c r="AT69" s="218">
        <v>0</v>
      </c>
      <c r="AU69" s="63">
        <v>0</v>
      </c>
      <c r="AV69" s="75">
        <v>0</v>
      </c>
      <c r="AW69" s="63">
        <v>0</v>
      </c>
      <c r="AX69" s="75">
        <v>0</v>
      </c>
      <c r="AY69" s="218">
        <v>0</v>
      </c>
      <c r="AZ69" s="215">
        <v>20</v>
      </c>
      <c r="BA69" s="76">
        <v>20</v>
      </c>
      <c r="BB69" s="76">
        <v>20</v>
      </c>
      <c r="BC69" s="77">
        <v>0</v>
      </c>
      <c r="BD69" s="77">
        <v>0</v>
      </c>
      <c r="BE69" s="76">
        <v>20</v>
      </c>
      <c r="BF69" s="76">
        <v>20</v>
      </c>
      <c r="BG69" s="77">
        <v>0</v>
      </c>
      <c r="BH69" s="77">
        <v>0</v>
      </c>
      <c r="BI69" s="76">
        <v>20</v>
      </c>
      <c r="BJ69" s="76">
        <v>20</v>
      </c>
      <c r="BK69" s="77">
        <v>0</v>
      </c>
      <c r="BL69" s="77">
        <v>0</v>
      </c>
      <c r="BM69" s="76">
        <v>20</v>
      </c>
      <c r="BN69" s="76">
        <v>20</v>
      </c>
      <c r="BO69" s="77">
        <v>0</v>
      </c>
      <c r="BP69" s="77">
        <v>0</v>
      </c>
    </row>
    <row r="70" spans="1:68">
      <c r="A70" s="86" t="s">
        <v>997</v>
      </c>
      <c r="B70" s="63" t="s">
        <v>101</v>
      </c>
      <c r="C70" s="73">
        <v>0</v>
      </c>
      <c r="D70" s="75">
        <v>0</v>
      </c>
      <c r="E70" s="214" t="s">
        <v>101</v>
      </c>
      <c r="F70" s="214">
        <v>0</v>
      </c>
      <c r="G70" s="215">
        <v>0</v>
      </c>
      <c r="H70" s="214">
        <v>0</v>
      </c>
      <c r="I70" s="216">
        <v>0</v>
      </c>
      <c r="J70" s="63" t="s">
        <v>101</v>
      </c>
      <c r="K70" s="73">
        <v>0</v>
      </c>
      <c r="L70" s="75">
        <v>0</v>
      </c>
      <c r="M70" s="214" t="s">
        <v>101</v>
      </c>
      <c r="N70" s="214">
        <v>0</v>
      </c>
      <c r="O70" s="215">
        <v>0</v>
      </c>
      <c r="P70" s="214">
        <v>0</v>
      </c>
      <c r="Q70" s="216">
        <v>0</v>
      </c>
      <c r="R70" s="217">
        <v>0</v>
      </c>
      <c r="S70" s="217">
        <v>0</v>
      </c>
      <c r="T70" s="217">
        <v>0</v>
      </c>
      <c r="U70" s="218">
        <v>0</v>
      </c>
      <c r="V70" s="63">
        <v>0</v>
      </c>
      <c r="W70" s="75">
        <v>0</v>
      </c>
      <c r="X70" s="63">
        <v>0</v>
      </c>
      <c r="Y70" s="75">
        <v>0</v>
      </c>
      <c r="Z70" s="218">
        <v>0</v>
      </c>
      <c r="AA70" s="63" t="s">
        <v>101</v>
      </c>
      <c r="AB70" s="73">
        <v>0</v>
      </c>
      <c r="AC70" s="75">
        <v>0</v>
      </c>
      <c r="AD70" s="214" t="s">
        <v>101</v>
      </c>
      <c r="AE70" s="214">
        <v>0</v>
      </c>
      <c r="AF70" s="215">
        <v>0</v>
      </c>
      <c r="AG70" s="214">
        <v>0</v>
      </c>
      <c r="AH70" s="216">
        <v>0</v>
      </c>
      <c r="AI70" s="63" t="s">
        <v>101</v>
      </c>
      <c r="AJ70" s="73">
        <v>0</v>
      </c>
      <c r="AK70" s="75">
        <v>0</v>
      </c>
      <c r="AL70" s="214" t="s">
        <v>101</v>
      </c>
      <c r="AM70" s="214">
        <v>0</v>
      </c>
      <c r="AN70" s="215">
        <v>0</v>
      </c>
      <c r="AO70" s="214">
        <v>0</v>
      </c>
      <c r="AP70" s="216">
        <v>0</v>
      </c>
      <c r="AQ70" s="217">
        <v>0</v>
      </c>
      <c r="AR70" s="217">
        <v>0</v>
      </c>
      <c r="AS70" s="217">
        <v>0</v>
      </c>
      <c r="AT70" s="218">
        <v>0</v>
      </c>
      <c r="AU70" s="63">
        <v>0</v>
      </c>
      <c r="AV70" s="75">
        <v>0</v>
      </c>
      <c r="AW70" s="63">
        <v>0</v>
      </c>
      <c r="AX70" s="75">
        <v>0</v>
      </c>
      <c r="AY70" s="218">
        <v>0</v>
      </c>
      <c r="AZ70" s="215">
        <v>20</v>
      </c>
      <c r="BA70" s="76">
        <v>20</v>
      </c>
      <c r="BB70" s="76">
        <v>20</v>
      </c>
      <c r="BC70" s="77">
        <v>0</v>
      </c>
      <c r="BD70" s="77">
        <v>0</v>
      </c>
      <c r="BE70" s="76">
        <v>20</v>
      </c>
      <c r="BF70" s="76">
        <v>20</v>
      </c>
      <c r="BG70" s="77">
        <v>0</v>
      </c>
      <c r="BH70" s="77">
        <v>0</v>
      </c>
      <c r="BI70" s="76">
        <v>20</v>
      </c>
      <c r="BJ70" s="76">
        <v>20</v>
      </c>
      <c r="BK70" s="77">
        <v>0</v>
      </c>
      <c r="BL70" s="77">
        <v>0</v>
      </c>
      <c r="BM70" s="76">
        <v>20</v>
      </c>
      <c r="BN70" s="76">
        <v>20</v>
      </c>
      <c r="BO70" s="77">
        <v>0</v>
      </c>
      <c r="BP70" s="77">
        <v>0</v>
      </c>
    </row>
    <row r="71" spans="1:68">
      <c r="A71" s="86" t="s">
        <v>1013</v>
      </c>
      <c r="B71" s="63" t="s">
        <v>101</v>
      </c>
      <c r="C71" s="73">
        <v>0</v>
      </c>
      <c r="D71" s="75">
        <v>0</v>
      </c>
      <c r="E71" s="214" t="s">
        <v>101</v>
      </c>
      <c r="F71" s="214">
        <v>0</v>
      </c>
      <c r="G71" s="215">
        <v>0</v>
      </c>
      <c r="H71" s="214">
        <v>0</v>
      </c>
      <c r="I71" s="216">
        <v>0</v>
      </c>
      <c r="J71" s="63" t="s">
        <v>101</v>
      </c>
      <c r="K71" s="73">
        <v>0</v>
      </c>
      <c r="L71" s="75">
        <v>0</v>
      </c>
      <c r="M71" s="214" t="s">
        <v>101</v>
      </c>
      <c r="N71" s="214">
        <v>0</v>
      </c>
      <c r="O71" s="215">
        <v>0</v>
      </c>
      <c r="P71" s="214">
        <v>0</v>
      </c>
      <c r="Q71" s="216">
        <v>0</v>
      </c>
      <c r="R71" s="217">
        <v>0</v>
      </c>
      <c r="S71" s="217">
        <v>0</v>
      </c>
      <c r="T71" s="217">
        <v>0</v>
      </c>
      <c r="U71" s="218">
        <v>0</v>
      </c>
      <c r="V71" s="63">
        <v>0</v>
      </c>
      <c r="W71" s="75">
        <v>0</v>
      </c>
      <c r="X71" s="63">
        <v>0</v>
      </c>
      <c r="Y71" s="75">
        <v>0</v>
      </c>
      <c r="Z71" s="218">
        <v>0</v>
      </c>
      <c r="AA71" s="63" t="s">
        <v>101</v>
      </c>
      <c r="AB71" s="73">
        <v>0</v>
      </c>
      <c r="AC71" s="75">
        <v>0</v>
      </c>
      <c r="AD71" s="214" t="s">
        <v>101</v>
      </c>
      <c r="AE71" s="214">
        <v>0</v>
      </c>
      <c r="AF71" s="215">
        <v>0</v>
      </c>
      <c r="AG71" s="214">
        <v>0</v>
      </c>
      <c r="AH71" s="216">
        <v>0</v>
      </c>
      <c r="AI71" s="63" t="s">
        <v>101</v>
      </c>
      <c r="AJ71" s="73">
        <v>0</v>
      </c>
      <c r="AK71" s="75">
        <v>0</v>
      </c>
      <c r="AL71" s="214" t="s">
        <v>101</v>
      </c>
      <c r="AM71" s="214">
        <v>0</v>
      </c>
      <c r="AN71" s="215">
        <v>0</v>
      </c>
      <c r="AO71" s="214">
        <v>0</v>
      </c>
      <c r="AP71" s="216">
        <v>0</v>
      </c>
      <c r="AQ71" s="217">
        <v>0</v>
      </c>
      <c r="AR71" s="217">
        <v>0</v>
      </c>
      <c r="AS71" s="217">
        <v>0</v>
      </c>
      <c r="AT71" s="218">
        <v>0</v>
      </c>
      <c r="AU71" s="63">
        <v>0</v>
      </c>
      <c r="AV71" s="75">
        <v>0</v>
      </c>
      <c r="AW71" s="63">
        <v>0</v>
      </c>
      <c r="AX71" s="75">
        <v>0</v>
      </c>
      <c r="AY71" s="218">
        <v>0</v>
      </c>
      <c r="AZ71" s="215">
        <v>20</v>
      </c>
      <c r="BA71" s="76">
        <v>20</v>
      </c>
      <c r="BB71" s="76">
        <v>20</v>
      </c>
      <c r="BC71" s="77">
        <v>0</v>
      </c>
      <c r="BD71" s="77">
        <v>0</v>
      </c>
      <c r="BE71" s="76">
        <v>20</v>
      </c>
      <c r="BF71" s="76">
        <v>20</v>
      </c>
      <c r="BG71" s="77">
        <v>0</v>
      </c>
      <c r="BH71" s="77">
        <v>0</v>
      </c>
      <c r="BI71" s="76">
        <v>20</v>
      </c>
      <c r="BJ71" s="76">
        <v>20</v>
      </c>
      <c r="BK71" s="77">
        <v>0</v>
      </c>
      <c r="BL71" s="77">
        <v>0</v>
      </c>
      <c r="BM71" s="76">
        <v>20</v>
      </c>
      <c r="BN71" s="76">
        <v>20</v>
      </c>
      <c r="BO71" s="77">
        <v>0</v>
      </c>
      <c r="BP71" s="77">
        <v>0</v>
      </c>
    </row>
    <row r="72" spans="1:68">
      <c r="A72" s="86" t="s">
        <v>1015</v>
      </c>
      <c r="B72" s="63" t="s">
        <v>101</v>
      </c>
      <c r="C72" s="73">
        <v>0</v>
      </c>
      <c r="D72" s="75">
        <v>0</v>
      </c>
      <c r="E72" s="214" t="s">
        <v>101</v>
      </c>
      <c r="F72" s="214">
        <v>0</v>
      </c>
      <c r="G72" s="215">
        <v>0</v>
      </c>
      <c r="H72" s="214">
        <v>0</v>
      </c>
      <c r="I72" s="216">
        <v>0</v>
      </c>
      <c r="J72" s="63" t="s">
        <v>101</v>
      </c>
      <c r="K72" s="73">
        <v>0</v>
      </c>
      <c r="L72" s="75">
        <v>0</v>
      </c>
      <c r="M72" s="214" t="s">
        <v>101</v>
      </c>
      <c r="N72" s="214">
        <v>0</v>
      </c>
      <c r="O72" s="215">
        <v>0</v>
      </c>
      <c r="P72" s="214">
        <v>0</v>
      </c>
      <c r="Q72" s="216">
        <v>0</v>
      </c>
      <c r="R72" s="217">
        <v>0</v>
      </c>
      <c r="S72" s="217">
        <v>0</v>
      </c>
      <c r="T72" s="217">
        <v>0</v>
      </c>
      <c r="U72" s="218">
        <v>0</v>
      </c>
      <c r="V72" s="63">
        <v>0</v>
      </c>
      <c r="W72" s="75">
        <v>0</v>
      </c>
      <c r="X72" s="63">
        <v>0</v>
      </c>
      <c r="Y72" s="75">
        <v>0</v>
      </c>
      <c r="Z72" s="218">
        <v>0</v>
      </c>
      <c r="AA72" s="63" t="s">
        <v>101</v>
      </c>
      <c r="AB72" s="73">
        <v>0</v>
      </c>
      <c r="AC72" s="75">
        <v>0</v>
      </c>
      <c r="AD72" s="214" t="s">
        <v>101</v>
      </c>
      <c r="AE72" s="214">
        <v>0</v>
      </c>
      <c r="AF72" s="215">
        <v>0</v>
      </c>
      <c r="AG72" s="214">
        <v>0</v>
      </c>
      <c r="AH72" s="216">
        <v>0</v>
      </c>
      <c r="AI72" s="63" t="s">
        <v>101</v>
      </c>
      <c r="AJ72" s="73">
        <v>0</v>
      </c>
      <c r="AK72" s="75">
        <v>0</v>
      </c>
      <c r="AL72" s="214" t="s">
        <v>101</v>
      </c>
      <c r="AM72" s="214">
        <v>0</v>
      </c>
      <c r="AN72" s="215">
        <v>0</v>
      </c>
      <c r="AO72" s="214">
        <v>0</v>
      </c>
      <c r="AP72" s="216">
        <v>0</v>
      </c>
      <c r="AQ72" s="217">
        <v>0</v>
      </c>
      <c r="AR72" s="217">
        <v>0</v>
      </c>
      <c r="AS72" s="217">
        <v>0</v>
      </c>
      <c r="AT72" s="218">
        <v>0</v>
      </c>
      <c r="AU72" s="63">
        <v>0</v>
      </c>
      <c r="AV72" s="75">
        <v>0</v>
      </c>
      <c r="AW72" s="63">
        <v>0</v>
      </c>
      <c r="AX72" s="75">
        <v>0</v>
      </c>
      <c r="AY72" s="218">
        <v>0</v>
      </c>
      <c r="AZ72" s="215">
        <v>20</v>
      </c>
      <c r="BA72" s="76">
        <v>20</v>
      </c>
      <c r="BB72" s="76">
        <v>20</v>
      </c>
      <c r="BC72" s="77">
        <v>0</v>
      </c>
      <c r="BD72" s="77">
        <v>0</v>
      </c>
      <c r="BE72" s="76">
        <v>20</v>
      </c>
      <c r="BF72" s="76">
        <v>20</v>
      </c>
      <c r="BG72" s="77">
        <v>0</v>
      </c>
      <c r="BH72" s="77">
        <v>0</v>
      </c>
      <c r="BI72" s="76">
        <v>20</v>
      </c>
      <c r="BJ72" s="76">
        <v>20</v>
      </c>
      <c r="BK72" s="77">
        <v>0</v>
      </c>
      <c r="BL72" s="77">
        <v>0</v>
      </c>
      <c r="BM72" s="76">
        <v>20</v>
      </c>
      <c r="BN72" s="76">
        <v>20</v>
      </c>
      <c r="BO72" s="77">
        <v>0</v>
      </c>
      <c r="BP72" s="77">
        <v>0</v>
      </c>
    </row>
    <row r="73" spans="1:68">
      <c r="A73" s="86" t="s">
        <v>1017</v>
      </c>
      <c r="B73" s="63" t="s">
        <v>101</v>
      </c>
      <c r="C73" s="73">
        <v>0</v>
      </c>
      <c r="D73" s="75">
        <v>0</v>
      </c>
      <c r="E73" s="214" t="s">
        <v>101</v>
      </c>
      <c r="F73" s="214">
        <v>0</v>
      </c>
      <c r="G73" s="215">
        <v>0</v>
      </c>
      <c r="H73" s="214">
        <v>0</v>
      </c>
      <c r="I73" s="216">
        <v>0</v>
      </c>
      <c r="J73" s="63" t="s">
        <v>101</v>
      </c>
      <c r="K73" s="73">
        <v>0</v>
      </c>
      <c r="L73" s="75">
        <v>0</v>
      </c>
      <c r="M73" s="214" t="s">
        <v>101</v>
      </c>
      <c r="N73" s="214">
        <v>0</v>
      </c>
      <c r="O73" s="215">
        <v>0</v>
      </c>
      <c r="P73" s="214">
        <v>0</v>
      </c>
      <c r="Q73" s="216">
        <v>0</v>
      </c>
      <c r="R73" s="217">
        <v>0</v>
      </c>
      <c r="S73" s="217">
        <v>0</v>
      </c>
      <c r="T73" s="217">
        <v>0</v>
      </c>
      <c r="U73" s="218">
        <v>0</v>
      </c>
      <c r="V73" s="63">
        <v>0</v>
      </c>
      <c r="W73" s="75">
        <v>0</v>
      </c>
      <c r="X73" s="63">
        <v>0</v>
      </c>
      <c r="Y73" s="75">
        <v>0</v>
      </c>
      <c r="Z73" s="218">
        <v>0</v>
      </c>
      <c r="AA73" s="63" t="s">
        <v>101</v>
      </c>
      <c r="AB73" s="73">
        <v>0</v>
      </c>
      <c r="AC73" s="75">
        <v>0</v>
      </c>
      <c r="AD73" s="214" t="s">
        <v>101</v>
      </c>
      <c r="AE73" s="214">
        <v>0</v>
      </c>
      <c r="AF73" s="215">
        <v>0</v>
      </c>
      <c r="AG73" s="214">
        <v>0</v>
      </c>
      <c r="AH73" s="216">
        <v>0</v>
      </c>
      <c r="AI73" s="63" t="s">
        <v>101</v>
      </c>
      <c r="AJ73" s="73">
        <v>0</v>
      </c>
      <c r="AK73" s="75">
        <v>0</v>
      </c>
      <c r="AL73" s="214" t="s">
        <v>101</v>
      </c>
      <c r="AM73" s="214">
        <v>0</v>
      </c>
      <c r="AN73" s="215">
        <v>0</v>
      </c>
      <c r="AO73" s="214">
        <v>0</v>
      </c>
      <c r="AP73" s="216">
        <v>0</v>
      </c>
      <c r="AQ73" s="217">
        <v>0</v>
      </c>
      <c r="AR73" s="217">
        <v>0</v>
      </c>
      <c r="AS73" s="217">
        <v>0</v>
      </c>
      <c r="AT73" s="218">
        <v>0</v>
      </c>
      <c r="AU73" s="63">
        <v>0</v>
      </c>
      <c r="AV73" s="75">
        <v>0</v>
      </c>
      <c r="AW73" s="63">
        <v>0</v>
      </c>
      <c r="AX73" s="75">
        <v>0</v>
      </c>
      <c r="AY73" s="218">
        <v>0</v>
      </c>
      <c r="AZ73" s="215">
        <v>20</v>
      </c>
      <c r="BA73" s="76">
        <v>20</v>
      </c>
      <c r="BB73" s="76">
        <v>20</v>
      </c>
      <c r="BC73" s="77">
        <v>0</v>
      </c>
      <c r="BD73" s="77">
        <v>0</v>
      </c>
      <c r="BE73" s="76">
        <v>20</v>
      </c>
      <c r="BF73" s="76">
        <v>20</v>
      </c>
      <c r="BG73" s="77">
        <v>0</v>
      </c>
      <c r="BH73" s="77">
        <v>0</v>
      </c>
      <c r="BI73" s="76">
        <v>20</v>
      </c>
      <c r="BJ73" s="76">
        <v>20</v>
      </c>
      <c r="BK73" s="77">
        <v>0</v>
      </c>
      <c r="BL73" s="77">
        <v>0</v>
      </c>
      <c r="BM73" s="76">
        <v>20</v>
      </c>
      <c r="BN73" s="76">
        <v>20</v>
      </c>
      <c r="BO73" s="77">
        <v>0</v>
      </c>
      <c r="BP73" s="77">
        <v>0</v>
      </c>
    </row>
    <row r="74" spans="1:68">
      <c r="A74" s="86" t="s">
        <v>1029</v>
      </c>
      <c r="B74" s="63" t="s">
        <v>101</v>
      </c>
      <c r="C74" s="73">
        <v>0</v>
      </c>
      <c r="D74" s="75">
        <v>0</v>
      </c>
      <c r="E74" s="214" t="s">
        <v>101</v>
      </c>
      <c r="F74" s="214">
        <v>0</v>
      </c>
      <c r="G74" s="215">
        <v>0</v>
      </c>
      <c r="H74" s="214">
        <v>0</v>
      </c>
      <c r="I74" s="216">
        <v>0</v>
      </c>
      <c r="J74" s="63" t="s">
        <v>101</v>
      </c>
      <c r="K74" s="73">
        <v>0</v>
      </c>
      <c r="L74" s="75">
        <v>0</v>
      </c>
      <c r="M74" s="214" t="s">
        <v>101</v>
      </c>
      <c r="N74" s="214">
        <v>0</v>
      </c>
      <c r="O74" s="215">
        <v>0</v>
      </c>
      <c r="P74" s="214">
        <v>0</v>
      </c>
      <c r="Q74" s="216">
        <v>0</v>
      </c>
      <c r="R74" s="217">
        <v>0</v>
      </c>
      <c r="S74" s="217">
        <v>0</v>
      </c>
      <c r="T74" s="217">
        <v>0</v>
      </c>
      <c r="U74" s="218">
        <v>0</v>
      </c>
      <c r="V74" s="63">
        <v>0</v>
      </c>
      <c r="W74" s="75">
        <v>0</v>
      </c>
      <c r="X74" s="63">
        <v>0</v>
      </c>
      <c r="Y74" s="75">
        <v>0</v>
      </c>
      <c r="Z74" s="218">
        <v>0</v>
      </c>
      <c r="AA74" s="63" t="s">
        <v>101</v>
      </c>
      <c r="AB74" s="73">
        <v>0</v>
      </c>
      <c r="AC74" s="75">
        <v>0</v>
      </c>
      <c r="AD74" s="214" t="s">
        <v>101</v>
      </c>
      <c r="AE74" s="214">
        <v>0</v>
      </c>
      <c r="AF74" s="215">
        <v>0</v>
      </c>
      <c r="AG74" s="214">
        <v>0</v>
      </c>
      <c r="AH74" s="216">
        <v>0</v>
      </c>
      <c r="AI74" s="63" t="s">
        <v>101</v>
      </c>
      <c r="AJ74" s="73">
        <v>0</v>
      </c>
      <c r="AK74" s="75">
        <v>0</v>
      </c>
      <c r="AL74" s="214" t="s">
        <v>101</v>
      </c>
      <c r="AM74" s="214">
        <v>0</v>
      </c>
      <c r="AN74" s="215">
        <v>0</v>
      </c>
      <c r="AO74" s="214">
        <v>0</v>
      </c>
      <c r="AP74" s="216">
        <v>0</v>
      </c>
      <c r="AQ74" s="217">
        <v>0</v>
      </c>
      <c r="AR74" s="217">
        <v>0</v>
      </c>
      <c r="AS74" s="217">
        <v>0</v>
      </c>
      <c r="AT74" s="218">
        <v>0</v>
      </c>
      <c r="AU74" s="63">
        <v>0</v>
      </c>
      <c r="AV74" s="75">
        <v>0</v>
      </c>
      <c r="AW74" s="63">
        <v>0</v>
      </c>
      <c r="AX74" s="75">
        <v>0</v>
      </c>
      <c r="AY74" s="218">
        <v>0</v>
      </c>
      <c r="AZ74" s="215">
        <v>20</v>
      </c>
      <c r="BA74" s="76">
        <v>20</v>
      </c>
      <c r="BB74" s="76">
        <v>20</v>
      </c>
      <c r="BC74" s="77">
        <v>0</v>
      </c>
      <c r="BD74" s="77">
        <v>0</v>
      </c>
      <c r="BE74" s="76">
        <v>20</v>
      </c>
      <c r="BF74" s="76">
        <v>20</v>
      </c>
      <c r="BG74" s="77">
        <v>0</v>
      </c>
      <c r="BH74" s="77">
        <v>0</v>
      </c>
      <c r="BI74" s="76">
        <v>20</v>
      </c>
      <c r="BJ74" s="76">
        <v>20</v>
      </c>
      <c r="BK74" s="77">
        <v>0</v>
      </c>
      <c r="BL74" s="77">
        <v>0</v>
      </c>
      <c r="BM74" s="76">
        <v>20</v>
      </c>
      <c r="BN74" s="76">
        <v>20</v>
      </c>
      <c r="BO74" s="77">
        <v>0</v>
      </c>
      <c r="BP74" s="77">
        <v>0</v>
      </c>
    </row>
    <row r="75" spans="1:68">
      <c r="A75" s="86" t="s">
        <v>1030</v>
      </c>
      <c r="B75" s="63" t="s">
        <v>101</v>
      </c>
      <c r="C75" s="73">
        <v>0</v>
      </c>
      <c r="D75" s="75">
        <v>0</v>
      </c>
      <c r="E75" s="214" t="s">
        <v>101</v>
      </c>
      <c r="F75" s="214">
        <v>0</v>
      </c>
      <c r="G75" s="215">
        <v>0</v>
      </c>
      <c r="H75" s="214">
        <v>0</v>
      </c>
      <c r="I75" s="216">
        <v>0</v>
      </c>
      <c r="J75" s="63" t="s">
        <v>101</v>
      </c>
      <c r="K75" s="73">
        <v>0</v>
      </c>
      <c r="L75" s="75">
        <v>0</v>
      </c>
      <c r="M75" s="214" t="s">
        <v>101</v>
      </c>
      <c r="N75" s="214">
        <v>0</v>
      </c>
      <c r="O75" s="215">
        <v>0</v>
      </c>
      <c r="P75" s="214">
        <v>0</v>
      </c>
      <c r="Q75" s="216">
        <v>0</v>
      </c>
      <c r="R75" s="217">
        <v>0</v>
      </c>
      <c r="S75" s="217">
        <v>0</v>
      </c>
      <c r="T75" s="217">
        <v>0</v>
      </c>
      <c r="U75" s="218">
        <v>0</v>
      </c>
      <c r="V75" s="63">
        <v>0</v>
      </c>
      <c r="W75" s="75">
        <v>0</v>
      </c>
      <c r="X75" s="63">
        <v>0</v>
      </c>
      <c r="Y75" s="75">
        <v>0</v>
      </c>
      <c r="Z75" s="218">
        <v>0</v>
      </c>
      <c r="AA75" s="63" t="s">
        <v>101</v>
      </c>
      <c r="AB75" s="73">
        <v>0</v>
      </c>
      <c r="AC75" s="75">
        <v>0</v>
      </c>
      <c r="AD75" s="214" t="s">
        <v>101</v>
      </c>
      <c r="AE75" s="214">
        <v>0</v>
      </c>
      <c r="AF75" s="215">
        <v>0</v>
      </c>
      <c r="AG75" s="214">
        <v>0</v>
      </c>
      <c r="AH75" s="216">
        <v>0</v>
      </c>
      <c r="AI75" s="63" t="s">
        <v>101</v>
      </c>
      <c r="AJ75" s="73">
        <v>0</v>
      </c>
      <c r="AK75" s="75">
        <v>0</v>
      </c>
      <c r="AL75" s="214" t="s">
        <v>101</v>
      </c>
      <c r="AM75" s="214">
        <v>0</v>
      </c>
      <c r="AN75" s="215">
        <v>0</v>
      </c>
      <c r="AO75" s="214">
        <v>0</v>
      </c>
      <c r="AP75" s="216">
        <v>0</v>
      </c>
      <c r="AQ75" s="217">
        <v>0</v>
      </c>
      <c r="AR75" s="217">
        <v>0</v>
      </c>
      <c r="AS75" s="217">
        <v>0</v>
      </c>
      <c r="AT75" s="218">
        <v>0</v>
      </c>
      <c r="AU75" s="63">
        <v>0</v>
      </c>
      <c r="AV75" s="75">
        <v>0</v>
      </c>
      <c r="AW75" s="63">
        <v>0</v>
      </c>
      <c r="AX75" s="75">
        <v>0</v>
      </c>
      <c r="AY75" s="218">
        <v>0</v>
      </c>
      <c r="AZ75" s="215">
        <v>20</v>
      </c>
      <c r="BA75" s="76">
        <v>20</v>
      </c>
      <c r="BB75" s="76">
        <v>20</v>
      </c>
      <c r="BC75" s="77">
        <v>0</v>
      </c>
      <c r="BD75" s="77">
        <v>0</v>
      </c>
      <c r="BE75" s="76">
        <v>20</v>
      </c>
      <c r="BF75" s="76">
        <v>20</v>
      </c>
      <c r="BG75" s="77">
        <v>0</v>
      </c>
      <c r="BH75" s="77">
        <v>0</v>
      </c>
      <c r="BI75" s="76">
        <v>20</v>
      </c>
      <c r="BJ75" s="76">
        <v>20</v>
      </c>
      <c r="BK75" s="77">
        <v>0</v>
      </c>
      <c r="BL75" s="77">
        <v>0</v>
      </c>
      <c r="BM75" s="76">
        <v>20</v>
      </c>
      <c r="BN75" s="76">
        <v>20</v>
      </c>
      <c r="BO75" s="77">
        <v>0</v>
      </c>
      <c r="BP75" s="77">
        <v>0</v>
      </c>
    </row>
    <row r="76" spans="1:68">
      <c r="A76" s="86" t="s">
        <v>1031</v>
      </c>
      <c r="B76" s="63" t="s">
        <v>101</v>
      </c>
      <c r="C76" s="73">
        <v>0</v>
      </c>
      <c r="D76" s="75">
        <v>0</v>
      </c>
      <c r="E76" s="214" t="s">
        <v>101</v>
      </c>
      <c r="F76" s="214">
        <v>0</v>
      </c>
      <c r="G76" s="215">
        <v>0</v>
      </c>
      <c r="H76" s="214">
        <v>0</v>
      </c>
      <c r="I76" s="216">
        <v>0</v>
      </c>
      <c r="J76" s="63" t="s">
        <v>101</v>
      </c>
      <c r="K76" s="73">
        <v>0</v>
      </c>
      <c r="L76" s="75">
        <v>0</v>
      </c>
      <c r="M76" s="214" t="s">
        <v>101</v>
      </c>
      <c r="N76" s="214">
        <v>0</v>
      </c>
      <c r="O76" s="215">
        <v>0</v>
      </c>
      <c r="P76" s="214">
        <v>0</v>
      </c>
      <c r="Q76" s="216">
        <v>0</v>
      </c>
      <c r="R76" s="217">
        <v>0</v>
      </c>
      <c r="S76" s="217">
        <v>0</v>
      </c>
      <c r="T76" s="217">
        <v>0</v>
      </c>
      <c r="U76" s="218">
        <v>0</v>
      </c>
      <c r="V76" s="63">
        <v>0</v>
      </c>
      <c r="W76" s="75">
        <v>0</v>
      </c>
      <c r="X76" s="63">
        <v>0</v>
      </c>
      <c r="Y76" s="75">
        <v>0</v>
      </c>
      <c r="Z76" s="218">
        <v>0</v>
      </c>
      <c r="AA76" s="63" t="s">
        <v>101</v>
      </c>
      <c r="AB76" s="73">
        <v>0</v>
      </c>
      <c r="AC76" s="75">
        <v>0</v>
      </c>
      <c r="AD76" s="214" t="s">
        <v>101</v>
      </c>
      <c r="AE76" s="214">
        <v>0</v>
      </c>
      <c r="AF76" s="215">
        <v>0</v>
      </c>
      <c r="AG76" s="214">
        <v>0</v>
      </c>
      <c r="AH76" s="216">
        <v>0</v>
      </c>
      <c r="AI76" s="63" t="s">
        <v>101</v>
      </c>
      <c r="AJ76" s="73">
        <v>0</v>
      </c>
      <c r="AK76" s="75">
        <v>0</v>
      </c>
      <c r="AL76" s="214" t="s">
        <v>101</v>
      </c>
      <c r="AM76" s="214">
        <v>0</v>
      </c>
      <c r="AN76" s="215">
        <v>0</v>
      </c>
      <c r="AO76" s="214">
        <v>0</v>
      </c>
      <c r="AP76" s="216">
        <v>0</v>
      </c>
      <c r="AQ76" s="217">
        <v>0</v>
      </c>
      <c r="AR76" s="217">
        <v>0</v>
      </c>
      <c r="AS76" s="217">
        <v>0</v>
      </c>
      <c r="AT76" s="218">
        <v>0</v>
      </c>
      <c r="AU76" s="63">
        <v>0</v>
      </c>
      <c r="AV76" s="75">
        <v>0</v>
      </c>
      <c r="AW76" s="63">
        <v>0</v>
      </c>
      <c r="AX76" s="75">
        <v>0</v>
      </c>
      <c r="AY76" s="218">
        <v>0</v>
      </c>
      <c r="AZ76" s="215">
        <v>20</v>
      </c>
      <c r="BA76" s="76">
        <v>20</v>
      </c>
      <c r="BB76" s="76">
        <v>20</v>
      </c>
      <c r="BC76" s="77">
        <v>0</v>
      </c>
      <c r="BD76" s="77">
        <v>0</v>
      </c>
      <c r="BE76" s="76">
        <v>20</v>
      </c>
      <c r="BF76" s="76">
        <v>20</v>
      </c>
      <c r="BG76" s="77">
        <v>0</v>
      </c>
      <c r="BH76" s="77">
        <v>0</v>
      </c>
      <c r="BI76" s="76">
        <v>20</v>
      </c>
      <c r="BJ76" s="76">
        <v>20</v>
      </c>
      <c r="BK76" s="77">
        <v>0</v>
      </c>
      <c r="BL76" s="77">
        <v>0</v>
      </c>
      <c r="BM76" s="76">
        <v>20</v>
      </c>
      <c r="BN76" s="76">
        <v>20</v>
      </c>
      <c r="BO76" s="77">
        <v>0</v>
      </c>
      <c r="BP76" s="77">
        <v>0</v>
      </c>
    </row>
    <row r="77" spans="1:68">
      <c r="A77" s="86" t="s">
        <v>1033</v>
      </c>
      <c r="B77" s="63" t="s">
        <v>101</v>
      </c>
      <c r="C77" s="73">
        <v>0</v>
      </c>
      <c r="D77" s="75">
        <v>0</v>
      </c>
      <c r="E77" s="214" t="s">
        <v>101</v>
      </c>
      <c r="F77" s="214">
        <v>0</v>
      </c>
      <c r="G77" s="215">
        <v>0</v>
      </c>
      <c r="H77" s="214">
        <v>0</v>
      </c>
      <c r="I77" s="216">
        <v>0</v>
      </c>
      <c r="J77" s="63" t="s">
        <v>101</v>
      </c>
      <c r="K77" s="73">
        <v>0</v>
      </c>
      <c r="L77" s="75">
        <v>0</v>
      </c>
      <c r="M77" s="214" t="s">
        <v>101</v>
      </c>
      <c r="N77" s="214">
        <v>0</v>
      </c>
      <c r="O77" s="215">
        <v>0</v>
      </c>
      <c r="P77" s="214">
        <v>0</v>
      </c>
      <c r="Q77" s="216">
        <v>0</v>
      </c>
      <c r="R77" s="217">
        <v>0</v>
      </c>
      <c r="S77" s="217">
        <v>0</v>
      </c>
      <c r="T77" s="217">
        <v>0</v>
      </c>
      <c r="U77" s="218">
        <v>0</v>
      </c>
      <c r="V77" s="63">
        <v>0</v>
      </c>
      <c r="W77" s="75">
        <v>0</v>
      </c>
      <c r="X77" s="63">
        <v>0</v>
      </c>
      <c r="Y77" s="75">
        <v>0</v>
      </c>
      <c r="Z77" s="218">
        <v>0</v>
      </c>
      <c r="AA77" s="63" t="s">
        <v>101</v>
      </c>
      <c r="AB77" s="73">
        <v>0</v>
      </c>
      <c r="AC77" s="75">
        <v>0</v>
      </c>
      <c r="AD77" s="214" t="s">
        <v>101</v>
      </c>
      <c r="AE77" s="214">
        <v>0</v>
      </c>
      <c r="AF77" s="215">
        <v>0</v>
      </c>
      <c r="AG77" s="214">
        <v>0</v>
      </c>
      <c r="AH77" s="216">
        <v>0</v>
      </c>
      <c r="AI77" s="63" t="s">
        <v>101</v>
      </c>
      <c r="AJ77" s="73">
        <v>0</v>
      </c>
      <c r="AK77" s="75">
        <v>0</v>
      </c>
      <c r="AL77" s="214" t="s">
        <v>101</v>
      </c>
      <c r="AM77" s="214">
        <v>0</v>
      </c>
      <c r="AN77" s="215">
        <v>0</v>
      </c>
      <c r="AO77" s="214">
        <v>0</v>
      </c>
      <c r="AP77" s="216">
        <v>0</v>
      </c>
      <c r="AQ77" s="217">
        <v>0</v>
      </c>
      <c r="AR77" s="217">
        <v>0</v>
      </c>
      <c r="AS77" s="217">
        <v>0</v>
      </c>
      <c r="AT77" s="218">
        <v>0</v>
      </c>
      <c r="AU77" s="63">
        <v>0</v>
      </c>
      <c r="AV77" s="75">
        <v>0</v>
      </c>
      <c r="AW77" s="63">
        <v>0</v>
      </c>
      <c r="AX77" s="75">
        <v>0</v>
      </c>
      <c r="AY77" s="218">
        <v>0</v>
      </c>
      <c r="AZ77" s="215">
        <v>20</v>
      </c>
      <c r="BA77" s="76">
        <v>20</v>
      </c>
      <c r="BB77" s="76">
        <v>20</v>
      </c>
      <c r="BC77" s="77">
        <v>0</v>
      </c>
      <c r="BD77" s="77">
        <v>0</v>
      </c>
      <c r="BE77" s="76">
        <v>20</v>
      </c>
      <c r="BF77" s="76">
        <v>20</v>
      </c>
      <c r="BG77" s="77">
        <v>0</v>
      </c>
      <c r="BH77" s="77">
        <v>0</v>
      </c>
      <c r="BI77" s="76">
        <v>20</v>
      </c>
      <c r="BJ77" s="76">
        <v>20</v>
      </c>
      <c r="BK77" s="77">
        <v>0</v>
      </c>
      <c r="BL77" s="77">
        <v>0</v>
      </c>
      <c r="BM77" s="76">
        <v>20</v>
      </c>
      <c r="BN77" s="76">
        <v>20</v>
      </c>
      <c r="BO77" s="77">
        <v>0</v>
      </c>
      <c r="BP77" s="77">
        <v>0</v>
      </c>
    </row>
    <row r="78" spans="1:68">
      <c r="A78" s="86" t="s">
        <v>1035</v>
      </c>
      <c r="B78" s="63" t="s">
        <v>101</v>
      </c>
      <c r="C78" s="73">
        <v>0</v>
      </c>
      <c r="D78" s="75">
        <v>0</v>
      </c>
      <c r="E78" s="214" t="s">
        <v>101</v>
      </c>
      <c r="F78" s="214">
        <v>0</v>
      </c>
      <c r="G78" s="215">
        <v>0</v>
      </c>
      <c r="H78" s="214">
        <v>0</v>
      </c>
      <c r="I78" s="216">
        <v>0</v>
      </c>
      <c r="J78" s="63" t="s">
        <v>101</v>
      </c>
      <c r="K78" s="73">
        <v>0</v>
      </c>
      <c r="L78" s="75">
        <v>0</v>
      </c>
      <c r="M78" s="214" t="s">
        <v>101</v>
      </c>
      <c r="N78" s="214">
        <v>0</v>
      </c>
      <c r="O78" s="215">
        <v>0</v>
      </c>
      <c r="P78" s="214">
        <v>0</v>
      </c>
      <c r="Q78" s="216">
        <v>0</v>
      </c>
      <c r="R78" s="217">
        <v>0</v>
      </c>
      <c r="S78" s="217">
        <v>0</v>
      </c>
      <c r="T78" s="217">
        <v>0</v>
      </c>
      <c r="U78" s="218">
        <v>0</v>
      </c>
      <c r="V78" s="63">
        <v>0</v>
      </c>
      <c r="W78" s="75">
        <v>0</v>
      </c>
      <c r="X78" s="63">
        <v>0</v>
      </c>
      <c r="Y78" s="75">
        <v>0</v>
      </c>
      <c r="Z78" s="218">
        <v>0</v>
      </c>
      <c r="AA78" s="63" t="s">
        <v>101</v>
      </c>
      <c r="AB78" s="73">
        <v>0</v>
      </c>
      <c r="AC78" s="75">
        <v>0</v>
      </c>
      <c r="AD78" s="214" t="s">
        <v>101</v>
      </c>
      <c r="AE78" s="214">
        <v>0</v>
      </c>
      <c r="AF78" s="215">
        <v>0</v>
      </c>
      <c r="AG78" s="214">
        <v>0</v>
      </c>
      <c r="AH78" s="216">
        <v>0</v>
      </c>
      <c r="AI78" s="63" t="s">
        <v>101</v>
      </c>
      <c r="AJ78" s="73">
        <v>0</v>
      </c>
      <c r="AK78" s="75">
        <v>0</v>
      </c>
      <c r="AL78" s="214" t="s">
        <v>101</v>
      </c>
      <c r="AM78" s="214">
        <v>0</v>
      </c>
      <c r="AN78" s="215">
        <v>0</v>
      </c>
      <c r="AO78" s="214">
        <v>0</v>
      </c>
      <c r="AP78" s="216">
        <v>0</v>
      </c>
      <c r="AQ78" s="217">
        <v>0</v>
      </c>
      <c r="AR78" s="217">
        <v>0</v>
      </c>
      <c r="AS78" s="217">
        <v>0</v>
      </c>
      <c r="AT78" s="218">
        <v>0</v>
      </c>
      <c r="AU78" s="63">
        <v>0</v>
      </c>
      <c r="AV78" s="75">
        <v>0</v>
      </c>
      <c r="AW78" s="63">
        <v>0</v>
      </c>
      <c r="AX78" s="75">
        <v>0</v>
      </c>
      <c r="AY78" s="218">
        <v>0</v>
      </c>
      <c r="AZ78" s="215">
        <v>20</v>
      </c>
      <c r="BA78" s="76">
        <v>20</v>
      </c>
      <c r="BB78" s="76">
        <v>20</v>
      </c>
      <c r="BC78" s="77">
        <v>0</v>
      </c>
      <c r="BD78" s="77">
        <v>0</v>
      </c>
      <c r="BE78" s="76">
        <v>20</v>
      </c>
      <c r="BF78" s="76">
        <v>20</v>
      </c>
      <c r="BG78" s="77">
        <v>0</v>
      </c>
      <c r="BH78" s="77">
        <v>0</v>
      </c>
      <c r="BI78" s="76">
        <v>20</v>
      </c>
      <c r="BJ78" s="76">
        <v>20</v>
      </c>
      <c r="BK78" s="77">
        <v>0</v>
      </c>
      <c r="BL78" s="77">
        <v>0</v>
      </c>
      <c r="BM78" s="76">
        <v>20</v>
      </c>
      <c r="BN78" s="76">
        <v>20</v>
      </c>
      <c r="BO78" s="77">
        <v>0</v>
      </c>
      <c r="BP78" s="77">
        <v>0</v>
      </c>
    </row>
    <row r="79" spans="1:68">
      <c r="A79" s="86" t="s">
        <v>1036</v>
      </c>
      <c r="B79" s="63" t="s">
        <v>101</v>
      </c>
      <c r="C79" s="73">
        <v>0</v>
      </c>
      <c r="D79" s="75">
        <v>0</v>
      </c>
      <c r="E79" s="214" t="s">
        <v>101</v>
      </c>
      <c r="F79" s="214">
        <v>0</v>
      </c>
      <c r="G79" s="215">
        <v>0</v>
      </c>
      <c r="H79" s="214">
        <v>0</v>
      </c>
      <c r="I79" s="216">
        <v>0</v>
      </c>
      <c r="J79" s="63" t="s">
        <v>101</v>
      </c>
      <c r="K79" s="73">
        <v>0</v>
      </c>
      <c r="L79" s="75">
        <v>0</v>
      </c>
      <c r="M79" s="214" t="s">
        <v>101</v>
      </c>
      <c r="N79" s="214">
        <v>0</v>
      </c>
      <c r="O79" s="215">
        <v>0</v>
      </c>
      <c r="P79" s="214">
        <v>0</v>
      </c>
      <c r="Q79" s="216">
        <v>0</v>
      </c>
      <c r="R79" s="217">
        <v>0</v>
      </c>
      <c r="S79" s="217">
        <v>0</v>
      </c>
      <c r="T79" s="217">
        <v>0</v>
      </c>
      <c r="U79" s="218">
        <v>0</v>
      </c>
      <c r="V79" s="63">
        <v>0</v>
      </c>
      <c r="W79" s="75">
        <v>0</v>
      </c>
      <c r="X79" s="63">
        <v>0</v>
      </c>
      <c r="Y79" s="75">
        <v>0</v>
      </c>
      <c r="Z79" s="218">
        <v>0</v>
      </c>
      <c r="AA79" s="63" t="s">
        <v>101</v>
      </c>
      <c r="AB79" s="73">
        <v>0</v>
      </c>
      <c r="AC79" s="75">
        <v>0</v>
      </c>
      <c r="AD79" s="214" t="s">
        <v>101</v>
      </c>
      <c r="AE79" s="214">
        <v>0</v>
      </c>
      <c r="AF79" s="215">
        <v>0</v>
      </c>
      <c r="AG79" s="214">
        <v>0</v>
      </c>
      <c r="AH79" s="216">
        <v>0</v>
      </c>
      <c r="AI79" s="63" t="s">
        <v>101</v>
      </c>
      <c r="AJ79" s="73">
        <v>0</v>
      </c>
      <c r="AK79" s="75">
        <v>0</v>
      </c>
      <c r="AL79" s="214" t="s">
        <v>101</v>
      </c>
      <c r="AM79" s="214">
        <v>0</v>
      </c>
      <c r="AN79" s="215">
        <v>0</v>
      </c>
      <c r="AO79" s="214">
        <v>0</v>
      </c>
      <c r="AP79" s="216">
        <v>0</v>
      </c>
      <c r="AQ79" s="217">
        <v>0</v>
      </c>
      <c r="AR79" s="217">
        <v>0</v>
      </c>
      <c r="AS79" s="217">
        <v>0</v>
      </c>
      <c r="AT79" s="218">
        <v>0</v>
      </c>
      <c r="AU79" s="63">
        <v>0</v>
      </c>
      <c r="AV79" s="75">
        <v>0</v>
      </c>
      <c r="AW79" s="63">
        <v>0</v>
      </c>
      <c r="AX79" s="75">
        <v>0</v>
      </c>
      <c r="AY79" s="218">
        <v>0</v>
      </c>
      <c r="AZ79" s="215">
        <v>20</v>
      </c>
      <c r="BA79" s="76">
        <v>20</v>
      </c>
      <c r="BB79" s="76">
        <v>20</v>
      </c>
      <c r="BC79" s="77">
        <v>0</v>
      </c>
      <c r="BD79" s="77">
        <v>0</v>
      </c>
      <c r="BE79" s="76">
        <v>20</v>
      </c>
      <c r="BF79" s="76">
        <v>20</v>
      </c>
      <c r="BG79" s="77">
        <v>0</v>
      </c>
      <c r="BH79" s="77">
        <v>0</v>
      </c>
      <c r="BI79" s="76">
        <v>20</v>
      </c>
      <c r="BJ79" s="76">
        <v>20</v>
      </c>
      <c r="BK79" s="77">
        <v>0</v>
      </c>
      <c r="BL79" s="77">
        <v>0</v>
      </c>
      <c r="BM79" s="76">
        <v>20</v>
      </c>
      <c r="BN79" s="76">
        <v>20</v>
      </c>
      <c r="BO79" s="77">
        <v>0</v>
      </c>
      <c r="BP79" s="77">
        <v>0</v>
      </c>
    </row>
    <row r="80" spans="1:68">
      <c r="A80" s="86" t="s">
        <v>1023</v>
      </c>
      <c r="B80" s="63" t="s">
        <v>101</v>
      </c>
      <c r="C80" s="73">
        <v>0</v>
      </c>
      <c r="D80" s="75">
        <v>0</v>
      </c>
      <c r="E80" s="214" t="s">
        <v>101</v>
      </c>
      <c r="F80" s="214">
        <v>0</v>
      </c>
      <c r="G80" s="215">
        <v>0</v>
      </c>
      <c r="H80" s="214">
        <v>0</v>
      </c>
      <c r="I80" s="216">
        <v>0</v>
      </c>
      <c r="J80" s="63" t="s">
        <v>101</v>
      </c>
      <c r="K80" s="73">
        <v>0</v>
      </c>
      <c r="L80" s="75">
        <v>0</v>
      </c>
      <c r="M80" s="214" t="s">
        <v>101</v>
      </c>
      <c r="N80" s="214">
        <v>0</v>
      </c>
      <c r="O80" s="215">
        <v>0</v>
      </c>
      <c r="P80" s="214">
        <v>0</v>
      </c>
      <c r="Q80" s="216">
        <v>0</v>
      </c>
      <c r="R80" s="217">
        <v>0</v>
      </c>
      <c r="S80" s="217">
        <v>0</v>
      </c>
      <c r="T80" s="217">
        <v>0</v>
      </c>
      <c r="U80" s="218">
        <v>0</v>
      </c>
      <c r="V80" s="63">
        <v>0</v>
      </c>
      <c r="W80" s="75">
        <v>0</v>
      </c>
      <c r="X80" s="63">
        <v>0</v>
      </c>
      <c r="Y80" s="75">
        <v>0</v>
      </c>
      <c r="Z80" s="218">
        <v>0</v>
      </c>
      <c r="AA80" s="63" t="s">
        <v>101</v>
      </c>
      <c r="AB80" s="73">
        <v>0</v>
      </c>
      <c r="AC80" s="75">
        <v>0</v>
      </c>
      <c r="AD80" s="214" t="s">
        <v>101</v>
      </c>
      <c r="AE80" s="214">
        <v>0</v>
      </c>
      <c r="AF80" s="215">
        <v>0</v>
      </c>
      <c r="AG80" s="214">
        <v>0</v>
      </c>
      <c r="AH80" s="216">
        <v>0</v>
      </c>
      <c r="AI80" s="63" t="s">
        <v>101</v>
      </c>
      <c r="AJ80" s="73">
        <v>0</v>
      </c>
      <c r="AK80" s="75">
        <v>0</v>
      </c>
      <c r="AL80" s="214" t="s">
        <v>101</v>
      </c>
      <c r="AM80" s="214">
        <v>0</v>
      </c>
      <c r="AN80" s="215">
        <v>0</v>
      </c>
      <c r="AO80" s="214">
        <v>0</v>
      </c>
      <c r="AP80" s="216">
        <v>0</v>
      </c>
      <c r="AQ80" s="217">
        <v>0</v>
      </c>
      <c r="AR80" s="217">
        <v>0</v>
      </c>
      <c r="AS80" s="217">
        <v>0</v>
      </c>
      <c r="AT80" s="218">
        <v>0</v>
      </c>
      <c r="AU80" s="63">
        <v>0</v>
      </c>
      <c r="AV80" s="75">
        <v>0</v>
      </c>
      <c r="AW80" s="63">
        <v>0</v>
      </c>
      <c r="AX80" s="75">
        <v>0</v>
      </c>
      <c r="AY80" s="218">
        <v>0</v>
      </c>
      <c r="AZ80" s="215">
        <v>20</v>
      </c>
      <c r="BA80" s="76">
        <v>20</v>
      </c>
      <c r="BB80" s="76">
        <v>20</v>
      </c>
      <c r="BC80" s="77">
        <v>0</v>
      </c>
      <c r="BD80" s="77">
        <v>0</v>
      </c>
      <c r="BE80" s="76">
        <v>20</v>
      </c>
      <c r="BF80" s="76">
        <v>20</v>
      </c>
      <c r="BG80" s="77">
        <v>0</v>
      </c>
      <c r="BH80" s="77">
        <v>0</v>
      </c>
      <c r="BI80" s="76">
        <v>20</v>
      </c>
      <c r="BJ80" s="76">
        <v>20</v>
      </c>
      <c r="BK80" s="77">
        <v>0</v>
      </c>
      <c r="BL80" s="77">
        <v>0</v>
      </c>
      <c r="BM80" s="76">
        <v>20</v>
      </c>
      <c r="BN80" s="76">
        <v>20</v>
      </c>
      <c r="BO80" s="77">
        <v>0</v>
      </c>
      <c r="BP80" s="77">
        <v>0</v>
      </c>
    </row>
    <row r="81" spans="1:68">
      <c r="A81" s="86" t="s">
        <v>1025</v>
      </c>
      <c r="B81" s="63" t="s">
        <v>101</v>
      </c>
      <c r="C81" s="73">
        <v>0</v>
      </c>
      <c r="D81" s="75">
        <v>0</v>
      </c>
      <c r="E81" s="214" t="s">
        <v>101</v>
      </c>
      <c r="F81" s="214">
        <v>0</v>
      </c>
      <c r="G81" s="215">
        <v>0</v>
      </c>
      <c r="H81" s="214">
        <v>0</v>
      </c>
      <c r="I81" s="216">
        <v>0</v>
      </c>
      <c r="J81" s="63" t="s">
        <v>101</v>
      </c>
      <c r="K81" s="73">
        <v>0</v>
      </c>
      <c r="L81" s="75">
        <v>0</v>
      </c>
      <c r="M81" s="214" t="s">
        <v>101</v>
      </c>
      <c r="N81" s="214">
        <v>0</v>
      </c>
      <c r="O81" s="215">
        <v>0</v>
      </c>
      <c r="P81" s="214">
        <v>0</v>
      </c>
      <c r="Q81" s="216">
        <v>0</v>
      </c>
      <c r="R81" s="217">
        <v>0</v>
      </c>
      <c r="S81" s="217">
        <v>0</v>
      </c>
      <c r="T81" s="217">
        <v>0</v>
      </c>
      <c r="U81" s="218">
        <v>0</v>
      </c>
      <c r="V81" s="63">
        <v>0</v>
      </c>
      <c r="W81" s="75">
        <v>0</v>
      </c>
      <c r="X81" s="63">
        <v>0</v>
      </c>
      <c r="Y81" s="75">
        <v>0</v>
      </c>
      <c r="Z81" s="218">
        <v>0</v>
      </c>
      <c r="AA81" s="63" t="s">
        <v>101</v>
      </c>
      <c r="AB81" s="73">
        <v>0</v>
      </c>
      <c r="AC81" s="75">
        <v>0</v>
      </c>
      <c r="AD81" s="214" t="s">
        <v>101</v>
      </c>
      <c r="AE81" s="214">
        <v>0</v>
      </c>
      <c r="AF81" s="215">
        <v>0</v>
      </c>
      <c r="AG81" s="214">
        <v>0</v>
      </c>
      <c r="AH81" s="216">
        <v>0</v>
      </c>
      <c r="AI81" s="63" t="s">
        <v>101</v>
      </c>
      <c r="AJ81" s="73">
        <v>0</v>
      </c>
      <c r="AK81" s="75">
        <v>0</v>
      </c>
      <c r="AL81" s="214" t="s">
        <v>101</v>
      </c>
      <c r="AM81" s="214">
        <v>0</v>
      </c>
      <c r="AN81" s="215">
        <v>0</v>
      </c>
      <c r="AO81" s="214">
        <v>0</v>
      </c>
      <c r="AP81" s="216">
        <v>0</v>
      </c>
      <c r="AQ81" s="217">
        <v>0</v>
      </c>
      <c r="AR81" s="217">
        <v>0</v>
      </c>
      <c r="AS81" s="217">
        <v>0</v>
      </c>
      <c r="AT81" s="218">
        <v>0</v>
      </c>
      <c r="AU81" s="63">
        <v>0</v>
      </c>
      <c r="AV81" s="75">
        <v>0</v>
      </c>
      <c r="AW81" s="63">
        <v>0</v>
      </c>
      <c r="AX81" s="75">
        <v>0</v>
      </c>
      <c r="AY81" s="218">
        <v>0</v>
      </c>
      <c r="AZ81" s="215">
        <v>20</v>
      </c>
      <c r="BA81" s="76">
        <v>20</v>
      </c>
      <c r="BB81" s="76">
        <v>20</v>
      </c>
      <c r="BC81" s="77">
        <v>0</v>
      </c>
      <c r="BD81" s="77">
        <v>0</v>
      </c>
      <c r="BE81" s="76">
        <v>20</v>
      </c>
      <c r="BF81" s="76">
        <v>20</v>
      </c>
      <c r="BG81" s="77">
        <v>0</v>
      </c>
      <c r="BH81" s="77">
        <v>0</v>
      </c>
      <c r="BI81" s="76">
        <v>20</v>
      </c>
      <c r="BJ81" s="76">
        <v>20</v>
      </c>
      <c r="BK81" s="77">
        <v>0</v>
      </c>
      <c r="BL81" s="77">
        <v>0</v>
      </c>
      <c r="BM81" s="76">
        <v>20</v>
      </c>
      <c r="BN81" s="76">
        <v>20</v>
      </c>
      <c r="BO81" s="77">
        <v>0</v>
      </c>
      <c r="BP81" s="77">
        <v>0</v>
      </c>
    </row>
    <row r="82" spans="1:68">
      <c r="A82" s="86" t="s">
        <v>1027</v>
      </c>
      <c r="B82" s="63" t="s">
        <v>101</v>
      </c>
      <c r="C82" s="73">
        <v>0</v>
      </c>
      <c r="D82" s="75">
        <v>0</v>
      </c>
      <c r="E82" s="214" t="s">
        <v>101</v>
      </c>
      <c r="F82" s="214">
        <v>0</v>
      </c>
      <c r="G82" s="215">
        <v>0</v>
      </c>
      <c r="H82" s="214">
        <v>0</v>
      </c>
      <c r="I82" s="216">
        <v>0</v>
      </c>
      <c r="J82" s="63" t="s">
        <v>101</v>
      </c>
      <c r="K82" s="73">
        <v>0</v>
      </c>
      <c r="L82" s="75">
        <v>0</v>
      </c>
      <c r="M82" s="214" t="s">
        <v>101</v>
      </c>
      <c r="N82" s="214">
        <v>0</v>
      </c>
      <c r="O82" s="215">
        <v>0</v>
      </c>
      <c r="P82" s="214">
        <v>0</v>
      </c>
      <c r="Q82" s="216">
        <v>0</v>
      </c>
      <c r="R82" s="217">
        <v>0</v>
      </c>
      <c r="S82" s="217">
        <v>0</v>
      </c>
      <c r="T82" s="217">
        <v>0</v>
      </c>
      <c r="U82" s="218">
        <v>0</v>
      </c>
      <c r="V82" s="63">
        <v>0</v>
      </c>
      <c r="W82" s="75">
        <v>0</v>
      </c>
      <c r="X82" s="63">
        <v>0</v>
      </c>
      <c r="Y82" s="75">
        <v>0</v>
      </c>
      <c r="Z82" s="218">
        <v>0</v>
      </c>
      <c r="AA82" s="63" t="s">
        <v>101</v>
      </c>
      <c r="AB82" s="73">
        <v>0</v>
      </c>
      <c r="AC82" s="75">
        <v>0</v>
      </c>
      <c r="AD82" s="214" t="s">
        <v>101</v>
      </c>
      <c r="AE82" s="214">
        <v>0</v>
      </c>
      <c r="AF82" s="215">
        <v>0</v>
      </c>
      <c r="AG82" s="214">
        <v>0</v>
      </c>
      <c r="AH82" s="216">
        <v>0</v>
      </c>
      <c r="AI82" s="63" t="s">
        <v>101</v>
      </c>
      <c r="AJ82" s="73">
        <v>0</v>
      </c>
      <c r="AK82" s="75">
        <v>0</v>
      </c>
      <c r="AL82" s="214" t="s">
        <v>101</v>
      </c>
      <c r="AM82" s="214">
        <v>0</v>
      </c>
      <c r="AN82" s="215">
        <v>0</v>
      </c>
      <c r="AO82" s="214">
        <v>0</v>
      </c>
      <c r="AP82" s="216">
        <v>0</v>
      </c>
      <c r="AQ82" s="217">
        <v>0</v>
      </c>
      <c r="AR82" s="217">
        <v>0</v>
      </c>
      <c r="AS82" s="217">
        <v>0</v>
      </c>
      <c r="AT82" s="218">
        <v>0</v>
      </c>
      <c r="AU82" s="63">
        <v>0</v>
      </c>
      <c r="AV82" s="75">
        <v>0</v>
      </c>
      <c r="AW82" s="63">
        <v>0</v>
      </c>
      <c r="AX82" s="75">
        <v>0</v>
      </c>
      <c r="AY82" s="218">
        <v>0</v>
      </c>
      <c r="AZ82" s="215">
        <v>20</v>
      </c>
      <c r="BA82" s="76">
        <v>20</v>
      </c>
      <c r="BB82" s="76">
        <v>20</v>
      </c>
      <c r="BC82" s="77">
        <v>0</v>
      </c>
      <c r="BD82" s="77">
        <v>0</v>
      </c>
      <c r="BE82" s="76">
        <v>20</v>
      </c>
      <c r="BF82" s="76">
        <v>20</v>
      </c>
      <c r="BG82" s="77">
        <v>0</v>
      </c>
      <c r="BH82" s="77">
        <v>0</v>
      </c>
      <c r="BI82" s="76">
        <v>20</v>
      </c>
      <c r="BJ82" s="76">
        <v>20</v>
      </c>
      <c r="BK82" s="77">
        <v>0</v>
      </c>
      <c r="BL82" s="77">
        <v>0</v>
      </c>
      <c r="BM82" s="76">
        <v>20</v>
      </c>
      <c r="BN82" s="76">
        <v>20</v>
      </c>
      <c r="BO82" s="77">
        <v>0</v>
      </c>
      <c r="BP82" s="77">
        <v>0</v>
      </c>
    </row>
    <row r="83" spans="1:68">
      <c r="A83" s="86" t="s">
        <v>1040</v>
      </c>
      <c r="B83" s="63" t="s">
        <v>101</v>
      </c>
      <c r="C83" s="73">
        <v>0</v>
      </c>
      <c r="D83" s="75">
        <v>0</v>
      </c>
      <c r="E83" s="214" t="s">
        <v>101</v>
      </c>
      <c r="F83" s="214">
        <v>0</v>
      </c>
      <c r="G83" s="215">
        <v>0</v>
      </c>
      <c r="H83" s="214">
        <v>0</v>
      </c>
      <c r="I83" s="216">
        <v>0</v>
      </c>
      <c r="J83" s="63" t="s">
        <v>101</v>
      </c>
      <c r="K83" s="73">
        <v>0</v>
      </c>
      <c r="L83" s="75">
        <v>0</v>
      </c>
      <c r="M83" s="214" t="s">
        <v>101</v>
      </c>
      <c r="N83" s="214">
        <v>0</v>
      </c>
      <c r="O83" s="215">
        <v>0</v>
      </c>
      <c r="P83" s="214">
        <v>0</v>
      </c>
      <c r="Q83" s="216">
        <v>0</v>
      </c>
      <c r="R83" s="217">
        <v>0</v>
      </c>
      <c r="S83" s="217">
        <v>0</v>
      </c>
      <c r="T83" s="217">
        <v>0</v>
      </c>
      <c r="U83" s="218">
        <v>0</v>
      </c>
      <c r="V83" s="63">
        <v>0</v>
      </c>
      <c r="W83" s="75">
        <v>0</v>
      </c>
      <c r="X83" s="63">
        <v>0</v>
      </c>
      <c r="Y83" s="75">
        <v>0</v>
      </c>
      <c r="Z83" s="218">
        <v>0</v>
      </c>
      <c r="AA83" s="63" t="s">
        <v>101</v>
      </c>
      <c r="AB83" s="73">
        <v>0</v>
      </c>
      <c r="AC83" s="75">
        <v>0</v>
      </c>
      <c r="AD83" s="214" t="s">
        <v>101</v>
      </c>
      <c r="AE83" s="214">
        <v>0</v>
      </c>
      <c r="AF83" s="215">
        <v>0</v>
      </c>
      <c r="AG83" s="214">
        <v>0</v>
      </c>
      <c r="AH83" s="216">
        <v>0</v>
      </c>
      <c r="AI83" s="63" t="s">
        <v>101</v>
      </c>
      <c r="AJ83" s="73">
        <v>0</v>
      </c>
      <c r="AK83" s="75">
        <v>0</v>
      </c>
      <c r="AL83" s="214" t="s">
        <v>101</v>
      </c>
      <c r="AM83" s="214">
        <v>0</v>
      </c>
      <c r="AN83" s="215">
        <v>0</v>
      </c>
      <c r="AO83" s="214">
        <v>0</v>
      </c>
      <c r="AP83" s="216">
        <v>0</v>
      </c>
      <c r="AQ83" s="217">
        <v>0</v>
      </c>
      <c r="AR83" s="217">
        <v>0</v>
      </c>
      <c r="AS83" s="217">
        <v>0</v>
      </c>
      <c r="AT83" s="218">
        <v>0</v>
      </c>
      <c r="AU83" s="63">
        <v>0</v>
      </c>
      <c r="AV83" s="75">
        <v>0</v>
      </c>
      <c r="AW83" s="63">
        <v>0</v>
      </c>
      <c r="AX83" s="75">
        <v>0</v>
      </c>
      <c r="AY83" s="218">
        <v>0</v>
      </c>
      <c r="AZ83" s="215">
        <v>20</v>
      </c>
      <c r="BA83" s="76">
        <v>20</v>
      </c>
      <c r="BB83" s="76">
        <v>20</v>
      </c>
      <c r="BC83" s="77">
        <v>0</v>
      </c>
      <c r="BD83" s="77">
        <v>0</v>
      </c>
      <c r="BE83" s="76">
        <v>20</v>
      </c>
      <c r="BF83" s="76">
        <v>20</v>
      </c>
      <c r="BG83" s="77">
        <v>0</v>
      </c>
      <c r="BH83" s="77">
        <v>0</v>
      </c>
      <c r="BI83" s="76">
        <v>20</v>
      </c>
      <c r="BJ83" s="76">
        <v>20</v>
      </c>
      <c r="BK83" s="77">
        <v>0</v>
      </c>
      <c r="BL83" s="77">
        <v>0</v>
      </c>
      <c r="BM83" s="76">
        <v>20</v>
      </c>
      <c r="BN83" s="76">
        <v>20</v>
      </c>
      <c r="BO83" s="77">
        <v>0</v>
      </c>
      <c r="BP83" s="77">
        <v>0</v>
      </c>
    </row>
    <row r="84" spans="1:68">
      <c r="A84" s="86" t="s">
        <v>1042</v>
      </c>
      <c r="B84" s="63" t="s">
        <v>101</v>
      </c>
      <c r="C84" s="73">
        <v>0</v>
      </c>
      <c r="D84" s="75">
        <v>0</v>
      </c>
      <c r="E84" s="214" t="s">
        <v>101</v>
      </c>
      <c r="F84" s="214">
        <v>0</v>
      </c>
      <c r="G84" s="215">
        <v>0</v>
      </c>
      <c r="H84" s="214">
        <v>0</v>
      </c>
      <c r="I84" s="216">
        <v>0</v>
      </c>
      <c r="J84" s="63" t="s">
        <v>101</v>
      </c>
      <c r="K84" s="73">
        <v>0</v>
      </c>
      <c r="L84" s="75">
        <v>0</v>
      </c>
      <c r="M84" s="214" t="s">
        <v>101</v>
      </c>
      <c r="N84" s="214">
        <v>0</v>
      </c>
      <c r="O84" s="215">
        <v>0</v>
      </c>
      <c r="P84" s="214">
        <v>0</v>
      </c>
      <c r="Q84" s="216">
        <v>0</v>
      </c>
      <c r="R84" s="217">
        <v>0</v>
      </c>
      <c r="S84" s="217">
        <v>0</v>
      </c>
      <c r="T84" s="217">
        <v>0</v>
      </c>
      <c r="U84" s="218">
        <v>0</v>
      </c>
      <c r="V84" s="63">
        <v>0</v>
      </c>
      <c r="W84" s="75">
        <v>0</v>
      </c>
      <c r="X84" s="63">
        <v>0</v>
      </c>
      <c r="Y84" s="75">
        <v>0</v>
      </c>
      <c r="Z84" s="218">
        <v>0</v>
      </c>
      <c r="AA84" s="63" t="s">
        <v>101</v>
      </c>
      <c r="AB84" s="73">
        <v>0</v>
      </c>
      <c r="AC84" s="75">
        <v>0</v>
      </c>
      <c r="AD84" s="214" t="s">
        <v>101</v>
      </c>
      <c r="AE84" s="214">
        <v>0</v>
      </c>
      <c r="AF84" s="215">
        <v>0</v>
      </c>
      <c r="AG84" s="214">
        <v>0</v>
      </c>
      <c r="AH84" s="216">
        <v>0</v>
      </c>
      <c r="AI84" s="63" t="s">
        <v>101</v>
      </c>
      <c r="AJ84" s="73">
        <v>0</v>
      </c>
      <c r="AK84" s="75">
        <v>0</v>
      </c>
      <c r="AL84" s="214" t="s">
        <v>101</v>
      </c>
      <c r="AM84" s="214">
        <v>0</v>
      </c>
      <c r="AN84" s="215">
        <v>0</v>
      </c>
      <c r="AO84" s="214">
        <v>0</v>
      </c>
      <c r="AP84" s="216">
        <v>0</v>
      </c>
      <c r="AQ84" s="217">
        <v>0</v>
      </c>
      <c r="AR84" s="217">
        <v>0</v>
      </c>
      <c r="AS84" s="217">
        <v>0</v>
      </c>
      <c r="AT84" s="218">
        <v>0</v>
      </c>
      <c r="AU84" s="63">
        <v>0</v>
      </c>
      <c r="AV84" s="75">
        <v>0</v>
      </c>
      <c r="AW84" s="63">
        <v>0</v>
      </c>
      <c r="AX84" s="75">
        <v>0</v>
      </c>
      <c r="AY84" s="218">
        <v>0</v>
      </c>
      <c r="AZ84" s="215">
        <v>20</v>
      </c>
      <c r="BA84" s="76">
        <v>20</v>
      </c>
      <c r="BB84" s="76">
        <v>20</v>
      </c>
      <c r="BC84" s="77">
        <v>0</v>
      </c>
      <c r="BD84" s="77">
        <v>0</v>
      </c>
      <c r="BE84" s="76">
        <v>20</v>
      </c>
      <c r="BF84" s="76">
        <v>20</v>
      </c>
      <c r="BG84" s="77">
        <v>0</v>
      </c>
      <c r="BH84" s="77">
        <v>0</v>
      </c>
      <c r="BI84" s="76">
        <v>20</v>
      </c>
      <c r="BJ84" s="76">
        <v>20</v>
      </c>
      <c r="BK84" s="77">
        <v>0</v>
      </c>
      <c r="BL84" s="77">
        <v>0</v>
      </c>
      <c r="BM84" s="76">
        <v>20</v>
      </c>
      <c r="BN84" s="76">
        <v>20</v>
      </c>
      <c r="BO84" s="77">
        <v>0</v>
      </c>
      <c r="BP84" s="77">
        <v>0</v>
      </c>
    </row>
    <row r="85" spans="1:68">
      <c r="A85" s="86" t="s">
        <v>1043</v>
      </c>
      <c r="B85" s="63" t="s">
        <v>101</v>
      </c>
      <c r="C85" s="73">
        <v>0</v>
      </c>
      <c r="D85" s="75">
        <v>0</v>
      </c>
      <c r="E85" s="214" t="s">
        <v>101</v>
      </c>
      <c r="F85" s="214">
        <v>0</v>
      </c>
      <c r="G85" s="215">
        <v>0</v>
      </c>
      <c r="H85" s="214">
        <v>0</v>
      </c>
      <c r="I85" s="216">
        <v>0</v>
      </c>
      <c r="J85" s="63" t="s">
        <v>101</v>
      </c>
      <c r="K85" s="73">
        <v>0</v>
      </c>
      <c r="L85" s="75">
        <v>0</v>
      </c>
      <c r="M85" s="214" t="s">
        <v>101</v>
      </c>
      <c r="N85" s="214">
        <v>0</v>
      </c>
      <c r="O85" s="215">
        <v>0</v>
      </c>
      <c r="P85" s="214">
        <v>0</v>
      </c>
      <c r="Q85" s="216">
        <v>0</v>
      </c>
      <c r="R85" s="217">
        <v>0</v>
      </c>
      <c r="S85" s="217">
        <v>0</v>
      </c>
      <c r="T85" s="217">
        <v>0</v>
      </c>
      <c r="U85" s="218">
        <v>0</v>
      </c>
      <c r="V85" s="63">
        <v>0</v>
      </c>
      <c r="W85" s="75">
        <v>0</v>
      </c>
      <c r="X85" s="63">
        <v>0</v>
      </c>
      <c r="Y85" s="75">
        <v>0</v>
      </c>
      <c r="Z85" s="218">
        <v>0</v>
      </c>
      <c r="AA85" s="63" t="s">
        <v>101</v>
      </c>
      <c r="AB85" s="73">
        <v>0</v>
      </c>
      <c r="AC85" s="75">
        <v>0</v>
      </c>
      <c r="AD85" s="214" t="s">
        <v>101</v>
      </c>
      <c r="AE85" s="214">
        <v>0</v>
      </c>
      <c r="AF85" s="215">
        <v>0</v>
      </c>
      <c r="AG85" s="214">
        <v>0</v>
      </c>
      <c r="AH85" s="216">
        <v>0</v>
      </c>
      <c r="AI85" s="63" t="s">
        <v>101</v>
      </c>
      <c r="AJ85" s="73">
        <v>0</v>
      </c>
      <c r="AK85" s="75">
        <v>0</v>
      </c>
      <c r="AL85" s="214" t="s">
        <v>101</v>
      </c>
      <c r="AM85" s="214">
        <v>0</v>
      </c>
      <c r="AN85" s="215">
        <v>0</v>
      </c>
      <c r="AO85" s="214">
        <v>0</v>
      </c>
      <c r="AP85" s="216">
        <v>0</v>
      </c>
      <c r="AQ85" s="217">
        <v>0</v>
      </c>
      <c r="AR85" s="217">
        <v>0</v>
      </c>
      <c r="AS85" s="217">
        <v>0</v>
      </c>
      <c r="AT85" s="218">
        <v>0</v>
      </c>
      <c r="AU85" s="63">
        <v>0</v>
      </c>
      <c r="AV85" s="75">
        <v>0</v>
      </c>
      <c r="AW85" s="63">
        <v>0</v>
      </c>
      <c r="AX85" s="75">
        <v>0</v>
      </c>
      <c r="AY85" s="218">
        <v>0</v>
      </c>
      <c r="AZ85" s="215">
        <v>20</v>
      </c>
      <c r="BA85" s="76">
        <v>20</v>
      </c>
      <c r="BB85" s="76">
        <v>20</v>
      </c>
      <c r="BC85" s="77">
        <v>0</v>
      </c>
      <c r="BD85" s="77">
        <v>0</v>
      </c>
      <c r="BE85" s="76">
        <v>20</v>
      </c>
      <c r="BF85" s="76">
        <v>20</v>
      </c>
      <c r="BG85" s="77">
        <v>0</v>
      </c>
      <c r="BH85" s="77">
        <v>0</v>
      </c>
      <c r="BI85" s="76">
        <v>20</v>
      </c>
      <c r="BJ85" s="76">
        <v>20</v>
      </c>
      <c r="BK85" s="77">
        <v>0</v>
      </c>
      <c r="BL85" s="77">
        <v>0</v>
      </c>
      <c r="BM85" s="76">
        <v>20</v>
      </c>
      <c r="BN85" s="76">
        <v>20</v>
      </c>
      <c r="BO85" s="77">
        <v>0</v>
      </c>
      <c r="BP85" s="77">
        <v>0</v>
      </c>
    </row>
    <row r="86" spans="1:68">
      <c r="A86" s="86" t="s">
        <v>1048</v>
      </c>
      <c r="B86" s="63" t="s">
        <v>101</v>
      </c>
      <c r="C86" s="73">
        <v>0</v>
      </c>
      <c r="D86" s="75">
        <v>0</v>
      </c>
      <c r="E86" s="214" t="s">
        <v>101</v>
      </c>
      <c r="F86" s="214">
        <v>0</v>
      </c>
      <c r="G86" s="215">
        <v>0</v>
      </c>
      <c r="H86" s="214">
        <v>0</v>
      </c>
      <c r="I86" s="216">
        <v>0</v>
      </c>
      <c r="J86" s="63" t="s">
        <v>101</v>
      </c>
      <c r="K86" s="73">
        <v>0</v>
      </c>
      <c r="L86" s="75">
        <v>0</v>
      </c>
      <c r="M86" s="214" t="s">
        <v>101</v>
      </c>
      <c r="N86" s="214">
        <v>0</v>
      </c>
      <c r="O86" s="215">
        <v>0</v>
      </c>
      <c r="P86" s="214">
        <v>0</v>
      </c>
      <c r="Q86" s="216">
        <v>0</v>
      </c>
      <c r="R86" s="217">
        <v>0</v>
      </c>
      <c r="S86" s="217">
        <v>0</v>
      </c>
      <c r="T86" s="217">
        <v>0</v>
      </c>
      <c r="U86" s="218">
        <v>0</v>
      </c>
      <c r="V86" s="63">
        <v>0</v>
      </c>
      <c r="W86" s="75">
        <v>0</v>
      </c>
      <c r="X86" s="63">
        <v>0</v>
      </c>
      <c r="Y86" s="75">
        <v>0</v>
      </c>
      <c r="Z86" s="218">
        <v>0</v>
      </c>
      <c r="AA86" s="63" t="s">
        <v>101</v>
      </c>
      <c r="AB86" s="73">
        <v>0</v>
      </c>
      <c r="AC86" s="75">
        <v>0</v>
      </c>
      <c r="AD86" s="214" t="s">
        <v>101</v>
      </c>
      <c r="AE86" s="214">
        <v>0</v>
      </c>
      <c r="AF86" s="215">
        <v>0</v>
      </c>
      <c r="AG86" s="214">
        <v>0</v>
      </c>
      <c r="AH86" s="216">
        <v>0</v>
      </c>
      <c r="AI86" s="63" t="s">
        <v>101</v>
      </c>
      <c r="AJ86" s="73">
        <v>0</v>
      </c>
      <c r="AK86" s="75">
        <v>0</v>
      </c>
      <c r="AL86" s="214" t="s">
        <v>101</v>
      </c>
      <c r="AM86" s="214">
        <v>0</v>
      </c>
      <c r="AN86" s="215">
        <v>0</v>
      </c>
      <c r="AO86" s="214">
        <v>0</v>
      </c>
      <c r="AP86" s="216">
        <v>0</v>
      </c>
      <c r="AQ86" s="217">
        <v>0</v>
      </c>
      <c r="AR86" s="217">
        <v>0</v>
      </c>
      <c r="AS86" s="217">
        <v>0</v>
      </c>
      <c r="AT86" s="218">
        <v>0</v>
      </c>
      <c r="AU86" s="63">
        <v>0</v>
      </c>
      <c r="AV86" s="75">
        <v>0</v>
      </c>
      <c r="AW86" s="63">
        <v>0</v>
      </c>
      <c r="AX86" s="75">
        <v>0</v>
      </c>
      <c r="AY86" s="218">
        <v>0</v>
      </c>
      <c r="AZ86" s="215">
        <v>20</v>
      </c>
      <c r="BA86" s="76">
        <v>20</v>
      </c>
      <c r="BB86" s="76">
        <v>20</v>
      </c>
      <c r="BC86" s="77">
        <v>0</v>
      </c>
      <c r="BD86" s="77">
        <v>0</v>
      </c>
      <c r="BE86" s="76">
        <v>20</v>
      </c>
      <c r="BF86" s="76">
        <v>20</v>
      </c>
      <c r="BG86" s="77">
        <v>0</v>
      </c>
      <c r="BH86" s="77">
        <v>0</v>
      </c>
      <c r="BI86" s="76">
        <v>20</v>
      </c>
      <c r="BJ86" s="76">
        <v>20</v>
      </c>
      <c r="BK86" s="77">
        <v>0</v>
      </c>
      <c r="BL86" s="77">
        <v>0</v>
      </c>
      <c r="BM86" s="76">
        <v>20</v>
      </c>
      <c r="BN86" s="76">
        <v>20</v>
      </c>
      <c r="BO86" s="77">
        <v>0</v>
      </c>
      <c r="BP86" s="77">
        <v>0</v>
      </c>
    </row>
    <row r="87" spans="1:68">
      <c r="A87" s="86" t="s">
        <v>1050</v>
      </c>
      <c r="B87" s="63" t="s">
        <v>101</v>
      </c>
      <c r="C87" s="73">
        <v>0</v>
      </c>
      <c r="D87" s="75">
        <v>0</v>
      </c>
      <c r="E87" s="214" t="s">
        <v>101</v>
      </c>
      <c r="F87" s="214">
        <v>0</v>
      </c>
      <c r="G87" s="215">
        <v>0</v>
      </c>
      <c r="H87" s="214">
        <v>0</v>
      </c>
      <c r="I87" s="216">
        <v>0</v>
      </c>
      <c r="J87" s="63" t="s">
        <v>101</v>
      </c>
      <c r="K87" s="73">
        <v>0</v>
      </c>
      <c r="L87" s="75">
        <v>0</v>
      </c>
      <c r="M87" s="214" t="s">
        <v>101</v>
      </c>
      <c r="N87" s="214">
        <v>0</v>
      </c>
      <c r="O87" s="215">
        <v>0</v>
      </c>
      <c r="P87" s="214">
        <v>0</v>
      </c>
      <c r="Q87" s="216">
        <v>0</v>
      </c>
      <c r="R87" s="217">
        <v>0</v>
      </c>
      <c r="S87" s="217">
        <v>0</v>
      </c>
      <c r="T87" s="217">
        <v>0</v>
      </c>
      <c r="U87" s="218">
        <v>0</v>
      </c>
      <c r="V87" s="63">
        <v>0</v>
      </c>
      <c r="W87" s="75">
        <v>0</v>
      </c>
      <c r="X87" s="63">
        <v>0</v>
      </c>
      <c r="Y87" s="75">
        <v>0</v>
      </c>
      <c r="Z87" s="218">
        <v>0</v>
      </c>
      <c r="AA87" s="63" t="s">
        <v>101</v>
      </c>
      <c r="AB87" s="73">
        <v>0</v>
      </c>
      <c r="AC87" s="75">
        <v>0</v>
      </c>
      <c r="AD87" s="214" t="s">
        <v>101</v>
      </c>
      <c r="AE87" s="214">
        <v>0</v>
      </c>
      <c r="AF87" s="215">
        <v>0</v>
      </c>
      <c r="AG87" s="214">
        <v>0</v>
      </c>
      <c r="AH87" s="216">
        <v>0</v>
      </c>
      <c r="AI87" s="63" t="s">
        <v>101</v>
      </c>
      <c r="AJ87" s="73">
        <v>0</v>
      </c>
      <c r="AK87" s="75">
        <v>0</v>
      </c>
      <c r="AL87" s="214" t="s">
        <v>101</v>
      </c>
      <c r="AM87" s="214">
        <v>0</v>
      </c>
      <c r="AN87" s="215">
        <v>0</v>
      </c>
      <c r="AO87" s="214">
        <v>0</v>
      </c>
      <c r="AP87" s="216">
        <v>0</v>
      </c>
      <c r="AQ87" s="217">
        <v>0</v>
      </c>
      <c r="AR87" s="217">
        <v>0</v>
      </c>
      <c r="AS87" s="217">
        <v>0</v>
      </c>
      <c r="AT87" s="218">
        <v>0</v>
      </c>
      <c r="AU87" s="63">
        <v>0</v>
      </c>
      <c r="AV87" s="75">
        <v>0</v>
      </c>
      <c r="AW87" s="63">
        <v>0</v>
      </c>
      <c r="AX87" s="75">
        <v>0</v>
      </c>
      <c r="AY87" s="218">
        <v>0</v>
      </c>
      <c r="AZ87" s="215">
        <v>20</v>
      </c>
      <c r="BA87" s="76">
        <v>20</v>
      </c>
      <c r="BB87" s="76">
        <v>20</v>
      </c>
      <c r="BC87" s="77">
        <v>0</v>
      </c>
      <c r="BD87" s="77">
        <v>0</v>
      </c>
      <c r="BE87" s="76">
        <v>20</v>
      </c>
      <c r="BF87" s="76">
        <v>20</v>
      </c>
      <c r="BG87" s="77">
        <v>0</v>
      </c>
      <c r="BH87" s="77">
        <v>0</v>
      </c>
      <c r="BI87" s="76">
        <v>20</v>
      </c>
      <c r="BJ87" s="76">
        <v>20</v>
      </c>
      <c r="BK87" s="77">
        <v>0</v>
      </c>
      <c r="BL87" s="77">
        <v>0</v>
      </c>
      <c r="BM87" s="76">
        <v>20</v>
      </c>
      <c r="BN87" s="76">
        <v>20</v>
      </c>
      <c r="BO87" s="77">
        <v>0</v>
      </c>
      <c r="BP87" s="77">
        <v>0</v>
      </c>
    </row>
    <row r="88" spans="1:68">
      <c r="A88" s="86" t="s">
        <v>1052</v>
      </c>
      <c r="B88" s="63" t="s">
        <v>101</v>
      </c>
      <c r="C88" s="73">
        <v>0</v>
      </c>
      <c r="D88" s="75">
        <v>0</v>
      </c>
      <c r="E88" s="214" t="s">
        <v>101</v>
      </c>
      <c r="F88" s="214">
        <v>0</v>
      </c>
      <c r="G88" s="215">
        <v>0</v>
      </c>
      <c r="H88" s="214">
        <v>0</v>
      </c>
      <c r="I88" s="216">
        <v>0</v>
      </c>
      <c r="J88" s="63" t="s">
        <v>101</v>
      </c>
      <c r="K88" s="73">
        <v>0</v>
      </c>
      <c r="L88" s="75">
        <v>0</v>
      </c>
      <c r="M88" s="214" t="s">
        <v>101</v>
      </c>
      <c r="N88" s="214">
        <v>0</v>
      </c>
      <c r="O88" s="215">
        <v>0</v>
      </c>
      <c r="P88" s="214">
        <v>0</v>
      </c>
      <c r="Q88" s="216">
        <v>0</v>
      </c>
      <c r="R88" s="217">
        <v>0</v>
      </c>
      <c r="S88" s="217">
        <v>0</v>
      </c>
      <c r="T88" s="217">
        <v>0</v>
      </c>
      <c r="U88" s="218">
        <v>0</v>
      </c>
      <c r="V88" s="63">
        <v>0</v>
      </c>
      <c r="W88" s="75">
        <v>0</v>
      </c>
      <c r="X88" s="63">
        <v>0</v>
      </c>
      <c r="Y88" s="75">
        <v>0</v>
      </c>
      <c r="Z88" s="218">
        <v>0</v>
      </c>
      <c r="AA88" s="63" t="s">
        <v>101</v>
      </c>
      <c r="AB88" s="73">
        <v>0</v>
      </c>
      <c r="AC88" s="75">
        <v>0</v>
      </c>
      <c r="AD88" s="214" t="s">
        <v>101</v>
      </c>
      <c r="AE88" s="214">
        <v>0</v>
      </c>
      <c r="AF88" s="215">
        <v>0</v>
      </c>
      <c r="AG88" s="214">
        <v>0</v>
      </c>
      <c r="AH88" s="216">
        <v>0</v>
      </c>
      <c r="AI88" s="63" t="s">
        <v>101</v>
      </c>
      <c r="AJ88" s="73">
        <v>0</v>
      </c>
      <c r="AK88" s="75">
        <v>0</v>
      </c>
      <c r="AL88" s="214" t="s">
        <v>101</v>
      </c>
      <c r="AM88" s="214">
        <v>0</v>
      </c>
      <c r="AN88" s="215">
        <v>0</v>
      </c>
      <c r="AO88" s="214">
        <v>0</v>
      </c>
      <c r="AP88" s="216">
        <v>0</v>
      </c>
      <c r="AQ88" s="217">
        <v>0</v>
      </c>
      <c r="AR88" s="217">
        <v>0</v>
      </c>
      <c r="AS88" s="217">
        <v>0</v>
      </c>
      <c r="AT88" s="218">
        <v>0</v>
      </c>
      <c r="AU88" s="63">
        <v>0</v>
      </c>
      <c r="AV88" s="75">
        <v>0</v>
      </c>
      <c r="AW88" s="63">
        <v>0</v>
      </c>
      <c r="AX88" s="75">
        <v>0</v>
      </c>
      <c r="AY88" s="218">
        <v>0</v>
      </c>
      <c r="AZ88" s="215">
        <v>20</v>
      </c>
      <c r="BA88" s="76">
        <v>20</v>
      </c>
      <c r="BB88" s="76">
        <v>20</v>
      </c>
      <c r="BC88" s="77">
        <v>0</v>
      </c>
      <c r="BD88" s="77">
        <v>0</v>
      </c>
      <c r="BE88" s="76">
        <v>20</v>
      </c>
      <c r="BF88" s="76">
        <v>20</v>
      </c>
      <c r="BG88" s="77">
        <v>0</v>
      </c>
      <c r="BH88" s="77">
        <v>0</v>
      </c>
      <c r="BI88" s="76">
        <v>20</v>
      </c>
      <c r="BJ88" s="76">
        <v>20</v>
      </c>
      <c r="BK88" s="77">
        <v>0</v>
      </c>
      <c r="BL88" s="77">
        <v>0</v>
      </c>
      <c r="BM88" s="76">
        <v>20</v>
      </c>
      <c r="BN88" s="76">
        <v>20</v>
      </c>
      <c r="BO88" s="77">
        <v>0</v>
      </c>
      <c r="BP88" s="77">
        <v>0</v>
      </c>
    </row>
    <row r="89" spans="1:68">
      <c r="A89" s="86" t="s">
        <v>1053</v>
      </c>
      <c r="B89" s="63" t="s">
        <v>101</v>
      </c>
      <c r="C89" s="73">
        <v>0</v>
      </c>
      <c r="D89" s="75">
        <v>0</v>
      </c>
      <c r="E89" s="214" t="s">
        <v>101</v>
      </c>
      <c r="F89" s="214">
        <v>0</v>
      </c>
      <c r="G89" s="215">
        <v>0</v>
      </c>
      <c r="H89" s="214">
        <v>0</v>
      </c>
      <c r="I89" s="216">
        <v>0</v>
      </c>
      <c r="J89" s="63" t="s">
        <v>101</v>
      </c>
      <c r="K89" s="73">
        <v>0</v>
      </c>
      <c r="L89" s="75">
        <v>0</v>
      </c>
      <c r="M89" s="214" t="s">
        <v>101</v>
      </c>
      <c r="N89" s="214">
        <v>0</v>
      </c>
      <c r="O89" s="215">
        <v>0</v>
      </c>
      <c r="P89" s="214">
        <v>0</v>
      </c>
      <c r="Q89" s="216">
        <v>0</v>
      </c>
      <c r="R89" s="217">
        <v>0</v>
      </c>
      <c r="S89" s="217">
        <v>0</v>
      </c>
      <c r="T89" s="217">
        <v>0</v>
      </c>
      <c r="U89" s="218">
        <v>0</v>
      </c>
      <c r="V89" s="63">
        <v>0</v>
      </c>
      <c r="W89" s="75">
        <v>0</v>
      </c>
      <c r="X89" s="63">
        <v>0</v>
      </c>
      <c r="Y89" s="75">
        <v>0</v>
      </c>
      <c r="Z89" s="218">
        <v>0</v>
      </c>
      <c r="AA89" s="63" t="s">
        <v>101</v>
      </c>
      <c r="AB89" s="73">
        <v>0</v>
      </c>
      <c r="AC89" s="75">
        <v>0</v>
      </c>
      <c r="AD89" s="214" t="s">
        <v>101</v>
      </c>
      <c r="AE89" s="214">
        <v>0</v>
      </c>
      <c r="AF89" s="215">
        <v>0</v>
      </c>
      <c r="AG89" s="214">
        <v>0</v>
      </c>
      <c r="AH89" s="216">
        <v>0</v>
      </c>
      <c r="AI89" s="63" t="s">
        <v>101</v>
      </c>
      <c r="AJ89" s="73">
        <v>0</v>
      </c>
      <c r="AK89" s="75">
        <v>0</v>
      </c>
      <c r="AL89" s="214" t="s">
        <v>101</v>
      </c>
      <c r="AM89" s="214">
        <v>0</v>
      </c>
      <c r="AN89" s="215">
        <v>0</v>
      </c>
      <c r="AO89" s="214">
        <v>0</v>
      </c>
      <c r="AP89" s="216">
        <v>0</v>
      </c>
      <c r="AQ89" s="217">
        <v>0</v>
      </c>
      <c r="AR89" s="217">
        <v>0</v>
      </c>
      <c r="AS89" s="217">
        <v>0</v>
      </c>
      <c r="AT89" s="218">
        <v>0</v>
      </c>
      <c r="AU89" s="63">
        <v>0</v>
      </c>
      <c r="AV89" s="75">
        <v>0</v>
      </c>
      <c r="AW89" s="63">
        <v>0</v>
      </c>
      <c r="AX89" s="75">
        <v>0</v>
      </c>
      <c r="AY89" s="218">
        <v>0</v>
      </c>
      <c r="AZ89" s="215">
        <v>20</v>
      </c>
      <c r="BA89" s="76">
        <v>20</v>
      </c>
      <c r="BB89" s="76">
        <v>20</v>
      </c>
      <c r="BC89" s="77">
        <v>0</v>
      </c>
      <c r="BD89" s="77">
        <v>0</v>
      </c>
      <c r="BE89" s="76">
        <v>20</v>
      </c>
      <c r="BF89" s="76">
        <v>20</v>
      </c>
      <c r="BG89" s="77">
        <v>0</v>
      </c>
      <c r="BH89" s="77">
        <v>0</v>
      </c>
      <c r="BI89" s="76">
        <v>20</v>
      </c>
      <c r="BJ89" s="76">
        <v>20</v>
      </c>
      <c r="BK89" s="77">
        <v>0</v>
      </c>
      <c r="BL89" s="77">
        <v>0</v>
      </c>
      <c r="BM89" s="76">
        <v>20</v>
      </c>
      <c r="BN89" s="76">
        <v>20</v>
      </c>
      <c r="BO89" s="77">
        <v>0</v>
      </c>
      <c r="BP89" s="77">
        <v>0</v>
      </c>
    </row>
    <row r="90" spans="1:68">
      <c r="A90" s="86" t="s">
        <v>1055</v>
      </c>
      <c r="B90" s="63" t="s">
        <v>101</v>
      </c>
      <c r="C90" s="73">
        <v>0</v>
      </c>
      <c r="D90" s="75">
        <v>0</v>
      </c>
      <c r="E90" s="214" t="s">
        <v>101</v>
      </c>
      <c r="F90" s="214">
        <v>0</v>
      </c>
      <c r="G90" s="215">
        <v>0</v>
      </c>
      <c r="H90" s="214">
        <v>0</v>
      </c>
      <c r="I90" s="216">
        <v>0</v>
      </c>
      <c r="J90" s="63" t="s">
        <v>101</v>
      </c>
      <c r="K90" s="73">
        <v>0</v>
      </c>
      <c r="L90" s="75">
        <v>0</v>
      </c>
      <c r="M90" s="214" t="s">
        <v>101</v>
      </c>
      <c r="N90" s="214">
        <v>0</v>
      </c>
      <c r="O90" s="215">
        <v>0</v>
      </c>
      <c r="P90" s="214">
        <v>0</v>
      </c>
      <c r="Q90" s="216">
        <v>0</v>
      </c>
      <c r="R90" s="217">
        <v>0</v>
      </c>
      <c r="S90" s="217">
        <v>0</v>
      </c>
      <c r="T90" s="217">
        <v>0</v>
      </c>
      <c r="U90" s="218">
        <v>0</v>
      </c>
      <c r="V90" s="63">
        <v>0</v>
      </c>
      <c r="W90" s="75">
        <v>0</v>
      </c>
      <c r="X90" s="63">
        <v>0</v>
      </c>
      <c r="Y90" s="75">
        <v>0</v>
      </c>
      <c r="Z90" s="218">
        <v>0</v>
      </c>
      <c r="AA90" s="63" t="s">
        <v>101</v>
      </c>
      <c r="AB90" s="73">
        <v>0</v>
      </c>
      <c r="AC90" s="75">
        <v>0</v>
      </c>
      <c r="AD90" s="214" t="s">
        <v>101</v>
      </c>
      <c r="AE90" s="214">
        <v>0</v>
      </c>
      <c r="AF90" s="215">
        <v>0</v>
      </c>
      <c r="AG90" s="214">
        <v>0</v>
      </c>
      <c r="AH90" s="216">
        <v>0</v>
      </c>
      <c r="AI90" s="63" t="s">
        <v>101</v>
      </c>
      <c r="AJ90" s="73">
        <v>0</v>
      </c>
      <c r="AK90" s="75">
        <v>0</v>
      </c>
      <c r="AL90" s="214" t="s">
        <v>101</v>
      </c>
      <c r="AM90" s="214">
        <v>0</v>
      </c>
      <c r="AN90" s="215">
        <v>0</v>
      </c>
      <c r="AO90" s="214">
        <v>0</v>
      </c>
      <c r="AP90" s="216">
        <v>0</v>
      </c>
      <c r="AQ90" s="217">
        <v>0</v>
      </c>
      <c r="AR90" s="217">
        <v>0</v>
      </c>
      <c r="AS90" s="217">
        <v>0</v>
      </c>
      <c r="AT90" s="218">
        <v>0</v>
      </c>
      <c r="AU90" s="63">
        <v>0</v>
      </c>
      <c r="AV90" s="75">
        <v>0</v>
      </c>
      <c r="AW90" s="63">
        <v>0</v>
      </c>
      <c r="AX90" s="75">
        <v>0</v>
      </c>
      <c r="AY90" s="218">
        <v>0</v>
      </c>
      <c r="AZ90" s="215">
        <v>20</v>
      </c>
      <c r="BA90" s="76">
        <v>20</v>
      </c>
      <c r="BB90" s="76">
        <v>20</v>
      </c>
      <c r="BC90" s="77">
        <v>0</v>
      </c>
      <c r="BD90" s="77">
        <v>0</v>
      </c>
      <c r="BE90" s="76">
        <v>20</v>
      </c>
      <c r="BF90" s="76">
        <v>20</v>
      </c>
      <c r="BG90" s="77">
        <v>0</v>
      </c>
      <c r="BH90" s="77">
        <v>0</v>
      </c>
      <c r="BI90" s="76">
        <v>20</v>
      </c>
      <c r="BJ90" s="76">
        <v>20</v>
      </c>
      <c r="BK90" s="77">
        <v>0</v>
      </c>
      <c r="BL90" s="77">
        <v>0</v>
      </c>
      <c r="BM90" s="76">
        <v>20</v>
      </c>
      <c r="BN90" s="76">
        <v>20</v>
      </c>
      <c r="BO90" s="77">
        <v>0</v>
      </c>
      <c r="BP90" s="77">
        <v>0</v>
      </c>
    </row>
    <row r="91" spans="1:68">
      <c r="A91" s="86" t="s">
        <v>1056</v>
      </c>
      <c r="B91" s="63" t="s">
        <v>101</v>
      </c>
      <c r="C91" s="73">
        <v>0</v>
      </c>
      <c r="D91" s="75">
        <v>0</v>
      </c>
      <c r="E91" s="214" t="s">
        <v>101</v>
      </c>
      <c r="F91" s="214">
        <v>0</v>
      </c>
      <c r="G91" s="215">
        <v>0</v>
      </c>
      <c r="H91" s="214">
        <v>0</v>
      </c>
      <c r="I91" s="216">
        <v>0</v>
      </c>
      <c r="J91" s="63" t="s">
        <v>101</v>
      </c>
      <c r="K91" s="73">
        <v>0</v>
      </c>
      <c r="L91" s="75">
        <v>0</v>
      </c>
      <c r="M91" s="214" t="s">
        <v>101</v>
      </c>
      <c r="N91" s="214">
        <v>0</v>
      </c>
      <c r="O91" s="215">
        <v>0</v>
      </c>
      <c r="P91" s="214">
        <v>0</v>
      </c>
      <c r="Q91" s="216">
        <v>0</v>
      </c>
      <c r="R91" s="217">
        <v>0</v>
      </c>
      <c r="S91" s="217">
        <v>0</v>
      </c>
      <c r="T91" s="217">
        <v>0</v>
      </c>
      <c r="U91" s="218">
        <v>0</v>
      </c>
      <c r="V91" s="63">
        <v>0</v>
      </c>
      <c r="W91" s="75">
        <v>0</v>
      </c>
      <c r="X91" s="63">
        <v>0</v>
      </c>
      <c r="Y91" s="75">
        <v>0</v>
      </c>
      <c r="Z91" s="218">
        <v>0</v>
      </c>
      <c r="AA91" s="63" t="s">
        <v>101</v>
      </c>
      <c r="AB91" s="73">
        <v>0</v>
      </c>
      <c r="AC91" s="75">
        <v>0</v>
      </c>
      <c r="AD91" s="214" t="s">
        <v>101</v>
      </c>
      <c r="AE91" s="214">
        <v>0</v>
      </c>
      <c r="AF91" s="215">
        <v>0</v>
      </c>
      <c r="AG91" s="214">
        <v>0</v>
      </c>
      <c r="AH91" s="216">
        <v>0</v>
      </c>
      <c r="AI91" s="63" t="s">
        <v>101</v>
      </c>
      <c r="AJ91" s="73">
        <v>0</v>
      </c>
      <c r="AK91" s="75">
        <v>0</v>
      </c>
      <c r="AL91" s="214" t="s">
        <v>101</v>
      </c>
      <c r="AM91" s="214">
        <v>0</v>
      </c>
      <c r="AN91" s="215">
        <v>0</v>
      </c>
      <c r="AO91" s="214">
        <v>0</v>
      </c>
      <c r="AP91" s="216">
        <v>0</v>
      </c>
      <c r="AQ91" s="217">
        <v>0</v>
      </c>
      <c r="AR91" s="217">
        <v>0</v>
      </c>
      <c r="AS91" s="217">
        <v>0</v>
      </c>
      <c r="AT91" s="218">
        <v>0</v>
      </c>
      <c r="AU91" s="63">
        <v>0</v>
      </c>
      <c r="AV91" s="75">
        <v>0</v>
      </c>
      <c r="AW91" s="63">
        <v>0</v>
      </c>
      <c r="AX91" s="75">
        <v>0</v>
      </c>
      <c r="AY91" s="218">
        <v>0</v>
      </c>
      <c r="AZ91" s="215">
        <v>20</v>
      </c>
      <c r="BA91" s="76">
        <v>20</v>
      </c>
      <c r="BB91" s="76">
        <v>20</v>
      </c>
      <c r="BC91" s="77">
        <v>0</v>
      </c>
      <c r="BD91" s="77">
        <v>0</v>
      </c>
      <c r="BE91" s="76">
        <v>20</v>
      </c>
      <c r="BF91" s="76">
        <v>20</v>
      </c>
      <c r="BG91" s="77">
        <v>0</v>
      </c>
      <c r="BH91" s="77">
        <v>0</v>
      </c>
      <c r="BI91" s="76">
        <v>20</v>
      </c>
      <c r="BJ91" s="76">
        <v>20</v>
      </c>
      <c r="BK91" s="77">
        <v>0</v>
      </c>
      <c r="BL91" s="77">
        <v>0</v>
      </c>
      <c r="BM91" s="76">
        <v>20</v>
      </c>
      <c r="BN91" s="76">
        <v>20</v>
      </c>
      <c r="BO91" s="77">
        <v>0</v>
      </c>
      <c r="BP91" s="77">
        <v>0</v>
      </c>
    </row>
    <row r="92" spans="1:68">
      <c r="A92" s="86" t="s">
        <v>1059</v>
      </c>
      <c r="B92" s="63" t="s">
        <v>101</v>
      </c>
      <c r="C92" s="73">
        <v>0</v>
      </c>
      <c r="D92" s="75">
        <v>0</v>
      </c>
      <c r="E92" s="214" t="s">
        <v>101</v>
      </c>
      <c r="F92" s="214">
        <v>0</v>
      </c>
      <c r="G92" s="215">
        <v>0</v>
      </c>
      <c r="H92" s="214">
        <v>0</v>
      </c>
      <c r="I92" s="216">
        <v>0</v>
      </c>
      <c r="J92" s="63" t="s">
        <v>101</v>
      </c>
      <c r="K92" s="73">
        <v>0</v>
      </c>
      <c r="L92" s="75">
        <v>0</v>
      </c>
      <c r="M92" s="214" t="s">
        <v>101</v>
      </c>
      <c r="N92" s="214">
        <v>0</v>
      </c>
      <c r="O92" s="215">
        <v>0</v>
      </c>
      <c r="P92" s="214">
        <v>0</v>
      </c>
      <c r="Q92" s="216">
        <v>0</v>
      </c>
      <c r="R92" s="217">
        <v>0</v>
      </c>
      <c r="S92" s="217">
        <v>0</v>
      </c>
      <c r="T92" s="217">
        <v>0</v>
      </c>
      <c r="U92" s="218">
        <v>0</v>
      </c>
      <c r="V92" s="63">
        <v>0</v>
      </c>
      <c r="W92" s="75">
        <v>0</v>
      </c>
      <c r="X92" s="63">
        <v>0</v>
      </c>
      <c r="Y92" s="75">
        <v>0</v>
      </c>
      <c r="Z92" s="218">
        <v>0</v>
      </c>
      <c r="AA92" s="63" t="s">
        <v>101</v>
      </c>
      <c r="AB92" s="73">
        <v>0</v>
      </c>
      <c r="AC92" s="75">
        <v>0</v>
      </c>
      <c r="AD92" s="214" t="s">
        <v>101</v>
      </c>
      <c r="AE92" s="214">
        <v>0</v>
      </c>
      <c r="AF92" s="215">
        <v>0</v>
      </c>
      <c r="AG92" s="214">
        <v>0</v>
      </c>
      <c r="AH92" s="216">
        <v>0</v>
      </c>
      <c r="AI92" s="63" t="s">
        <v>101</v>
      </c>
      <c r="AJ92" s="73">
        <v>0</v>
      </c>
      <c r="AK92" s="75">
        <v>0</v>
      </c>
      <c r="AL92" s="214" t="s">
        <v>101</v>
      </c>
      <c r="AM92" s="214">
        <v>0</v>
      </c>
      <c r="AN92" s="215">
        <v>0</v>
      </c>
      <c r="AO92" s="214">
        <v>0</v>
      </c>
      <c r="AP92" s="216">
        <v>0</v>
      </c>
      <c r="AQ92" s="217">
        <v>0</v>
      </c>
      <c r="AR92" s="217">
        <v>0</v>
      </c>
      <c r="AS92" s="217">
        <v>0</v>
      </c>
      <c r="AT92" s="218">
        <v>0</v>
      </c>
      <c r="AU92" s="63">
        <v>0</v>
      </c>
      <c r="AV92" s="75">
        <v>0</v>
      </c>
      <c r="AW92" s="63">
        <v>0</v>
      </c>
      <c r="AX92" s="75">
        <v>0</v>
      </c>
      <c r="AY92" s="218">
        <v>0</v>
      </c>
      <c r="AZ92" s="215">
        <v>20</v>
      </c>
      <c r="BA92" s="76">
        <v>20</v>
      </c>
      <c r="BB92" s="76">
        <v>20</v>
      </c>
      <c r="BC92" s="77">
        <v>0</v>
      </c>
      <c r="BD92" s="77">
        <v>0</v>
      </c>
      <c r="BE92" s="76">
        <v>20</v>
      </c>
      <c r="BF92" s="76">
        <v>20</v>
      </c>
      <c r="BG92" s="77">
        <v>0</v>
      </c>
      <c r="BH92" s="77">
        <v>0</v>
      </c>
      <c r="BI92" s="76">
        <v>20</v>
      </c>
      <c r="BJ92" s="76">
        <v>20</v>
      </c>
      <c r="BK92" s="77">
        <v>0</v>
      </c>
      <c r="BL92" s="77">
        <v>0</v>
      </c>
      <c r="BM92" s="76">
        <v>20</v>
      </c>
      <c r="BN92" s="76">
        <v>20</v>
      </c>
      <c r="BO92" s="77">
        <v>0</v>
      </c>
      <c r="BP92" s="77">
        <v>0</v>
      </c>
    </row>
    <row r="93" spans="1:68">
      <c r="A93" s="86" t="s">
        <v>1061</v>
      </c>
      <c r="B93" s="63" t="s">
        <v>101</v>
      </c>
      <c r="C93" s="73">
        <v>0</v>
      </c>
      <c r="D93" s="75">
        <v>0</v>
      </c>
      <c r="E93" s="214" t="s">
        <v>101</v>
      </c>
      <c r="F93" s="214">
        <v>0</v>
      </c>
      <c r="G93" s="215">
        <v>0</v>
      </c>
      <c r="H93" s="214">
        <v>0</v>
      </c>
      <c r="I93" s="216">
        <v>0</v>
      </c>
      <c r="J93" s="63" t="s">
        <v>101</v>
      </c>
      <c r="K93" s="73">
        <v>0</v>
      </c>
      <c r="L93" s="75">
        <v>0</v>
      </c>
      <c r="M93" s="214" t="s">
        <v>101</v>
      </c>
      <c r="N93" s="214">
        <v>0</v>
      </c>
      <c r="O93" s="215">
        <v>0</v>
      </c>
      <c r="P93" s="214">
        <v>0</v>
      </c>
      <c r="Q93" s="216">
        <v>0</v>
      </c>
      <c r="R93" s="217">
        <v>0</v>
      </c>
      <c r="S93" s="217">
        <v>0</v>
      </c>
      <c r="T93" s="217">
        <v>0</v>
      </c>
      <c r="U93" s="218">
        <v>0</v>
      </c>
      <c r="V93" s="63">
        <v>0</v>
      </c>
      <c r="W93" s="75">
        <v>0</v>
      </c>
      <c r="X93" s="63">
        <v>0</v>
      </c>
      <c r="Y93" s="75">
        <v>0</v>
      </c>
      <c r="Z93" s="218">
        <v>0</v>
      </c>
      <c r="AA93" s="63" t="s">
        <v>101</v>
      </c>
      <c r="AB93" s="73">
        <v>0</v>
      </c>
      <c r="AC93" s="75">
        <v>0</v>
      </c>
      <c r="AD93" s="214" t="s">
        <v>101</v>
      </c>
      <c r="AE93" s="214">
        <v>0</v>
      </c>
      <c r="AF93" s="215">
        <v>0</v>
      </c>
      <c r="AG93" s="214">
        <v>0</v>
      </c>
      <c r="AH93" s="216">
        <v>0</v>
      </c>
      <c r="AI93" s="63" t="s">
        <v>101</v>
      </c>
      <c r="AJ93" s="73">
        <v>0</v>
      </c>
      <c r="AK93" s="75">
        <v>0</v>
      </c>
      <c r="AL93" s="214" t="s">
        <v>101</v>
      </c>
      <c r="AM93" s="214">
        <v>0</v>
      </c>
      <c r="AN93" s="215">
        <v>0</v>
      </c>
      <c r="AO93" s="214">
        <v>0</v>
      </c>
      <c r="AP93" s="216">
        <v>0</v>
      </c>
      <c r="AQ93" s="217">
        <v>0</v>
      </c>
      <c r="AR93" s="217">
        <v>0</v>
      </c>
      <c r="AS93" s="217">
        <v>0</v>
      </c>
      <c r="AT93" s="218">
        <v>0</v>
      </c>
      <c r="AU93" s="63">
        <v>0</v>
      </c>
      <c r="AV93" s="75">
        <v>0</v>
      </c>
      <c r="AW93" s="63">
        <v>0</v>
      </c>
      <c r="AX93" s="75">
        <v>0</v>
      </c>
      <c r="AY93" s="218">
        <v>0</v>
      </c>
      <c r="AZ93" s="215">
        <v>20</v>
      </c>
      <c r="BA93" s="76">
        <v>20</v>
      </c>
      <c r="BB93" s="76">
        <v>20</v>
      </c>
      <c r="BC93" s="77">
        <v>0</v>
      </c>
      <c r="BD93" s="77">
        <v>0</v>
      </c>
      <c r="BE93" s="76">
        <v>20</v>
      </c>
      <c r="BF93" s="76">
        <v>20</v>
      </c>
      <c r="BG93" s="77">
        <v>0</v>
      </c>
      <c r="BH93" s="77">
        <v>0</v>
      </c>
      <c r="BI93" s="76">
        <v>20</v>
      </c>
      <c r="BJ93" s="76">
        <v>20</v>
      </c>
      <c r="BK93" s="77">
        <v>0</v>
      </c>
      <c r="BL93" s="77">
        <v>0</v>
      </c>
      <c r="BM93" s="76">
        <v>20</v>
      </c>
      <c r="BN93" s="76">
        <v>20</v>
      </c>
      <c r="BO93" s="77">
        <v>0</v>
      </c>
      <c r="BP93" s="77">
        <v>0</v>
      </c>
    </row>
    <row r="94" spans="1:68">
      <c r="A94" s="86" t="s">
        <v>1062</v>
      </c>
      <c r="B94" s="63" t="s">
        <v>101</v>
      </c>
      <c r="C94" s="73">
        <v>0</v>
      </c>
      <c r="D94" s="75">
        <v>0</v>
      </c>
      <c r="E94" s="214" t="s">
        <v>101</v>
      </c>
      <c r="F94" s="214">
        <v>0</v>
      </c>
      <c r="G94" s="215">
        <v>0</v>
      </c>
      <c r="H94" s="214">
        <v>0</v>
      </c>
      <c r="I94" s="216">
        <v>0</v>
      </c>
      <c r="J94" s="63" t="s">
        <v>101</v>
      </c>
      <c r="K94" s="73">
        <v>0</v>
      </c>
      <c r="L94" s="75">
        <v>0</v>
      </c>
      <c r="M94" s="214" t="s">
        <v>101</v>
      </c>
      <c r="N94" s="214">
        <v>0</v>
      </c>
      <c r="O94" s="215">
        <v>0</v>
      </c>
      <c r="P94" s="214">
        <v>0</v>
      </c>
      <c r="Q94" s="216">
        <v>0</v>
      </c>
      <c r="R94" s="217">
        <v>0</v>
      </c>
      <c r="S94" s="217">
        <v>0</v>
      </c>
      <c r="T94" s="217">
        <v>0</v>
      </c>
      <c r="U94" s="218">
        <v>0</v>
      </c>
      <c r="V94" s="63">
        <v>0</v>
      </c>
      <c r="W94" s="75">
        <v>0</v>
      </c>
      <c r="X94" s="63">
        <v>0</v>
      </c>
      <c r="Y94" s="75">
        <v>0</v>
      </c>
      <c r="Z94" s="218">
        <v>0</v>
      </c>
      <c r="AA94" s="63" t="s">
        <v>101</v>
      </c>
      <c r="AB94" s="73">
        <v>0</v>
      </c>
      <c r="AC94" s="75">
        <v>0</v>
      </c>
      <c r="AD94" s="214" t="s">
        <v>101</v>
      </c>
      <c r="AE94" s="214">
        <v>0</v>
      </c>
      <c r="AF94" s="215">
        <v>0</v>
      </c>
      <c r="AG94" s="214">
        <v>0</v>
      </c>
      <c r="AH94" s="216">
        <v>0</v>
      </c>
      <c r="AI94" s="63" t="s">
        <v>101</v>
      </c>
      <c r="AJ94" s="73">
        <v>0</v>
      </c>
      <c r="AK94" s="75">
        <v>0</v>
      </c>
      <c r="AL94" s="214" t="s">
        <v>101</v>
      </c>
      <c r="AM94" s="214">
        <v>0</v>
      </c>
      <c r="AN94" s="215">
        <v>0</v>
      </c>
      <c r="AO94" s="214">
        <v>0</v>
      </c>
      <c r="AP94" s="216">
        <v>0</v>
      </c>
      <c r="AQ94" s="217">
        <v>0</v>
      </c>
      <c r="AR94" s="217">
        <v>0</v>
      </c>
      <c r="AS94" s="217">
        <v>0</v>
      </c>
      <c r="AT94" s="218">
        <v>0</v>
      </c>
      <c r="AU94" s="63">
        <v>0</v>
      </c>
      <c r="AV94" s="75">
        <v>0</v>
      </c>
      <c r="AW94" s="63">
        <v>0</v>
      </c>
      <c r="AX94" s="75">
        <v>0</v>
      </c>
      <c r="AY94" s="218">
        <v>0</v>
      </c>
      <c r="AZ94" s="215">
        <v>20</v>
      </c>
      <c r="BA94" s="76">
        <v>20</v>
      </c>
      <c r="BB94" s="76">
        <v>20</v>
      </c>
      <c r="BC94" s="77">
        <v>0</v>
      </c>
      <c r="BD94" s="77">
        <v>0</v>
      </c>
      <c r="BE94" s="76">
        <v>20</v>
      </c>
      <c r="BF94" s="76">
        <v>20</v>
      </c>
      <c r="BG94" s="77">
        <v>0</v>
      </c>
      <c r="BH94" s="77">
        <v>0</v>
      </c>
      <c r="BI94" s="76">
        <v>20</v>
      </c>
      <c r="BJ94" s="76">
        <v>20</v>
      </c>
      <c r="BK94" s="77">
        <v>0</v>
      </c>
      <c r="BL94" s="77">
        <v>0</v>
      </c>
      <c r="BM94" s="76">
        <v>20</v>
      </c>
      <c r="BN94" s="76">
        <v>20</v>
      </c>
      <c r="BO94" s="77">
        <v>0</v>
      </c>
      <c r="BP94" s="77">
        <v>0</v>
      </c>
    </row>
    <row r="95" spans="1:68">
      <c r="A95" s="86" t="s">
        <v>1067</v>
      </c>
      <c r="B95" s="63" t="s">
        <v>101</v>
      </c>
      <c r="C95" s="73">
        <v>0</v>
      </c>
      <c r="D95" s="75">
        <v>0</v>
      </c>
      <c r="E95" s="214" t="s">
        <v>101</v>
      </c>
      <c r="F95" s="214">
        <v>0</v>
      </c>
      <c r="G95" s="215">
        <v>0</v>
      </c>
      <c r="H95" s="214">
        <v>0</v>
      </c>
      <c r="I95" s="216">
        <v>0</v>
      </c>
      <c r="J95" s="63" t="s">
        <v>101</v>
      </c>
      <c r="K95" s="73">
        <v>0</v>
      </c>
      <c r="L95" s="75">
        <v>0</v>
      </c>
      <c r="M95" s="214" t="s">
        <v>101</v>
      </c>
      <c r="N95" s="214">
        <v>0</v>
      </c>
      <c r="O95" s="215">
        <v>0</v>
      </c>
      <c r="P95" s="214">
        <v>0</v>
      </c>
      <c r="Q95" s="216">
        <v>0</v>
      </c>
      <c r="R95" s="217">
        <v>0</v>
      </c>
      <c r="S95" s="217">
        <v>0</v>
      </c>
      <c r="T95" s="217">
        <v>0</v>
      </c>
      <c r="U95" s="218">
        <v>0</v>
      </c>
      <c r="V95" s="63">
        <v>0</v>
      </c>
      <c r="W95" s="75">
        <v>0</v>
      </c>
      <c r="X95" s="63">
        <v>0</v>
      </c>
      <c r="Y95" s="75">
        <v>0</v>
      </c>
      <c r="Z95" s="218">
        <v>0</v>
      </c>
      <c r="AA95" s="63" t="s">
        <v>101</v>
      </c>
      <c r="AB95" s="73">
        <v>0</v>
      </c>
      <c r="AC95" s="75">
        <v>0</v>
      </c>
      <c r="AD95" s="214" t="s">
        <v>101</v>
      </c>
      <c r="AE95" s="214">
        <v>0</v>
      </c>
      <c r="AF95" s="215">
        <v>0</v>
      </c>
      <c r="AG95" s="214">
        <v>0</v>
      </c>
      <c r="AH95" s="216">
        <v>0</v>
      </c>
      <c r="AI95" s="63" t="s">
        <v>101</v>
      </c>
      <c r="AJ95" s="73">
        <v>0</v>
      </c>
      <c r="AK95" s="75">
        <v>0</v>
      </c>
      <c r="AL95" s="214" t="s">
        <v>101</v>
      </c>
      <c r="AM95" s="214">
        <v>0</v>
      </c>
      <c r="AN95" s="215">
        <v>0</v>
      </c>
      <c r="AO95" s="214">
        <v>0</v>
      </c>
      <c r="AP95" s="216">
        <v>0</v>
      </c>
      <c r="AQ95" s="217">
        <v>0</v>
      </c>
      <c r="AR95" s="217">
        <v>0</v>
      </c>
      <c r="AS95" s="217">
        <v>0</v>
      </c>
      <c r="AT95" s="218">
        <v>0</v>
      </c>
      <c r="AU95" s="63">
        <v>0</v>
      </c>
      <c r="AV95" s="75">
        <v>0</v>
      </c>
      <c r="AW95" s="63">
        <v>0</v>
      </c>
      <c r="AX95" s="75">
        <v>0</v>
      </c>
      <c r="AY95" s="218">
        <v>0</v>
      </c>
      <c r="AZ95" s="215">
        <v>20</v>
      </c>
      <c r="BA95" s="76">
        <v>20</v>
      </c>
      <c r="BB95" s="76">
        <v>20</v>
      </c>
      <c r="BC95" s="77">
        <v>0</v>
      </c>
      <c r="BD95" s="77">
        <v>0</v>
      </c>
      <c r="BE95" s="76">
        <v>20</v>
      </c>
      <c r="BF95" s="76">
        <v>20</v>
      </c>
      <c r="BG95" s="77">
        <v>0</v>
      </c>
      <c r="BH95" s="77">
        <v>0</v>
      </c>
      <c r="BI95" s="76">
        <v>20</v>
      </c>
      <c r="BJ95" s="76">
        <v>20</v>
      </c>
      <c r="BK95" s="77">
        <v>0</v>
      </c>
      <c r="BL95" s="77">
        <v>0</v>
      </c>
      <c r="BM95" s="76">
        <v>20</v>
      </c>
      <c r="BN95" s="76">
        <v>20</v>
      </c>
      <c r="BO95" s="77">
        <v>0</v>
      </c>
      <c r="BP95" s="77">
        <v>0</v>
      </c>
    </row>
    <row r="96" spans="1:68">
      <c r="A96" s="86" t="s">
        <v>1069</v>
      </c>
      <c r="B96" s="63" t="s">
        <v>101</v>
      </c>
      <c r="C96" s="73">
        <v>0</v>
      </c>
      <c r="D96" s="75">
        <v>0</v>
      </c>
      <c r="E96" s="214" t="s">
        <v>101</v>
      </c>
      <c r="F96" s="214">
        <v>0</v>
      </c>
      <c r="G96" s="215">
        <v>0</v>
      </c>
      <c r="H96" s="214">
        <v>0</v>
      </c>
      <c r="I96" s="216">
        <v>0</v>
      </c>
      <c r="J96" s="63" t="s">
        <v>101</v>
      </c>
      <c r="K96" s="73">
        <v>0</v>
      </c>
      <c r="L96" s="75">
        <v>0</v>
      </c>
      <c r="M96" s="214" t="s">
        <v>101</v>
      </c>
      <c r="N96" s="214">
        <v>0</v>
      </c>
      <c r="O96" s="215">
        <v>0</v>
      </c>
      <c r="P96" s="214">
        <v>0</v>
      </c>
      <c r="Q96" s="216">
        <v>0</v>
      </c>
      <c r="R96" s="217">
        <v>0</v>
      </c>
      <c r="S96" s="217">
        <v>0</v>
      </c>
      <c r="T96" s="217">
        <v>0</v>
      </c>
      <c r="U96" s="218">
        <v>0</v>
      </c>
      <c r="V96" s="63">
        <v>0</v>
      </c>
      <c r="W96" s="75">
        <v>0</v>
      </c>
      <c r="X96" s="63">
        <v>0</v>
      </c>
      <c r="Y96" s="75">
        <v>0</v>
      </c>
      <c r="Z96" s="218">
        <v>0</v>
      </c>
      <c r="AA96" s="63" t="s">
        <v>101</v>
      </c>
      <c r="AB96" s="73">
        <v>0</v>
      </c>
      <c r="AC96" s="75">
        <v>0</v>
      </c>
      <c r="AD96" s="214" t="s">
        <v>101</v>
      </c>
      <c r="AE96" s="214">
        <v>0</v>
      </c>
      <c r="AF96" s="215">
        <v>0</v>
      </c>
      <c r="AG96" s="214">
        <v>0</v>
      </c>
      <c r="AH96" s="216">
        <v>0</v>
      </c>
      <c r="AI96" s="63" t="s">
        <v>101</v>
      </c>
      <c r="AJ96" s="73">
        <v>0</v>
      </c>
      <c r="AK96" s="75">
        <v>0</v>
      </c>
      <c r="AL96" s="214" t="s">
        <v>101</v>
      </c>
      <c r="AM96" s="214">
        <v>0</v>
      </c>
      <c r="AN96" s="215">
        <v>0</v>
      </c>
      <c r="AO96" s="214">
        <v>0</v>
      </c>
      <c r="AP96" s="216">
        <v>0</v>
      </c>
      <c r="AQ96" s="217">
        <v>0</v>
      </c>
      <c r="AR96" s="217">
        <v>0</v>
      </c>
      <c r="AS96" s="217">
        <v>0</v>
      </c>
      <c r="AT96" s="218">
        <v>0</v>
      </c>
      <c r="AU96" s="63">
        <v>0</v>
      </c>
      <c r="AV96" s="75">
        <v>0</v>
      </c>
      <c r="AW96" s="63">
        <v>0</v>
      </c>
      <c r="AX96" s="75">
        <v>0</v>
      </c>
      <c r="AY96" s="218">
        <v>0</v>
      </c>
      <c r="AZ96" s="215">
        <v>20</v>
      </c>
      <c r="BA96" s="76">
        <v>20</v>
      </c>
      <c r="BB96" s="76">
        <v>20</v>
      </c>
      <c r="BC96" s="77">
        <v>0</v>
      </c>
      <c r="BD96" s="77">
        <v>0</v>
      </c>
      <c r="BE96" s="76">
        <v>20</v>
      </c>
      <c r="BF96" s="76">
        <v>20</v>
      </c>
      <c r="BG96" s="77">
        <v>0</v>
      </c>
      <c r="BH96" s="77">
        <v>0</v>
      </c>
      <c r="BI96" s="76">
        <v>20</v>
      </c>
      <c r="BJ96" s="76">
        <v>20</v>
      </c>
      <c r="BK96" s="77">
        <v>0</v>
      </c>
      <c r="BL96" s="77">
        <v>0</v>
      </c>
      <c r="BM96" s="76">
        <v>20</v>
      </c>
      <c r="BN96" s="76">
        <v>20</v>
      </c>
      <c r="BO96" s="77">
        <v>0</v>
      </c>
      <c r="BP96" s="77">
        <v>0</v>
      </c>
    </row>
    <row r="97" spans="1:68">
      <c r="A97" s="86" t="s">
        <v>1071</v>
      </c>
      <c r="B97" s="63" t="s">
        <v>101</v>
      </c>
      <c r="C97" s="73">
        <v>0</v>
      </c>
      <c r="D97" s="75">
        <v>0</v>
      </c>
      <c r="E97" s="214" t="s">
        <v>101</v>
      </c>
      <c r="F97" s="214">
        <v>0</v>
      </c>
      <c r="G97" s="215">
        <v>0</v>
      </c>
      <c r="H97" s="214">
        <v>0</v>
      </c>
      <c r="I97" s="216">
        <v>0</v>
      </c>
      <c r="J97" s="63" t="s">
        <v>101</v>
      </c>
      <c r="K97" s="73">
        <v>0</v>
      </c>
      <c r="L97" s="75">
        <v>0</v>
      </c>
      <c r="M97" s="214" t="s">
        <v>101</v>
      </c>
      <c r="N97" s="214">
        <v>0</v>
      </c>
      <c r="O97" s="215">
        <v>0</v>
      </c>
      <c r="P97" s="214">
        <v>0</v>
      </c>
      <c r="Q97" s="216">
        <v>0</v>
      </c>
      <c r="R97" s="217">
        <v>0</v>
      </c>
      <c r="S97" s="217">
        <v>0</v>
      </c>
      <c r="T97" s="217">
        <v>0</v>
      </c>
      <c r="U97" s="218">
        <v>0</v>
      </c>
      <c r="V97" s="63">
        <v>0</v>
      </c>
      <c r="W97" s="75">
        <v>0</v>
      </c>
      <c r="X97" s="63">
        <v>0</v>
      </c>
      <c r="Y97" s="75">
        <v>0</v>
      </c>
      <c r="Z97" s="218">
        <v>0</v>
      </c>
      <c r="AA97" s="63" t="s">
        <v>101</v>
      </c>
      <c r="AB97" s="73">
        <v>0</v>
      </c>
      <c r="AC97" s="75">
        <v>0</v>
      </c>
      <c r="AD97" s="214" t="s">
        <v>101</v>
      </c>
      <c r="AE97" s="214">
        <v>0</v>
      </c>
      <c r="AF97" s="215">
        <v>0</v>
      </c>
      <c r="AG97" s="214">
        <v>0</v>
      </c>
      <c r="AH97" s="216">
        <v>0</v>
      </c>
      <c r="AI97" s="63" t="s">
        <v>101</v>
      </c>
      <c r="AJ97" s="73">
        <v>0</v>
      </c>
      <c r="AK97" s="75">
        <v>0</v>
      </c>
      <c r="AL97" s="214" t="s">
        <v>101</v>
      </c>
      <c r="AM97" s="214">
        <v>0</v>
      </c>
      <c r="AN97" s="215">
        <v>0</v>
      </c>
      <c r="AO97" s="214">
        <v>0</v>
      </c>
      <c r="AP97" s="216">
        <v>0</v>
      </c>
      <c r="AQ97" s="217">
        <v>0</v>
      </c>
      <c r="AR97" s="217">
        <v>0</v>
      </c>
      <c r="AS97" s="217">
        <v>0</v>
      </c>
      <c r="AT97" s="218">
        <v>0</v>
      </c>
      <c r="AU97" s="63">
        <v>0</v>
      </c>
      <c r="AV97" s="75">
        <v>0</v>
      </c>
      <c r="AW97" s="63">
        <v>0</v>
      </c>
      <c r="AX97" s="75">
        <v>0</v>
      </c>
      <c r="AY97" s="218">
        <v>0</v>
      </c>
      <c r="AZ97" s="215">
        <v>20</v>
      </c>
      <c r="BA97" s="76">
        <v>20</v>
      </c>
      <c r="BB97" s="76">
        <v>20</v>
      </c>
      <c r="BC97" s="77">
        <v>0</v>
      </c>
      <c r="BD97" s="77">
        <v>0</v>
      </c>
      <c r="BE97" s="76">
        <v>20</v>
      </c>
      <c r="BF97" s="76">
        <v>20</v>
      </c>
      <c r="BG97" s="77">
        <v>0</v>
      </c>
      <c r="BH97" s="77">
        <v>0</v>
      </c>
      <c r="BI97" s="76">
        <v>20</v>
      </c>
      <c r="BJ97" s="76">
        <v>20</v>
      </c>
      <c r="BK97" s="77">
        <v>0</v>
      </c>
      <c r="BL97" s="77">
        <v>0</v>
      </c>
      <c r="BM97" s="76">
        <v>20</v>
      </c>
      <c r="BN97" s="76">
        <v>20</v>
      </c>
      <c r="BO97" s="77">
        <v>0</v>
      </c>
      <c r="BP97" s="77">
        <v>0</v>
      </c>
    </row>
    <row r="98" spans="1:68">
      <c r="A98" s="86" t="s">
        <v>1072</v>
      </c>
      <c r="B98" s="63" t="s">
        <v>101</v>
      </c>
      <c r="C98" s="73">
        <v>0</v>
      </c>
      <c r="D98" s="75">
        <v>0</v>
      </c>
      <c r="E98" s="214" t="s">
        <v>101</v>
      </c>
      <c r="F98" s="214">
        <v>0</v>
      </c>
      <c r="G98" s="215">
        <v>0</v>
      </c>
      <c r="H98" s="214">
        <v>0</v>
      </c>
      <c r="I98" s="216">
        <v>0</v>
      </c>
      <c r="J98" s="63" t="s">
        <v>101</v>
      </c>
      <c r="K98" s="73">
        <v>0</v>
      </c>
      <c r="L98" s="75">
        <v>0</v>
      </c>
      <c r="M98" s="214" t="s">
        <v>101</v>
      </c>
      <c r="N98" s="214">
        <v>0</v>
      </c>
      <c r="O98" s="215">
        <v>0</v>
      </c>
      <c r="P98" s="214">
        <v>0</v>
      </c>
      <c r="Q98" s="216">
        <v>0</v>
      </c>
      <c r="R98" s="217">
        <v>0</v>
      </c>
      <c r="S98" s="217">
        <v>0</v>
      </c>
      <c r="T98" s="217">
        <v>0</v>
      </c>
      <c r="U98" s="218">
        <v>0</v>
      </c>
      <c r="V98" s="63">
        <v>0</v>
      </c>
      <c r="W98" s="75">
        <v>0</v>
      </c>
      <c r="X98" s="63">
        <v>0</v>
      </c>
      <c r="Y98" s="75">
        <v>0</v>
      </c>
      <c r="Z98" s="218">
        <v>0</v>
      </c>
      <c r="AA98" s="63" t="s">
        <v>101</v>
      </c>
      <c r="AB98" s="73">
        <v>0</v>
      </c>
      <c r="AC98" s="75">
        <v>0</v>
      </c>
      <c r="AD98" s="214" t="s">
        <v>101</v>
      </c>
      <c r="AE98" s="214">
        <v>0</v>
      </c>
      <c r="AF98" s="215">
        <v>0</v>
      </c>
      <c r="AG98" s="214">
        <v>0</v>
      </c>
      <c r="AH98" s="216">
        <v>0</v>
      </c>
      <c r="AI98" s="63" t="s">
        <v>101</v>
      </c>
      <c r="AJ98" s="73">
        <v>0</v>
      </c>
      <c r="AK98" s="75">
        <v>0</v>
      </c>
      <c r="AL98" s="214" t="s">
        <v>101</v>
      </c>
      <c r="AM98" s="214">
        <v>0</v>
      </c>
      <c r="AN98" s="215">
        <v>0</v>
      </c>
      <c r="AO98" s="214">
        <v>0</v>
      </c>
      <c r="AP98" s="216">
        <v>0</v>
      </c>
      <c r="AQ98" s="217">
        <v>0</v>
      </c>
      <c r="AR98" s="217">
        <v>0</v>
      </c>
      <c r="AS98" s="217">
        <v>0</v>
      </c>
      <c r="AT98" s="218">
        <v>0</v>
      </c>
      <c r="AU98" s="63">
        <v>0</v>
      </c>
      <c r="AV98" s="75">
        <v>0</v>
      </c>
      <c r="AW98" s="63">
        <v>0</v>
      </c>
      <c r="AX98" s="75">
        <v>0</v>
      </c>
      <c r="AY98" s="218">
        <v>0</v>
      </c>
      <c r="AZ98" s="215">
        <v>20</v>
      </c>
      <c r="BA98" s="76">
        <v>20</v>
      </c>
      <c r="BB98" s="76">
        <v>20</v>
      </c>
      <c r="BC98" s="77">
        <v>0</v>
      </c>
      <c r="BD98" s="77">
        <v>0</v>
      </c>
      <c r="BE98" s="76">
        <v>20</v>
      </c>
      <c r="BF98" s="76">
        <v>20</v>
      </c>
      <c r="BG98" s="77">
        <v>0</v>
      </c>
      <c r="BH98" s="77">
        <v>0</v>
      </c>
      <c r="BI98" s="76">
        <v>20</v>
      </c>
      <c r="BJ98" s="76">
        <v>20</v>
      </c>
      <c r="BK98" s="77">
        <v>0</v>
      </c>
      <c r="BL98" s="77">
        <v>0</v>
      </c>
      <c r="BM98" s="76">
        <v>20</v>
      </c>
      <c r="BN98" s="76">
        <v>20</v>
      </c>
      <c r="BO98" s="77">
        <v>0</v>
      </c>
      <c r="BP98" s="77">
        <v>0</v>
      </c>
    </row>
    <row r="99" spans="1:68">
      <c r="A99" s="86" t="s">
        <v>1075</v>
      </c>
      <c r="B99" s="63" t="s">
        <v>101</v>
      </c>
      <c r="C99" s="73">
        <v>0</v>
      </c>
      <c r="D99" s="75">
        <v>0</v>
      </c>
      <c r="E99" s="214" t="s">
        <v>101</v>
      </c>
      <c r="F99" s="214">
        <v>0</v>
      </c>
      <c r="G99" s="215">
        <v>0</v>
      </c>
      <c r="H99" s="214">
        <v>0</v>
      </c>
      <c r="I99" s="216">
        <v>0</v>
      </c>
      <c r="J99" s="63" t="s">
        <v>101</v>
      </c>
      <c r="K99" s="73">
        <v>0</v>
      </c>
      <c r="L99" s="75">
        <v>0</v>
      </c>
      <c r="M99" s="214" t="s">
        <v>101</v>
      </c>
      <c r="N99" s="214">
        <v>0</v>
      </c>
      <c r="O99" s="215">
        <v>0</v>
      </c>
      <c r="P99" s="214">
        <v>0</v>
      </c>
      <c r="Q99" s="216">
        <v>0</v>
      </c>
      <c r="R99" s="217">
        <v>0</v>
      </c>
      <c r="S99" s="217">
        <v>0</v>
      </c>
      <c r="T99" s="217">
        <v>0</v>
      </c>
      <c r="U99" s="218">
        <v>0</v>
      </c>
      <c r="V99" s="63">
        <v>0</v>
      </c>
      <c r="W99" s="75">
        <v>0</v>
      </c>
      <c r="X99" s="63">
        <v>0</v>
      </c>
      <c r="Y99" s="75">
        <v>0</v>
      </c>
      <c r="Z99" s="218">
        <v>0</v>
      </c>
      <c r="AA99" s="63" t="s">
        <v>101</v>
      </c>
      <c r="AB99" s="73">
        <v>0</v>
      </c>
      <c r="AC99" s="75">
        <v>0</v>
      </c>
      <c r="AD99" s="214" t="s">
        <v>101</v>
      </c>
      <c r="AE99" s="214">
        <v>0</v>
      </c>
      <c r="AF99" s="215">
        <v>0</v>
      </c>
      <c r="AG99" s="214">
        <v>0</v>
      </c>
      <c r="AH99" s="216">
        <v>0</v>
      </c>
      <c r="AI99" s="63" t="s">
        <v>101</v>
      </c>
      <c r="AJ99" s="73">
        <v>0</v>
      </c>
      <c r="AK99" s="75">
        <v>0</v>
      </c>
      <c r="AL99" s="214" t="s">
        <v>101</v>
      </c>
      <c r="AM99" s="214">
        <v>0</v>
      </c>
      <c r="AN99" s="215">
        <v>0</v>
      </c>
      <c r="AO99" s="214">
        <v>0</v>
      </c>
      <c r="AP99" s="216">
        <v>0</v>
      </c>
      <c r="AQ99" s="217">
        <v>0</v>
      </c>
      <c r="AR99" s="217">
        <v>0</v>
      </c>
      <c r="AS99" s="217">
        <v>0</v>
      </c>
      <c r="AT99" s="218">
        <v>0</v>
      </c>
      <c r="AU99" s="63">
        <v>0</v>
      </c>
      <c r="AV99" s="75">
        <v>0</v>
      </c>
      <c r="AW99" s="63">
        <v>0</v>
      </c>
      <c r="AX99" s="75">
        <v>0</v>
      </c>
      <c r="AY99" s="218">
        <v>0</v>
      </c>
      <c r="AZ99" s="215">
        <v>20</v>
      </c>
      <c r="BA99" s="76">
        <v>20</v>
      </c>
      <c r="BB99" s="76">
        <v>20</v>
      </c>
      <c r="BC99" s="77">
        <v>0</v>
      </c>
      <c r="BD99" s="77">
        <v>0</v>
      </c>
      <c r="BE99" s="76">
        <v>20</v>
      </c>
      <c r="BF99" s="76">
        <v>20</v>
      </c>
      <c r="BG99" s="77">
        <v>0</v>
      </c>
      <c r="BH99" s="77">
        <v>0</v>
      </c>
      <c r="BI99" s="76">
        <v>20</v>
      </c>
      <c r="BJ99" s="76">
        <v>20</v>
      </c>
      <c r="BK99" s="77">
        <v>0</v>
      </c>
      <c r="BL99" s="77">
        <v>0</v>
      </c>
      <c r="BM99" s="76">
        <v>20</v>
      </c>
      <c r="BN99" s="76">
        <v>20</v>
      </c>
      <c r="BO99" s="77">
        <v>0</v>
      </c>
      <c r="BP99" s="77">
        <v>0</v>
      </c>
    </row>
    <row r="100" spans="1:68">
      <c r="A100" s="86" t="s">
        <v>1078</v>
      </c>
      <c r="B100" s="63" t="s">
        <v>101</v>
      </c>
      <c r="C100" s="73">
        <v>0</v>
      </c>
      <c r="D100" s="75">
        <v>0</v>
      </c>
      <c r="E100" s="214" t="s">
        <v>101</v>
      </c>
      <c r="F100" s="214">
        <v>0</v>
      </c>
      <c r="G100" s="215">
        <v>0</v>
      </c>
      <c r="H100" s="214">
        <v>0</v>
      </c>
      <c r="I100" s="216">
        <v>0</v>
      </c>
      <c r="J100" s="63" t="s">
        <v>101</v>
      </c>
      <c r="K100" s="73">
        <v>0</v>
      </c>
      <c r="L100" s="75">
        <v>0</v>
      </c>
      <c r="M100" s="214" t="s">
        <v>101</v>
      </c>
      <c r="N100" s="214">
        <v>0</v>
      </c>
      <c r="O100" s="215">
        <v>0</v>
      </c>
      <c r="P100" s="214">
        <v>0</v>
      </c>
      <c r="Q100" s="216">
        <v>0</v>
      </c>
      <c r="R100" s="217">
        <v>0</v>
      </c>
      <c r="S100" s="217">
        <v>0</v>
      </c>
      <c r="T100" s="217">
        <v>0</v>
      </c>
      <c r="U100" s="218">
        <v>0</v>
      </c>
      <c r="V100" s="63">
        <v>0</v>
      </c>
      <c r="W100" s="75">
        <v>0</v>
      </c>
      <c r="X100" s="63">
        <v>0</v>
      </c>
      <c r="Y100" s="75">
        <v>0</v>
      </c>
      <c r="Z100" s="218">
        <v>0</v>
      </c>
      <c r="AA100" s="63" t="s">
        <v>101</v>
      </c>
      <c r="AB100" s="73">
        <v>0</v>
      </c>
      <c r="AC100" s="75">
        <v>0</v>
      </c>
      <c r="AD100" s="214" t="s">
        <v>101</v>
      </c>
      <c r="AE100" s="214">
        <v>0</v>
      </c>
      <c r="AF100" s="215">
        <v>0</v>
      </c>
      <c r="AG100" s="214">
        <v>0</v>
      </c>
      <c r="AH100" s="216">
        <v>0</v>
      </c>
      <c r="AI100" s="63" t="s">
        <v>101</v>
      </c>
      <c r="AJ100" s="73">
        <v>0</v>
      </c>
      <c r="AK100" s="75">
        <v>0</v>
      </c>
      <c r="AL100" s="214" t="s">
        <v>101</v>
      </c>
      <c r="AM100" s="214">
        <v>0</v>
      </c>
      <c r="AN100" s="215">
        <v>0</v>
      </c>
      <c r="AO100" s="214">
        <v>0</v>
      </c>
      <c r="AP100" s="216">
        <v>0</v>
      </c>
      <c r="AQ100" s="217">
        <v>0</v>
      </c>
      <c r="AR100" s="217">
        <v>0</v>
      </c>
      <c r="AS100" s="217">
        <v>0</v>
      </c>
      <c r="AT100" s="218">
        <v>0</v>
      </c>
      <c r="AU100" s="63">
        <v>0</v>
      </c>
      <c r="AV100" s="75">
        <v>0</v>
      </c>
      <c r="AW100" s="63">
        <v>0</v>
      </c>
      <c r="AX100" s="75">
        <v>0</v>
      </c>
      <c r="AY100" s="218">
        <v>0</v>
      </c>
      <c r="AZ100" s="215">
        <v>20</v>
      </c>
      <c r="BA100" s="76">
        <v>20</v>
      </c>
      <c r="BB100" s="76">
        <v>20</v>
      </c>
      <c r="BC100" s="77">
        <v>0</v>
      </c>
      <c r="BD100" s="77">
        <v>0</v>
      </c>
      <c r="BE100" s="76">
        <v>20</v>
      </c>
      <c r="BF100" s="76">
        <v>20</v>
      </c>
      <c r="BG100" s="77">
        <v>0</v>
      </c>
      <c r="BH100" s="77">
        <v>0</v>
      </c>
      <c r="BI100" s="76">
        <v>20</v>
      </c>
      <c r="BJ100" s="76">
        <v>20</v>
      </c>
      <c r="BK100" s="77">
        <v>0</v>
      </c>
      <c r="BL100" s="77">
        <v>0</v>
      </c>
      <c r="BM100" s="76">
        <v>20</v>
      </c>
      <c r="BN100" s="76">
        <v>20</v>
      </c>
      <c r="BO100" s="77">
        <v>0</v>
      </c>
      <c r="BP100" s="77">
        <v>0</v>
      </c>
    </row>
    <row r="101" spans="1:68">
      <c r="A101" s="86" t="s">
        <v>1081</v>
      </c>
      <c r="B101" s="63" t="s">
        <v>101</v>
      </c>
      <c r="C101" s="73">
        <v>0</v>
      </c>
      <c r="D101" s="75">
        <v>0</v>
      </c>
      <c r="E101" s="214" t="s">
        <v>101</v>
      </c>
      <c r="F101" s="214">
        <v>0</v>
      </c>
      <c r="G101" s="215">
        <v>0</v>
      </c>
      <c r="H101" s="214">
        <v>0</v>
      </c>
      <c r="I101" s="216">
        <v>0</v>
      </c>
      <c r="J101" s="63" t="s">
        <v>101</v>
      </c>
      <c r="K101" s="73">
        <v>0</v>
      </c>
      <c r="L101" s="75">
        <v>0</v>
      </c>
      <c r="M101" s="214" t="s">
        <v>101</v>
      </c>
      <c r="N101" s="214">
        <v>0</v>
      </c>
      <c r="O101" s="215">
        <v>0</v>
      </c>
      <c r="P101" s="214">
        <v>0</v>
      </c>
      <c r="Q101" s="216">
        <v>0</v>
      </c>
      <c r="R101" s="217">
        <v>0</v>
      </c>
      <c r="S101" s="217">
        <v>0</v>
      </c>
      <c r="T101" s="217">
        <v>0</v>
      </c>
      <c r="U101" s="218">
        <v>0</v>
      </c>
      <c r="V101" s="63">
        <v>0</v>
      </c>
      <c r="W101" s="75">
        <v>0</v>
      </c>
      <c r="X101" s="63">
        <v>0</v>
      </c>
      <c r="Y101" s="75">
        <v>0</v>
      </c>
      <c r="Z101" s="218">
        <v>0</v>
      </c>
      <c r="AA101" s="63" t="s">
        <v>101</v>
      </c>
      <c r="AB101" s="73">
        <v>0</v>
      </c>
      <c r="AC101" s="75">
        <v>0</v>
      </c>
      <c r="AD101" s="214" t="s">
        <v>101</v>
      </c>
      <c r="AE101" s="214">
        <v>0</v>
      </c>
      <c r="AF101" s="215">
        <v>0</v>
      </c>
      <c r="AG101" s="214">
        <v>0</v>
      </c>
      <c r="AH101" s="216">
        <v>0</v>
      </c>
      <c r="AI101" s="63" t="s">
        <v>101</v>
      </c>
      <c r="AJ101" s="73">
        <v>0</v>
      </c>
      <c r="AK101" s="75">
        <v>0</v>
      </c>
      <c r="AL101" s="214" t="s">
        <v>101</v>
      </c>
      <c r="AM101" s="214">
        <v>0</v>
      </c>
      <c r="AN101" s="215">
        <v>0</v>
      </c>
      <c r="AO101" s="214">
        <v>0</v>
      </c>
      <c r="AP101" s="216">
        <v>0</v>
      </c>
      <c r="AQ101" s="217">
        <v>0</v>
      </c>
      <c r="AR101" s="217">
        <v>0</v>
      </c>
      <c r="AS101" s="217">
        <v>0</v>
      </c>
      <c r="AT101" s="218">
        <v>0</v>
      </c>
      <c r="AU101" s="63">
        <v>0</v>
      </c>
      <c r="AV101" s="75">
        <v>0</v>
      </c>
      <c r="AW101" s="63">
        <v>0</v>
      </c>
      <c r="AX101" s="75">
        <v>0</v>
      </c>
      <c r="AY101" s="218">
        <v>0</v>
      </c>
      <c r="AZ101" s="215">
        <v>20</v>
      </c>
      <c r="BA101" s="76">
        <v>20</v>
      </c>
      <c r="BB101" s="76">
        <v>20</v>
      </c>
      <c r="BC101" s="77">
        <v>0</v>
      </c>
      <c r="BD101" s="77">
        <v>0</v>
      </c>
      <c r="BE101" s="76">
        <v>20</v>
      </c>
      <c r="BF101" s="76">
        <v>20</v>
      </c>
      <c r="BG101" s="77">
        <v>0</v>
      </c>
      <c r="BH101" s="77">
        <v>0</v>
      </c>
      <c r="BI101" s="76">
        <v>20</v>
      </c>
      <c r="BJ101" s="76">
        <v>20</v>
      </c>
      <c r="BK101" s="77">
        <v>0</v>
      </c>
      <c r="BL101" s="77">
        <v>0</v>
      </c>
      <c r="BM101" s="76">
        <v>20</v>
      </c>
      <c r="BN101" s="76">
        <v>20</v>
      </c>
      <c r="BO101" s="77">
        <v>0</v>
      </c>
      <c r="BP101" s="77">
        <v>0</v>
      </c>
    </row>
    <row r="102" spans="1:68">
      <c r="A102" s="86" t="s">
        <v>1084</v>
      </c>
      <c r="B102" s="63" t="s">
        <v>101</v>
      </c>
      <c r="C102" s="73">
        <v>0</v>
      </c>
      <c r="D102" s="75">
        <v>0</v>
      </c>
      <c r="E102" s="214" t="s">
        <v>101</v>
      </c>
      <c r="F102" s="214">
        <v>0</v>
      </c>
      <c r="G102" s="215">
        <v>0</v>
      </c>
      <c r="H102" s="214">
        <v>0</v>
      </c>
      <c r="I102" s="216">
        <v>0</v>
      </c>
      <c r="J102" s="63" t="s">
        <v>101</v>
      </c>
      <c r="K102" s="73">
        <v>0</v>
      </c>
      <c r="L102" s="75">
        <v>0</v>
      </c>
      <c r="M102" s="214" t="s">
        <v>101</v>
      </c>
      <c r="N102" s="214">
        <v>0</v>
      </c>
      <c r="O102" s="215">
        <v>0</v>
      </c>
      <c r="P102" s="214">
        <v>0</v>
      </c>
      <c r="Q102" s="216">
        <v>0</v>
      </c>
      <c r="R102" s="217">
        <v>0</v>
      </c>
      <c r="S102" s="217">
        <v>0</v>
      </c>
      <c r="T102" s="217">
        <v>0</v>
      </c>
      <c r="U102" s="218">
        <v>0</v>
      </c>
      <c r="V102" s="63">
        <v>0</v>
      </c>
      <c r="W102" s="75">
        <v>0</v>
      </c>
      <c r="X102" s="63">
        <v>0</v>
      </c>
      <c r="Y102" s="75">
        <v>0</v>
      </c>
      <c r="Z102" s="218">
        <v>0</v>
      </c>
      <c r="AA102" s="63" t="s">
        <v>101</v>
      </c>
      <c r="AB102" s="73">
        <v>0</v>
      </c>
      <c r="AC102" s="75">
        <v>0</v>
      </c>
      <c r="AD102" s="214" t="s">
        <v>101</v>
      </c>
      <c r="AE102" s="214">
        <v>0</v>
      </c>
      <c r="AF102" s="215">
        <v>0</v>
      </c>
      <c r="AG102" s="214">
        <v>0</v>
      </c>
      <c r="AH102" s="216">
        <v>0</v>
      </c>
      <c r="AI102" s="63" t="s">
        <v>101</v>
      </c>
      <c r="AJ102" s="73">
        <v>0</v>
      </c>
      <c r="AK102" s="75">
        <v>0</v>
      </c>
      <c r="AL102" s="214" t="s">
        <v>101</v>
      </c>
      <c r="AM102" s="214">
        <v>0</v>
      </c>
      <c r="AN102" s="215">
        <v>0</v>
      </c>
      <c r="AO102" s="214">
        <v>0</v>
      </c>
      <c r="AP102" s="216">
        <v>0</v>
      </c>
      <c r="AQ102" s="217">
        <v>0</v>
      </c>
      <c r="AR102" s="217">
        <v>0</v>
      </c>
      <c r="AS102" s="217">
        <v>0</v>
      </c>
      <c r="AT102" s="218">
        <v>0</v>
      </c>
      <c r="AU102" s="63">
        <v>0</v>
      </c>
      <c r="AV102" s="75">
        <v>0</v>
      </c>
      <c r="AW102" s="63">
        <v>0</v>
      </c>
      <c r="AX102" s="75">
        <v>0</v>
      </c>
      <c r="AY102" s="218">
        <v>0</v>
      </c>
      <c r="AZ102" s="215">
        <v>20</v>
      </c>
      <c r="BA102" s="76">
        <v>20</v>
      </c>
      <c r="BB102" s="76">
        <v>20</v>
      </c>
      <c r="BC102" s="77">
        <v>0</v>
      </c>
      <c r="BD102" s="77">
        <v>0</v>
      </c>
      <c r="BE102" s="76">
        <v>20</v>
      </c>
      <c r="BF102" s="76">
        <v>20</v>
      </c>
      <c r="BG102" s="77">
        <v>0</v>
      </c>
      <c r="BH102" s="77">
        <v>0</v>
      </c>
      <c r="BI102" s="76">
        <v>20</v>
      </c>
      <c r="BJ102" s="76">
        <v>20</v>
      </c>
      <c r="BK102" s="77">
        <v>0</v>
      </c>
      <c r="BL102" s="77">
        <v>0</v>
      </c>
      <c r="BM102" s="76">
        <v>20</v>
      </c>
      <c r="BN102" s="76">
        <v>20</v>
      </c>
      <c r="BO102" s="77">
        <v>0</v>
      </c>
      <c r="BP102" s="77">
        <v>0</v>
      </c>
    </row>
    <row r="103" spans="1:68">
      <c r="A103" s="86" t="s">
        <v>1101</v>
      </c>
      <c r="B103" s="63" t="s">
        <v>101</v>
      </c>
      <c r="C103" s="73">
        <v>0</v>
      </c>
      <c r="D103" s="75">
        <v>0</v>
      </c>
      <c r="E103" s="214" t="s">
        <v>101</v>
      </c>
      <c r="F103" s="214">
        <v>0</v>
      </c>
      <c r="G103" s="215">
        <v>0</v>
      </c>
      <c r="H103" s="214">
        <v>0</v>
      </c>
      <c r="I103" s="216">
        <v>0</v>
      </c>
      <c r="J103" s="63" t="s">
        <v>101</v>
      </c>
      <c r="K103" s="73">
        <v>0</v>
      </c>
      <c r="L103" s="75">
        <v>0</v>
      </c>
      <c r="M103" s="214" t="s">
        <v>101</v>
      </c>
      <c r="N103" s="214">
        <v>0</v>
      </c>
      <c r="O103" s="215">
        <v>0</v>
      </c>
      <c r="P103" s="214">
        <v>0</v>
      </c>
      <c r="Q103" s="216">
        <v>0</v>
      </c>
      <c r="R103" s="217">
        <v>0</v>
      </c>
      <c r="S103" s="217">
        <v>0</v>
      </c>
      <c r="T103" s="217">
        <v>0</v>
      </c>
      <c r="U103" s="218">
        <v>0</v>
      </c>
      <c r="V103" s="63">
        <v>0</v>
      </c>
      <c r="W103" s="75">
        <v>0</v>
      </c>
      <c r="X103" s="63">
        <v>0</v>
      </c>
      <c r="Y103" s="75">
        <v>0</v>
      </c>
      <c r="Z103" s="218">
        <v>0</v>
      </c>
      <c r="AA103" s="63" t="s">
        <v>101</v>
      </c>
      <c r="AB103" s="73">
        <v>0</v>
      </c>
      <c r="AC103" s="75">
        <v>0</v>
      </c>
      <c r="AD103" s="214" t="s">
        <v>101</v>
      </c>
      <c r="AE103" s="214">
        <v>0</v>
      </c>
      <c r="AF103" s="215">
        <v>0</v>
      </c>
      <c r="AG103" s="214">
        <v>0</v>
      </c>
      <c r="AH103" s="216">
        <v>0</v>
      </c>
      <c r="AI103" s="63" t="s">
        <v>101</v>
      </c>
      <c r="AJ103" s="73">
        <v>0</v>
      </c>
      <c r="AK103" s="75">
        <v>0</v>
      </c>
      <c r="AL103" s="214" t="s">
        <v>101</v>
      </c>
      <c r="AM103" s="214">
        <v>0</v>
      </c>
      <c r="AN103" s="215">
        <v>0</v>
      </c>
      <c r="AO103" s="214">
        <v>0</v>
      </c>
      <c r="AP103" s="216">
        <v>0</v>
      </c>
      <c r="AQ103" s="217">
        <v>0</v>
      </c>
      <c r="AR103" s="217">
        <v>0</v>
      </c>
      <c r="AS103" s="217">
        <v>0</v>
      </c>
      <c r="AT103" s="218">
        <v>0</v>
      </c>
      <c r="AU103" s="63">
        <v>0</v>
      </c>
      <c r="AV103" s="75">
        <v>0</v>
      </c>
      <c r="AW103" s="63">
        <v>0</v>
      </c>
      <c r="AX103" s="75">
        <v>0</v>
      </c>
      <c r="AY103" s="218">
        <v>0</v>
      </c>
      <c r="AZ103" s="215">
        <v>20</v>
      </c>
      <c r="BA103" s="76">
        <v>20</v>
      </c>
      <c r="BB103" s="76">
        <v>20</v>
      </c>
      <c r="BC103" s="77">
        <v>0</v>
      </c>
      <c r="BD103" s="77">
        <v>0</v>
      </c>
      <c r="BE103" s="76">
        <v>20</v>
      </c>
      <c r="BF103" s="76">
        <v>20</v>
      </c>
      <c r="BG103" s="77">
        <v>0</v>
      </c>
      <c r="BH103" s="77">
        <v>0</v>
      </c>
      <c r="BI103" s="76">
        <v>20</v>
      </c>
      <c r="BJ103" s="76">
        <v>20</v>
      </c>
      <c r="BK103" s="77">
        <v>0</v>
      </c>
      <c r="BL103" s="77">
        <v>0</v>
      </c>
      <c r="BM103" s="76">
        <v>20</v>
      </c>
      <c r="BN103" s="76">
        <v>20</v>
      </c>
      <c r="BO103" s="77">
        <v>0</v>
      </c>
      <c r="BP103" s="77">
        <v>0</v>
      </c>
    </row>
    <row r="104" spans="1:68">
      <c r="A104" s="86" t="s">
        <v>1102</v>
      </c>
      <c r="B104" s="63" t="s">
        <v>101</v>
      </c>
      <c r="C104" s="73">
        <v>0</v>
      </c>
      <c r="D104" s="75">
        <v>0</v>
      </c>
      <c r="E104" s="214" t="s">
        <v>101</v>
      </c>
      <c r="F104" s="214">
        <v>0</v>
      </c>
      <c r="G104" s="215">
        <v>0</v>
      </c>
      <c r="H104" s="214">
        <v>0</v>
      </c>
      <c r="I104" s="216">
        <v>0</v>
      </c>
      <c r="J104" s="63" t="s">
        <v>101</v>
      </c>
      <c r="K104" s="73">
        <v>0</v>
      </c>
      <c r="L104" s="75">
        <v>0</v>
      </c>
      <c r="M104" s="214" t="s">
        <v>101</v>
      </c>
      <c r="N104" s="214">
        <v>0</v>
      </c>
      <c r="O104" s="215">
        <v>0</v>
      </c>
      <c r="P104" s="214">
        <v>0</v>
      </c>
      <c r="Q104" s="216">
        <v>0</v>
      </c>
      <c r="R104" s="217">
        <v>0</v>
      </c>
      <c r="S104" s="217">
        <v>0</v>
      </c>
      <c r="T104" s="217">
        <v>0</v>
      </c>
      <c r="U104" s="218">
        <v>0</v>
      </c>
      <c r="V104" s="63">
        <v>0</v>
      </c>
      <c r="W104" s="75">
        <v>0</v>
      </c>
      <c r="X104" s="63">
        <v>0</v>
      </c>
      <c r="Y104" s="75">
        <v>0</v>
      </c>
      <c r="Z104" s="218">
        <v>0</v>
      </c>
      <c r="AA104" s="63" t="s">
        <v>101</v>
      </c>
      <c r="AB104" s="73">
        <v>0</v>
      </c>
      <c r="AC104" s="75">
        <v>0</v>
      </c>
      <c r="AD104" s="214" t="s">
        <v>101</v>
      </c>
      <c r="AE104" s="214">
        <v>0</v>
      </c>
      <c r="AF104" s="215">
        <v>0</v>
      </c>
      <c r="AG104" s="214">
        <v>0</v>
      </c>
      <c r="AH104" s="216">
        <v>0</v>
      </c>
      <c r="AI104" s="63" t="s">
        <v>101</v>
      </c>
      <c r="AJ104" s="73">
        <v>0</v>
      </c>
      <c r="AK104" s="75">
        <v>0</v>
      </c>
      <c r="AL104" s="214" t="s">
        <v>101</v>
      </c>
      <c r="AM104" s="214">
        <v>0</v>
      </c>
      <c r="AN104" s="215">
        <v>0</v>
      </c>
      <c r="AO104" s="214">
        <v>0</v>
      </c>
      <c r="AP104" s="216">
        <v>0</v>
      </c>
      <c r="AQ104" s="217">
        <v>0</v>
      </c>
      <c r="AR104" s="217">
        <v>0</v>
      </c>
      <c r="AS104" s="217">
        <v>0</v>
      </c>
      <c r="AT104" s="218">
        <v>0</v>
      </c>
      <c r="AU104" s="63">
        <v>0</v>
      </c>
      <c r="AV104" s="75">
        <v>0</v>
      </c>
      <c r="AW104" s="63">
        <v>0</v>
      </c>
      <c r="AX104" s="75">
        <v>0</v>
      </c>
      <c r="AY104" s="218">
        <v>0</v>
      </c>
      <c r="AZ104" s="215">
        <v>20</v>
      </c>
      <c r="BA104" s="76">
        <v>20</v>
      </c>
      <c r="BB104" s="76">
        <v>20</v>
      </c>
      <c r="BC104" s="77">
        <v>0</v>
      </c>
      <c r="BD104" s="77">
        <v>0</v>
      </c>
      <c r="BE104" s="76">
        <v>20</v>
      </c>
      <c r="BF104" s="76">
        <v>20</v>
      </c>
      <c r="BG104" s="77">
        <v>0</v>
      </c>
      <c r="BH104" s="77">
        <v>0</v>
      </c>
      <c r="BI104" s="76">
        <v>20</v>
      </c>
      <c r="BJ104" s="76">
        <v>20</v>
      </c>
      <c r="BK104" s="77">
        <v>0</v>
      </c>
      <c r="BL104" s="77">
        <v>0</v>
      </c>
      <c r="BM104" s="76">
        <v>20</v>
      </c>
      <c r="BN104" s="76">
        <v>20</v>
      </c>
      <c r="BO104" s="77">
        <v>0</v>
      </c>
      <c r="BP104" s="77">
        <v>0</v>
      </c>
    </row>
    <row r="105" spans="1:68">
      <c r="A105" s="86" t="s">
        <v>1103</v>
      </c>
      <c r="B105" s="63" t="s">
        <v>101</v>
      </c>
      <c r="C105" s="73">
        <v>0</v>
      </c>
      <c r="D105" s="75">
        <v>0</v>
      </c>
      <c r="E105" s="214" t="s">
        <v>101</v>
      </c>
      <c r="F105" s="214">
        <v>0</v>
      </c>
      <c r="G105" s="215">
        <v>0</v>
      </c>
      <c r="H105" s="214">
        <v>0</v>
      </c>
      <c r="I105" s="216">
        <v>0</v>
      </c>
      <c r="J105" s="63" t="s">
        <v>101</v>
      </c>
      <c r="K105" s="73">
        <v>0</v>
      </c>
      <c r="L105" s="75">
        <v>0</v>
      </c>
      <c r="M105" s="214" t="s">
        <v>101</v>
      </c>
      <c r="N105" s="214">
        <v>0</v>
      </c>
      <c r="O105" s="215">
        <v>0</v>
      </c>
      <c r="P105" s="214">
        <v>0</v>
      </c>
      <c r="Q105" s="216">
        <v>0</v>
      </c>
      <c r="R105" s="217">
        <v>0</v>
      </c>
      <c r="S105" s="217">
        <v>0</v>
      </c>
      <c r="T105" s="217">
        <v>0</v>
      </c>
      <c r="U105" s="218">
        <v>0</v>
      </c>
      <c r="V105" s="63">
        <v>0</v>
      </c>
      <c r="W105" s="75">
        <v>0</v>
      </c>
      <c r="X105" s="63">
        <v>0</v>
      </c>
      <c r="Y105" s="75">
        <v>0</v>
      </c>
      <c r="Z105" s="218">
        <v>0</v>
      </c>
      <c r="AA105" s="63" t="s">
        <v>101</v>
      </c>
      <c r="AB105" s="73">
        <v>0</v>
      </c>
      <c r="AC105" s="75">
        <v>0</v>
      </c>
      <c r="AD105" s="214" t="s">
        <v>101</v>
      </c>
      <c r="AE105" s="214">
        <v>0</v>
      </c>
      <c r="AF105" s="215">
        <v>0</v>
      </c>
      <c r="AG105" s="214">
        <v>0</v>
      </c>
      <c r="AH105" s="216">
        <v>0</v>
      </c>
      <c r="AI105" s="63" t="s">
        <v>101</v>
      </c>
      <c r="AJ105" s="73">
        <v>0</v>
      </c>
      <c r="AK105" s="75">
        <v>0</v>
      </c>
      <c r="AL105" s="214" t="s">
        <v>101</v>
      </c>
      <c r="AM105" s="214">
        <v>0</v>
      </c>
      <c r="AN105" s="215">
        <v>0</v>
      </c>
      <c r="AO105" s="214">
        <v>0</v>
      </c>
      <c r="AP105" s="216">
        <v>0</v>
      </c>
      <c r="AQ105" s="217">
        <v>0</v>
      </c>
      <c r="AR105" s="217">
        <v>0</v>
      </c>
      <c r="AS105" s="217">
        <v>0</v>
      </c>
      <c r="AT105" s="218">
        <v>0</v>
      </c>
      <c r="AU105" s="63">
        <v>0</v>
      </c>
      <c r="AV105" s="75">
        <v>0</v>
      </c>
      <c r="AW105" s="63">
        <v>0</v>
      </c>
      <c r="AX105" s="75">
        <v>0</v>
      </c>
      <c r="AY105" s="218">
        <v>0</v>
      </c>
      <c r="AZ105" s="215">
        <v>20</v>
      </c>
      <c r="BA105" s="76">
        <v>20</v>
      </c>
      <c r="BB105" s="76">
        <v>20</v>
      </c>
      <c r="BC105" s="77">
        <v>0</v>
      </c>
      <c r="BD105" s="77">
        <v>0</v>
      </c>
      <c r="BE105" s="76">
        <v>20</v>
      </c>
      <c r="BF105" s="76">
        <v>20</v>
      </c>
      <c r="BG105" s="77">
        <v>0</v>
      </c>
      <c r="BH105" s="77">
        <v>0</v>
      </c>
      <c r="BI105" s="76">
        <v>20</v>
      </c>
      <c r="BJ105" s="76">
        <v>20</v>
      </c>
      <c r="BK105" s="77">
        <v>0</v>
      </c>
      <c r="BL105" s="77">
        <v>0</v>
      </c>
      <c r="BM105" s="76">
        <v>20</v>
      </c>
      <c r="BN105" s="76">
        <v>20</v>
      </c>
      <c r="BO105" s="77">
        <v>0</v>
      </c>
      <c r="BP105" s="77">
        <v>0</v>
      </c>
    </row>
    <row r="106" spans="1:68">
      <c r="A106" s="86" t="s">
        <v>1104</v>
      </c>
      <c r="B106" s="63" t="s">
        <v>101</v>
      </c>
      <c r="C106" s="73">
        <v>0</v>
      </c>
      <c r="D106" s="75">
        <v>0</v>
      </c>
      <c r="E106" s="214" t="s">
        <v>101</v>
      </c>
      <c r="F106" s="214">
        <v>0</v>
      </c>
      <c r="G106" s="215">
        <v>0</v>
      </c>
      <c r="H106" s="214">
        <v>0</v>
      </c>
      <c r="I106" s="216">
        <v>0</v>
      </c>
      <c r="J106" s="63" t="s">
        <v>101</v>
      </c>
      <c r="K106" s="73">
        <v>0</v>
      </c>
      <c r="L106" s="75">
        <v>0</v>
      </c>
      <c r="M106" s="214" t="s">
        <v>101</v>
      </c>
      <c r="N106" s="214">
        <v>0</v>
      </c>
      <c r="O106" s="215">
        <v>0</v>
      </c>
      <c r="P106" s="214">
        <v>0</v>
      </c>
      <c r="Q106" s="216">
        <v>0</v>
      </c>
      <c r="R106" s="217">
        <v>0</v>
      </c>
      <c r="S106" s="217">
        <v>0</v>
      </c>
      <c r="T106" s="217">
        <v>0</v>
      </c>
      <c r="U106" s="218">
        <v>0</v>
      </c>
      <c r="V106" s="63">
        <v>0</v>
      </c>
      <c r="W106" s="75">
        <v>0</v>
      </c>
      <c r="X106" s="63">
        <v>0</v>
      </c>
      <c r="Y106" s="75">
        <v>0</v>
      </c>
      <c r="Z106" s="218">
        <v>0</v>
      </c>
      <c r="AA106" s="63" t="s">
        <v>101</v>
      </c>
      <c r="AB106" s="73">
        <v>0</v>
      </c>
      <c r="AC106" s="75">
        <v>0</v>
      </c>
      <c r="AD106" s="214" t="s">
        <v>101</v>
      </c>
      <c r="AE106" s="214">
        <v>0</v>
      </c>
      <c r="AF106" s="215">
        <v>0</v>
      </c>
      <c r="AG106" s="214">
        <v>0</v>
      </c>
      <c r="AH106" s="216">
        <v>0</v>
      </c>
      <c r="AI106" s="63" t="s">
        <v>101</v>
      </c>
      <c r="AJ106" s="73">
        <v>0</v>
      </c>
      <c r="AK106" s="75">
        <v>0</v>
      </c>
      <c r="AL106" s="214" t="s">
        <v>101</v>
      </c>
      <c r="AM106" s="214">
        <v>0</v>
      </c>
      <c r="AN106" s="215">
        <v>0</v>
      </c>
      <c r="AO106" s="214">
        <v>0</v>
      </c>
      <c r="AP106" s="216">
        <v>0</v>
      </c>
      <c r="AQ106" s="217">
        <v>0</v>
      </c>
      <c r="AR106" s="217">
        <v>0</v>
      </c>
      <c r="AS106" s="217">
        <v>0</v>
      </c>
      <c r="AT106" s="218">
        <v>0</v>
      </c>
      <c r="AU106" s="63">
        <v>0</v>
      </c>
      <c r="AV106" s="75">
        <v>0</v>
      </c>
      <c r="AW106" s="63">
        <v>0</v>
      </c>
      <c r="AX106" s="75">
        <v>0</v>
      </c>
      <c r="AY106" s="218">
        <v>0</v>
      </c>
      <c r="AZ106" s="215">
        <v>20</v>
      </c>
      <c r="BA106" s="76">
        <v>20</v>
      </c>
      <c r="BB106" s="76">
        <v>20</v>
      </c>
      <c r="BC106" s="77">
        <v>0</v>
      </c>
      <c r="BD106" s="77">
        <v>0</v>
      </c>
      <c r="BE106" s="76">
        <v>20</v>
      </c>
      <c r="BF106" s="76">
        <v>20</v>
      </c>
      <c r="BG106" s="77">
        <v>0</v>
      </c>
      <c r="BH106" s="77">
        <v>0</v>
      </c>
      <c r="BI106" s="76">
        <v>20</v>
      </c>
      <c r="BJ106" s="76">
        <v>20</v>
      </c>
      <c r="BK106" s="77">
        <v>0</v>
      </c>
      <c r="BL106" s="77">
        <v>0</v>
      </c>
      <c r="BM106" s="76">
        <v>20</v>
      </c>
      <c r="BN106" s="76">
        <v>20</v>
      </c>
      <c r="BO106" s="77">
        <v>0</v>
      </c>
      <c r="BP106" s="77">
        <v>0</v>
      </c>
    </row>
    <row r="107" spans="1:68">
      <c r="A107" s="86" t="s">
        <v>1105</v>
      </c>
      <c r="B107" s="63" t="s">
        <v>101</v>
      </c>
      <c r="C107" s="73">
        <v>0</v>
      </c>
      <c r="D107" s="75">
        <v>0</v>
      </c>
      <c r="E107" s="214" t="s">
        <v>101</v>
      </c>
      <c r="F107" s="214">
        <v>0</v>
      </c>
      <c r="G107" s="215">
        <v>0</v>
      </c>
      <c r="H107" s="214">
        <v>0</v>
      </c>
      <c r="I107" s="216">
        <v>0</v>
      </c>
      <c r="J107" s="63" t="s">
        <v>101</v>
      </c>
      <c r="K107" s="73">
        <v>0</v>
      </c>
      <c r="L107" s="75">
        <v>0</v>
      </c>
      <c r="M107" s="214" t="s">
        <v>101</v>
      </c>
      <c r="N107" s="214">
        <v>0</v>
      </c>
      <c r="O107" s="215">
        <v>0</v>
      </c>
      <c r="P107" s="214">
        <v>0</v>
      </c>
      <c r="Q107" s="216">
        <v>0</v>
      </c>
      <c r="R107" s="217">
        <v>0</v>
      </c>
      <c r="S107" s="217">
        <v>0</v>
      </c>
      <c r="T107" s="217">
        <v>0</v>
      </c>
      <c r="U107" s="218">
        <v>0</v>
      </c>
      <c r="V107" s="63">
        <v>0</v>
      </c>
      <c r="W107" s="75">
        <v>0</v>
      </c>
      <c r="X107" s="63">
        <v>0</v>
      </c>
      <c r="Y107" s="75">
        <v>0</v>
      </c>
      <c r="Z107" s="218">
        <v>0</v>
      </c>
      <c r="AA107" s="63" t="s">
        <v>101</v>
      </c>
      <c r="AB107" s="73">
        <v>0</v>
      </c>
      <c r="AC107" s="75">
        <v>0</v>
      </c>
      <c r="AD107" s="214" t="s">
        <v>101</v>
      </c>
      <c r="AE107" s="214">
        <v>0</v>
      </c>
      <c r="AF107" s="215">
        <v>0</v>
      </c>
      <c r="AG107" s="214">
        <v>0</v>
      </c>
      <c r="AH107" s="216">
        <v>0</v>
      </c>
      <c r="AI107" s="63" t="s">
        <v>101</v>
      </c>
      <c r="AJ107" s="73">
        <v>0</v>
      </c>
      <c r="AK107" s="75">
        <v>0</v>
      </c>
      <c r="AL107" s="214" t="s">
        <v>101</v>
      </c>
      <c r="AM107" s="214">
        <v>0</v>
      </c>
      <c r="AN107" s="215">
        <v>0</v>
      </c>
      <c r="AO107" s="214">
        <v>0</v>
      </c>
      <c r="AP107" s="216">
        <v>0</v>
      </c>
      <c r="AQ107" s="217">
        <v>0</v>
      </c>
      <c r="AR107" s="217">
        <v>0</v>
      </c>
      <c r="AS107" s="217">
        <v>0</v>
      </c>
      <c r="AT107" s="218">
        <v>0</v>
      </c>
      <c r="AU107" s="63">
        <v>0</v>
      </c>
      <c r="AV107" s="75">
        <v>0</v>
      </c>
      <c r="AW107" s="63">
        <v>0</v>
      </c>
      <c r="AX107" s="75">
        <v>0</v>
      </c>
      <c r="AY107" s="218">
        <v>0</v>
      </c>
      <c r="AZ107" s="215">
        <v>20</v>
      </c>
      <c r="BA107" s="76">
        <v>20</v>
      </c>
      <c r="BB107" s="76">
        <v>20</v>
      </c>
      <c r="BC107" s="77">
        <v>0</v>
      </c>
      <c r="BD107" s="77">
        <v>0</v>
      </c>
      <c r="BE107" s="76">
        <v>20</v>
      </c>
      <c r="BF107" s="76">
        <v>20</v>
      </c>
      <c r="BG107" s="77">
        <v>0</v>
      </c>
      <c r="BH107" s="77">
        <v>0</v>
      </c>
      <c r="BI107" s="76">
        <v>20</v>
      </c>
      <c r="BJ107" s="76">
        <v>20</v>
      </c>
      <c r="BK107" s="77">
        <v>0</v>
      </c>
      <c r="BL107" s="77">
        <v>0</v>
      </c>
      <c r="BM107" s="76">
        <v>20</v>
      </c>
      <c r="BN107" s="76">
        <v>20</v>
      </c>
      <c r="BO107" s="77">
        <v>0</v>
      </c>
      <c r="BP107" s="77">
        <v>0</v>
      </c>
    </row>
    <row r="108" spans="1:68">
      <c r="A108" s="86" t="s">
        <v>1114</v>
      </c>
      <c r="B108" s="63" t="s">
        <v>101</v>
      </c>
      <c r="C108" s="73">
        <v>0</v>
      </c>
      <c r="D108" s="75">
        <v>0</v>
      </c>
      <c r="E108" s="214" t="s">
        <v>101</v>
      </c>
      <c r="F108" s="214">
        <v>0</v>
      </c>
      <c r="G108" s="215">
        <v>0</v>
      </c>
      <c r="H108" s="214">
        <v>0</v>
      </c>
      <c r="I108" s="216">
        <v>0</v>
      </c>
      <c r="J108" s="63" t="s">
        <v>101</v>
      </c>
      <c r="K108" s="73">
        <v>0</v>
      </c>
      <c r="L108" s="75">
        <v>0</v>
      </c>
      <c r="M108" s="214" t="s">
        <v>101</v>
      </c>
      <c r="N108" s="214">
        <v>0</v>
      </c>
      <c r="O108" s="215">
        <v>0</v>
      </c>
      <c r="P108" s="214">
        <v>0</v>
      </c>
      <c r="Q108" s="216">
        <v>0</v>
      </c>
      <c r="R108" s="217">
        <v>0</v>
      </c>
      <c r="S108" s="217">
        <v>0</v>
      </c>
      <c r="T108" s="217">
        <v>0</v>
      </c>
      <c r="U108" s="218">
        <v>0</v>
      </c>
      <c r="V108" s="63">
        <v>0</v>
      </c>
      <c r="W108" s="75">
        <v>0</v>
      </c>
      <c r="X108" s="63">
        <v>0</v>
      </c>
      <c r="Y108" s="75">
        <v>0</v>
      </c>
      <c r="Z108" s="218">
        <v>0</v>
      </c>
      <c r="AA108" s="63" t="s">
        <v>101</v>
      </c>
      <c r="AB108" s="73">
        <v>0</v>
      </c>
      <c r="AC108" s="75">
        <v>0</v>
      </c>
      <c r="AD108" s="214" t="s">
        <v>101</v>
      </c>
      <c r="AE108" s="214">
        <v>0</v>
      </c>
      <c r="AF108" s="215">
        <v>0</v>
      </c>
      <c r="AG108" s="214">
        <v>0</v>
      </c>
      <c r="AH108" s="216">
        <v>0</v>
      </c>
      <c r="AI108" s="63" t="s">
        <v>101</v>
      </c>
      <c r="AJ108" s="73">
        <v>0</v>
      </c>
      <c r="AK108" s="75">
        <v>0</v>
      </c>
      <c r="AL108" s="214" t="s">
        <v>101</v>
      </c>
      <c r="AM108" s="214">
        <v>0</v>
      </c>
      <c r="AN108" s="215">
        <v>0</v>
      </c>
      <c r="AO108" s="214">
        <v>0</v>
      </c>
      <c r="AP108" s="216">
        <v>0</v>
      </c>
      <c r="AQ108" s="217">
        <v>0</v>
      </c>
      <c r="AR108" s="217">
        <v>0</v>
      </c>
      <c r="AS108" s="217">
        <v>0</v>
      </c>
      <c r="AT108" s="218">
        <v>0</v>
      </c>
      <c r="AU108" s="63">
        <v>0</v>
      </c>
      <c r="AV108" s="75">
        <v>0</v>
      </c>
      <c r="AW108" s="63">
        <v>0</v>
      </c>
      <c r="AX108" s="75">
        <v>0</v>
      </c>
      <c r="AY108" s="218">
        <v>0</v>
      </c>
      <c r="AZ108" s="215">
        <v>20</v>
      </c>
      <c r="BA108" s="76">
        <v>20</v>
      </c>
      <c r="BB108" s="76">
        <v>20</v>
      </c>
      <c r="BC108" s="77">
        <v>0</v>
      </c>
      <c r="BD108" s="77">
        <v>0</v>
      </c>
      <c r="BE108" s="76">
        <v>20</v>
      </c>
      <c r="BF108" s="76">
        <v>20</v>
      </c>
      <c r="BG108" s="77">
        <v>0</v>
      </c>
      <c r="BH108" s="77">
        <v>0</v>
      </c>
      <c r="BI108" s="76">
        <v>20</v>
      </c>
      <c r="BJ108" s="76">
        <v>20</v>
      </c>
      <c r="BK108" s="77">
        <v>0</v>
      </c>
      <c r="BL108" s="77">
        <v>0</v>
      </c>
      <c r="BM108" s="76">
        <v>20</v>
      </c>
      <c r="BN108" s="76">
        <v>20</v>
      </c>
      <c r="BO108" s="77">
        <v>0</v>
      </c>
      <c r="BP108" s="77">
        <v>0</v>
      </c>
    </row>
    <row r="109" spans="1:68">
      <c r="A109" s="86" t="s">
        <v>1115</v>
      </c>
      <c r="B109" s="63" t="s">
        <v>101</v>
      </c>
      <c r="C109" s="73">
        <v>0</v>
      </c>
      <c r="D109" s="75">
        <v>0</v>
      </c>
      <c r="E109" s="214" t="s">
        <v>101</v>
      </c>
      <c r="F109" s="214">
        <v>0</v>
      </c>
      <c r="G109" s="215">
        <v>0</v>
      </c>
      <c r="H109" s="214">
        <v>0</v>
      </c>
      <c r="I109" s="216">
        <v>0</v>
      </c>
      <c r="J109" s="63" t="s">
        <v>101</v>
      </c>
      <c r="K109" s="73">
        <v>0</v>
      </c>
      <c r="L109" s="75">
        <v>0</v>
      </c>
      <c r="M109" s="214" t="s">
        <v>101</v>
      </c>
      <c r="N109" s="214">
        <v>0</v>
      </c>
      <c r="O109" s="215">
        <v>0</v>
      </c>
      <c r="P109" s="214">
        <v>0</v>
      </c>
      <c r="Q109" s="216">
        <v>0</v>
      </c>
      <c r="R109" s="217">
        <v>0</v>
      </c>
      <c r="S109" s="217">
        <v>0</v>
      </c>
      <c r="T109" s="217">
        <v>0</v>
      </c>
      <c r="U109" s="218">
        <v>0</v>
      </c>
      <c r="V109" s="63">
        <v>0</v>
      </c>
      <c r="W109" s="75">
        <v>0</v>
      </c>
      <c r="X109" s="63">
        <v>0</v>
      </c>
      <c r="Y109" s="75">
        <v>0</v>
      </c>
      <c r="Z109" s="218">
        <v>0</v>
      </c>
      <c r="AA109" s="63" t="s">
        <v>101</v>
      </c>
      <c r="AB109" s="73">
        <v>0</v>
      </c>
      <c r="AC109" s="75">
        <v>0</v>
      </c>
      <c r="AD109" s="214" t="s">
        <v>101</v>
      </c>
      <c r="AE109" s="214">
        <v>0</v>
      </c>
      <c r="AF109" s="215">
        <v>0</v>
      </c>
      <c r="AG109" s="214">
        <v>0</v>
      </c>
      <c r="AH109" s="216">
        <v>0</v>
      </c>
      <c r="AI109" s="63" t="s">
        <v>101</v>
      </c>
      <c r="AJ109" s="73">
        <v>0</v>
      </c>
      <c r="AK109" s="75">
        <v>0</v>
      </c>
      <c r="AL109" s="214" t="s">
        <v>101</v>
      </c>
      <c r="AM109" s="214">
        <v>0</v>
      </c>
      <c r="AN109" s="215">
        <v>0</v>
      </c>
      <c r="AO109" s="214">
        <v>0</v>
      </c>
      <c r="AP109" s="216">
        <v>0</v>
      </c>
      <c r="AQ109" s="217">
        <v>0</v>
      </c>
      <c r="AR109" s="217">
        <v>0</v>
      </c>
      <c r="AS109" s="217">
        <v>0</v>
      </c>
      <c r="AT109" s="218">
        <v>0</v>
      </c>
      <c r="AU109" s="63">
        <v>0</v>
      </c>
      <c r="AV109" s="75">
        <v>0</v>
      </c>
      <c r="AW109" s="63">
        <v>0</v>
      </c>
      <c r="AX109" s="75">
        <v>0</v>
      </c>
      <c r="AY109" s="218">
        <v>0</v>
      </c>
      <c r="AZ109" s="215">
        <v>20</v>
      </c>
      <c r="BA109" s="76">
        <v>20</v>
      </c>
      <c r="BB109" s="76">
        <v>20</v>
      </c>
      <c r="BC109" s="77">
        <v>0</v>
      </c>
      <c r="BD109" s="77">
        <v>0</v>
      </c>
      <c r="BE109" s="76">
        <v>20</v>
      </c>
      <c r="BF109" s="76">
        <v>20</v>
      </c>
      <c r="BG109" s="77">
        <v>0</v>
      </c>
      <c r="BH109" s="77">
        <v>0</v>
      </c>
      <c r="BI109" s="76">
        <v>20</v>
      </c>
      <c r="BJ109" s="76">
        <v>20</v>
      </c>
      <c r="BK109" s="77">
        <v>0</v>
      </c>
      <c r="BL109" s="77">
        <v>0</v>
      </c>
      <c r="BM109" s="76">
        <v>20</v>
      </c>
      <c r="BN109" s="76">
        <v>20</v>
      </c>
      <c r="BO109" s="77">
        <v>0</v>
      </c>
      <c r="BP109" s="77">
        <v>0</v>
      </c>
    </row>
    <row r="110" spans="1:68">
      <c r="A110" s="86" t="s">
        <v>1117</v>
      </c>
      <c r="B110" s="63" t="s">
        <v>101</v>
      </c>
      <c r="C110" s="73">
        <v>0</v>
      </c>
      <c r="D110" s="75">
        <v>0</v>
      </c>
      <c r="E110" s="214" t="s">
        <v>101</v>
      </c>
      <c r="F110" s="214">
        <v>0</v>
      </c>
      <c r="G110" s="215">
        <v>0</v>
      </c>
      <c r="H110" s="214">
        <v>0</v>
      </c>
      <c r="I110" s="216">
        <v>0</v>
      </c>
      <c r="J110" s="63" t="s">
        <v>101</v>
      </c>
      <c r="K110" s="73">
        <v>0</v>
      </c>
      <c r="L110" s="75">
        <v>0</v>
      </c>
      <c r="M110" s="214" t="s">
        <v>101</v>
      </c>
      <c r="N110" s="214">
        <v>0</v>
      </c>
      <c r="O110" s="215">
        <v>0</v>
      </c>
      <c r="P110" s="214">
        <v>0</v>
      </c>
      <c r="Q110" s="216">
        <v>0</v>
      </c>
      <c r="R110" s="217">
        <v>0</v>
      </c>
      <c r="S110" s="217">
        <v>0</v>
      </c>
      <c r="T110" s="217">
        <v>0</v>
      </c>
      <c r="U110" s="218">
        <v>0</v>
      </c>
      <c r="V110" s="63">
        <v>0</v>
      </c>
      <c r="W110" s="75">
        <v>0</v>
      </c>
      <c r="X110" s="63">
        <v>0</v>
      </c>
      <c r="Y110" s="75">
        <v>0</v>
      </c>
      <c r="Z110" s="218">
        <v>0</v>
      </c>
      <c r="AA110" s="63" t="s">
        <v>101</v>
      </c>
      <c r="AB110" s="73">
        <v>0</v>
      </c>
      <c r="AC110" s="75">
        <v>0</v>
      </c>
      <c r="AD110" s="214" t="s">
        <v>101</v>
      </c>
      <c r="AE110" s="214">
        <v>0</v>
      </c>
      <c r="AF110" s="215">
        <v>0</v>
      </c>
      <c r="AG110" s="214">
        <v>0</v>
      </c>
      <c r="AH110" s="216">
        <v>0</v>
      </c>
      <c r="AI110" s="63" t="s">
        <v>101</v>
      </c>
      <c r="AJ110" s="73">
        <v>0</v>
      </c>
      <c r="AK110" s="75">
        <v>0</v>
      </c>
      <c r="AL110" s="214" t="s">
        <v>101</v>
      </c>
      <c r="AM110" s="214">
        <v>0</v>
      </c>
      <c r="AN110" s="215">
        <v>0</v>
      </c>
      <c r="AO110" s="214">
        <v>0</v>
      </c>
      <c r="AP110" s="216">
        <v>0</v>
      </c>
      <c r="AQ110" s="217">
        <v>0</v>
      </c>
      <c r="AR110" s="217">
        <v>0</v>
      </c>
      <c r="AS110" s="217">
        <v>0</v>
      </c>
      <c r="AT110" s="218">
        <v>0</v>
      </c>
      <c r="AU110" s="63">
        <v>0</v>
      </c>
      <c r="AV110" s="75">
        <v>0</v>
      </c>
      <c r="AW110" s="63">
        <v>0</v>
      </c>
      <c r="AX110" s="75">
        <v>0</v>
      </c>
      <c r="AY110" s="218">
        <v>0</v>
      </c>
      <c r="AZ110" s="215">
        <v>20</v>
      </c>
      <c r="BA110" s="76">
        <v>20</v>
      </c>
      <c r="BB110" s="76">
        <v>20</v>
      </c>
      <c r="BC110" s="77">
        <v>0</v>
      </c>
      <c r="BD110" s="77">
        <v>0</v>
      </c>
      <c r="BE110" s="76">
        <v>20</v>
      </c>
      <c r="BF110" s="76">
        <v>20</v>
      </c>
      <c r="BG110" s="77">
        <v>0</v>
      </c>
      <c r="BH110" s="77">
        <v>0</v>
      </c>
      <c r="BI110" s="76">
        <v>20</v>
      </c>
      <c r="BJ110" s="76">
        <v>20</v>
      </c>
      <c r="BK110" s="77">
        <v>0</v>
      </c>
      <c r="BL110" s="77">
        <v>0</v>
      </c>
      <c r="BM110" s="76">
        <v>20</v>
      </c>
      <c r="BN110" s="76">
        <v>20</v>
      </c>
      <c r="BO110" s="77">
        <v>0</v>
      </c>
      <c r="BP110" s="77">
        <v>0</v>
      </c>
    </row>
    <row r="111" spans="1:68">
      <c r="A111" s="86" t="s">
        <v>1118</v>
      </c>
      <c r="B111" s="63" t="s">
        <v>101</v>
      </c>
      <c r="C111" s="73">
        <v>0</v>
      </c>
      <c r="D111" s="75">
        <v>0</v>
      </c>
      <c r="E111" s="214" t="s">
        <v>101</v>
      </c>
      <c r="F111" s="214">
        <v>0</v>
      </c>
      <c r="G111" s="215">
        <v>0</v>
      </c>
      <c r="H111" s="214">
        <v>0</v>
      </c>
      <c r="I111" s="216">
        <v>0</v>
      </c>
      <c r="J111" s="63" t="s">
        <v>101</v>
      </c>
      <c r="K111" s="73">
        <v>0</v>
      </c>
      <c r="L111" s="75">
        <v>0</v>
      </c>
      <c r="M111" s="214" t="s">
        <v>101</v>
      </c>
      <c r="N111" s="214">
        <v>0</v>
      </c>
      <c r="O111" s="215">
        <v>0</v>
      </c>
      <c r="P111" s="214">
        <v>0</v>
      </c>
      <c r="Q111" s="216">
        <v>0</v>
      </c>
      <c r="R111" s="217">
        <v>0</v>
      </c>
      <c r="S111" s="217">
        <v>0</v>
      </c>
      <c r="T111" s="217">
        <v>0</v>
      </c>
      <c r="U111" s="218">
        <v>0</v>
      </c>
      <c r="V111" s="63">
        <v>0</v>
      </c>
      <c r="W111" s="75">
        <v>0</v>
      </c>
      <c r="X111" s="63">
        <v>0</v>
      </c>
      <c r="Y111" s="75">
        <v>0</v>
      </c>
      <c r="Z111" s="218">
        <v>0</v>
      </c>
      <c r="AA111" s="63" t="s">
        <v>101</v>
      </c>
      <c r="AB111" s="73">
        <v>0</v>
      </c>
      <c r="AC111" s="75">
        <v>0</v>
      </c>
      <c r="AD111" s="214" t="s">
        <v>101</v>
      </c>
      <c r="AE111" s="214">
        <v>0</v>
      </c>
      <c r="AF111" s="215">
        <v>0</v>
      </c>
      <c r="AG111" s="214">
        <v>0</v>
      </c>
      <c r="AH111" s="216">
        <v>0</v>
      </c>
      <c r="AI111" s="63" t="s">
        <v>101</v>
      </c>
      <c r="AJ111" s="73">
        <v>0</v>
      </c>
      <c r="AK111" s="75">
        <v>0</v>
      </c>
      <c r="AL111" s="214" t="s">
        <v>101</v>
      </c>
      <c r="AM111" s="214">
        <v>0</v>
      </c>
      <c r="AN111" s="215">
        <v>0</v>
      </c>
      <c r="AO111" s="214">
        <v>0</v>
      </c>
      <c r="AP111" s="216">
        <v>0</v>
      </c>
      <c r="AQ111" s="217">
        <v>0</v>
      </c>
      <c r="AR111" s="217">
        <v>0</v>
      </c>
      <c r="AS111" s="217">
        <v>0</v>
      </c>
      <c r="AT111" s="218">
        <v>0</v>
      </c>
      <c r="AU111" s="63">
        <v>0</v>
      </c>
      <c r="AV111" s="75">
        <v>0</v>
      </c>
      <c r="AW111" s="63">
        <v>0</v>
      </c>
      <c r="AX111" s="75">
        <v>0</v>
      </c>
      <c r="AY111" s="218">
        <v>0</v>
      </c>
      <c r="AZ111" s="215">
        <v>20</v>
      </c>
      <c r="BA111" s="76">
        <v>20</v>
      </c>
      <c r="BB111" s="76">
        <v>20</v>
      </c>
      <c r="BC111" s="77">
        <v>0</v>
      </c>
      <c r="BD111" s="77">
        <v>0</v>
      </c>
      <c r="BE111" s="76">
        <v>20</v>
      </c>
      <c r="BF111" s="76">
        <v>20</v>
      </c>
      <c r="BG111" s="77">
        <v>0</v>
      </c>
      <c r="BH111" s="77">
        <v>0</v>
      </c>
      <c r="BI111" s="76">
        <v>20</v>
      </c>
      <c r="BJ111" s="76">
        <v>20</v>
      </c>
      <c r="BK111" s="77">
        <v>0</v>
      </c>
      <c r="BL111" s="77">
        <v>0</v>
      </c>
      <c r="BM111" s="76">
        <v>20</v>
      </c>
      <c r="BN111" s="76">
        <v>20</v>
      </c>
      <c r="BO111" s="77">
        <v>0</v>
      </c>
      <c r="BP111" s="77">
        <v>0</v>
      </c>
    </row>
    <row r="112" spans="1:68">
      <c r="A112" s="86" t="s">
        <v>1119</v>
      </c>
      <c r="B112" s="63" t="s">
        <v>101</v>
      </c>
      <c r="C112" s="73">
        <v>0</v>
      </c>
      <c r="D112" s="75">
        <v>0</v>
      </c>
      <c r="E112" s="214" t="s">
        <v>101</v>
      </c>
      <c r="F112" s="214">
        <v>0</v>
      </c>
      <c r="G112" s="215">
        <v>0</v>
      </c>
      <c r="H112" s="214">
        <v>0</v>
      </c>
      <c r="I112" s="216">
        <v>0</v>
      </c>
      <c r="J112" s="63" t="s">
        <v>101</v>
      </c>
      <c r="K112" s="73">
        <v>0</v>
      </c>
      <c r="L112" s="75">
        <v>0</v>
      </c>
      <c r="M112" s="214" t="s">
        <v>101</v>
      </c>
      <c r="N112" s="214">
        <v>0</v>
      </c>
      <c r="O112" s="215">
        <v>0</v>
      </c>
      <c r="P112" s="214">
        <v>0</v>
      </c>
      <c r="Q112" s="216">
        <v>0</v>
      </c>
      <c r="R112" s="217">
        <v>0</v>
      </c>
      <c r="S112" s="217">
        <v>0</v>
      </c>
      <c r="T112" s="217">
        <v>0</v>
      </c>
      <c r="U112" s="218">
        <v>0</v>
      </c>
      <c r="V112" s="63">
        <v>0</v>
      </c>
      <c r="W112" s="75">
        <v>0</v>
      </c>
      <c r="X112" s="63">
        <v>0</v>
      </c>
      <c r="Y112" s="75">
        <v>0</v>
      </c>
      <c r="Z112" s="218">
        <v>0</v>
      </c>
      <c r="AA112" s="63" t="s">
        <v>101</v>
      </c>
      <c r="AB112" s="73">
        <v>0</v>
      </c>
      <c r="AC112" s="75">
        <v>0</v>
      </c>
      <c r="AD112" s="214" t="s">
        <v>101</v>
      </c>
      <c r="AE112" s="214">
        <v>0</v>
      </c>
      <c r="AF112" s="215">
        <v>0</v>
      </c>
      <c r="AG112" s="214">
        <v>0</v>
      </c>
      <c r="AH112" s="216">
        <v>0</v>
      </c>
      <c r="AI112" s="63" t="s">
        <v>101</v>
      </c>
      <c r="AJ112" s="73">
        <v>0</v>
      </c>
      <c r="AK112" s="75">
        <v>0</v>
      </c>
      <c r="AL112" s="214" t="s">
        <v>101</v>
      </c>
      <c r="AM112" s="214">
        <v>0</v>
      </c>
      <c r="AN112" s="215">
        <v>0</v>
      </c>
      <c r="AO112" s="214">
        <v>0</v>
      </c>
      <c r="AP112" s="216">
        <v>0</v>
      </c>
      <c r="AQ112" s="217">
        <v>0</v>
      </c>
      <c r="AR112" s="217">
        <v>0</v>
      </c>
      <c r="AS112" s="217">
        <v>0</v>
      </c>
      <c r="AT112" s="218">
        <v>0</v>
      </c>
      <c r="AU112" s="63">
        <v>0</v>
      </c>
      <c r="AV112" s="75">
        <v>0</v>
      </c>
      <c r="AW112" s="63">
        <v>0</v>
      </c>
      <c r="AX112" s="75">
        <v>0</v>
      </c>
      <c r="AY112" s="218">
        <v>0</v>
      </c>
      <c r="AZ112" s="215">
        <v>20</v>
      </c>
      <c r="BA112" s="76">
        <v>20</v>
      </c>
      <c r="BB112" s="76">
        <v>20</v>
      </c>
      <c r="BC112" s="77">
        <v>0</v>
      </c>
      <c r="BD112" s="77">
        <v>0</v>
      </c>
      <c r="BE112" s="76">
        <v>20</v>
      </c>
      <c r="BF112" s="76">
        <v>20</v>
      </c>
      <c r="BG112" s="77">
        <v>0</v>
      </c>
      <c r="BH112" s="77">
        <v>0</v>
      </c>
      <c r="BI112" s="76">
        <v>20</v>
      </c>
      <c r="BJ112" s="76">
        <v>20</v>
      </c>
      <c r="BK112" s="77">
        <v>0</v>
      </c>
      <c r="BL112" s="77">
        <v>0</v>
      </c>
      <c r="BM112" s="76">
        <v>20</v>
      </c>
      <c r="BN112" s="76">
        <v>20</v>
      </c>
      <c r="BO112" s="77">
        <v>0</v>
      </c>
      <c r="BP112" s="77">
        <v>0</v>
      </c>
    </row>
    <row r="113" spans="1:68">
      <c r="A113" s="86" t="s">
        <v>1120</v>
      </c>
      <c r="B113" s="63" t="s">
        <v>101</v>
      </c>
      <c r="C113" s="73">
        <v>0</v>
      </c>
      <c r="D113" s="75">
        <v>0</v>
      </c>
      <c r="E113" s="214" t="s">
        <v>101</v>
      </c>
      <c r="F113" s="214">
        <v>0</v>
      </c>
      <c r="G113" s="215">
        <v>0</v>
      </c>
      <c r="H113" s="214">
        <v>0</v>
      </c>
      <c r="I113" s="216">
        <v>0</v>
      </c>
      <c r="J113" s="63" t="s">
        <v>101</v>
      </c>
      <c r="K113" s="73">
        <v>0</v>
      </c>
      <c r="L113" s="75">
        <v>0</v>
      </c>
      <c r="M113" s="214" t="s">
        <v>101</v>
      </c>
      <c r="N113" s="214">
        <v>0</v>
      </c>
      <c r="O113" s="215">
        <v>0</v>
      </c>
      <c r="P113" s="214">
        <v>0</v>
      </c>
      <c r="Q113" s="216">
        <v>0</v>
      </c>
      <c r="R113" s="217">
        <v>0</v>
      </c>
      <c r="S113" s="217">
        <v>0</v>
      </c>
      <c r="T113" s="217">
        <v>0</v>
      </c>
      <c r="U113" s="218">
        <v>0</v>
      </c>
      <c r="V113" s="63">
        <v>0</v>
      </c>
      <c r="W113" s="75">
        <v>0</v>
      </c>
      <c r="X113" s="63">
        <v>0</v>
      </c>
      <c r="Y113" s="75">
        <v>0</v>
      </c>
      <c r="Z113" s="218">
        <v>0</v>
      </c>
      <c r="AA113" s="63" t="s">
        <v>101</v>
      </c>
      <c r="AB113" s="73">
        <v>0</v>
      </c>
      <c r="AC113" s="75">
        <v>0</v>
      </c>
      <c r="AD113" s="214" t="s">
        <v>101</v>
      </c>
      <c r="AE113" s="214">
        <v>0</v>
      </c>
      <c r="AF113" s="215">
        <v>0</v>
      </c>
      <c r="AG113" s="214">
        <v>0</v>
      </c>
      <c r="AH113" s="216">
        <v>0</v>
      </c>
      <c r="AI113" s="63" t="s">
        <v>101</v>
      </c>
      <c r="AJ113" s="73">
        <v>0</v>
      </c>
      <c r="AK113" s="75">
        <v>0</v>
      </c>
      <c r="AL113" s="214" t="s">
        <v>101</v>
      </c>
      <c r="AM113" s="214">
        <v>0</v>
      </c>
      <c r="AN113" s="215">
        <v>0</v>
      </c>
      <c r="AO113" s="214">
        <v>0</v>
      </c>
      <c r="AP113" s="216">
        <v>0</v>
      </c>
      <c r="AQ113" s="217">
        <v>0</v>
      </c>
      <c r="AR113" s="217">
        <v>0</v>
      </c>
      <c r="AS113" s="217">
        <v>0</v>
      </c>
      <c r="AT113" s="218">
        <v>0</v>
      </c>
      <c r="AU113" s="63">
        <v>0</v>
      </c>
      <c r="AV113" s="75">
        <v>0</v>
      </c>
      <c r="AW113" s="63">
        <v>0</v>
      </c>
      <c r="AX113" s="75">
        <v>0</v>
      </c>
      <c r="AY113" s="218">
        <v>0</v>
      </c>
      <c r="AZ113" s="215">
        <v>20</v>
      </c>
      <c r="BA113" s="76">
        <v>20</v>
      </c>
      <c r="BB113" s="76">
        <v>20</v>
      </c>
      <c r="BC113" s="77">
        <v>0</v>
      </c>
      <c r="BD113" s="77">
        <v>0</v>
      </c>
      <c r="BE113" s="76">
        <v>20</v>
      </c>
      <c r="BF113" s="76">
        <v>20</v>
      </c>
      <c r="BG113" s="77">
        <v>0</v>
      </c>
      <c r="BH113" s="77">
        <v>0</v>
      </c>
      <c r="BI113" s="76">
        <v>20</v>
      </c>
      <c r="BJ113" s="76">
        <v>20</v>
      </c>
      <c r="BK113" s="77">
        <v>0</v>
      </c>
      <c r="BL113" s="77">
        <v>0</v>
      </c>
      <c r="BM113" s="76">
        <v>20</v>
      </c>
      <c r="BN113" s="76">
        <v>20</v>
      </c>
      <c r="BO113" s="77">
        <v>0</v>
      </c>
      <c r="BP113" s="77">
        <v>0</v>
      </c>
    </row>
    <row r="114" spans="1:68">
      <c r="A114" s="86" t="s">
        <v>1121</v>
      </c>
      <c r="B114" s="63" t="s">
        <v>101</v>
      </c>
      <c r="C114" s="73">
        <v>0</v>
      </c>
      <c r="D114" s="75">
        <v>0</v>
      </c>
      <c r="E114" s="214" t="s">
        <v>101</v>
      </c>
      <c r="F114" s="214">
        <v>0</v>
      </c>
      <c r="G114" s="215">
        <v>0</v>
      </c>
      <c r="H114" s="214">
        <v>0</v>
      </c>
      <c r="I114" s="216">
        <v>0</v>
      </c>
      <c r="J114" s="63" t="s">
        <v>101</v>
      </c>
      <c r="K114" s="73">
        <v>0</v>
      </c>
      <c r="L114" s="75">
        <v>0</v>
      </c>
      <c r="M114" s="214" t="s">
        <v>101</v>
      </c>
      <c r="N114" s="214">
        <v>0</v>
      </c>
      <c r="O114" s="215">
        <v>0</v>
      </c>
      <c r="P114" s="214">
        <v>0</v>
      </c>
      <c r="Q114" s="216">
        <v>0</v>
      </c>
      <c r="R114" s="217">
        <v>0</v>
      </c>
      <c r="S114" s="217">
        <v>0</v>
      </c>
      <c r="T114" s="217">
        <v>0</v>
      </c>
      <c r="U114" s="218">
        <v>0</v>
      </c>
      <c r="V114" s="63">
        <v>0</v>
      </c>
      <c r="W114" s="75">
        <v>0</v>
      </c>
      <c r="X114" s="63">
        <v>0</v>
      </c>
      <c r="Y114" s="75">
        <v>0</v>
      </c>
      <c r="Z114" s="218">
        <v>0</v>
      </c>
      <c r="AA114" s="63" t="s">
        <v>101</v>
      </c>
      <c r="AB114" s="73">
        <v>0</v>
      </c>
      <c r="AC114" s="75">
        <v>0</v>
      </c>
      <c r="AD114" s="214" t="s">
        <v>101</v>
      </c>
      <c r="AE114" s="214">
        <v>0</v>
      </c>
      <c r="AF114" s="215">
        <v>0</v>
      </c>
      <c r="AG114" s="214">
        <v>0</v>
      </c>
      <c r="AH114" s="216">
        <v>0</v>
      </c>
      <c r="AI114" s="63" t="s">
        <v>101</v>
      </c>
      <c r="AJ114" s="73">
        <v>0</v>
      </c>
      <c r="AK114" s="75">
        <v>0</v>
      </c>
      <c r="AL114" s="214" t="s">
        <v>101</v>
      </c>
      <c r="AM114" s="214">
        <v>0</v>
      </c>
      <c r="AN114" s="215">
        <v>0</v>
      </c>
      <c r="AO114" s="214">
        <v>0</v>
      </c>
      <c r="AP114" s="216">
        <v>0</v>
      </c>
      <c r="AQ114" s="217">
        <v>0</v>
      </c>
      <c r="AR114" s="217">
        <v>0</v>
      </c>
      <c r="AS114" s="217">
        <v>0</v>
      </c>
      <c r="AT114" s="218">
        <v>0</v>
      </c>
      <c r="AU114" s="63">
        <v>0</v>
      </c>
      <c r="AV114" s="75">
        <v>0</v>
      </c>
      <c r="AW114" s="63">
        <v>0</v>
      </c>
      <c r="AX114" s="75">
        <v>0</v>
      </c>
      <c r="AY114" s="218">
        <v>0</v>
      </c>
      <c r="AZ114" s="215">
        <v>20</v>
      </c>
      <c r="BA114" s="76">
        <v>20</v>
      </c>
      <c r="BB114" s="76">
        <v>20</v>
      </c>
      <c r="BC114" s="77">
        <v>0</v>
      </c>
      <c r="BD114" s="77">
        <v>0</v>
      </c>
      <c r="BE114" s="76">
        <v>20</v>
      </c>
      <c r="BF114" s="76">
        <v>20</v>
      </c>
      <c r="BG114" s="77">
        <v>0</v>
      </c>
      <c r="BH114" s="77">
        <v>0</v>
      </c>
      <c r="BI114" s="76">
        <v>20</v>
      </c>
      <c r="BJ114" s="76">
        <v>20</v>
      </c>
      <c r="BK114" s="77">
        <v>0</v>
      </c>
      <c r="BL114" s="77">
        <v>0</v>
      </c>
      <c r="BM114" s="76">
        <v>20</v>
      </c>
      <c r="BN114" s="76">
        <v>20</v>
      </c>
      <c r="BO114" s="77">
        <v>0</v>
      </c>
      <c r="BP114" s="77">
        <v>0</v>
      </c>
    </row>
    <row r="115" spans="1:68">
      <c r="A115" s="86" t="s">
        <v>1122</v>
      </c>
      <c r="B115" s="63" t="s">
        <v>101</v>
      </c>
      <c r="C115" s="73">
        <v>0</v>
      </c>
      <c r="D115" s="75">
        <v>0</v>
      </c>
      <c r="E115" s="214" t="s">
        <v>101</v>
      </c>
      <c r="F115" s="214">
        <v>0</v>
      </c>
      <c r="G115" s="215">
        <v>0</v>
      </c>
      <c r="H115" s="214">
        <v>0</v>
      </c>
      <c r="I115" s="216">
        <v>0</v>
      </c>
      <c r="J115" s="63" t="s">
        <v>101</v>
      </c>
      <c r="K115" s="73">
        <v>0</v>
      </c>
      <c r="L115" s="75">
        <v>0</v>
      </c>
      <c r="M115" s="214" t="s">
        <v>101</v>
      </c>
      <c r="N115" s="214">
        <v>0</v>
      </c>
      <c r="O115" s="215">
        <v>0</v>
      </c>
      <c r="P115" s="214">
        <v>0</v>
      </c>
      <c r="Q115" s="216">
        <v>0</v>
      </c>
      <c r="R115" s="217">
        <v>0</v>
      </c>
      <c r="S115" s="217">
        <v>0</v>
      </c>
      <c r="T115" s="217">
        <v>0</v>
      </c>
      <c r="U115" s="218">
        <v>0</v>
      </c>
      <c r="V115" s="63">
        <v>0</v>
      </c>
      <c r="W115" s="75">
        <v>0</v>
      </c>
      <c r="X115" s="63">
        <v>0</v>
      </c>
      <c r="Y115" s="75">
        <v>0</v>
      </c>
      <c r="Z115" s="218">
        <v>0</v>
      </c>
      <c r="AA115" s="63" t="s">
        <v>101</v>
      </c>
      <c r="AB115" s="73">
        <v>0</v>
      </c>
      <c r="AC115" s="75">
        <v>0</v>
      </c>
      <c r="AD115" s="214" t="s">
        <v>101</v>
      </c>
      <c r="AE115" s="214">
        <v>0</v>
      </c>
      <c r="AF115" s="215">
        <v>0</v>
      </c>
      <c r="AG115" s="214">
        <v>0</v>
      </c>
      <c r="AH115" s="216">
        <v>0</v>
      </c>
      <c r="AI115" s="63" t="s">
        <v>101</v>
      </c>
      <c r="AJ115" s="73">
        <v>0</v>
      </c>
      <c r="AK115" s="75">
        <v>0</v>
      </c>
      <c r="AL115" s="214" t="s">
        <v>101</v>
      </c>
      <c r="AM115" s="214">
        <v>0</v>
      </c>
      <c r="AN115" s="215">
        <v>0</v>
      </c>
      <c r="AO115" s="214">
        <v>0</v>
      </c>
      <c r="AP115" s="216">
        <v>0</v>
      </c>
      <c r="AQ115" s="217">
        <v>0</v>
      </c>
      <c r="AR115" s="217">
        <v>0</v>
      </c>
      <c r="AS115" s="217">
        <v>0</v>
      </c>
      <c r="AT115" s="218">
        <v>0</v>
      </c>
      <c r="AU115" s="63">
        <v>0</v>
      </c>
      <c r="AV115" s="75">
        <v>0</v>
      </c>
      <c r="AW115" s="63">
        <v>0</v>
      </c>
      <c r="AX115" s="75">
        <v>0</v>
      </c>
      <c r="AY115" s="218">
        <v>0</v>
      </c>
      <c r="AZ115" s="215">
        <v>20</v>
      </c>
      <c r="BA115" s="76">
        <v>20</v>
      </c>
      <c r="BB115" s="76">
        <v>20</v>
      </c>
      <c r="BC115" s="77">
        <v>0</v>
      </c>
      <c r="BD115" s="77">
        <v>0</v>
      </c>
      <c r="BE115" s="76">
        <v>20</v>
      </c>
      <c r="BF115" s="76">
        <v>20</v>
      </c>
      <c r="BG115" s="77">
        <v>0</v>
      </c>
      <c r="BH115" s="77">
        <v>0</v>
      </c>
      <c r="BI115" s="76">
        <v>20</v>
      </c>
      <c r="BJ115" s="76">
        <v>20</v>
      </c>
      <c r="BK115" s="77">
        <v>0</v>
      </c>
      <c r="BL115" s="77">
        <v>0</v>
      </c>
      <c r="BM115" s="76">
        <v>20</v>
      </c>
      <c r="BN115" s="76">
        <v>20</v>
      </c>
      <c r="BO115" s="77">
        <v>0</v>
      </c>
      <c r="BP115" s="77">
        <v>0</v>
      </c>
    </row>
    <row r="116" spans="1:68">
      <c r="A116" s="86" t="s">
        <v>1123</v>
      </c>
      <c r="B116" s="63" t="s">
        <v>101</v>
      </c>
      <c r="C116" s="73">
        <v>0</v>
      </c>
      <c r="D116" s="75">
        <v>0</v>
      </c>
      <c r="E116" s="214" t="s">
        <v>101</v>
      </c>
      <c r="F116" s="214">
        <v>0</v>
      </c>
      <c r="G116" s="215">
        <v>0</v>
      </c>
      <c r="H116" s="214">
        <v>0</v>
      </c>
      <c r="I116" s="216">
        <v>0</v>
      </c>
      <c r="J116" s="63" t="s">
        <v>101</v>
      </c>
      <c r="K116" s="73">
        <v>0</v>
      </c>
      <c r="L116" s="75">
        <v>0</v>
      </c>
      <c r="M116" s="214" t="s">
        <v>101</v>
      </c>
      <c r="N116" s="214">
        <v>0</v>
      </c>
      <c r="O116" s="215">
        <v>0</v>
      </c>
      <c r="P116" s="214">
        <v>0</v>
      </c>
      <c r="Q116" s="216">
        <v>0</v>
      </c>
      <c r="R116" s="217">
        <v>0</v>
      </c>
      <c r="S116" s="217">
        <v>0</v>
      </c>
      <c r="T116" s="217">
        <v>0</v>
      </c>
      <c r="U116" s="218">
        <v>0</v>
      </c>
      <c r="V116" s="63">
        <v>0</v>
      </c>
      <c r="W116" s="75">
        <v>0</v>
      </c>
      <c r="X116" s="63">
        <v>0</v>
      </c>
      <c r="Y116" s="75">
        <v>0</v>
      </c>
      <c r="Z116" s="218">
        <v>0</v>
      </c>
      <c r="AA116" s="63" t="s">
        <v>101</v>
      </c>
      <c r="AB116" s="73">
        <v>0</v>
      </c>
      <c r="AC116" s="75">
        <v>0</v>
      </c>
      <c r="AD116" s="214" t="s">
        <v>101</v>
      </c>
      <c r="AE116" s="214">
        <v>0</v>
      </c>
      <c r="AF116" s="215">
        <v>0</v>
      </c>
      <c r="AG116" s="214">
        <v>0</v>
      </c>
      <c r="AH116" s="216">
        <v>0</v>
      </c>
      <c r="AI116" s="63" t="s">
        <v>101</v>
      </c>
      <c r="AJ116" s="73">
        <v>0</v>
      </c>
      <c r="AK116" s="75">
        <v>0</v>
      </c>
      <c r="AL116" s="214" t="s">
        <v>101</v>
      </c>
      <c r="AM116" s="214">
        <v>0</v>
      </c>
      <c r="AN116" s="215">
        <v>0</v>
      </c>
      <c r="AO116" s="214">
        <v>0</v>
      </c>
      <c r="AP116" s="216">
        <v>0</v>
      </c>
      <c r="AQ116" s="217">
        <v>0</v>
      </c>
      <c r="AR116" s="217">
        <v>0</v>
      </c>
      <c r="AS116" s="217">
        <v>0</v>
      </c>
      <c r="AT116" s="218">
        <v>0</v>
      </c>
      <c r="AU116" s="63">
        <v>0</v>
      </c>
      <c r="AV116" s="75">
        <v>0</v>
      </c>
      <c r="AW116" s="63">
        <v>0</v>
      </c>
      <c r="AX116" s="75">
        <v>0</v>
      </c>
      <c r="AY116" s="218">
        <v>0</v>
      </c>
      <c r="AZ116" s="215">
        <v>20</v>
      </c>
      <c r="BA116" s="76">
        <v>20</v>
      </c>
      <c r="BB116" s="76">
        <v>20</v>
      </c>
      <c r="BC116" s="77">
        <v>0</v>
      </c>
      <c r="BD116" s="77">
        <v>0</v>
      </c>
      <c r="BE116" s="76">
        <v>20</v>
      </c>
      <c r="BF116" s="76">
        <v>20</v>
      </c>
      <c r="BG116" s="77">
        <v>0</v>
      </c>
      <c r="BH116" s="77">
        <v>0</v>
      </c>
      <c r="BI116" s="76">
        <v>20</v>
      </c>
      <c r="BJ116" s="76">
        <v>20</v>
      </c>
      <c r="BK116" s="77">
        <v>0</v>
      </c>
      <c r="BL116" s="77">
        <v>0</v>
      </c>
      <c r="BM116" s="76">
        <v>20</v>
      </c>
      <c r="BN116" s="76">
        <v>20</v>
      </c>
      <c r="BO116" s="77">
        <v>0</v>
      </c>
      <c r="BP116" s="77">
        <v>0</v>
      </c>
    </row>
    <row r="117" spans="1:68">
      <c r="A117" s="86" t="s">
        <v>1152</v>
      </c>
      <c r="B117" s="63" t="s">
        <v>101</v>
      </c>
      <c r="C117" s="73">
        <v>0</v>
      </c>
      <c r="D117" s="75">
        <v>0</v>
      </c>
      <c r="E117" s="214" t="s">
        <v>101</v>
      </c>
      <c r="F117" s="214">
        <v>0</v>
      </c>
      <c r="G117" s="215">
        <v>0</v>
      </c>
      <c r="H117" s="214">
        <v>0</v>
      </c>
      <c r="I117" s="216">
        <v>0</v>
      </c>
      <c r="J117" s="63" t="s">
        <v>101</v>
      </c>
      <c r="K117" s="73">
        <v>0</v>
      </c>
      <c r="L117" s="75">
        <v>0</v>
      </c>
      <c r="M117" s="214" t="s">
        <v>101</v>
      </c>
      <c r="N117" s="214">
        <v>0</v>
      </c>
      <c r="O117" s="215">
        <v>0</v>
      </c>
      <c r="P117" s="214">
        <v>0</v>
      </c>
      <c r="Q117" s="216">
        <v>0</v>
      </c>
      <c r="R117" s="217">
        <v>0</v>
      </c>
      <c r="S117" s="217">
        <v>0</v>
      </c>
      <c r="T117" s="217">
        <v>0</v>
      </c>
      <c r="U117" s="218">
        <v>0</v>
      </c>
      <c r="V117" s="63">
        <v>0</v>
      </c>
      <c r="W117" s="75">
        <v>0</v>
      </c>
      <c r="X117" s="63">
        <v>0</v>
      </c>
      <c r="Y117" s="75">
        <v>0</v>
      </c>
      <c r="Z117" s="218">
        <v>0</v>
      </c>
      <c r="AA117" s="63" t="s">
        <v>101</v>
      </c>
      <c r="AB117" s="73">
        <v>0</v>
      </c>
      <c r="AC117" s="75">
        <v>0</v>
      </c>
      <c r="AD117" s="214" t="s">
        <v>101</v>
      </c>
      <c r="AE117" s="214">
        <v>0</v>
      </c>
      <c r="AF117" s="215">
        <v>0</v>
      </c>
      <c r="AG117" s="214">
        <v>0</v>
      </c>
      <c r="AH117" s="216">
        <v>0</v>
      </c>
      <c r="AI117" s="63" t="s">
        <v>101</v>
      </c>
      <c r="AJ117" s="73">
        <v>0</v>
      </c>
      <c r="AK117" s="75">
        <v>0</v>
      </c>
      <c r="AL117" s="214" t="s">
        <v>101</v>
      </c>
      <c r="AM117" s="214">
        <v>0</v>
      </c>
      <c r="AN117" s="215">
        <v>0</v>
      </c>
      <c r="AO117" s="214">
        <v>0</v>
      </c>
      <c r="AP117" s="216">
        <v>0</v>
      </c>
      <c r="AQ117" s="217">
        <v>0</v>
      </c>
      <c r="AR117" s="217">
        <v>0</v>
      </c>
      <c r="AS117" s="217">
        <v>0</v>
      </c>
      <c r="AT117" s="218">
        <v>0</v>
      </c>
      <c r="AU117" s="63">
        <v>0</v>
      </c>
      <c r="AV117" s="75">
        <v>0</v>
      </c>
      <c r="AW117" s="63">
        <v>0</v>
      </c>
      <c r="AX117" s="75">
        <v>0</v>
      </c>
      <c r="AY117" s="218">
        <v>0</v>
      </c>
      <c r="AZ117" s="215">
        <v>20</v>
      </c>
      <c r="BA117" s="76">
        <v>20</v>
      </c>
      <c r="BB117" s="76">
        <v>20</v>
      </c>
      <c r="BC117" s="77">
        <v>0</v>
      </c>
      <c r="BD117" s="77">
        <v>0</v>
      </c>
      <c r="BE117" s="76">
        <v>20</v>
      </c>
      <c r="BF117" s="76">
        <v>20</v>
      </c>
      <c r="BG117" s="77">
        <v>0</v>
      </c>
      <c r="BH117" s="77">
        <v>0</v>
      </c>
      <c r="BI117" s="76">
        <v>20</v>
      </c>
      <c r="BJ117" s="76">
        <v>20</v>
      </c>
      <c r="BK117" s="77">
        <v>0</v>
      </c>
      <c r="BL117" s="77">
        <v>0</v>
      </c>
      <c r="BM117" s="76">
        <v>20</v>
      </c>
      <c r="BN117" s="76">
        <v>20</v>
      </c>
      <c r="BO117" s="77">
        <v>0</v>
      </c>
      <c r="BP117" s="77">
        <v>0</v>
      </c>
    </row>
    <row r="118" spans="1:68">
      <c r="A118" s="86" t="s">
        <v>1154</v>
      </c>
      <c r="B118" s="63" t="s">
        <v>101</v>
      </c>
      <c r="C118" s="73">
        <v>0</v>
      </c>
      <c r="D118" s="75">
        <v>0</v>
      </c>
      <c r="E118" s="214" t="s">
        <v>101</v>
      </c>
      <c r="F118" s="214">
        <v>0</v>
      </c>
      <c r="G118" s="215">
        <v>0</v>
      </c>
      <c r="H118" s="214">
        <v>0</v>
      </c>
      <c r="I118" s="216">
        <v>0</v>
      </c>
      <c r="J118" s="63" t="s">
        <v>101</v>
      </c>
      <c r="K118" s="73">
        <v>0</v>
      </c>
      <c r="L118" s="75">
        <v>0</v>
      </c>
      <c r="M118" s="214" t="s">
        <v>101</v>
      </c>
      <c r="N118" s="214">
        <v>0</v>
      </c>
      <c r="O118" s="215">
        <v>0</v>
      </c>
      <c r="P118" s="214">
        <v>0</v>
      </c>
      <c r="Q118" s="216">
        <v>0</v>
      </c>
      <c r="R118" s="217">
        <v>0</v>
      </c>
      <c r="S118" s="217">
        <v>0</v>
      </c>
      <c r="T118" s="217">
        <v>0</v>
      </c>
      <c r="U118" s="218">
        <v>0</v>
      </c>
      <c r="V118" s="63">
        <v>0</v>
      </c>
      <c r="W118" s="75">
        <v>0</v>
      </c>
      <c r="X118" s="63">
        <v>0</v>
      </c>
      <c r="Y118" s="75">
        <v>0</v>
      </c>
      <c r="Z118" s="218">
        <v>0</v>
      </c>
      <c r="AA118" s="63" t="s">
        <v>101</v>
      </c>
      <c r="AB118" s="73">
        <v>0</v>
      </c>
      <c r="AC118" s="75">
        <v>0</v>
      </c>
      <c r="AD118" s="214" t="s">
        <v>101</v>
      </c>
      <c r="AE118" s="214">
        <v>0</v>
      </c>
      <c r="AF118" s="215">
        <v>0</v>
      </c>
      <c r="AG118" s="214">
        <v>0</v>
      </c>
      <c r="AH118" s="216">
        <v>0</v>
      </c>
      <c r="AI118" s="63" t="s">
        <v>101</v>
      </c>
      <c r="AJ118" s="73">
        <v>0</v>
      </c>
      <c r="AK118" s="75">
        <v>0</v>
      </c>
      <c r="AL118" s="214" t="s">
        <v>101</v>
      </c>
      <c r="AM118" s="214">
        <v>0</v>
      </c>
      <c r="AN118" s="215">
        <v>0</v>
      </c>
      <c r="AO118" s="214">
        <v>0</v>
      </c>
      <c r="AP118" s="216">
        <v>0</v>
      </c>
      <c r="AQ118" s="217">
        <v>0</v>
      </c>
      <c r="AR118" s="217">
        <v>0</v>
      </c>
      <c r="AS118" s="217">
        <v>0</v>
      </c>
      <c r="AT118" s="218">
        <v>0</v>
      </c>
      <c r="AU118" s="63">
        <v>0</v>
      </c>
      <c r="AV118" s="75">
        <v>0</v>
      </c>
      <c r="AW118" s="63">
        <v>0</v>
      </c>
      <c r="AX118" s="75">
        <v>0</v>
      </c>
      <c r="AY118" s="218">
        <v>0</v>
      </c>
      <c r="AZ118" s="215">
        <v>20</v>
      </c>
      <c r="BA118" s="76">
        <v>20</v>
      </c>
      <c r="BB118" s="76">
        <v>20</v>
      </c>
      <c r="BC118" s="77">
        <v>0</v>
      </c>
      <c r="BD118" s="77">
        <v>0</v>
      </c>
      <c r="BE118" s="76">
        <v>20</v>
      </c>
      <c r="BF118" s="76">
        <v>20</v>
      </c>
      <c r="BG118" s="77">
        <v>0</v>
      </c>
      <c r="BH118" s="77">
        <v>0</v>
      </c>
      <c r="BI118" s="76">
        <v>20</v>
      </c>
      <c r="BJ118" s="76">
        <v>20</v>
      </c>
      <c r="BK118" s="77">
        <v>0</v>
      </c>
      <c r="BL118" s="77">
        <v>0</v>
      </c>
      <c r="BM118" s="76">
        <v>20</v>
      </c>
      <c r="BN118" s="76">
        <v>20</v>
      </c>
      <c r="BO118" s="77">
        <v>0</v>
      </c>
      <c r="BP118" s="77">
        <v>0</v>
      </c>
    </row>
    <row r="119" spans="1:68">
      <c r="A119" s="86" t="s">
        <v>1156</v>
      </c>
      <c r="B119" s="63" t="s">
        <v>101</v>
      </c>
      <c r="C119" s="73">
        <v>0</v>
      </c>
      <c r="D119" s="75">
        <v>0</v>
      </c>
      <c r="E119" s="214" t="s">
        <v>101</v>
      </c>
      <c r="F119" s="214">
        <v>0</v>
      </c>
      <c r="G119" s="215">
        <v>0</v>
      </c>
      <c r="H119" s="214">
        <v>0</v>
      </c>
      <c r="I119" s="216">
        <v>0</v>
      </c>
      <c r="J119" s="63" t="s">
        <v>101</v>
      </c>
      <c r="K119" s="73">
        <v>0</v>
      </c>
      <c r="L119" s="75">
        <v>0</v>
      </c>
      <c r="M119" s="214" t="s">
        <v>101</v>
      </c>
      <c r="N119" s="214">
        <v>0</v>
      </c>
      <c r="O119" s="215">
        <v>0</v>
      </c>
      <c r="P119" s="214">
        <v>0</v>
      </c>
      <c r="Q119" s="216">
        <v>0</v>
      </c>
      <c r="R119" s="217">
        <v>0</v>
      </c>
      <c r="S119" s="217">
        <v>0</v>
      </c>
      <c r="T119" s="217">
        <v>0</v>
      </c>
      <c r="U119" s="218">
        <v>0</v>
      </c>
      <c r="V119" s="63">
        <v>0</v>
      </c>
      <c r="W119" s="75">
        <v>0</v>
      </c>
      <c r="X119" s="63">
        <v>0</v>
      </c>
      <c r="Y119" s="75">
        <v>0</v>
      </c>
      <c r="Z119" s="218">
        <v>0</v>
      </c>
      <c r="AA119" s="63" t="s">
        <v>101</v>
      </c>
      <c r="AB119" s="73">
        <v>0</v>
      </c>
      <c r="AC119" s="75">
        <v>0</v>
      </c>
      <c r="AD119" s="214" t="s">
        <v>101</v>
      </c>
      <c r="AE119" s="214">
        <v>0</v>
      </c>
      <c r="AF119" s="215">
        <v>0</v>
      </c>
      <c r="AG119" s="214">
        <v>0</v>
      </c>
      <c r="AH119" s="216">
        <v>0</v>
      </c>
      <c r="AI119" s="63" t="s">
        <v>101</v>
      </c>
      <c r="AJ119" s="73">
        <v>0</v>
      </c>
      <c r="AK119" s="75">
        <v>0</v>
      </c>
      <c r="AL119" s="214" t="s">
        <v>101</v>
      </c>
      <c r="AM119" s="214">
        <v>0</v>
      </c>
      <c r="AN119" s="215">
        <v>0</v>
      </c>
      <c r="AO119" s="214">
        <v>0</v>
      </c>
      <c r="AP119" s="216">
        <v>0</v>
      </c>
      <c r="AQ119" s="217">
        <v>0</v>
      </c>
      <c r="AR119" s="217">
        <v>0</v>
      </c>
      <c r="AS119" s="217">
        <v>0</v>
      </c>
      <c r="AT119" s="218">
        <v>0</v>
      </c>
      <c r="AU119" s="63">
        <v>0</v>
      </c>
      <c r="AV119" s="75">
        <v>0</v>
      </c>
      <c r="AW119" s="63">
        <v>0</v>
      </c>
      <c r="AX119" s="75">
        <v>0</v>
      </c>
      <c r="AY119" s="218">
        <v>0</v>
      </c>
      <c r="AZ119" s="215">
        <v>20</v>
      </c>
      <c r="BA119" s="76">
        <v>20</v>
      </c>
      <c r="BB119" s="76">
        <v>20</v>
      </c>
      <c r="BC119" s="77">
        <v>0</v>
      </c>
      <c r="BD119" s="77">
        <v>0</v>
      </c>
      <c r="BE119" s="76">
        <v>20</v>
      </c>
      <c r="BF119" s="76">
        <v>20</v>
      </c>
      <c r="BG119" s="77">
        <v>0</v>
      </c>
      <c r="BH119" s="77">
        <v>0</v>
      </c>
      <c r="BI119" s="76">
        <v>20</v>
      </c>
      <c r="BJ119" s="76">
        <v>20</v>
      </c>
      <c r="BK119" s="77">
        <v>0</v>
      </c>
      <c r="BL119" s="77">
        <v>0</v>
      </c>
      <c r="BM119" s="76">
        <v>20</v>
      </c>
      <c r="BN119" s="76">
        <v>20</v>
      </c>
      <c r="BO119" s="77">
        <v>0</v>
      </c>
      <c r="BP119" s="77">
        <v>0</v>
      </c>
    </row>
    <row r="120" spans="1:68">
      <c r="A120" s="86" t="s">
        <v>1163</v>
      </c>
      <c r="B120" s="63" t="s">
        <v>101</v>
      </c>
      <c r="C120" s="73">
        <v>0</v>
      </c>
      <c r="D120" s="75">
        <v>0</v>
      </c>
      <c r="E120" s="214" t="s">
        <v>101</v>
      </c>
      <c r="F120" s="214">
        <v>0</v>
      </c>
      <c r="G120" s="215">
        <v>0</v>
      </c>
      <c r="H120" s="214">
        <v>0</v>
      </c>
      <c r="I120" s="216">
        <v>0</v>
      </c>
      <c r="J120" s="63" t="s">
        <v>101</v>
      </c>
      <c r="K120" s="73">
        <v>0</v>
      </c>
      <c r="L120" s="75">
        <v>0</v>
      </c>
      <c r="M120" s="214" t="s">
        <v>101</v>
      </c>
      <c r="N120" s="214">
        <v>0</v>
      </c>
      <c r="O120" s="215">
        <v>0</v>
      </c>
      <c r="P120" s="214">
        <v>0</v>
      </c>
      <c r="Q120" s="216">
        <v>0</v>
      </c>
      <c r="R120" s="217">
        <v>0</v>
      </c>
      <c r="S120" s="217">
        <v>0</v>
      </c>
      <c r="T120" s="217">
        <v>0</v>
      </c>
      <c r="U120" s="218">
        <v>0</v>
      </c>
      <c r="V120" s="63">
        <v>0</v>
      </c>
      <c r="W120" s="75">
        <v>0</v>
      </c>
      <c r="X120" s="63">
        <v>0</v>
      </c>
      <c r="Y120" s="75">
        <v>0</v>
      </c>
      <c r="Z120" s="218">
        <v>0</v>
      </c>
      <c r="AA120" s="63" t="s">
        <v>101</v>
      </c>
      <c r="AB120" s="73">
        <v>0</v>
      </c>
      <c r="AC120" s="75">
        <v>0</v>
      </c>
      <c r="AD120" s="214" t="s">
        <v>101</v>
      </c>
      <c r="AE120" s="214">
        <v>0</v>
      </c>
      <c r="AF120" s="215">
        <v>0</v>
      </c>
      <c r="AG120" s="214">
        <v>0</v>
      </c>
      <c r="AH120" s="216">
        <v>0</v>
      </c>
      <c r="AI120" s="63" t="s">
        <v>101</v>
      </c>
      <c r="AJ120" s="73">
        <v>0</v>
      </c>
      <c r="AK120" s="75">
        <v>0</v>
      </c>
      <c r="AL120" s="214" t="s">
        <v>101</v>
      </c>
      <c r="AM120" s="214">
        <v>0</v>
      </c>
      <c r="AN120" s="215">
        <v>0</v>
      </c>
      <c r="AO120" s="214">
        <v>0</v>
      </c>
      <c r="AP120" s="216">
        <v>0</v>
      </c>
      <c r="AQ120" s="217">
        <v>0</v>
      </c>
      <c r="AR120" s="217">
        <v>0</v>
      </c>
      <c r="AS120" s="217">
        <v>0</v>
      </c>
      <c r="AT120" s="218">
        <v>0</v>
      </c>
      <c r="AU120" s="63">
        <v>0</v>
      </c>
      <c r="AV120" s="75">
        <v>0</v>
      </c>
      <c r="AW120" s="63">
        <v>0</v>
      </c>
      <c r="AX120" s="75">
        <v>0</v>
      </c>
      <c r="AY120" s="218">
        <v>0</v>
      </c>
      <c r="AZ120" s="215">
        <v>20</v>
      </c>
      <c r="BA120" s="76">
        <v>20</v>
      </c>
      <c r="BB120" s="76">
        <v>20</v>
      </c>
      <c r="BC120" s="77">
        <v>0</v>
      </c>
      <c r="BD120" s="77">
        <v>0</v>
      </c>
      <c r="BE120" s="76">
        <v>20</v>
      </c>
      <c r="BF120" s="76">
        <v>20</v>
      </c>
      <c r="BG120" s="77">
        <v>0</v>
      </c>
      <c r="BH120" s="77">
        <v>0</v>
      </c>
      <c r="BI120" s="76">
        <v>20</v>
      </c>
      <c r="BJ120" s="76">
        <v>20</v>
      </c>
      <c r="BK120" s="77">
        <v>0</v>
      </c>
      <c r="BL120" s="77">
        <v>0</v>
      </c>
      <c r="BM120" s="76">
        <v>20</v>
      </c>
      <c r="BN120" s="76">
        <v>20</v>
      </c>
      <c r="BO120" s="77">
        <v>0</v>
      </c>
      <c r="BP120" s="77">
        <v>0</v>
      </c>
    </row>
    <row r="121" spans="1:68">
      <c r="A121" s="86" t="s">
        <v>1164</v>
      </c>
      <c r="B121" s="63" t="s">
        <v>101</v>
      </c>
      <c r="C121" s="73">
        <v>0</v>
      </c>
      <c r="D121" s="75">
        <v>0</v>
      </c>
      <c r="E121" s="214" t="s">
        <v>101</v>
      </c>
      <c r="F121" s="214">
        <v>0</v>
      </c>
      <c r="G121" s="215">
        <v>0</v>
      </c>
      <c r="H121" s="214">
        <v>0</v>
      </c>
      <c r="I121" s="216">
        <v>0</v>
      </c>
      <c r="J121" s="63" t="s">
        <v>101</v>
      </c>
      <c r="K121" s="73">
        <v>0</v>
      </c>
      <c r="L121" s="75">
        <v>0</v>
      </c>
      <c r="M121" s="214" t="s">
        <v>101</v>
      </c>
      <c r="N121" s="214">
        <v>0</v>
      </c>
      <c r="O121" s="215">
        <v>0</v>
      </c>
      <c r="P121" s="214">
        <v>0</v>
      </c>
      <c r="Q121" s="216">
        <v>0</v>
      </c>
      <c r="R121" s="217">
        <v>0</v>
      </c>
      <c r="S121" s="217">
        <v>0</v>
      </c>
      <c r="T121" s="217">
        <v>0</v>
      </c>
      <c r="U121" s="218">
        <v>0</v>
      </c>
      <c r="V121" s="63">
        <v>0</v>
      </c>
      <c r="W121" s="75">
        <v>0</v>
      </c>
      <c r="X121" s="63">
        <v>0</v>
      </c>
      <c r="Y121" s="75">
        <v>0</v>
      </c>
      <c r="Z121" s="218">
        <v>0</v>
      </c>
      <c r="AA121" s="63" t="s">
        <v>101</v>
      </c>
      <c r="AB121" s="73">
        <v>0</v>
      </c>
      <c r="AC121" s="75">
        <v>0</v>
      </c>
      <c r="AD121" s="214" t="s">
        <v>101</v>
      </c>
      <c r="AE121" s="214">
        <v>0</v>
      </c>
      <c r="AF121" s="215">
        <v>0</v>
      </c>
      <c r="AG121" s="214">
        <v>0</v>
      </c>
      <c r="AH121" s="216">
        <v>0</v>
      </c>
      <c r="AI121" s="63" t="s">
        <v>101</v>
      </c>
      <c r="AJ121" s="73">
        <v>0</v>
      </c>
      <c r="AK121" s="75">
        <v>0</v>
      </c>
      <c r="AL121" s="214" t="s">
        <v>101</v>
      </c>
      <c r="AM121" s="214">
        <v>0</v>
      </c>
      <c r="AN121" s="215">
        <v>0</v>
      </c>
      <c r="AO121" s="214">
        <v>0</v>
      </c>
      <c r="AP121" s="216">
        <v>0</v>
      </c>
      <c r="AQ121" s="217">
        <v>0</v>
      </c>
      <c r="AR121" s="217">
        <v>0</v>
      </c>
      <c r="AS121" s="217">
        <v>0</v>
      </c>
      <c r="AT121" s="218">
        <v>0</v>
      </c>
      <c r="AU121" s="63">
        <v>0</v>
      </c>
      <c r="AV121" s="75">
        <v>0</v>
      </c>
      <c r="AW121" s="63">
        <v>0</v>
      </c>
      <c r="AX121" s="75">
        <v>0</v>
      </c>
      <c r="AY121" s="218">
        <v>0</v>
      </c>
      <c r="AZ121" s="215">
        <v>20</v>
      </c>
      <c r="BA121" s="76">
        <v>20</v>
      </c>
      <c r="BB121" s="76">
        <v>20</v>
      </c>
      <c r="BC121" s="77">
        <v>0</v>
      </c>
      <c r="BD121" s="77">
        <v>0</v>
      </c>
      <c r="BE121" s="76">
        <v>20</v>
      </c>
      <c r="BF121" s="76">
        <v>20</v>
      </c>
      <c r="BG121" s="77">
        <v>0</v>
      </c>
      <c r="BH121" s="77">
        <v>0</v>
      </c>
      <c r="BI121" s="76">
        <v>20</v>
      </c>
      <c r="BJ121" s="76">
        <v>20</v>
      </c>
      <c r="BK121" s="77">
        <v>0</v>
      </c>
      <c r="BL121" s="77">
        <v>0</v>
      </c>
      <c r="BM121" s="76">
        <v>20</v>
      </c>
      <c r="BN121" s="76">
        <v>20</v>
      </c>
      <c r="BO121" s="77">
        <v>0</v>
      </c>
      <c r="BP121" s="77">
        <v>0</v>
      </c>
    </row>
    <row r="122" spans="1:68">
      <c r="A122" s="86" t="s">
        <v>1165</v>
      </c>
      <c r="B122" s="63" t="s">
        <v>101</v>
      </c>
      <c r="C122" s="73">
        <v>0</v>
      </c>
      <c r="D122" s="75">
        <v>0</v>
      </c>
      <c r="E122" s="214" t="s">
        <v>101</v>
      </c>
      <c r="F122" s="214">
        <v>0</v>
      </c>
      <c r="G122" s="215">
        <v>0</v>
      </c>
      <c r="H122" s="214">
        <v>0</v>
      </c>
      <c r="I122" s="216">
        <v>0</v>
      </c>
      <c r="J122" s="63" t="s">
        <v>101</v>
      </c>
      <c r="K122" s="73">
        <v>0</v>
      </c>
      <c r="L122" s="75">
        <v>0</v>
      </c>
      <c r="M122" s="214" t="s">
        <v>101</v>
      </c>
      <c r="N122" s="214">
        <v>0</v>
      </c>
      <c r="O122" s="215">
        <v>0</v>
      </c>
      <c r="P122" s="214">
        <v>0</v>
      </c>
      <c r="Q122" s="216">
        <v>0</v>
      </c>
      <c r="R122" s="217">
        <v>0</v>
      </c>
      <c r="S122" s="217">
        <v>0</v>
      </c>
      <c r="T122" s="217">
        <v>0</v>
      </c>
      <c r="U122" s="218">
        <v>0</v>
      </c>
      <c r="V122" s="63">
        <v>0</v>
      </c>
      <c r="W122" s="75">
        <v>0</v>
      </c>
      <c r="X122" s="63">
        <v>0</v>
      </c>
      <c r="Y122" s="75">
        <v>0</v>
      </c>
      <c r="Z122" s="218">
        <v>0</v>
      </c>
      <c r="AA122" s="63" t="s">
        <v>101</v>
      </c>
      <c r="AB122" s="73">
        <v>0</v>
      </c>
      <c r="AC122" s="75">
        <v>0</v>
      </c>
      <c r="AD122" s="214" t="s">
        <v>101</v>
      </c>
      <c r="AE122" s="214">
        <v>0</v>
      </c>
      <c r="AF122" s="215">
        <v>0</v>
      </c>
      <c r="AG122" s="214">
        <v>0</v>
      </c>
      <c r="AH122" s="216">
        <v>0</v>
      </c>
      <c r="AI122" s="63" t="s">
        <v>101</v>
      </c>
      <c r="AJ122" s="73">
        <v>0</v>
      </c>
      <c r="AK122" s="75">
        <v>0</v>
      </c>
      <c r="AL122" s="214" t="s">
        <v>101</v>
      </c>
      <c r="AM122" s="214">
        <v>0</v>
      </c>
      <c r="AN122" s="215">
        <v>0</v>
      </c>
      <c r="AO122" s="214">
        <v>0</v>
      </c>
      <c r="AP122" s="216">
        <v>0</v>
      </c>
      <c r="AQ122" s="217">
        <v>0</v>
      </c>
      <c r="AR122" s="217">
        <v>0</v>
      </c>
      <c r="AS122" s="217">
        <v>0</v>
      </c>
      <c r="AT122" s="218">
        <v>0</v>
      </c>
      <c r="AU122" s="63">
        <v>0</v>
      </c>
      <c r="AV122" s="75">
        <v>0</v>
      </c>
      <c r="AW122" s="63">
        <v>0</v>
      </c>
      <c r="AX122" s="75">
        <v>0</v>
      </c>
      <c r="AY122" s="218">
        <v>0</v>
      </c>
      <c r="AZ122" s="215">
        <v>20</v>
      </c>
      <c r="BA122" s="76">
        <v>20</v>
      </c>
      <c r="BB122" s="76">
        <v>20</v>
      </c>
      <c r="BC122" s="77">
        <v>0</v>
      </c>
      <c r="BD122" s="77">
        <v>0</v>
      </c>
      <c r="BE122" s="76">
        <v>20</v>
      </c>
      <c r="BF122" s="76">
        <v>20</v>
      </c>
      <c r="BG122" s="77">
        <v>0</v>
      </c>
      <c r="BH122" s="77">
        <v>0</v>
      </c>
      <c r="BI122" s="76">
        <v>20</v>
      </c>
      <c r="BJ122" s="76">
        <v>20</v>
      </c>
      <c r="BK122" s="77">
        <v>0</v>
      </c>
      <c r="BL122" s="77">
        <v>0</v>
      </c>
      <c r="BM122" s="76">
        <v>20</v>
      </c>
      <c r="BN122" s="76">
        <v>20</v>
      </c>
      <c r="BO122" s="77">
        <v>0</v>
      </c>
      <c r="BP122" s="77">
        <v>0</v>
      </c>
    </row>
    <row r="123" spans="1:68">
      <c r="A123" s="86" t="s">
        <v>1166</v>
      </c>
      <c r="B123" s="63" t="s">
        <v>101</v>
      </c>
      <c r="C123" s="73">
        <v>0</v>
      </c>
      <c r="D123" s="75">
        <v>0</v>
      </c>
      <c r="E123" s="214" t="s">
        <v>101</v>
      </c>
      <c r="F123" s="214">
        <v>0</v>
      </c>
      <c r="G123" s="215">
        <v>0</v>
      </c>
      <c r="H123" s="214">
        <v>0</v>
      </c>
      <c r="I123" s="216">
        <v>0</v>
      </c>
      <c r="J123" s="63" t="s">
        <v>101</v>
      </c>
      <c r="K123" s="73">
        <v>0</v>
      </c>
      <c r="L123" s="75">
        <v>0</v>
      </c>
      <c r="M123" s="214" t="s">
        <v>101</v>
      </c>
      <c r="N123" s="214">
        <v>0</v>
      </c>
      <c r="O123" s="215">
        <v>0</v>
      </c>
      <c r="P123" s="214">
        <v>0</v>
      </c>
      <c r="Q123" s="216">
        <v>0</v>
      </c>
      <c r="R123" s="217">
        <v>0</v>
      </c>
      <c r="S123" s="217">
        <v>0</v>
      </c>
      <c r="T123" s="217">
        <v>0</v>
      </c>
      <c r="U123" s="218">
        <v>0</v>
      </c>
      <c r="V123" s="63">
        <v>0</v>
      </c>
      <c r="W123" s="75">
        <v>0</v>
      </c>
      <c r="X123" s="63">
        <v>0</v>
      </c>
      <c r="Y123" s="75">
        <v>0</v>
      </c>
      <c r="Z123" s="218">
        <v>0</v>
      </c>
      <c r="AA123" s="63" t="s">
        <v>101</v>
      </c>
      <c r="AB123" s="73">
        <v>0</v>
      </c>
      <c r="AC123" s="75">
        <v>0</v>
      </c>
      <c r="AD123" s="214" t="s">
        <v>101</v>
      </c>
      <c r="AE123" s="214">
        <v>0</v>
      </c>
      <c r="AF123" s="215">
        <v>0</v>
      </c>
      <c r="AG123" s="214">
        <v>0</v>
      </c>
      <c r="AH123" s="216">
        <v>0</v>
      </c>
      <c r="AI123" s="63" t="s">
        <v>101</v>
      </c>
      <c r="AJ123" s="73">
        <v>0</v>
      </c>
      <c r="AK123" s="75">
        <v>0</v>
      </c>
      <c r="AL123" s="214" t="s">
        <v>101</v>
      </c>
      <c r="AM123" s="214">
        <v>0</v>
      </c>
      <c r="AN123" s="215">
        <v>0</v>
      </c>
      <c r="AO123" s="214">
        <v>0</v>
      </c>
      <c r="AP123" s="216">
        <v>0</v>
      </c>
      <c r="AQ123" s="217">
        <v>0</v>
      </c>
      <c r="AR123" s="217">
        <v>0</v>
      </c>
      <c r="AS123" s="217">
        <v>0</v>
      </c>
      <c r="AT123" s="218">
        <v>0</v>
      </c>
      <c r="AU123" s="63">
        <v>0</v>
      </c>
      <c r="AV123" s="75">
        <v>0</v>
      </c>
      <c r="AW123" s="63">
        <v>0</v>
      </c>
      <c r="AX123" s="75">
        <v>0</v>
      </c>
      <c r="AY123" s="218">
        <v>0</v>
      </c>
      <c r="AZ123" s="215">
        <v>20</v>
      </c>
      <c r="BA123" s="76">
        <v>20</v>
      </c>
      <c r="BB123" s="76">
        <v>20</v>
      </c>
      <c r="BC123" s="77">
        <v>0</v>
      </c>
      <c r="BD123" s="77">
        <v>0</v>
      </c>
      <c r="BE123" s="76">
        <v>20</v>
      </c>
      <c r="BF123" s="76">
        <v>20</v>
      </c>
      <c r="BG123" s="77">
        <v>0</v>
      </c>
      <c r="BH123" s="77">
        <v>0</v>
      </c>
      <c r="BI123" s="76">
        <v>20</v>
      </c>
      <c r="BJ123" s="76">
        <v>20</v>
      </c>
      <c r="BK123" s="77">
        <v>0</v>
      </c>
      <c r="BL123" s="77">
        <v>0</v>
      </c>
      <c r="BM123" s="76">
        <v>20</v>
      </c>
      <c r="BN123" s="76">
        <v>20</v>
      </c>
      <c r="BO123" s="77">
        <v>0</v>
      </c>
      <c r="BP123" s="77">
        <v>0</v>
      </c>
    </row>
    <row r="124" spans="1:68">
      <c r="A124" s="86" t="s">
        <v>1167</v>
      </c>
      <c r="B124" s="63" t="s">
        <v>101</v>
      </c>
      <c r="C124" s="73">
        <v>0</v>
      </c>
      <c r="D124" s="75">
        <v>0</v>
      </c>
      <c r="E124" s="214" t="s">
        <v>101</v>
      </c>
      <c r="F124" s="214">
        <v>0</v>
      </c>
      <c r="G124" s="215">
        <v>0</v>
      </c>
      <c r="H124" s="214">
        <v>0</v>
      </c>
      <c r="I124" s="216">
        <v>0</v>
      </c>
      <c r="J124" s="63" t="s">
        <v>101</v>
      </c>
      <c r="K124" s="73">
        <v>0</v>
      </c>
      <c r="L124" s="75">
        <v>0</v>
      </c>
      <c r="M124" s="214" t="s">
        <v>101</v>
      </c>
      <c r="N124" s="214">
        <v>0</v>
      </c>
      <c r="O124" s="215">
        <v>0</v>
      </c>
      <c r="P124" s="214">
        <v>0</v>
      </c>
      <c r="Q124" s="216">
        <v>0</v>
      </c>
      <c r="R124" s="217">
        <v>0</v>
      </c>
      <c r="S124" s="217">
        <v>0</v>
      </c>
      <c r="T124" s="217">
        <v>0</v>
      </c>
      <c r="U124" s="218">
        <v>0</v>
      </c>
      <c r="V124" s="63">
        <v>0</v>
      </c>
      <c r="W124" s="75">
        <v>0</v>
      </c>
      <c r="X124" s="63">
        <v>0</v>
      </c>
      <c r="Y124" s="75">
        <v>0</v>
      </c>
      <c r="Z124" s="218">
        <v>0</v>
      </c>
      <c r="AA124" s="63" t="s">
        <v>101</v>
      </c>
      <c r="AB124" s="73">
        <v>0</v>
      </c>
      <c r="AC124" s="75">
        <v>0</v>
      </c>
      <c r="AD124" s="214" t="s">
        <v>101</v>
      </c>
      <c r="AE124" s="214">
        <v>0</v>
      </c>
      <c r="AF124" s="215">
        <v>0</v>
      </c>
      <c r="AG124" s="214">
        <v>0</v>
      </c>
      <c r="AH124" s="216">
        <v>0</v>
      </c>
      <c r="AI124" s="63" t="s">
        <v>101</v>
      </c>
      <c r="AJ124" s="73">
        <v>0</v>
      </c>
      <c r="AK124" s="75">
        <v>0</v>
      </c>
      <c r="AL124" s="214" t="s">
        <v>101</v>
      </c>
      <c r="AM124" s="214">
        <v>0</v>
      </c>
      <c r="AN124" s="215">
        <v>0</v>
      </c>
      <c r="AO124" s="214">
        <v>0</v>
      </c>
      <c r="AP124" s="216">
        <v>0</v>
      </c>
      <c r="AQ124" s="217">
        <v>0</v>
      </c>
      <c r="AR124" s="217">
        <v>0</v>
      </c>
      <c r="AS124" s="217">
        <v>0</v>
      </c>
      <c r="AT124" s="218">
        <v>0</v>
      </c>
      <c r="AU124" s="63">
        <v>0</v>
      </c>
      <c r="AV124" s="75">
        <v>0</v>
      </c>
      <c r="AW124" s="63">
        <v>0</v>
      </c>
      <c r="AX124" s="75">
        <v>0</v>
      </c>
      <c r="AY124" s="218">
        <v>0</v>
      </c>
      <c r="AZ124" s="215">
        <v>20</v>
      </c>
      <c r="BA124" s="76">
        <v>20</v>
      </c>
      <c r="BB124" s="76">
        <v>20</v>
      </c>
      <c r="BC124" s="77">
        <v>0</v>
      </c>
      <c r="BD124" s="77">
        <v>0</v>
      </c>
      <c r="BE124" s="76">
        <v>20</v>
      </c>
      <c r="BF124" s="76">
        <v>20</v>
      </c>
      <c r="BG124" s="77">
        <v>0</v>
      </c>
      <c r="BH124" s="77">
        <v>0</v>
      </c>
      <c r="BI124" s="76">
        <v>20</v>
      </c>
      <c r="BJ124" s="76">
        <v>20</v>
      </c>
      <c r="BK124" s="77">
        <v>0</v>
      </c>
      <c r="BL124" s="77">
        <v>0</v>
      </c>
      <c r="BM124" s="76">
        <v>20</v>
      </c>
      <c r="BN124" s="76">
        <v>20</v>
      </c>
      <c r="BO124" s="77">
        <v>0</v>
      </c>
      <c r="BP124" s="77">
        <v>0</v>
      </c>
    </row>
    <row r="125" spans="1:68">
      <c r="A125" s="86" t="s">
        <v>1168</v>
      </c>
      <c r="B125" s="63" t="s">
        <v>101</v>
      </c>
      <c r="C125" s="73">
        <v>0</v>
      </c>
      <c r="D125" s="75">
        <v>0</v>
      </c>
      <c r="E125" s="214" t="s">
        <v>101</v>
      </c>
      <c r="F125" s="214">
        <v>0</v>
      </c>
      <c r="G125" s="215">
        <v>0</v>
      </c>
      <c r="H125" s="214">
        <v>0</v>
      </c>
      <c r="I125" s="216">
        <v>0</v>
      </c>
      <c r="J125" s="63" t="s">
        <v>101</v>
      </c>
      <c r="K125" s="73">
        <v>0</v>
      </c>
      <c r="L125" s="75">
        <v>0</v>
      </c>
      <c r="M125" s="214" t="s">
        <v>101</v>
      </c>
      <c r="N125" s="214">
        <v>0</v>
      </c>
      <c r="O125" s="215">
        <v>0</v>
      </c>
      <c r="P125" s="214">
        <v>0</v>
      </c>
      <c r="Q125" s="216">
        <v>0</v>
      </c>
      <c r="R125" s="217">
        <v>0</v>
      </c>
      <c r="S125" s="217">
        <v>0</v>
      </c>
      <c r="T125" s="217">
        <v>0</v>
      </c>
      <c r="U125" s="218">
        <v>0</v>
      </c>
      <c r="V125" s="63">
        <v>0</v>
      </c>
      <c r="W125" s="75">
        <v>0</v>
      </c>
      <c r="X125" s="63">
        <v>0</v>
      </c>
      <c r="Y125" s="75">
        <v>0</v>
      </c>
      <c r="Z125" s="218">
        <v>0</v>
      </c>
      <c r="AA125" s="63" t="s">
        <v>101</v>
      </c>
      <c r="AB125" s="73">
        <v>0</v>
      </c>
      <c r="AC125" s="75">
        <v>0</v>
      </c>
      <c r="AD125" s="214" t="s">
        <v>101</v>
      </c>
      <c r="AE125" s="214">
        <v>0</v>
      </c>
      <c r="AF125" s="215">
        <v>0</v>
      </c>
      <c r="AG125" s="214">
        <v>0</v>
      </c>
      <c r="AH125" s="216">
        <v>0</v>
      </c>
      <c r="AI125" s="63" t="s">
        <v>101</v>
      </c>
      <c r="AJ125" s="73">
        <v>0</v>
      </c>
      <c r="AK125" s="75">
        <v>0</v>
      </c>
      <c r="AL125" s="214" t="s">
        <v>101</v>
      </c>
      <c r="AM125" s="214">
        <v>0</v>
      </c>
      <c r="AN125" s="215">
        <v>0</v>
      </c>
      <c r="AO125" s="214">
        <v>0</v>
      </c>
      <c r="AP125" s="216">
        <v>0</v>
      </c>
      <c r="AQ125" s="217">
        <v>0</v>
      </c>
      <c r="AR125" s="217">
        <v>0</v>
      </c>
      <c r="AS125" s="217">
        <v>0</v>
      </c>
      <c r="AT125" s="218">
        <v>0</v>
      </c>
      <c r="AU125" s="63">
        <v>0</v>
      </c>
      <c r="AV125" s="75">
        <v>0</v>
      </c>
      <c r="AW125" s="63">
        <v>0</v>
      </c>
      <c r="AX125" s="75">
        <v>0</v>
      </c>
      <c r="AY125" s="218">
        <v>0</v>
      </c>
      <c r="AZ125" s="215">
        <v>20</v>
      </c>
      <c r="BA125" s="76">
        <v>20</v>
      </c>
      <c r="BB125" s="76">
        <v>20</v>
      </c>
      <c r="BC125" s="77">
        <v>0</v>
      </c>
      <c r="BD125" s="77">
        <v>0</v>
      </c>
      <c r="BE125" s="76">
        <v>20</v>
      </c>
      <c r="BF125" s="76">
        <v>20</v>
      </c>
      <c r="BG125" s="77">
        <v>0</v>
      </c>
      <c r="BH125" s="77">
        <v>0</v>
      </c>
      <c r="BI125" s="76">
        <v>20</v>
      </c>
      <c r="BJ125" s="76">
        <v>20</v>
      </c>
      <c r="BK125" s="77">
        <v>0</v>
      </c>
      <c r="BL125" s="77">
        <v>0</v>
      </c>
      <c r="BM125" s="76">
        <v>20</v>
      </c>
      <c r="BN125" s="76">
        <v>20</v>
      </c>
      <c r="BO125" s="77">
        <v>0</v>
      </c>
      <c r="BP125" s="77">
        <v>0</v>
      </c>
    </row>
    <row r="126" spans="1:68">
      <c r="A126" s="86" t="s">
        <v>1170</v>
      </c>
      <c r="B126" s="63" t="s">
        <v>101</v>
      </c>
      <c r="C126" s="73">
        <v>0</v>
      </c>
      <c r="D126" s="75">
        <v>0</v>
      </c>
      <c r="E126" s="214" t="s">
        <v>101</v>
      </c>
      <c r="F126" s="214">
        <v>0</v>
      </c>
      <c r="G126" s="215">
        <v>0</v>
      </c>
      <c r="H126" s="214">
        <v>0</v>
      </c>
      <c r="I126" s="216">
        <v>0</v>
      </c>
      <c r="J126" s="63" t="s">
        <v>101</v>
      </c>
      <c r="K126" s="73">
        <v>0</v>
      </c>
      <c r="L126" s="75">
        <v>0</v>
      </c>
      <c r="M126" s="214" t="s">
        <v>101</v>
      </c>
      <c r="N126" s="214">
        <v>0</v>
      </c>
      <c r="O126" s="215">
        <v>0</v>
      </c>
      <c r="P126" s="214">
        <v>0</v>
      </c>
      <c r="Q126" s="216">
        <v>0</v>
      </c>
      <c r="R126" s="217">
        <v>0</v>
      </c>
      <c r="S126" s="217">
        <v>0</v>
      </c>
      <c r="T126" s="217">
        <v>0</v>
      </c>
      <c r="U126" s="218">
        <v>0</v>
      </c>
      <c r="V126" s="63">
        <v>0</v>
      </c>
      <c r="W126" s="75">
        <v>0</v>
      </c>
      <c r="X126" s="63">
        <v>0</v>
      </c>
      <c r="Y126" s="75">
        <v>0</v>
      </c>
      <c r="Z126" s="218">
        <v>0</v>
      </c>
      <c r="AA126" s="63" t="s">
        <v>101</v>
      </c>
      <c r="AB126" s="73">
        <v>0</v>
      </c>
      <c r="AC126" s="75">
        <v>0</v>
      </c>
      <c r="AD126" s="214" t="s">
        <v>101</v>
      </c>
      <c r="AE126" s="214">
        <v>0</v>
      </c>
      <c r="AF126" s="215">
        <v>0</v>
      </c>
      <c r="AG126" s="214">
        <v>0</v>
      </c>
      <c r="AH126" s="216">
        <v>0</v>
      </c>
      <c r="AI126" s="63" t="s">
        <v>101</v>
      </c>
      <c r="AJ126" s="73">
        <v>0</v>
      </c>
      <c r="AK126" s="75">
        <v>0</v>
      </c>
      <c r="AL126" s="214" t="s">
        <v>101</v>
      </c>
      <c r="AM126" s="214">
        <v>0</v>
      </c>
      <c r="AN126" s="215">
        <v>0</v>
      </c>
      <c r="AO126" s="214">
        <v>0</v>
      </c>
      <c r="AP126" s="216">
        <v>0</v>
      </c>
      <c r="AQ126" s="217">
        <v>0</v>
      </c>
      <c r="AR126" s="217">
        <v>0</v>
      </c>
      <c r="AS126" s="217">
        <v>0</v>
      </c>
      <c r="AT126" s="218">
        <v>0</v>
      </c>
      <c r="AU126" s="63">
        <v>0</v>
      </c>
      <c r="AV126" s="75">
        <v>0</v>
      </c>
      <c r="AW126" s="63">
        <v>0</v>
      </c>
      <c r="AX126" s="75">
        <v>0</v>
      </c>
      <c r="AY126" s="218">
        <v>0</v>
      </c>
      <c r="AZ126" s="215">
        <v>20</v>
      </c>
      <c r="BA126" s="76">
        <v>20</v>
      </c>
      <c r="BB126" s="76">
        <v>20</v>
      </c>
      <c r="BC126" s="77">
        <v>0</v>
      </c>
      <c r="BD126" s="77">
        <v>0</v>
      </c>
      <c r="BE126" s="76">
        <v>20</v>
      </c>
      <c r="BF126" s="76">
        <v>20</v>
      </c>
      <c r="BG126" s="77">
        <v>0</v>
      </c>
      <c r="BH126" s="77">
        <v>0</v>
      </c>
      <c r="BI126" s="76">
        <v>20</v>
      </c>
      <c r="BJ126" s="76">
        <v>20</v>
      </c>
      <c r="BK126" s="77">
        <v>0</v>
      </c>
      <c r="BL126" s="77">
        <v>0</v>
      </c>
      <c r="BM126" s="76">
        <v>20</v>
      </c>
      <c r="BN126" s="76">
        <v>20</v>
      </c>
      <c r="BO126" s="77">
        <v>0</v>
      </c>
      <c r="BP126" s="77">
        <v>0</v>
      </c>
    </row>
    <row r="127" spans="1:68">
      <c r="A127" s="86" t="s">
        <v>1172</v>
      </c>
      <c r="B127" s="63" t="s">
        <v>101</v>
      </c>
      <c r="C127" s="73">
        <v>0</v>
      </c>
      <c r="D127" s="75">
        <v>0</v>
      </c>
      <c r="E127" s="214" t="s">
        <v>101</v>
      </c>
      <c r="F127" s="214">
        <v>0</v>
      </c>
      <c r="G127" s="215">
        <v>0</v>
      </c>
      <c r="H127" s="214">
        <v>0</v>
      </c>
      <c r="I127" s="216">
        <v>0</v>
      </c>
      <c r="J127" s="63" t="s">
        <v>101</v>
      </c>
      <c r="K127" s="73">
        <v>0</v>
      </c>
      <c r="L127" s="75">
        <v>0</v>
      </c>
      <c r="M127" s="214" t="s">
        <v>101</v>
      </c>
      <c r="N127" s="214">
        <v>0</v>
      </c>
      <c r="O127" s="215">
        <v>0</v>
      </c>
      <c r="P127" s="214">
        <v>0</v>
      </c>
      <c r="Q127" s="216">
        <v>0</v>
      </c>
      <c r="R127" s="217">
        <v>0</v>
      </c>
      <c r="S127" s="217">
        <v>0</v>
      </c>
      <c r="T127" s="217">
        <v>0</v>
      </c>
      <c r="U127" s="218">
        <v>0</v>
      </c>
      <c r="V127" s="63">
        <v>0</v>
      </c>
      <c r="W127" s="75">
        <v>0</v>
      </c>
      <c r="X127" s="63">
        <v>0</v>
      </c>
      <c r="Y127" s="75">
        <v>0</v>
      </c>
      <c r="Z127" s="218">
        <v>0</v>
      </c>
      <c r="AA127" s="63" t="s">
        <v>101</v>
      </c>
      <c r="AB127" s="73">
        <v>0</v>
      </c>
      <c r="AC127" s="75">
        <v>0</v>
      </c>
      <c r="AD127" s="214" t="s">
        <v>101</v>
      </c>
      <c r="AE127" s="214">
        <v>0</v>
      </c>
      <c r="AF127" s="215">
        <v>0</v>
      </c>
      <c r="AG127" s="214">
        <v>0</v>
      </c>
      <c r="AH127" s="216">
        <v>0</v>
      </c>
      <c r="AI127" s="63" t="s">
        <v>101</v>
      </c>
      <c r="AJ127" s="73">
        <v>0</v>
      </c>
      <c r="AK127" s="75">
        <v>0</v>
      </c>
      <c r="AL127" s="214" t="s">
        <v>101</v>
      </c>
      <c r="AM127" s="214">
        <v>0</v>
      </c>
      <c r="AN127" s="215">
        <v>0</v>
      </c>
      <c r="AO127" s="214">
        <v>0</v>
      </c>
      <c r="AP127" s="216">
        <v>0</v>
      </c>
      <c r="AQ127" s="217">
        <v>0</v>
      </c>
      <c r="AR127" s="217">
        <v>0</v>
      </c>
      <c r="AS127" s="217">
        <v>0</v>
      </c>
      <c r="AT127" s="218">
        <v>0</v>
      </c>
      <c r="AU127" s="63">
        <v>0</v>
      </c>
      <c r="AV127" s="75">
        <v>0</v>
      </c>
      <c r="AW127" s="63">
        <v>0</v>
      </c>
      <c r="AX127" s="75">
        <v>0</v>
      </c>
      <c r="AY127" s="218">
        <v>0</v>
      </c>
      <c r="AZ127" s="215">
        <v>20</v>
      </c>
      <c r="BA127" s="76">
        <v>20</v>
      </c>
      <c r="BB127" s="76">
        <v>20</v>
      </c>
      <c r="BC127" s="77">
        <v>0</v>
      </c>
      <c r="BD127" s="77">
        <v>0</v>
      </c>
      <c r="BE127" s="76">
        <v>20</v>
      </c>
      <c r="BF127" s="76">
        <v>20</v>
      </c>
      <c r="BG127" s="77">
        <v>0</v>
      </c>
      <c r="BH127" s="77">
        <v>0</v>
      </c>
      <c r="BI127" s="76">
        <v>20</v>
      </c>
      <c r="BJ127" s="76">
        <v>20</v>
      </c>
      <c r="BK127" s="77">
        <v>0</v>
      </c>
      <c r="BL127" s="77">
        <v>0</v>
      </c>
      <c r="BM127" s="76">
        <v>20</v>
      </c>
      <c r="BN127" s="76">
        <v>20</v>
      </c>
      <c r="BO127" s="77">
        <v>0</v>
      </c>
      <c r="BP127" s="77">
        <v>0</v>
      </c>
    </row>
    <row r="128" spans="1:68">
      <c r="A128" s="86" t="s">
        <v>1174</v>
      </c>
      <c r="B128" s="63" t="s">
        <v>101</v>
      </c>
      <c r="C128" s="73">
        <v>0</v>
      </c>
      <c r="D128" s="75">
        <v>0</v>
      </c>
      <c r="E128" s="214" t="s">
        <v>101</v>
      </c>
      <c r="F128" s="214">
        <v>0</v>
      </c>
      <c r="G128" s="215">
        <v>0</v>
      </c>
      <c r="H128" s="214">
        <v>0</v>
      </c>
      <c r="I128" s="216">
        <v>0</v>
      </c>
      <c r="J128" s="63" t="s">
        <v>101</v>
      </c>
      <c r="K128" s="73">
        <v>0</v>
      </c>
      <c r="L128" s="75">
        <v>0</v>
      </c>
      <c r="M128" s="214" t="s">
        <v>101</v>
      </c>
      <c r="N128" s="214">
        <v>0</v>
      </c>
      <c r="O128" s="215">
        <v>0</v>
      </c>
      <c r="P128" s="214">
        <v>0</v>
      </c>
      <c r="Q128" s="216">
        <v>0</v>
      </c>
      <c r="R128" s="217">
        <v>0</v>
      </c>
      <c r="S128" s="217">
        <v>0</v>
      </c>
      <c r="T128" s="217">
        <v>0</v>
      </c>
      <c r="U128" s="218">
        <v>0</v>
      </c>
      <c r="V128" s="63">
        <v>0</v>
      </c>
      <c r="W128" s="75">
        <v>0</v>
      </c>
      <c r="X128" s="63">
        <v>0</v>
      </c>
      <c r="Y128" s="75">
        <v>0</v>
      </c>
      <c r="Z128" s="218">
        <v>0</v>
      </c>
      <c r="AA128" s="63" t="s">
        <v>101</v>
      </c>
      <c r="AB128" s="73">
        <v>0</v>
      </c>
      <c r="AC128" s="75">
        <v>0</v>
      </c>
      <c r="AD128" s="214" t="s">
        <v>101</v>
      </c>
      <c r="AE128" s="214">
        <v>0</v>
      </c>
      <c r="AF128" s="215">
        <v>0</v>
      </c>
      <c r="AG128" s="214">
        <v>0</v>
      </c>
      <c r="AH128" s="216">
        <v>0</v>
      </c>
      <c r="AI128" s="63" t="s">
        <v>101</v>
      </c>
      <c r="AJ128" s="73">
        <v>0</v>
      </c>
      <c r="AK128" s="75">
        <v>0</v>
      </c>
      <c r="AL128" s="214" t="s">
        <v>101</v>
      </c>
      <c r="AM128" s="214">
        <v>0</v>
      </c>
      <c r="AN128" s="215">
        <v>0</v>
      </c>
      <c r="AO128" s="214">
        <v>0</v>
      </c>
      <c r="AP128" s="216">
        <v>0</v>
      </c>
      <c r="AQ128" s="217">
        <v>0</v>
      </c>
      <c r="AR128" s="217">
        <v>0</v>
      </c>
      <c r="AS128" s="217">
        <v>0</v>
      </c>
      <c r="AT128" s="218">
        <v>0</v>
      </c>
      <c r="AU128" s="63">
        <v>0</v>
      </c>
      <c r="AV128" s="75">
        <v>0</v>
      </c>
      <c r="AW128" s="63">
        <v>0</v>
      </c>
      <c r="AX128" s="75">
        <v>0</v>
      </c>
      <c r="AY128" s="218">
        <v>0</v>
      </c>
      <c r="AZ128" s="215">
        <v>20</v>
      </c>
      <c r="BA128" s="76">
        <v>20</v>
      </c>
      <c r="BB128" s="76">
        <v>20</v>
      </c>
      <c r="BC128" s="77">
        <v>0</v>
      </c>
      <c r="BD128" s="77">
        <v>0</v>
      </c>
      <c r="BE128" s="76">
        <v>20</v>
      </c>
      <c r="BF128" s="76">
        <v>20</v>
      </c>
      <c r="BG128" s="77">
        <v>0</v>
      </c>
      <c r="BH128" s="77">
        <v>0</v>
      </c>
      <c r="BI128" s="76">
        <v>20</v>
      </c>
      <c r="BJ128" s="76">
        <v>20</v>
      </c>
      <c r="BK128" s="77">
        <v>0</v>
      </c>
      <c r="BL128" s="77">
        <v>0</v>
      </c>
      <c r="BM128" s="76">
        <v>20</v>
      </c>
      <c r="BN128" s="76">
        <v>20</v>
      </c>
      <c r="BO128" s="77">
        <v>0</v>
      </c>
      <c r="BP128" s="77">
        <v>0</v>
      </c>
    </row>
    <row r="129" spans="1:68">
      <c r="A129" s="86" t="s">
        <v>1181</v>
      </c>
      <c r="B129" s="63" t="s">
        <v>101</v>
      </c>
      <c r="C129" s="73">
        <v>0</v>
      </c>
      <c r="D129" s="75">
        <v>0</v>
      </c>
      <c r="E129" s="214" t="s">
        <v>101</v>
      </c>
      <c r="F129" s="214">
        <v>0</v>
      </c>
      <c r="G129" s="215">
        <v>0</v>
      </c>
      <c r="H129" s="214">
        <v>0</v>
      </c>
      <c r="I129" s="216">
        <v>0</v>
      </c>
      <c r="J129" s="63" t="s">
        <v>101</v>
      </c>
      <c r="K129" s="73">
        <v>0</v>
      </c>
      <c r="L129" s="75">
        <v>0</v>
      </c>
      <c r="M129" s="214" t="s">
        <v>101</v>
      </c>
      <c r="N129" s="214">
        <v>0</v>
      </c>
      <c r="O129" s="215">
        <v>0</v>
      </c>
      <c r="P129" s="214">
        <v>0</v>
      </c>
      <c r="Q129" s="216">
        <v>0</v>
      </c>
      <c r="R129" s="217">
        <v>0</v>
      </c>
      <c r="S129" s="217">
        <v>0</v>
      </c>
      <c r="T129" s="217">
        <v>0</v>
      </c>
      <c r="U129" s="218">
        <v>0</v>
      </c>
      <c r="V129" s="63">
        <v>0</v>
      </c>
      <c r="W129" s="75">
        <v>0</v>
      </c>
      <c r="X129" s="63">
        <v>0</v>
      </c>
      <c r="Y129" s="75">
        <v>0</v>
      </c>
      <c r="Z129" s="218">
        <v>0</v>
      </c>
      <c r="AA129" s="63" t="s">
        <v>101</v>
      </c>
      <c r="AB129" s="73">
        <v>0</v>
      </c>
      <c r="AC129" s="75">
        <v>0</v>
      </c>
      <c r="AD129" s="214" t="s">
        <v>101</v>
      </c>
      <c r="AE129" s="214">
        <v>0</v>
      </c>
      <c r="AF129" s="215">
        <v>0</v>
      </c>
      <c r="AG129" s="214">
        <v>0</v>
      </c>
      <c r="AH129" s="216">
        <v>0</v>
      </c>
      <c r="AI129" s="63" t="s">
        <v>101</v>
      </c>
      <c r="AJ129" s="73">
        <v>0</v>
      </c>
      <c r="AK129" s="75">
        <v>0</v>
      </c>
      <c r="AL129" s="214" t="s">
        <v>101</v>
      </c>
      <c r="AM129" s="214">
        <v>0</v>
      </c>
      <c r="AN129" s="215">
        <v>0</v>
      </c>
      <c r="AO129" s="214">
        <v>0</v>
      </c>
      <c r="AP129" s="216">
        <v>0</v>
      </c>
      <c r="AQ129" s="217">
        <v>0</v>
      </c>
      <c r="AR129" s="217">
        <v>0</v>
      </c>
      <c r="AS129" s="217">
        <v>0</v>
      </c>
      <c r="AT129" s="218">
        <v>0</v>
      </c>
      <c r="AU129" s="63">
        <v>0</v>
      </c>
      <c r="AV129" s="75">
        <v>0</v>
      </c>
      <c r="AW129" s="63">
        <v>0</v>
      </c>
      <c r="AX129" s="75">
        <v>0</v>
      </c>
      <c r="AY129" s="218">
        <v>0</v>
      </c>
      <c r="AZ129" s="215">
        <v>20</v>
      </c>
      <c r="BA129" s="76">
        <v>20</v>
      </c>
      <c r="BB129" s="76">
        <v>20</v>
      </c>
      <c r="BC129" s="77">
        <v>0</v>
      </c>
      <c r="BD129" s="77">
        <v>0</v>
      </c>
      <c r="BE129" s="76">
        <v>20</v>
      </c>
      <c r="BF129" s="76">
        <v>20</v>
      </c>
      <c r="BG129" s="77">
        <v>0</v>
      </c>
      <c r="BH129" s="77">
        <v>0</v>
      </c>
      <c r="BI129" s="76">
        <v>20</v>
      </c>
      <c r="BJ129" s="76">
        <v>20</v>
      </c>
      <c r="BK129" s="77">
        <v>0</v>
      </c>
      <c r="BL129" s="77">
        <v>0</v>
      </c>
      <c r="BM129" s="76">
        <v>20</v>
      </c>
      <c r="BN129" s="76">
        <v>20</v>
      </c>
      <c r="BO129" s="77">
        <v>0</v>
      </c>
      <c r="BP129" s="77">
        <v>0</v>
      </c>
    </row>
    <row r="130" spans="1:68">
      <c r="A130" s="86" t="s">
        <v>1183</v>
      </c>
      <c r="B130" s="63" t="s">
        <v>101</v>
      </c>
      <c r="C130" s="73">
        <v>0</v>
      </c>
      <c r="D130" s="75">
        <v>0</v>
      </c>
      <c r="E130" s="214" t="s">
        <v>101</v>
      </c>
      <c r="F130" s="214">
        <v>0</v>
      </c>
      <c r="G130" s="215">
        <v>0</v>
      </c>
      <c r="H130" s="214">
        <v>0</v>
      </c>
      <c r="I130" s="216">
        <v>0</v>
      </c>
      <c r="J130" s="63" t="s">
        <v>101</v>
      </c>
      <c r="K130" s="73">
        <v>0</v>
      </c>
      <c r="L130" s="75">
        <v>0</v>
      </c>
      <c r="M130" s="214" t="s">
        <v>101</v>
      </c>
      <c r="N130" s="214">
        <v>0</v>
      </c>
      <c r="O130" s="215">
        <v>0</v>
      </c>
      <c r="P130" s="214">
        <v>0</v>
      </c>
      <c r="Q130" s="216">
        <v>0</v>
      </c>
      <c r="R130" s="217">
        <v>0</v>
      </c>
      <c r="S130" s="217">
        <v>0</v>
      </c>
      <c r="T130" s="217">
        <v>0</v>
      </c>
      <c r="U130" s="218">
        <v>0</v>
      </c>
      <c r="V130" s="63">
        <v>0</v>
      </c>
      <c r="W130" s="75">
        <v>0</v>
      </c>
      <c r="X130" s="63">
        <v>0</v>
      </c>
      <c r="Y130" s="75">
        <v>0</v>
      </c>
      <c r="Z130" s="218">
        <v>0</v>
      </c>
      <c r="AA130" s="63" t="s">
        <v>101</v>
      </c>
      <c r="AB130" s="73">
        <v>0</v>
      </c>
      <c r="AC130" s="75">
        <v>0</v>
      </c>
      <c r="AD130" s="214" t="s">
        <v>101</v>
      </c>
      <c r="AE130" s="214">
        <v>0</v>
      </c>
      <c r="AF130" s="215">
        <v>0</v>
      </c>
      <c r="AG130" s="214">
        <v>0</v>
      </c>
      <c r="AH130" s="216">
        <v>0</v>
      </c>
      <c r="AI130" s="63" t="s">
        <v>101</v>
      </c>
      <c r="AJ130" s="73">
        <v>0</v>
      </c>
      <c r="AK130" s="75">
        <v>0</v>
      </c>
      <c r="AL130" s="214" t="s">
        <v>101</v>
      </c>
      <c r="AM130" s="214">
        <v>0</v>
      </c>
      <c r="AN130" s="215">
        <v>0</v>
      </c>
      <c r="AO130" s="214">
        <v>0</v>
      </c>
      <c r="AP130" s="216">
        <v>0</v>
      </c>
      <c r="AQ130" s="217">
        <v>0</v>
      </c>
      <c r="AR130" s="217">
        <v>0</v>
      </c>
      <c r="AS130" s="217">
        <v>0</v>
      </c>
      <c r="AT130" s="218">
        <v>0</v>
      </c>
      <c r="AU130" s="63">
        <v>0</v>
      </c>
      <c r="AV130" s="75">
        <v>0</v>
      </c>
      <c r="AW130" s="63">
        <v>0</v>
      </c>
      <c r="AX130" s="75">
        <v>0</v>
      </c>
      <c r="AY130" s="218">
        <v>0</v>
      </c>
      <c r="AZ130" s="215">
        <v>20</v>
      </c>
      <c r="BA130" s="76">
        <v>20</v>
      </c>
      <c r="BB130" s="76">
        <v>20</v>
      </c>
      <c r="BC130" s="77">
        <v>0</v>
      </c>
      <c r="BD130" s="77">
        <v>0</v>
      </c>
      <c r="BE130" s="76">
        <v>20</v>
      </c>
      <c r="BF130" s="76">
        <v>20</v>
      </c>
      <c r="BG130" s="77">
        <v>0</v>
      </c>
      <c r="BH130" s="77">
        <v>0</v>
      </c>
      <c r="BI130" s="76">
        <v>20</v>
      </c>
      <c r="BJ130" s="76">
        <v>20</v>
      </c>
      <c r="BK130" s="77">
        <v>0</v>
      </c>
      <c r="BL130" s="77">
        <v>0</v>
      </c>
      <c r="BM130" s="76">
        <v>20</v>
      </c>
      <c r="BN130" s="76">
        <v>20</v>
      </c>
      <c r="BO130" s="77">
        <v>0</v>
      </c>
      <c r="BP130" s="77">
        <v>0</v>
      </c>
    </row>
    <row r="131" spans="1:68">
      <c r="A131" s="86" t="s">
        <v>1185</v>
      </c>
      <c r="B131" s="63" t="s">
        <v>101</v>
      </c>
      <c r="C131" s="73">
        <v>0</v>
      </c>
      <c r="D131" s="75">
        <v>0</v>
      </c>
      <c r="E131" s="214" t="s">
        <v>101</v>
      </c>
      <c r="F131" s="214">
        <v>0</v>
      </c>
      <c r="G131" s="215">
        <v>0</v>
      </c>
      <c r="H131" s="214">
        <v>0</v>
      </c>
      <c r="I131" s="216">
        <v>0</v>
      </c>
      <c r="J131" s="63" t="s">
        <v>101</v>
      </c>
      <c r="K131" s="73">
        <v>0</v>
      </c>
      <c r="L131" s="75">
        <v>0</v>
      </c>
      <c r="M131" s="214" t="s">
        <v>101</v>
      </c>
      <c r="N131" s="214">
        <v>0</v>
      </c>
      <c r="O131" s="215">
        <v>0</v>
      </c>
      <c r="P131" s="214">
        <v>0</v>
      </c>
      <c r="Q131" s="216">
        <v>0</v>
      </c>
      <c r="R131" s="217">
        <v>0</v>
      </c>
      <c r="S131" s="217">
        <v>0</v>
      </c>
      <c r="T131" s="217">
        <v>0</v>
      </c>
      <c r="U131" s="218">
        <v>0</v>
      </c>
      <c r="V131" s="63">
        <v>0</v>
      </c>
      <c r="W131" s="75">
        <v>0</v>
      </c>
      <c r="X131" s="63">
        <v>0</v>
      </c>
      <c r="Y131" s="75">
        <v>0</v>
      </c>
      <c r="Z131" s="218">
        <v>0</v>
      </c>
      <c r="AA131" s="63" t="s">
        <v>101</v>
      </c>
      <c r="AB131" s="73">
        <v>0</v>
      </c>
      <c r="AC131" s="75">
        <v>0</v>
      </c>
      <c r="AD131" s="214" t="s">
        <v>101</v>
      </c>
      <c r="AE131" s="214">
        <v>0</v>
      </c>
      <c r="AF131" s="215">
        <v>0</v>
      </c>
      <c r="AG131" s="214">
        <v>0</v>
      </c>
      <c r="AH131" s="216">
        <v>0</v>
      </c>
      <c r="AI131" s="63" t="s">
        <v>101</v>
      </c>
      <c r="AJ131" s="73">
        <v>0</v>
      </c>
      <c r="AK131" s="75">
        <v>0</v>
      </c>
      <c r="AL131" s="214" t="s">
        <v>101</v>
      </c>
      <c r="AM131" s="214">
        <v>0</v>
      </c>
      <c r="AN131" s="215">
        <v>0</v>
      </c>
      <c r="AO131" s="214">
        <v>0</v>
      </c>
      <c r="AP131" s="216">
        <v>0</v>
      </c>
      <c r="AQ131" s="217">
        <v>0</v>
      </c>
      <c r="AR131" s="217">
        <v>0</v>
      </c>
      <c r="AS131" s="217">
        <v>0</v>
      </c>
      <c r="AT131" s="218">
        <v>0</v>
      </c>
      <c r="AU131" s="63">
        <v>0</v>
      </c>
      <c r="AV131" s="75">
        <v>0</v>
      </c>
      <c r="AW131" s="63">
        <v>0</v>
      </c>
      <c r="AX131" s="75">
        <v>0</v>
      </c>
      <c r="AY131" s="218">
        <v>0</v>
      </c>
      <c r="AZ131" s="215">
        <v>20</v>
      </c>
      <c r="BA131" s="76">
        <v>20</v>
      </c>
      <c r="BB131" s="76">
        <v>20</v>
      </c>
      <c r="BC131" s="77">
        <v>0</v>
      </c>
      <c r="BD131" s="77">
        <v>0</v>
      </c>
      <c r="BE131" s="76">
        <v>20</v>
      </c>
      <c r="BF131" s="76">
        <v>20</v>
      </c>
      <c r="BG131" s="77">
        <v>0</v>
      </c>
      <c r="BH131" s="77">
        <v>0</v>
      </c>
      <c r="BI131" s="76">
        <v>20</v>
      </c>
      <c r="BJ131" s="76">
        <v>20</v>
      </c>
      <c r="BK131" s="77">
        <v>0</v>
      </c>
      <c r="BL131" s="77">
        <v>0</v>
      </c>
      <c r="BM131" s="76">
        <v>20</v>
      </c>
      <c r="BN131" s="76">
        <v>20</v>
      </c>
      <c r="BO131" s="77">
        <v>0</v>
      </c>
      <c r="BP131" s="77">
        <v>0</v>
      </c>
    </row>
    <row r="132" spans="1:68">
      <c r="A132" s="86" t="s">
        <v>1186</v>
      </c>
      <c r="B132" s="63" t="s">
        <v>101</v>
      </c>
      <c r="C132" s="73">
        <v>0</v>
      </c>
      <c r="D132" s="75">
        <v>0</v>
      </c>
      <c r="E132" s="214" t="s">
        <v>101</v>
      </c>
      <c r="F132" s="214">
        <v>0</v>
      </c>
      <c r="G132" s="215">
        <v>0</v>
      </c>
      <c r="H132" s="214">
        <v>0</v>
      </c>
      <c r="I132" s="216">
        <v>0</v>
      </c>
      <c r="J132" s="63" t="s">
        <v>101</v>
      </c>
      <c r="K132" s="73">
        <v>0</v>
      </c>
      <c r="L132" s="75">
        <v>0</v>
      </c>
      <c r="M132" s="214" t="s">
        <v>101</v>
      </c>
      <c r="N132" s="214">
        <v>0</v>
      </c>
      <c r="O132" s="215">
        <v>0</v>
      </c>
      <c r="P132" s="214">
        <v>0</v>
      </c>
      <c r="Q132" s="216">
        <v>0</v>
      </c>
      <c r="R132" s="217">
        <v>0</v>
      </c>
      <c r="S132" s="217">
        <v>0</v>
      </c>
      <c r="T132" s="217">
        <v>0</v>
      </c>
      <c r="U132" s="218">
        <v>0</v>
      </c>
      <c r="V132" s="63">
        <v>0</v>
      </c>
      <c r="W132" s="75">
        <v>0</v>
      </c>
      <c r="X132" s="63">
        <v>0</v>
      </c>
      <c r="Y132" s="75">
        <v>0</v>
      </c>
      <c r="Z132" s="218">
        <v>0</v>
      </c>
      <c r="AA132" s="63" t="s">
        <v>101</v>
      </c>
      <c r="AB132" s="73">
        <v>0</v>
      </c>
      <c r="AC132" s="75">
        <v>0</v>
      </c>
      <c r="AD132" s="214" t="s">
        <v>101</v>
      </c>
      <c r="AE132" s="214">
        <v>0</v>
      </c>
      <c r="AF132" s="215">
        <v>0</v>
      </c>
      <c r="AG132" s="214">
        <v>0</v>
      </c>
      <c r="AH132" s="216">
        <v>0</v>
      </c>
      <c r="AI132" s="63" t="s">
        <v>101</v>
      </c>
      <c r="AJ132" s="73">
        <v>0</v>
      </c>
      <c r="AK132" s="75">
        <v>0</v>
      </c>
      <c r="AL132" s="214" t="s">
        <v>101</v>
      </c>
      <c r="AM132" s="214">
        <v>0</v>
      </c>
      <c r="AN132" s="215">
        <v>0</v>
      </c>
      <c r="AO132" s="214">
        <v>0</v>
      </c>
      <c r="AP132" s="216">
        <v>0</v>
      </c>
      <c r="AQ132" s="217">
        <v>0</v>
      </c>
      <c r="AR132" s="217">
        <v>0</v>
      </c>
      <c r="AS132" s="217">
        <v>0</v>
      </c>
      <c r="AT132" s="218">
        <v>0</v>
      </c>
      <c r="AU132" s="63">
        <v>0</v>
      </c>
      <c r="AV132" s="75">
        <v>0</v>
      </c>
      <c r="AW132" s="63">
        <v>0</v>
      </c>
      <c r="AX132" s="75">
        <v>0</v>
      </c>
      <c r="AY132" s="218">
        <v>0</v>
      </c>
      <c r="AZ132" s="215">
        <v>20</v>
      </c>
      <c r="BA132" s="76">
        <v>20</v>
      </c>
      <c r="BB132" s="76">
        <v>20</v>
      </c>
      <c r="BC132" s="77">
        <v>0</v>
      </c>
      <c r="BD132" s="77">
        <v>0</v>
      </c>
      <c r="BE132" s="76">
        <v>20</v>
      </c>
      <c r="BF132" s="76">
        <v>20</v>
      </c>
      <c r="BG132" s="77">
        <v>0</v>
      </c>
      <c r="BH132" s="77">
        <v>0</v>
      </c>
      <c r="BI132" s="76">
        <v>20</v>
      </c>
      <c r="BJ132" s="76">
        <v>20</v>
      </c>
      <c r="BK132" s="77">
        <v>0</v>
      </c>
      <c r="BL132" s="77">
        <v>0</v>
      </c>
      <c r="BM132" s="76">
        <v>20</v>
      </c>
      <c r="BN132" s="76">
        <v>20</v>
      </c>
      <c r="BO132" s="77">
        <v>0</v>
      </c>
      <c r="BP132" s="77">
        <v>0</v>
      </c>
    </row>
    <row r="133" spans="1:68">
      <c r="A133" s="86" t="s">
        <v>1188</v>
      </c>
      <c r="B133" s="63" t="s">
        <v>101</v>
      </c>
      <c r="C133" s="73">
        <v>0</v>
      </c>
      <c r="D133" s="75">
        <v>0</v>
      </c>
      <c r="E133" s="214" t="s">
        <v>101</v>
      </c>
      <c r="F133" s="214">
        <v>0</v>
      </c>
      <c r="G133" s="215">
        <v>0</v>
      </c>
      <c r="H133" s="214">
        <v>0</v>
      </c>
      <c r="I133" s="216">
        <v>0</v>
      </c>
      <c r="J133" s="63" t="s">
        <v>101</v>
      </c>
      <c r="K133" s="73">
        <v>0</v>
      </c>
      <c r="L133" s="75">
        <v>0</v>
      </c>
      <c r="M133" s="214" t="s">
        <v>101</v>
      </c>
      <c r="N133" s="214">
        <v>0</v>
      </c>
      <c r="O133" s="215">
        <v>0</v>
      </c>
      <c r="P133" s="214">
        <v>0</v>
      </c>
      <c r="Q133" s="216">
        <v>0</v>
      </c>
      <c r="R133" s="217">
        <v>0</v>
      </c>
      <c r="S133" s="217">
        <v>0</v>
      </c>
      <c r="T133" s="217">
        <v>0</v>
      </c>
      <c r="U133" s="218">
        <v>0</v>
      </c>
      <c r="V133" s="63">
        <v>0</v>
      </c>
      <c r="W133" s="75">
        <v>0</v>
      </c>
      <c r="X133" s="63">
        <v>0</v>
      </c>
      <c r="Y133" s="75">
        <v>0</v>
      </c>
      <c r="Z133" s="218">
        <v>0</v>
      </c>
      <c r="AA133" s="63" t="s">
        <v>101</v>
      </c>
      <c r="AB133" s="73">
        <v>0</v>
      </c>
      <c r="AC133" s="75">
        <v>0</v>
      </c>
      <c r="AD133" s="214" t="s">
        <v>101</v>
      </c>
      <c r="AE133" s="214">
        <v>0</v>
      </c>
      <c r="AF133" s="215">
        <v>0</v>
      </c>
      <c r="AG133" s="214">
        <v>0</v>
      </c>
      <c r="AH133" s="216">
        <v>0</v>
      </c>
      <c r="AI133" s="63" t="s">
        <v>101</v>
      </c>
      <c r="AJ133" s="73">
        <v>0</v>
      </c>
      <c r="AK133" s="75">
        <v>0</v>
      </c>
      <c r="AL133" s="214" t="s">
        <v>101</v>
      </c>
      <c r="AM133" s="214">
        <v>0</v>
      </c>
      <c r="AN133" s="215">
        <v>0</v>
      </c>
      <c r="AO133" s="214">
        <v>0</v>
      </c>
      <c r="AP133" s="216">
        <v>0</v>
      </c>
      <c r="AQ133" s="217">
        <v>0</v>
      </c>
      <c r="AR133" s="217">
        <v>0</v>
      </c>
      <c r="AS133" s="217">
        <v>0</v>
      </c>
      <c r="AT133" s="218">
        <v>0</v>
      </c>
      <c r="AU133" s="63">
        <v>0</v>
      </c>
      <c r="AV133" s="75">
        <v>0</v>
      </c>
      <c r="AW133" s="63">
        <v>0</v>
      </c>
      <c r="AX133" s="75">
        <v>0</v>
      </c>
      <c r="AY133" s="218">
        <v>0</v>
      </c>
      <c r="AZ133" s="215">
        <v>20</v>
      </c>
      <c r="BA133" s="76">
        <v>20</v>
      </c>
      <c r="BB133" s="76">
        <v>20</v>
      </c>
      <c r="BC133" s="77">
        <v>0</v>
      </c>
      <c r="BD133" s="77">
        <v>0</v>
      </c>
      <c r="BE133" s="76">
        <v>20</v>
      </c>
      <c r="BF133" s="76">
        <v>20</v>
      </c>
      <c r="BG133" s="77">
        <v>0</v>
      </c>
      <c r="BH133" s="77">
        <v>0</v>
      </c>
      <c r="BI133" s="76">
        <v>20</v>
      </c>
      <c r="BJ133" s="76">
        <v>20</v>
      </c>
      <c r="BK133" s="77">
        <v>0</v>
      </c>
      <c r="BL133" s="77">
        <v>0</v>
      </c>
      <c r="BM133" s="76">
        <v>20</v>
      </c>
      <c r="BN133" s="76">
        <v>20</v>
      </c>
      <c r="BO133" s="77">
        <v>0</v>
      </c>
      <c r="BP133" s="77">
        <v>0</v>
      </c>
    </row>
    <row r="134" spans="1:68">
      <c r="A134" s="86" t="s">
        <v>1189</v>
      </c>
      <c r="B134" s="63" t="s">
        <v>101</v>
      </c>
      <c r="C134" s="73">
        <v>0</v>
      </c>
      <c r="D134" s="75">
        <v>0</v>
      </c>
      <c r="E134" s="214" t="s">
        <v>101</v>
      </c>
      <c r="F134" s="214">
        <v>0</v>
      </c>
      <c r="G134" s="215">
        <v>0</v>
      </c>
      <c r="H134" s="214">
        <v>0</v>
      </c>
      <c r="I134" s="216">
        <v>0</v>
      </c>
      <c r="J134" s="63" t="s">
        <v>101</v>
      </c>
      <c r="K134" s="73">
        <v>0</v>
      </c>
      <c r="L134" s="75">
        <v>0</v>
      </c>
      <c r="M134" s="214" t="s">
        <v>101</v>
      </c>
      <c r="N134" s="214">
        <v>0</v>
      </c>
      <c r="O134" s="215">
        <v>0</v>
      </c>
      <c r="P134" s="214">
        <v>0</v>
      </c>
      <c r="Q134" s="216">
        <v>0</v>
      </c>
      <c r="R134" s="217">
        <v>0</v>
      </c>
      <c r="S134" s="217">
        <v>0</v>
      </c>
      <c r="T134" s="217">
        <v>0</v>
      </c>
      <c r="U134" s="218">
        <v>0</v>
      </c>
      <c r="V134" s="63">
        <v>0</v>
      </c>
      <c r="W134" s="75">
        <v>0</v>
      </c>
      <c r="X134" s="63">
        <v>0</v>
      </c>
      <c r="Y134" s="75">
        <v>0</v>
      </c>
      <c r="Z134" s="218">
        <v>0</v>
      </c>
      <c r="AA134" s="63" t="s">
        <v>101</v>
      </c>
      <c r="AB134" s="73">
        <v>0</v>
      </c>
      <c r="AC134" s="75">
        <v>0</v>
      </c>
      <c r="AD134" s="214" t="s">
        <v>101</v>
      </c>
      <c r="AE134" s="214">
        <v>0</v>
      </c>
      <c r="AF134" s="215">
        <v>0</v>
      </c>
      <c r="AG134" s="214">
        <v>0</v>
      </c>
      <c r="AH134" s="216">
        <v>0</v>
      </c>
      <c r="AI134" s="63" t="s">
        <v>101</v>
      </c>
      <c r="AJ134" s="73">
        <v>0</v>
      </c>
      <c r="AK134" s="75">
        <v>0</v>
      </c>
      <c r="AL134" s="214" t="s">
        <v>101</v>
      </c>
      <c r="AM134" s="214">
        <v>0</v>
      </c>
      <c r="AN134" s="215">
        <v>0</v>
      </c>
      <c r="AO134" s="214">
        <v>0</v>
      </c>
      <c r="AP134" s="216">
        <v>0</v>
      </c>
      <c r="AQ134" s="217">
        <v>0</v>
      </c>
      <c r="AR134" s="217">
        <v>0</v>
      </c>
      <c r="AS134" s="217">
        <v>0</v>
      </c>
      <c r="AT134" s="218">
        <v>0</v>
      </c>
      <c r="AU134" s="63">
        <v>0</v>
      </c>
      <c r="AV134" s="75">
        <v>0</v>
      </c>
      <c r="AW134" s="63">
        <v>0</v>
      </c>
      <c r="AX134" s="75">
        <v>0</v>
      </c>
      <c r="AY134" s="218">
        <v>0</v>
      </c>
      <c r="AZ134" s="215">
        <v>20</v>
      </c>
      <c r="BA134" s="76">
        <v>20</v>
      </c>
      <c r="BB134" s="76">
        <v>20</v>
      </c>
      <c r="BC134" s="77">
        <v>0</v>
      </c>
      <c r="BD134" s="77">
        <v>0</v>
      </c>
      <c r="BE134" s="76">
        <v>20</v>
      </c>
      <c r="BF134" s="76">
        <v>20</v>
      </c>
      <c r="BG134" s="77">
        <v>0</v>
      </c>
      <c r="BH134" s="77">
        <v>0</v>
      </c>
      <c r="BI134" s="76">
        <v>20</v>
      </c>
      <c r="BJ134" s="76">
        <v>20</v>
      </c>
      <c r="BK134" s="77">
        <v>0</v>
      </c>
      <c r="BL134" s="77">
        <v>0</v>
      </c>
      <c r="BM134" s="76">
        <v>20</v>
      </c>
      <c r="BN134" s="76">
        <v>20</v>
      </c>
      <c r="BO134" s="77">
        <v>0</v>
      </c>
      <c r="BP134" s="77">
        <v>0</v>
      </c>
    </row>
    <row r="135" spans="1:68">
      <c r="A135" s="86" t="s">
        <v>1191</v>
      </c>
      <c r="B135" s="63" t="s">
        <v>101</v>
      </c>
      <c r="C135" s="73">
        <v>0</v>
      </c>
      <c r="D135" s="75">
        <v>0</v>
      </c>
      <c r="E135" s="214" t="s">
        <v>101</v>
      </c>
      <c r="F135" s="214">
        <v>0</v>
      </c>
      <c r="G135" s="215">
        <v>0</v>
      </c>
      <c r="H135" s="214">
        <v>0</v>
      </c>
      <c r="I135" s="216">
        <v>0</v>
      </c>
      <c r="J135" s="63" t="s">
        <v>101</v>
      </c>
      <c r="K135" s="73">
        <v>0</v>
      </c>
      <c r="L135" s="75">
        <v>0</v>
      </c>
      <c r="M135" s="214" t="s">
        <v>101</v>
      </c>
      <c r="N135" s="214">
        <v>0</v>
      </c>
      <c r="O135" s="215">
        <v>0</v>
      </c>
      <c r="P135" s="214">
        <v>0</v>
      </c>
      <c r="Q135" s="216">
        <v>0</v>
      </c>
      <c r="R135" s="217">
        <v>0</v>
      </c>
      <c r="S135" s="217">
        <v>0</v>
      </c>
      <c r="T135" s="217">
        <v>0</v>
      </c>
      <c r="U135" s="218">
        <v>0</v>
      </c>
      <c r="V135" s="63">
        <v>0</v>
      </c>
      <c r="W135" s="75">
        <v>0</v>
      </c>
      <c r="X135" s="63">
        <v>0</v>
      </c>
      <c r="Y135" s="75">
        <v>0</v>
      </c>
      <c r="Z135" s="218">
        <v>0</v>
      </c>
      <c r="AA135" s="63" t="s">
        <v>101</v>
      </c>
      <c r="AB135" s="73">
        <v>0</v>
      </c>
      <c r="AC135" s="75">
        <v>0</v>
      </c>
      <c r="AD135" s="214" t="s">
        <v>101</v>
      </c>
      <c r="AE135" s="214">
        <v>0</v>
      </c>
      <c r="AF135" s="215">
        <v>0</v>
      </c>
      <c r="AG135" s="214">
        <v>0</v>
      </c>
      <c r="AH135" s="216">
        <v>0</v>
      </c>
      <c r="AI135" s="63" t="s">
        <v>101</v>
      </c>
      <c r="AJ135" s="73">
        <v>0</v>
      </c>
      <c r="AK135" s="75">
        <v>0</v>
      </c>
      <c r="AL135" s="214" t="s">
        <v>101</v>
      </c>
      <c r="AM135" s="214">
        <v>0</v>
      </c>
      <c r="AN135" s="215">
        <v>0</v>
      </c>
      <c r="AO135" s="214">
        <v>0</v>
      </c>
      <c r="AP135" s="216">
        <v>0</v>
      </c>
      <c r="AQ135" s="217">
        <v>0</v>
      </c>
      <c r="AR135" s="217">
        <v>0</v>
      </c>
      <c r="AS135" s="217">
        <v>0</v>
      </c>
      <c r="AT135" s="218">
        <v>0</v>
      </c>
      <c r="AU135" s="63">
        <v>0</v>
      </c>
      <c r="AV135" s="75">
        <v>0</v>
      </c>
      <c r="AW135" s="63">
        <v>0</v>
      </c>
      <c r="AX135" s="75">
        <v>0</v>
      </c>
      <c r="AY135" s="218">
        <v>0</v>
      </c>
      <c r="AZ135" s="215">
        <v>20</v>
      </c>
      <c r="BA135" s="76">
        <v>20</v>
      </c>
      <c r="BB135" s="76">
        <v>20</v>
      </c>
      <c r="BC135" s="77">
        <v>0</v>
      </c>
      <c r="BD135" s="77">
        <v>0</v>
      </c>
      <c r="BE135" s="76">
        <v>20</v>
      </c>
      <c r="BF135" s="76">
        <v>20</v>
      </c>
      <c r="BG135" s="77">
        <v>0</v>
      </c>
      <c r="BH135" s="77">
        <v>0</v>
      </c>
      <c r="BI135" s="76">
        <v>20</v>
      </c>
      <c r="BJ135" s="76">
        <v>20</v>
      </c>
      <c r="BK135" s="77">
        <v>0</v>
      </c>
      <c r="BL135" s="77">
        <v>0</v>
      </c>
      <c r="BM135" s="76">
        <v>20</v>
      </c>
      <c r="BN135" s="76">
        <v>20</v>
      </c>
      <c r="BO135" s="77">
        <v>0</v>
      </c>
      <c r="BP135" s="77">
        <v>0</v>
      </c>
    </row>
    <row r="136" spans="1:68">
      <c r="A136" s="86" t="s">
        <v>1214</v>
      </c>
      <c r="B136" s="63" t="s">
        <v>101</v>
      </c>
      <c r="C136" s="73">
        <v>0</v>
      </c>
      <c r="D136" s="75">
        <v>0</v>
      </c>
      <c r="E136" s="214" t="s">
        <v>101</v>
      </c>
      <c r="F136" s="214">
        <v>0</v>
      </c>
      <c r="G136" s="215">
        <v>0</v>
      </c>
      <c r="H136" s="214">
        <v>0</v>
      </c>
      <c r="I136" s="216">
        <v>0</v>
      </c>
      <c r="J136" s="63" t="s">
        <v>101</v>
      </c>
      <c r="K136" s="73">
        <v>0</v>
      </c>
      <c r="L136" s="75">
        <v>0</v>
      </c>
      <c r="M136" s="214" t="s">
        <v>101</v>
      </c>
      <c r="N136" s="214">
        <v>0</v>
      </c>
      <c r="O136" s="215">
        <v>0</v>
      </c>
      <c r="P136" s="214">
        <v>0</v>
      </c>
      <c r="Q136" s="216">
        <v>0</v>
      </c>
      <c r="R136" s="217">
        <v>0</v>
      </c>
      <c r="S136" s="217">
        <v>0</v>
      </c>
      <c r="T136" s="217">
        <v>0</v>
      </c>
      <c r="U136" s="218">
        <v>0</v>
      </c>
      <c r="V136" s="63">
        <v>0</v>
      </c>
      <c r="W136" s="75">
        <v>0</v>
      </c>
      <c r="X136" s="63">
        <v>0</v>
      </c>
      <c r="Y136" s="75">
        <v>0</v>
      </c>
      <c r="Z136" s="218">
        <v>0</v>
      </c>
      <c r="AA136" s="63" t="s">
        <v>101</v>
      </c>
      <c r="AB136" s="73">
        <v>0</v>
      </c>
      <c r="AC136" s="75">
        <v>0</v>
      </c>
      <c r="AD136" s="214" t="s">
        <v>101</v>
      </c>
      <c r="AE136" s="214">
        <v>0</v>
      </c>
      <c r="AF136" s="215">
        <v>0</v>
      </c>
      <c r="AG136" s="214">
        <v>0</v>
      </c>
      <c r="AH136" s="216">
        <v>0</v>
      </c>
      <c r="AI136" s="63" t="s">
        <v>101</v>
      </c>
      <c r="AJ136" s="73">
        <v>0</v>
      </c>
      <c r="AK136" s="75">
        <v>0</v>
      </c>
      <c r="AL136" s="214" t="s">
        <v>101</v>
      </c>
      <c r="AM136" s="214">
        <v>0</v>
      </c>
      <c r="AN136" s="215">
        <v>0</v>
      </c>
      <c r="AO136" s="214">
        <v>0</v>
      </c>
      <c r="AP136" s="216">
        <v>0</v>
      </c>
      <c r="AQ136" s="217">
        <v>0</v>
      </c>
      <c r="AR136" s="217">
        <v>0</v>
      </c>
      <c r="AS136" s="217">
        <v>0</v>
      </c>
      <c r="AT136" s="218">
        <v>0</v>
      </c>
      <c r="AU136" s="63">
        <v>0</v>
      </c>
      <c r="AV136" s="75">
        <v>0</v>
      </c>
      <c r="AW136" s="63">
        <v>0</v>
      </c>
      <c r="AX136" s="75">
        <v>0</v>
      </c>
      <c r="AY136" s="218">
        <v>0</v>
      </c>
      <c r="AZ136" s="215">
        <v>20</v>
      </c>
      <c r="BA136" s="76">
        <v>20</v>
      </c>
      <c r="BB136" s="76">
        <v>20</v>
      </c>
      <c r="BC136" s="77">
        <v>0</v>
      </c>
      <c r="BD136" s="77">
        <v>0</v>
      </c>
      <c r="BE136" s="76">
        <v>20</v>
      </c>
      <c r="BF136" s="76">
        <v>20</v>
      </c>
      <c r="BG136" s="77">
        <v>0</v>
      </c>
      <c r="BH136" s="77">
        <v>0</v>
      </c>
      <c r="BI136" s="76">
        <v>20</v>
      </c>
      <c r="BJ136" s="76">
        <v>20</v>
      </c>
      <c r="BK136" s="77">
        <v>0</v>
      </c>
      <c r="BL136" s="77">
        <v>0</v>
      </c>
      <c r="BM136" s="76">
        <v>20</v>
      </c>
      <c r="BN136" s="76">
        <v>20</v>
      </c>
      <c r="BO136" s="77">
        <v>0</v>
      </c>
      <c r="BP136" s="77">
        <v>0</v>
      </c>
    </row>
    <row r="137" spans="1:68">
      <c r="A137" s="86" t="s">
        <v>1215</v>
      </c>
      <c r="B137" s="63" t="s">
        <v>101</v>
      </c>
      <c r="C137" s="73">
        <v>0</v>
      </c>
      <c r="D137" s="75">
        <v>0</v>
      </c>
      <c r="E137" s="214" t="s">
        <v>101</v>
      </c>
      <c r="F137" s="214">
        <v>0</v>
      </c>
      <c r="G137" s="215">
        <v>0</v>
      </c>
      <c r="H137" s="214">
        <v>0</v>
      </c>
      <c r="I137" s="216">
        <v>0</v>
      </c>
      <c r="J137" s="63" t="s">
        <v>101</v>
      </c>
      <c r="K137" s="73">
        <v>0</v>
      </c>
      <c r="L137" s="75">
        <v>0</v>
      </c>
      <c r="M137" s="214" t="s">
        <v>101</v>
      </c>
      <c r="N137" s="214">
        <v>0</v>
      </c>
      <c r="O137" s="215">
        <v>0</v>
      </c>
      <c r="P137" s="214">
        <v>0</v>
      </c>
      <c r="Q137" s="216">
        <v>0</v>
      </c>
      <c r="R137" s="217">
        <v>0</v>
      </c>
      <c r="S137" s="217">
        <v>0</v>
      </c>
      <c r="T137" s="217">
        <v>0</v>
      </c>
      <c r="U137" s="218">
        <v>0</v>
      </c>
      <c r="V137" s="63">
        <v>0</v>
      </c>
      <c r="W137" s="75">
        <v>0</v>
      </c>
      <c r="X137" s="63">
        <v>0</v>
      </c>
      <c r="Y137" s="75">
        <v>0</v>
      </c>
      <c r="Z137" s="218">
        <v>0</v>
      </c>
      <c r="AA137" s="63" t="s">
        <v>101</v>
      </c>
      <c r="AB137" s="73">
        <v>0</v>
      </c>
      <c r="AC137" s="75">
        <v>0</v>
      </c>
      <c r="AD137" s="214" t="s">
        <v>101</v>
      </c>
      <c r="AE137" s="214">
        <v>0</v>
      </c>
      <c r="AF137" s="215">
        <v>0</v>
      </c>
      <c r="AG137" s="214">
        <v>0</v>
      </c>
      <c r="AH137" s="216">
        <v>0</v>
      </c>
      <c r="AI137" s="63" t="s">
        <v>101</v>
      </c>
      <c r="AJ137" s="73">
        <v>0</v>
      </c>
      <c r="AK137" s="75">
        <v>0</v>
      </c>
      <c r="AL137" s="214" t="s">
        <v>101</v>
      </c>
      <c r="AM137" s="214">
        <v>0</v>
      </c>
      <c r="AN137" s="215">
        <v>0</v>
      </c>
      <c r="AO137" s="214">
        <v>0</v>
      </c>
      <c r="AP137" s="216">
        <v>0</v>
      </c>
      <c r="AQ137" s="217">
        <v>0</v>
      </c>
      <c r="AR137" s="217">
        <v>0</v>
      </c>
      <c r="AS137" s="217">
        <v>0</v>
      </c>
      <c r="AT137" s="218">
        <v>0</v>
      </c>
      <c r="AU137" s="63">
        <v>0</v>
      </c>
      <c r="AV137" s="75">
        <v>0</v>
      </c>
      <c r="AW137" s="63">
        <v>0</v>
      </c>
      <c r="AX137" s="75">
        <v>0</v>
      </c>
      <c r="AY137" s="218">
        <v>0</v>
      </c>
      <c r="AZ137" s="215">
        <v>20</v>
      </c>
      <c r="BA137" s="76">
        <v>20</v>
      </c>
      <c r="BB137" s="76">
        <v>20</v>
      </c>
      <c r="BC137" s="77">
        <v>0</v>
      </c>
      <c r="BD137" s="77">
        <v>0</v>
      </c>
      <c r="BE137" s="76">
        <v>20</v>
      </c>
      <c r="BF137" s="76">
        <v>20</v>
      </c>
      <c r="BG137" s="77">
        <v>0</v>
      </c>
      <c r="BH137" s="77">
        <v>0</v>
      </c>
      <c r="BI137" s="76">
        <v>20</v>
      </c>
      <c r="BJ137" s="76">
        <v>20</v>
      </c>
      <c r="BK137" s="77">
        <v>0</v>
      </c>
      <c r="BL137" s="77">
        <v>0</v>
      </c>
      <c r="BM137" s="76">
        <v>20</v>
      </c>
      <c r="BN137" s="76">
        <v>20</v>
      </c>
      <c r="BO137" s="77">
        <v>0</v>
      </c>
      <c r="BP137" s="77">
        <v>0</v>
      </c>
    </row>
    <row r="138" spans="1:68">
      <c r="A138" s="86" t="s">
        <v>1216</v>
      </c>
      <c r="B138" s="63" t="s">
        <v>101</v>
      </c>
      <c r="C138" s="73">
        <v>0</v>
      </c>
      <c r="D138" s="75">
        <v>0</v>
      </c>
      <c r="E138" s="214" t="s">
        <v>101</v>
      </c>
      <c r="F138" s="214">
        <v>0</v>
      </c>
      <c r="G138" s="215">
        <v>0</v>
      </c>
      <c r="H138" s="214">
        <v>0</v>
      </c>
      <c r="I138" s="216">
        <v>0</v>
      </c>
      <c r="J138" s="63" t="s">
        <v>101</v>
      </c>
      <c r="K138" s="73">
        <v>0</v>
      </c>
      <c r="L138" s="75">
        <v>0</v>
      </c>
      <c r="M138" s="214" t="s">
        <v>101</v>
      </c>
      <c r="N138" s="214">
        <v>0</v>
      </c>
      <c r="O138" s="215">
        <v>0</v>
      </c>
      <c r="P138" s="214">
        <v>0</v>
      </c>
      <c r="Q138" s="216">
        <v>0</v>
      </c>
      <c r="R138" s="217">
        <v>0</v>
      </c>
      <c r="S138" s="217">
        <v>0</v>
      </c>
      <c r="T138" s="217">
        <v>0</v>
      </c>
      <c r="U138" s="218">
        <v>0</v>
      </c>
      <c r="V138" s="63">
        <v>0</v>
      </c>
      <c r="W138" s="75">
        <v>0</v>
      </c>
      <c r="X138" s="63">
        <v>0</v>
      </c>
      <c r="Y138" s="75">
        <v>0</v>
      </c>
      <c r="Z138" s="218">
        <v>0</v>
      </c>
      <c r="AA138" s="63" t="s">
        <v>101</v>
      </c>
      <c r="AB138" s="73">
        <v>0</v>
      </c>
      <c r="AC138" s="75">
        <v>0</v>
      </c>
      <c r="AD138" s="214" t="s">
        <v>101</v>
      </c>
      <c r="AE138" s="214">
        <v>0</v>
      </c>
      <c r="AF138" s="215">
        <v>0</v>
      </c>
      <c r="AG138" s="214">
        <v>0</v>
      </c>
      <c r="AH138" s="216">
        <v>0</v>
      </c>
      <c r="AI138" s="63" t="s">
        <v>101</v>
      </c>
      <c r="AJ138" s="73">
        <v>0</v>
      </c>
      <c r="AK138" s="75">
        <v>0</v>
      </c>
      <c r="AL138" s="214" t="s">
        <v>101</v>
      </c>
      <c r="AM138" s="214">
        <v>0</v>
      </c>
      <c r="AN138" s="215">
        <v>0</v>
      </c>
      <c r="AO138" s="214">
        <v>0</v>
      </c>
      <c r="AP138" s="216">
        <v>0</v>
      </c>
      <c r="AQ138" s="217">
        <v>0</v>
      </c>
      <c r="AR138" s="217">
        <v>0</v>
      </c>
      <c r="AS138" s="217">
        <v>0</v>
      </c>
      <c r="AT138" s="218">
        <v>0</v>
      </c>
      <c r="AU138" s="63">
        <v>0</v>
      </c>
      <c r="AV138" s="75">
        <v>0</v>
      </c>
      <c r="AW138" s="63">
        <v>0</v>
      </c>
      <c r="AX138" s="75">
        <v>0</v>
      </c>
      <c r="AY138" s="218">
        <v>0</v>
      </c>
      <c r="AZ138" s="215">
        <v>20</v>
      </c>
      <c r="BA138" s="76">
        <v>20</v>
      </c>
      <c r="BB138" s="76">
        <v>20</v>
      </c>
      <c r="BC138" s="77">
        <v>0</v>
      </c>
      <c r="BD138" s="77">
        <v>0</v>
      </c>
      <c r="BE138" s="76">
        <v>20</v>
      </c>
      <c r="BF138" s="76">
        <v>20</v>
      </c>
      <c r="BG138" s="77">
        <v>0</v>
      </c>
      <c r="BH138" s="77">
        <v>0</v>
      </c>
      <c r="BI138" s="76">
        <v>20</v>
      </c>
      <c r="BJ138" s="76">
        <v>20</v>
      </c>
      <c r="BK138" s="77">
        <v>0</v>
      </c>
      <c r="BL138" s="77">
        <v>0</v>
      </c>
      <c r="BM138" s="76">
        <v>20</v>
      </c>
      <c r="BN138" s="76">
        <v>20</v>
      </c>
      <c r="BO138" s="77">
        <v>0</v>
      </c>
      <c r="BP138" s="77">
        <v>0</v>
      </c>
    </row>
    <row r="139" spans="1:68">
      <c r="A139" s="86" t="s">
        <v>1208</v>
      </c>
      <c r="B139" s="63" t="s">
        <v>101</v>
      </c>
      <c r="C139" s="73">
        <v>0</v>
      </c>
      <c r="D139" s="75">
        <v>0</v>
      </c>
      <c r="E139" s="214" t="s">
        <v>101</v>
      </c>
      <c r="F139" s="214">
        <v>0</v>
      </c>
      <c r="G139" s="215">
        <v>0</v>
      </c>
      <c r="H139" s="214">
        <v>0</v>
      </c>
      <c r="I139" s="216">
        <v>0</v>
      </c>
      <c r="J139" s="63" t="s">
        <v>101</v>
      </c>
      <c r="K139" s="73">
        <v>0</v>
      </c>
      <c r="L139" s="75">
        <v>0</v>
      </c>
      <c r="M139" s="214" t="s">
        <v>101</v>
      </c>
      <c r="N139" s="214">
        <v>0</v>
      </c>
      <c r="O139" s="215">
        <v>0</v>
      </c>
      <c r="P139" s="214">
        <v>0</v>
      </c>
      <c r="Q139" s="216">
        <v>0</v>
      </c>
      <c r="R139" s="217">
        <v>0</v>
      </c>
      <c r="S139" s="217">
        <v>0</v>
      </c>
      <c r="T139" s="217">
        <v>0</v>
      </c>
      <c r="U139" s="218">
        <v>0</v>
      </c>
      <c r="V139" s="63">
        <v>0</v>
      </c>
      <c r="W139" s="75">
        <v>0</v>
      </c>
      <c r="X139" s="63">
        <v>0</v>
      </c>
      <c r="Y139" s="75">
        <v>0</v>
      </c>
      <c r="Z139" s="218">
        <v>0</v>
      </c>
      <c r="AA139" s="63" t="s">
        <v>101</v>
      </c>
      <c r="AB139" s="73">
        <v>0</v>
      </c>
      <c r="AC139" s="75">
        <v>0</v>
      </c>
      <c r="AD139" s="214" t="s">
        <v>101</v>
      </c>
      <c r="AE139" s="214">
        <v>0</v>
      </c>
      <c r="AF139" s="215">
        <v>0</v>
      </c>
      <c r="AG139" s="214">
        <v>0</v>
      </c>
      <c r="AH139" s="216">
        <v>0</v>
      </c>
      <c r="AI139" s="63" t="s">
        <v>101</v>
      </c>
      <c r="AJ139" s="73">
        <v>0</v>
      </c>
      <c r="AK139" s="75">
        <v>0</v>
      </c>
      <c r="AL139" s="214" t="s">
        <v>101</v>
      </c>
      <c r="AM139" s="214">
        <v>0</v>
      </c>
      <c r="AN139" s="215">
        <v>0</v>
      </c>
      <c r="AO139" s="214">
        <v>0</v>
      </c>
      <c r="AP139" s="216">
        <v>0</v>
      </c>
      <c r="AQ139" s="217">
        <v>0</v>
      </c>
      <c r="AR139" s="217">
        <v>0</v>
      </c>
      <c r="AS139" s="217">
        <v>0</v>
      </c>
      <c r="AT139" s="218">
        <v>0</v>
      </c>
      <c r="AU139" s="63">
        <v>0</v>
      </c>
      <c r="AV139" s="75">
        <v>0</v>
      </c>
      <c r="AW139" s="63">
        <v>0</v>
      </c>
      <c r="AX139" s="75">
        <v>0</v>
      </c>
      <c r="AY139" s="218">
        <v>0</v>
      </c>
      <c r="AZ139" s="215">
        <v>20</v>
      </c>
      <c r="BA139" s="76">
        <v>20</v>
      </c>
      <c r="BB139" s="76">
        <v>20</v>
      </c>
      <c r="BC139" s="77">
        <v>0</v>
      </c>
      <c r="BD139" s="77">
        <v>0</v>
      </c>
      <c r="BE139" s="76">
        <v>20</v>
      </c>
      <c r="BF139" s="76">
        <v>20</v>
      </c>
      <c r="BG139" s="77">
        <v>0</v>
      </c>
      <c r="BH139" s="77">
        <v>0</v>
      </c>
      <c r="BI139" s="76">
        <v>20</v>
      </c>
      <c r="BJ139" s="76">
        <v>20</v>
      </c>
      <c r="BK139" s="77">
        <v>0</v>
      </c>
      <c r="BL139" s="77">
        <v>0</v>
      </c>
      <c r="BM139" s="76">
        <v>20</v>
      </c>
      <c r="BN139" s="76">
        <v>20</v>
      </c>
      <c r="BO139" s="77">
        <v>0</v>
      </c>
      <c r="BP139" s="77">
        <v>0</v>
      </c>
    </row>
    <row r="140" spans="1:68">
      <c r="A140" s="86" t="s">
        <v>1210</v>
      </c>
      <c r="B140" s="63" t="s">
        <v>101</v>
      </c>
      <c r="C140" s="73">
        <v>0</v>
      </c>
      <c r="D140" s="75">
        <v>0</v>
      </c>
      <c r="E140" s="214" t="s">
        <v>101</v>
      </c>
      <c r="F140" s="214">
        <v>0</v>
      </c>
      <c r="G140" s="215">
        <v>0</v>
      </c>
      <c r="H140" s="214">
        <v>0</v>
      </c>
      <c r="I140" s="216">
        <v>0</v>
      </c>
      <c r="J140" s="63" t="s">
        <v>101</v>
      </c>
      <c r="K140" s="73">
        <v>0</v>
      </c>
      <c r="L140" s="75">
        <v>0</v>
      </c>
      <c r="M140" s="214" t="s">
        <v>101</v>
      </c>
      <c r="N140" s="214">
        <v>0</v>
      </c>
      <c r="O140" s="215">
        <v>0</v>
      </c>
      <c r="P140" s="214">
        <v>0</v>
      </c>
      <c r="Q140" s="216">
        <v>0</v>
      </c>
      <c r="R140" s="217">
        <v>0</v>
      </c>
      <c r="S140" s="217">
        <v>0</v>
      </c>
      <c r="T140" s="217">
        <v>0</v>
      </c>
      <c r="U140" s="218">
        <v>0</v>
      </c>
      <c r="V140" s="63">
        <v>0</v>
      </c>
      <c r="W140" s="75">
        <v>0</v>
      </c>
      <c r="X140" s="63">
        <v>0</v>
      </c>
      <c r="Y140" s="75">
        <v>0</v>
      </c>
      <c r="Z140" s="218">
        <v>0</v>
      </c>
      <c r="AA140" s="63" t="s">
        <v>101</v>
      </c>
      <c r="AB140" s="73">
        <v>0</v>
      </c>
      <c r="AC140" s="75">
        <v>0</v>
      </c>
      <c r="AD140" s="214" t="s">
        <v>101</v>
      </c>
      <c r="AE140" s="214">
        <v>0</v>
      </c>
      <c r="AF140" s="215">
        <v>0</v>
      </c>
      <c r="AG140" s="214">
        <v>0</v>
      </c>
      <c r="AH140" s="216">
        <v>0</v>
      </c>
      <c r="AI140" s="63" t="s">
        <v>101</v>
      </c>
      <c r="AJ140" s="73">
        <v>0</v>
      </c>
      <c r="AK140" s="75">
        <v>0</v>
      </c>
      <c r="AL140" s="214" t="s">
        <v>101</v>
      </c>
      <c r="AM140" s="214">
        <v>0</v>
      </c>
      <c r="AN140" s="215">
        <v>0</v>
      </c>
      <c r="AO140" s="214">
        <v>0</v>
      </c>
      <c r="AP140" s="216">
        <v>0</v>
      </c>
      <c r="AQ140" s="217">
        <v>0</v>
      </c>
      <c r="AR140" s="217">
        <v>0</v>
      </c>
      <c r="AS140" s="217">
        <v>0</v>
      </c>
      <c r="AT140" s="218">
        <v>0</v>
      </c>
      <c r="AU140" s="63">
        <v>0</v>
      </c>
      <c r="AV140" s="75">
        <v>0</v>
      </c>
      <c r="AW140" s="63">
        <v>0</v>
      </c>
      <c r="AX140" s="75">
        <v>0</v>
      </c>
      <c r="AY140" s="218">
        <v>0</v>
      </c>
      <c r="AZ140" s="215">
        <v>20</v>
      </c>
      <c r="BA140" s="76">
        <v>20</v>
      </c>
      <c r="BB140" s="76">
        <v>20</v>
      </c>
      <c r="BC140" s="77">
        <v>0</v>
      </c>
      <c r="BD140" s="77">
        <v>0</v>
      </c>
      <c r="BE140" s="76">
        <v>20</v>
      </c>
      <c r="BF140" s="76">
        <v>20</v>
      </c>
      <c r="BG140" s="77">
        <v>0</v>
      </c>
      <c r="BH140" s="77">
        <v>0</v>
      </c>
      <c r="BI140" s="76">
        <v>20</v>
      </c>
      <c r="BJ140" s="76">
        <v>20</v>
      </c>
      <c r="BK140" s="77">
        <v>0</v>
      </c>
      <c r="BL140" s="77">
        <v>0</v>
      </c>
      <c r="BM140" s="76">
        <v>20</v>
      </c>
      <c r="BN140" s="76">
        <v>20</v>
      </c>
      <c r="BO140" s="77">
        <v>0</v>
      </c>
      <c r="BP140" s="77">
        <v>0</v>
      </c>
    </row>
    <row r="141" spans="1:68">
      <c r="A141" s="86" t="s">
        <v>1212</v>
      </c>
      <c r="B141" s="63" t="s">
        <v>101</v>
      </c>
      <c r="C141" s="73">
        <v>0</v>
      </c>
      <c r="D141" s="75">
        <v>0</v>
      </c>
      <c r="E141" s="214" t="s">
        <v>101</v>
      </c>
      <c r="F141" s="214">
        <v>0</v>
      </c>
      <c r="G141" s="215">
        <v>0</v>
      </c>
      <c r="H141" s="214">
        <v>0</v>
      </c>
      <c r="I141" s="216">
        <v>0</v>
      </c>
      <c r="J141" s="63" t="s">
        <v>101</v>
      </c>
      <c r="K141" s="73">
        <v>0</v>
      </c>
      <c r="L141" s="75">
        <v>0</v>
      </c>
      <c r="M141" s="214" t="s">
        <v>101</v>
      </c>
      <c r="N141" s="214">
        <v>0</v>
      </c>
      <c r="O141" s="215">
        <v>0</v>
      </c>
      <c r="P141" s="214">
        <v>0</v>
      </c>
      <c r="Q141" s="216">
        <v>0</v>
      </c>
      <c r="R141" s="217">
        <v>0</v>
      </c>
      <c r="S141" s="217">
        <v>0</v>
      </c>
      <c r="T141" s="217">
        <v>0</v>
      </c>
      <c r="U141" s="218">
        <v>0</v>
      </c>
      <c r="V141" s="63">
        <v>0</v>
      </c>
      <c r="W141" s="75">
        <v>0</v>
      </c>
      <c r="X141" s="63">
        <v>0</v>
      </c>
      <c r="Y141" s="75">
        <v>0</v>
      </c>
      <c r="Z141" s="218">
        <v>0</v>
      </c>
      <c r="AA141" s="63" t="s">
        <v>101</v>
      </c>
      <c r="AB141" s="73">
        <v>0</v>
      </c>
      <c r="AC141" s="75">
        <v>0</v>
      </c>
      <c r="AD141" s="214" t="s">
        <v>101</v>
      </c>
      <c r="AE141" s="214">
        <v>0</v>
      </c>
      <c r="AF141" s="215">
        <v>0</v>
      </c>
      <c r="AG141" s="214">
        <v>0</v>
      </c>
      <c r="AH141" s="216">
        <v>0</v>
      </c>
      <c r="AI141" s="63" t="s">
        <v>101</v>
      </c>
      <c r="AJ141" s="73">
        <v>0</v>
      </c>
      <c r="AK141" s="75">
        <v>0</v>
      </c>
      <c r="AL141" s="214" t="s">
        <v>101</v>
      </c>
      <c r="AM141" s="214">
        <v>0</v>
      </c>
      <c r="AN141" s="215">
        <v>0</v>
      </c>
      <c r="AO141" s="214">
        <v>0</v>
      </c>
      <c r="AP141" s="216">
        <v>0</v>
      </c>
      <c r="AQ141" s="217">
        <v>0</v>
      </c>
      <c r="AR141" s="217">
        <v>0</v>
      </c>
      <c r="AS141" s="217">
        <v>0</v>
      </c>
      <c r="AT141" s="218">
        <v>0</v>
      </c>
      <c r="AU141" s="63">
        <v>0</v>
      </c>
      <c r="AV141" s="75">
        <v>0</v>
      </c>
      <c r="AW141" s="63">
        <v>0</v>
      </c>
      <c r="AX141" s="75">
        <v>0</v>
      </c>
      <c r="AY141" s="218">
        <v>0</v>
      </c>
      <c r="AZ141" s="215">
        <v>20</v>
      </c>
      <c r="BA141" s="76">
        <v>20</v>
      </c>
      <c r="BB141" s="76">
        <v>20</v>
      </c>
      <c r="BC141" s="77">
        <v>0</v>
      </c>
      <c r="BD141" s="77">
        <v>0</v>
      </c>
      <c r="BE141" s="76">
        <v>20</v>
      </c>
      <c r="BF141" s="76">
        <v>20</v>
      </c>
      <c r="BG141" s="77">
        <v>0</v>
      </c>
      <c r="BH141" s="77">
        <v>0</v>
      </c>
      <c r="BI141" s="76">
        <v>20</v>
      </c>
      <c r="BJ141" s="76">
        <v>20</v>
      </c>
      <c r="BK141" s="77">
        <v>0</v>
      </c>
      <c r="BL141" s="77">
        <v>0</v>
      </c>
      <c r="BM141" s="76">
        <v>20</v>
      </c>
      <c r="BN141" s="76">
        <v>20</v>
      </c>
      <c r="BO141" s="77">
        <v>0</v>
      </c>
      <c r="BP141" s="77">
        <v>0</v>
      </c>
    </row>
    <row r="142" spans="1:68">
      <c r="A142" s="86" t="s">
        <v>1219</v>
      </c>
      <c r="B142" s="63" t="s">
        <v>101</v>
      </c>
      <c r="C142" s="73">
        <v>0</v>
      </c>
      <c r="D142" s="75">
        <v>0</v>
      </c>
      <c r="E142" s="214" t="s">
        <v>101</v>
      </c>
      <c r="F142" s="214">
        <v>0</v>
      </c>
      <c r="G142" s="215">
        <v>0</v>
      </c>
      <c r="H142" s="214">
        <v>0</v>
      </c>
      <c r="I142" s="216">
        <v>0</v>
      </c>
      <c r="J142" s="63" t="s">
        <v>101</v>
      </c>
      <c r="K142" s="73">
        <v>0</v>
      </c>
      <c r="L142" s="75">
        <v>0</v>
      </c>
      <c r="M142" s="214" t="s">
        <v>101</v>
      </c>
      <c r="N142" s="214">
        <v>0</v>
      </c>
      <c r="O142" s="215">
        <v>0</v>
      </c>
      <c r="P142" s="214">
        <v>0</v>
      </c>
      <c r="Q142" s="216">
        <v>0</v>
      </c>
      <c r="R142" s="217">
        <v>0</v>
      </c>
      <c r="S142" s="217">
        <v>0</v>
      </c>
      <c r="T142" s="217">
        <v>0</v>
      </c>
      <c r="U142" s="218">
        <v>0</v>
      </c>
      <c r="V142" s="63">
        <v>0</v>
      </c>
      <c r="W142" s="75">
        <v>0</v>
      </c>
      <c r="X142" s="63">
        <v>0</v>
      </c>
      <c r="Y142" s="75">
        <v>0</v>
      </c>
      <c r="Z142" s="218">
        <v>0</v>
      </c>
      <c r="AA142" s="63" t="s">
        <v>101</v>
      </c>
      <c r="AB142" s="73">
        <v>0</v>
      </c>
      <c r="AC142" s="75">
        <v>0</v>
      </c>
      <c r="AD142" s="214" t="s">
        <v>101</v>
      </c>
      <c r="AE142" s="214">
        <v>0</v>
      </c>
      <c r="AF142" s="215">
        <v>0</v>
      </c>
      <c r="AG142" s="214">
        <v>0</v>
      </c>
      <c r="AH142" s="216">
        <v>0</v>
      </c>
      <c r="AI142" s="63" t="s">
        <v>101</v>
      </c>
      <c r="AJ142" s="73">
        <v>0</v>
      </c>
      <c r="AK142" s="75">
        <v>0</v>
      </c>
      <c r="AL142" s="214" t="s">
        <v>101</v>
      </c>
      <c r="AM142" s="214">
        <v>0</v>
      </c>
      <c r="AN142" s="215">
        <v>0</v>
      </c>
      <c r="AO142" s="214">
        <v>0</v>
      </c>
      <c r="AP142" s="216">
        <v>0</v>
      </c>
      <c r="AQ142" s="217">
        <v>0</v>
      </c>
      <c r="AR142" s="217">
        <v>0</v>
      </c>
      <c r="AS142" s="217">
        <v>0</v>
      </c>
      <c r="AT142" s="218">
        <v>0</v>
      </c>
      <c r="AU142" s="63">
        <v>0</v>
      </c>
      <c r="AV142" s="75">
        <v>0</v>
      </c>
      <c r="AW142" s="63">
        <v>0</v>
      </c>
      <c r="AX142" s="75">
        <v>0</v>
      </c>
      <c r="AY142" s="218">
        <v>0</v>
      </c>
      <c r="AZ142" s="215">
        <v>20</v>
      </c>
      <c r="BA142" s="76">
        <v>20</v>
      </c>
      <c r="BB142" s="76">
        <v>20</v>
      </c>
      <c r="BC142" s="77">
        <v>0</v>
      </c>
      <c r="BD142" s="77">
        <v>0</v>
      </c>
      <c r="BE142" s="76">
        <v>20</v>
      </c>
      <c r="BF142" s="76">
        <v>20</v>
      </c>
      <c r="BG142" s="77">
        <v>0</v>
      </c>
      <c r="BH142" s="77">
        <v>0</v>
      </c>
      <c r="BI142" s="76">
        <v>20</v>
      </c>
      <c r="BJ142" s="76">
        <v>20</v>
      </c>
      <c r="BK142" s="77">
        <v>0</v>
      </c>
      <c r="BL142" s="77">
        <v>0</v>
      </c>
      <c r="BM142" s="76">
        <v>20</v>
      </c>
      <c r="BN142" s="76">
        <v>20</v>
      </c>
      <c r="BO142" s="77">
        <v>0</v>
      </c>
      <c r="BP142" s="77">
        <v>0</v>
      </c>
    </row>
    <row r="143" spans="1:68">
      <c r="A143" s="86" t="s">
        <v>1221</v>
      </c>
      <c r="B143" s="63" t="s">
        <v>101</v>
      </c>
      <c r="C143" s="73">
        <v>0</v>
      </c>
      <c r="D143" s="75">
        <v>0</v>
      </c>
      <c r="E143" s="214" t="s">
        <v>101</v>
      </c>
      <c r="F143" s="214">
        <v>0</v>
      </c>
      <c r="G143" s="215">
        <v>0</v>
      </c>
      <c r="H143" s="214">
        <v>0</v>
      </c>
      <c r="I143" s="216">
        <v>0</v>
      </c>
      <c r="J143" s="63" t="s">
        <v>101</v>
      </c>
      <c r="K143" s="73">
        <v>0</v>
      </c>
      <c r="L143" s="75">
        <v>0</v>
      </c>
      <c r="M143" s="214" t="s">
        <v>101</v>
      </c>
      <c r="N143" s="214">
        <v>0</v>
      </c>
      <c r="O143" s="215">
        <v>0</v>
      </c>
      <c r="P143" s="214">
        <v>0</v>
      </c>
      <c r="Q143" s="216">
        <v>0</v>
      </c>
      <c r="R143" s="217">
        <v>0</v>
      </c>
      <c r="S143" s="217">
        <v>0</v>
      </c>
      <c r="T143" s="217">
        <v>0</v>
      </c>
      <c r="U143" s="218">
        <v>0</v>
      </c>
      <c r="V143" s="63">
        <v>0</v>
      </c>
      <c r="W143" s="75">
        <v>0</v>
      </c>
      <c r="X143" s="63">
        <v>0</v>
      </c>
      <c r="Y143" s="75">
        <v>0</v>
      </c>
      <c r="Z143" s="218">
        <v>0</v>
      </c>
      <c r="AA143" s="63" t="s">
        <v>101</v>
      </c>
      <c r="AB143" s="73">
        <v>0</v>
      </c>
      <c r="AC143" s="75">
        <v>0</v>
      </c>
      <c r="AD143" s="214" t="s">
        <v>101</v>
      </c>
      <c r="AE143" s="214">
        <v>0</v>
      </c>
      <c r="AF143" s="215">
        <v>0</v>
      </c>
      <c r="AG143" s="214">
        <v>0</v>
      </c>
      <c r="AH143" s="216">
        <v>0</v>
      </c>
      <c r="AI143" s="63" t="s">
        <v>101</v>
      </c>
      <c r="AJ143" s="73">
        <v>0</v>
      </c>
      <c r="AK143" s="75">
        <v>0</v>
      </c>
      <c r="AL143" s="214" t="s">
        <v>101</v>
      </c>
      <c r="AM143" s="214">
        <v>0</v>
      </c>
      <c r="AN143" s="215">
        <v>0</v>
      </c>
      <c r="AO143" s="214">
        <v>0</v>
      </c>
      <c r="AP143" s="216">
        <v>0</v>
      </c>
      <c r="AQ143" s="217">
        <v>0</v>
      </c>
      <c r="AR143" s="217">
        <v>0</v>
      </c>
      <c r="AS143" s="217">
        <v>0</v>
      </c>
      <c r="AT143" s="218">
        <v>0</v>
      </c>
      <c r="AU143" s="63">
        <v>0</v>
      </c>
      <c r="AV143" s="75">
        <v>0</v>
      </c>
      <c r="AW143" s="63">
        <v>0</v>
      </c>
      <c r="AX143" s="75">
        <v>0</v>
      </c>
      <c r="AY143" s="218">
        <v>0</v>
      </c>
      <c r="AZ143" s="215">
        <v>20</v>
      </c>
      <c r="BA143" s="76">
        <v>20</v>
      </c>
      <c r="BB143" s="76">
        <v>20</v>
      </c>
      <c r="BC143" s="77">
        <v>0</v>
      </c>
      <c r="BD143" s="77">
        <v>0</v>
      </c>
      <c r="BE143" s="76">
        <v>20</v>
      </c>
      <c r="BF143" s="76">
        <v>20</v>
      </c>
      <c r="BG143" s="77">
        <v>0</v>
      </c>
      <c r="BH143" s="77">
        <v>0</v>
      </c>
      <c r="BI143" s="76">
        <v>20</v>
      </c>
      <c r="BJ143" s="76">
        <v>20</v>
      </c>
      <c r="BK143" s="77">
        <v>0</v>
      </c>
      <c r="BL143" s="77">
        <v>0</v>
      </c>
      <c r="BM143" s="76">
        <v>20</v>
      </c>
      <c r="BN143" s="76">
        <v>20</v>
      </c>
      <c r="BO143" s="77">
        <v>0</v>
      </c>
      <c r="BP143" s="77">
        <v>0</v>
      </c>
    </row>
    <row r="144" spans="1:68">
      <c r="A144" s="86" t="s">
        <v>1231</v>
      </c>
      <c r="B144" s="63" t="s">
        <v>101</v>
      </c>
      <c r="C144" s="73">
        <v>0</v>
      </c>
      <c r="D144" s="75">
        <v>0</v>
      </c>
      <c r="E144" s="214" t="s">
        <v>101</v>
      </c>
      <c r="F144" s="214">
        <v>0</v>
      </c>
      <c r="G144" s="215">
        <v>0</v>
      </c>
      <c r="H144" s="214">
        <v>0</v>
      </c>
      <c r="I144" s="216">
        <v>0</v>
      </c>
      <c r="J144" s="63" t="s">
        <v>101</v>
      </c>
      <c r="K144" s="73">
        <v>0</v>
      </c>
      <c r="L144" s="75">
        <v>0</v>
      </c>
      <c r="M144" s="214" t="s">
        <v>101</v>
      </c>
      <c r="N144" s="214">
        <v>0</v>
      </c>
      <c r="O144" s="215">
        <v>0</v>
      </c>
      <c r="P144" s="214">
        <v>0</v>
      </c>
      <c r="Q144" s="216">
        <v>0</v>
      </c>
      <c r="R144" s="217">
        <v>0</v>
      </c>
      <c r="S144" s="217">
        <v>0</v>
      </c>
      <c r="T144" s="217">
        <v>0</v>
      </c>
      <c r="U144" s="218">
        <v>0</v>
      </c>
      <c r="V144" s="63">
        <v>0</v>
      </c>
      <c r="W144" s="75">
        <v>0</v>
      </c>
      <c r="X144" s="63">
        <v>0</v>
      </c>
      <c r="Y144" s="75">
        <v>0</v>
      </c>
      <c r="Z144" s="218">
        <v>0</v>
      </c>
      <c r="AA144" s="63" t="s">
        <v>101</v>
      </c>
      <c r="AB144" s="73">
        <v>0</v>
      </c>
      <c r="AC144" s="75">
        <v>0</v>
      </c>
      <c r="AD144" s="214" t="s">
        <v>101</v>
      </c>
      <c r="AE144" s="214">
        <v>0</v>
      </c>
      <c r="AF144" s="215">
        <v>0</v>
      </c>
      <c r="AG144" s="214">
        <v>0</v>
      </c>
      <c r="AH144" s="216">
        <v>0</v>
      </c>
      <c r="AI144" s="63" t="s">
        <v>101</v>
      </c>
      <c r="AJ144" s="73">
        <v>0</v>
      </c>
      <c r="AK144" s="75">
        <v>0</v>
      </c>
      <c r="AL144" s="214" t="s">
        <v>101</v>
      </c>
      <c r="AM144" s="214">
        <v>0</v>
      </c>
      <c r="AN144" s="215">
        <v>0</v>
      </c>
      <c r="AO144" s="214">
        <v>0</v>
      </c>
      <c r="AP144" s="216">
        <v>0</v>
      </c>
      <c r="AQ144" s="217">
        <v>0</v>
      </c>
      <c r="AR144" s="217">
        <v>0</v>
      </c>
      <c r="AS144" s="217">
        <v>0</v>
      </c>
      <c r="AT144" s="218">
        <v>0</v>
      </c>
      <c r="AU144" s="63">
        <v>0</v>
      </c>
      <c r="AV144" s="75">
        <v>0</v>
      </c>
      <c r="AW144" s="63">
        <v>0</v>
      </c>
      <c r="AX144" s="75">
        <v>0</v>
      </c>
      <c r="AY144" s="218">
        <v>0</v>
      </c>
      <c r="AZ144" s="215">
        <v>20</v>
      </c>
      <c r="BA144" s="76">
        <v>20</v>
      </c>
      <c r="BB144" s="76">
        <v>20</v>
      </c>
      <c r="BC144" s="77">
        <v>0</v>
      </c>
      <c r="BD144" s="77">
        <v>0</v>
      </c>
      <c r="BE144" s="76">
        <v>20</v>
      </c>
      <c r="BF144" s="76">
        <v>20</v>
      </c>
      <c r="BG144" s="77">
        <v>0</v>
      </c>
      <c r="BH144" s="77">
        <v>0</v>
      </c>
      <c r="BI144" s="76">
        <v>20</v>
      </c>
      <c r="BJ144" s="76">
        <v>20</v>
      </c>
      <c r="BK144" s="77">
        <v>0</v>
      </c>
      <c r="BL144" s="77">
        <v>0</v>
      </c>
      <c r="BM144" s="76">
        <v>20</v>
      </c>
      <c r="BN144" s="76">
        <v>20</v>
      </c>
      <c r="BO144" s="77">
        <v>0</v>
      </c>
      <c r="BP144" s="77">
        <v>0</v>
      </c>
    </row>
    <row r="145" spans="1:68">
      <c r="A145" s="86" t="s">
        <v>1233</v>
      </c>
      <c r="B145" s="63" t="s">
        <v>101</v>
      </c>
      <c r="C145" s="73">
        <v>0</v>
      </c>
      <c r="D145" s="75">
        <v>0</v>
      </c>
      <c r="E145" s="214" t="s">
        <v>101</v>
      </c>
      <c r="F145" s="214">
        <v>0</v>
      </c>
      <c r="G145" s="215">
        <v>0</v>
      </c>
      <c r="H145" s="214">
        <v>0</v>
      </c>
      <c r="I145" s="216">
        <v>0</v>
      </c>
      <c r="J145" s="63" t="s">
        <v>101</v>
      </c>
      <c r="K145" s="73">
        <v>0</v>
      </c>
      <c r="L145" s="75">
        <v>0</v>
      </c>
      <c r="M145" s="214" t="s">
        <v>101</v>
      </c>
      <c r="N145" s="214">
        <v>0</v>
      </c>
      <c r="O145" s="215">
        <v>0</v>
      </c>
      <c r="P145" s="214">
        <v>0</v>
      </c>
      <c r="Q145" s="216">
        <v>0</v>
      </c>
      <c r="R145" s="217">
        <v>0</v>
      </c>
      <c r="S145" s="217">
        <v>0</v>
      </c>
      <c r="T145" s="217">
        <v>0</v>
      </c>
      <c r="U145" s="218">
        <v>0</v>
      </c>
      <c r="V145" s="63">
        <v>0</v>
      </c>
      <c r="W145" s="75">
        <v>0</v>
      </c>
      <c r="X145" s="63">
        <v>0</v>
      </c>
      <c r="Y145" s="75">
        <v>0</v>
      </c>
      <c r="Z145" s="218">
        <v>0</v>
      </c>
      <c r="AA145" s="63" t="s">
        <v>101</v>
      </c>
      <c r="AB145" s="73">
        <v>0</v>
      </c>
      <c r="AC145" s="75">
        <v>0</v>
      </c>
      <c r="AD145" s="214" t="s">
        <v>101</v>
      </c>
      <c r="AE145" s="214">
        <v>0</v>
      </c>
      <c r="AF145" s="215">
        <v>0</v>
      </c>
      <c r="AG145" s="214">
        <v>0</v>
      </c>
      <c r="AH145" s="216">
        <v>0</v>
      </c>
      <c r="AI145" s="63" t="s">
        <v>101</v>
      </c>
      <c r="AJ145" s="73">
        <v>0</v>
      </c>
      <c r="AK145" s="75">
        <v>0</v>
      </c>
      <c r="AL145" s="214" t="s">
        <v>101</v>
      </c>
      <c r="AM145" s="214">
        <v>0</v>
      </c>
      <c r="AN145" s="215">
        <v>0</v>
      </c>
      <c r="AO145" s="214">
        <v>0</v>
      </c>
      <c r="AP145" s="216">
        <v>0</v>
      </c>
      <c r="AQ145" s="217">
        <v>0</v>
      </c>
      <c r="AR145" s="217">
        <v>0</v>
      </c>
      <c r="AS145" s="217">
        <v>0</v>
      </c>
      <c r="AT145" s="218">
        <v>0</v>
      </c>
      <c r="AU145" s="63">
        <v>0</v>
      </c>
      <c r="AV145" s="75">
        <v>0</v>
      </c>
      <c r="AW145" s="63">
        <v>0</v>
      </c>
      <c r="AX145" s="75">
        <v>0</v>
      </c>
      <c r="AY145" s="218">
        <v>0</v>
      </c>
      <c r="AZ145" s="215">
        <v>20</v>
      </c>
      <c r="BA145" s="76">
        <v>20</v>
      </c>
      <c r="BB145" s="76">
        <v>20</v>
      </c>
      <c r="BC145" s="77">
        <v>0</v>
      </c>
      <c r="BD145" s="77">
        <v>0</v>
      </c>
      <c r="BE145" s="76">
        <v>20</v>
      </c>
      <c r="BF145" s="76">
        <v>20</v>
      </c>
      <c r="BG145" s="77">
        <v>0</v>
      </c>
      <c r="BH145" s="77">
        <v>0</v>
      </c>
      <c r="BI145" s="76">
        <v>20</v>
      </c>
      <c r="BJ145" s="76">
        <v>20</v>
      </c>
      <c r="BK145" s="77">
        <v>0</v>
      </c>
      <c r="BL145" s="77">
        <v>0</v>
      </c>
      <c r="BM145" s="76">
        <v>20</v>
      </c>
      <c r="BN145" s="76">
        <v>20</v>
      </c>
      <c r="BO145" s="77">
        <v>0</v>
      </c>
      <c r="BP145" s="77">
        <v>0</v>
      </c>
    </row>
    <row r="146" spans="1:68">
      <c r="A146" s="86" t="s">
        <v>1234</v>
      </c>
      <c r="B146" s="63" t="s">
        <v>101</v>
      </c>
      <c r="C146" s="73">
        <v>0</v>
      </c>
      <c r="D146" s="75">
        <v>0</v>
      </c>
      <c r="E146" s="214" t="s">
        <v>101</v>
      </c>
      <c r="F146" s="214">
        <v>0</v>
      </c>
      <c r="G146" s="215">
        <v>0</v>
      </c>
      <c r="H146" s="214">
        <v>0</v>
      </c>
      <c r="I146" s="216">
        <v>0</v>
      </c>
      <c r="J146" s="63" t="s">
        <v>101</v>
      </c>
      <c r="K146" s="73">
        <v>0</v>
      </c>
      <c r="L146" s="75">
        <v>0</v>
      </c>
      <c r="M146" s="214" t="s">
        <v>101</v>
      </c>
      <c r="N146" s="214">
        <v>0</v>
      </c>
      <c r="O146" s="215">
        <v>0</v>
      </c>
      <c r="P146" s="214">
        <v>0</v>
      </c>
      <c r="Q146" s="216">
        <v>0</v>
      </c>
      <c r="R146" s="217">
        <v>0</v>
      </c>
      <c r="S146" s="217">
        <v>0</v>
      </c>
      <c r="T146" s="217">
        <v>0</v>
      </c>
      <c r="U146" s="218">
        <v>0</v>
      </c>
      <c r="V146" s="63">
        <v>0</v>
      </c>
      <c r="W146" s="75">
        <v>0</v>
      </c>
      <c r="X146" s="63">
        <v>0</v>
      </c>
      <c r="Y146" s="75">
        <v>0</v>
      </c>
      <c r="Z146" s="218">
        <v>0</v>
      </c>
      <c r="AA146" s="63" t="s">
        <v>101</v>
      </c>
      <c r="AB146" s="73">
        <v>0</v>
      </c>
      <c r="AC146" s="75">
        <v>0</v>
      </c>
      <c r="AD146" s="214" t="s">
        <v>101</v>
      </c>
      <c r="AE146" s="214">
        <v>0</v>
      </c>
      <c r="AF146" s="215">
        <v>0</v>
      </c>
      <c r="AG146" s="214">
        <v>0</v>
      </c>
      <c r="AH146" s="216">
        <v>0</v>
      </c>
      <c r="AI146" s="63" t="s">
        <v>101</v>
      </c>
      <c r="AJ146" s="73">
        <v>0</v>
      </c>
      <c r="AK146" s="75">
        <v>0</v>
      </c>
      <c r="AL146" s="214" t="s">
        <v>101</v>
      </c>
      <c r="AM146" s="214">
        <v>0</v>
      </c>
      <c r="AN146" s="215">
        <v>0</v>
      </c>
      <c r="AO146" s="214">
        <v>0</v>
      </c>
      <c r="AP146" s="216">
        <v>0</v>
      </c>
      <c r="AQ146" s="217">
        <v>0</v>
      </c>
      <c r="AR146" s="217">
        <v>0</v>
      </c>
      <c r="AS146" s="217">
        <v>0</v>
      </c>
      <c r="AT146" s="218">
        <v>0</v>
      </c>
      <c r="AU146" s="63">
        <v>0</v>
      </c>
      <c r="AV146" s="75">
        <v>0</v>
      </c>
      <c r="AW146" s="63">
        <v>0</v>
      </c>
      <c r="AX146" s="75">
        <v>0</v>
      </c>
      <c r="AY146" s="218">
        <v>0</v>
      </c>
      <c r="AZ146" s="215">
        <v>20</v>
      </c>
      <c r="BA146" s="76">
        <v>20</v>
      </c>
      <c r="BB146" s="76">
        <v>20</v>
      </c>
      <c r="BC146" s="77">
        <v>0</v>
      </c>
      <c r="BD146" s="77">
        <v>0</v>
      </c>
      <c r="BE146" s="76">
        <v>20</v>
      </c>
      <c r="BF146" s="76">
        <v>20</v>
      </c>
      <c r="BG146" s="77">
        <v>0</v>
      </c>
      <c r="BH146" s="77">
        <v>0</v>
      </c>
      <c r="BI146" s="76">
        <v>20</v>
      </c>
      <c r="BJ146" s="76">
        <v>20</v>
      </c>
      <c r="BK146" s="77">
        <v>0</v>
      </c>
      <c r="BL146" s="77">
        <v>0</v>
      </c>
      <c r="BM146" s="76">
        <v>20</v>
      </c>
      <c r="BN146" s="76">
        <v>20</v>
      </c>
      <c r="BO146" s="77">
        <v>0</v>
      </c>
      <c r="BP146" s="77">
        <v>0</v>
      </c>
    </row>
    <row r="147" spans="1:68">
      <c r="A147" s="86" t="s">
        <v>1237</v>
      </c>
      <c r="B147" s="63" t="s">
        <v>101</v>
      </c>
      <c r="C147" s="73">
        <v>0</v>
      </c>
      <c r="D147" s="75">
        <v>0</v>
      </c>
      <c r="E147" s="214" t="s">
        <v>101</v>
      </c>
      <c r="F147" s="214">
        <v>0</v>
      </c>
      <c r="G147" s="215">
        <v>0</v>
      </c>
      <c r="H147" s="214">
        <v>0</v>
      </c>
      <c r="I147" s="216">
        <v>0</v>
      </c>
      <c r="J147" s="63" t="s">
        <v>101</v>
      </c>
      <c r="K147" s="73">
        <v>0</v>
      </c>
      <c r="L147" s="75">
        <v>0</v>
      </c>
      <c r="M147" s="214" t="s">
        <v>101</v>
      </c>
      <c r="N147" s="214">
        <v>0</v>
      </c>
      <c r="O147" s="215">
        <v>0</v>
      </c>
      <c r="P147" s="214">
        <v>0</v>
      </c>
      <c r="Q147" s="216">
        <v>0</v>
      </c>
      <c r="R147" s="217">
        <v>0</v>
      </c>
      <c r="S147" s="217">
        <v>0</v>
      </c>
      <c r="T147" s="217">
        <v>0</v>
      </c>
      <c r="U147" s="218">
        <v>0</v>
      </c>
      <c r="V147" s="63">
        <v>0</v>
      </c>
      <c r="W147" s="75">
        <v>0</v>
      </c>
      <c r="X147" s="63">
        <v>0</v>
      </c>
      <c r="Y147" s="75">
        <v>0</v>
      </c>
      <c r="Z147" s="218">
        <v>0</v>
      </c>
      <c r="AA147" s="63" t="s">
        <v>101</v>
      </c>
      <c r="AB147" s="73">
        <v>0</v>
      </c>
      <c r="AC147" s="75">
        <v>0</v>
      </c>
      <c r="AD147" s="214" t="s">
        <v>101</v>
      </c>
      <c r="AE147" s="214">
        <v>0</v>
      </c>
      <c r="AF147" s="215">
        <v>0</v>
      </c>
      <c r="AG147" s="214">
        <v>0</v>
      </c>
      <c r="AH147" s="216">
        <v>0</v>
      </c>
      <c r="AI147" s="63" t="s">
        <v>101</v>
      </c>
      <c r="AJ147" s="73">
        <v>0</v>
      </c>
      <c r="AK147" s="75">
        <v>0</v>
      </c>
      <c r="AL147" s="214" t="s">
        <v>101</v>
      </c>
      <c r="AM147" s="214">
        <v>0</v>
      </c>
      <c r="AN147" s="215">
        <v>0</v>
      </c>
      <c r="AO147" s="214">
        <v>0</v>
      </c>
      <c r="AP147" s="216">
        <v>0</v>
      </c>
      <c r="AQ147" s="217">
        <v>0</v>
      </c>
      <c r="AR147" s="217">
        <v>0</v>
      </c>
      <c r="AS147" s="217">
        <v>0</v>
      </c>
      <c r="AT147" s="218">
        <v>0</v>
      </c>
      <c r="AU147" s="63">
        <v>0</v>
      </c>
      <c r="AV147" s="75">
        <v>0</v>
      </c>
      <c r="AW147" s="63">
        <v>0</v>
      </c>
      <c r="AX147" s="75">
        <v>0</v>
      </c>
      <c r="AY147" s="218">
        <v>0</v>
      </c>
      <c r="AZ147" s="215">
        <v>20</v>
      </c>
      <c r="BA147" s="76">
        <v>20</v>
      </c>
      <c r="BB147" s="76">
        <v>20</v>
      </c>
      <c r="BC147" s="77">
        <v>0</v>
      </c>
      <c r="BD147" s="77">
        <v>0</v>
      </c>
      <c r="BE147" s="76">
        <v>20</v>
      </c>
      <c r="BF147" s="76">
        <v>20</v>
      </c>
      <c r="BG147" s="77">
        <v>0</v>
      </c>
      <c r="BH147" s="77">
        <v>0</v>
      </c>
      <c r="BI147" s="76">
        <v>20</v>
      </c>
      <c r="BJ147" s="76">
        <v>20</v>
      </c>
      <c r="BK147" s="77">
        <v>0</v>
      </c>
      <c r="BL147" s="77">
        <v>0</v>
      </c>
      <c r="BM147" s="76">
        <v>20</v>
      </c>
      <c r="BN147" s="76">
        <v>20</v>
      </c>
      <c r="BO147" s="77">
        <v>0</v>
      </c>
      <c r="BP147" s="77">
        <v>0</v>
      </c>
    </row>
    <row r="148" spans="1:68">
      <c r="A148" s="86" t="s">
        <v>1239</v>
      </c>
      <c r="B148" s="63" t="s">
        <v>101</v>
      </c>
      <c r="C148" s="73">
        <v>0</v>
      </c>
      <c r="D148" s="75">
        <v>0</v>
      </c>
      <c r="E148" s="214" t="s">
        <v>101</v>
      </c>
      <c r="F148" s="214">
        <v>0</v>
      </c>
      <c r="G148" s="215">
        <v>0</v>
      </c>
      <c r="H148" s="214">
        <v>0</v>
      </c>
      <c r="I148" s="216">
        <v>0</v>
      </c>
      <c r="J148" s="63" t="s">
        <v>101</v>
      </c>
      <c r="K148" s="73">
        <v>0</v>
      </c>
      <c r="L148" s="75">
        <v>0</v>
      </c>
      <c r="M148" s="214" t="s">
        <v>101</v>
      </c>
      <c r="N148" s="214">
        <v>0</v>
      </c>
      <c r="O148" s="215">
        <v>0</v>
      </c>
      <c r="P148" s="214">
        <v>0</v>
      </c>
      <c r="Q148" s="216">
        <v>0</v>
      </c>
      <c r="R148" s="217">
        <v>0</v>
      </c>
      <c r="S148" s="217">
        <v>0</v>
      </c>
      <c r="T148" s="217">
        <v>0</v>
      </c>
      <c r="U148" s="218">
        <v>0</v>
      </c>
      <c r="V148" s="63">
        <v>0</v>
      </c>
      <c r="W148" s="75">
        <v>0</v>
      </c>
      <c r="X148" s="63">
        <v>0</v>
      </c>
      <c r="Y148" s="75">
        <v>0</v>
      </c>
      <c r="Z148" s="218">
        <v>0</v>
      </c>
      <c r="AA148" s="63" t="s">
        <v>101</v>
      </c>
      <c r="AB148" s="73">
        <v>0</v>
      </c>
      <c r="AC148" s="75">
        <v>0</v>
      </c>
      <c r="AD148" s="214" t="s">
        <v>101</v>
      </c>
      <c r="AE148" s="214">
        <v>0</v>
      </c>
      <c r="AF148" s="215">
        <v>0</v>
      </c>
      <c r="AG148" s="214">
        <v>0</v>
      </c>
      <c r="AH148" s="216">
        <v>0</v>
      </c>
      <c r="AI148" s="63" t="s">
        <v>101</v>
      </c>
      <c r="AJ148" s="73">
        <v>0</v>
      </c>
      <c r="AK148" s="75">
        <v>0</v>
      </c>
      <c r="AL148" s="214" t="s">
        <v>101</v>
      </c>
      <c r="AM148" s="214">
        <v>0</v>
      </c>
      <c r="AN148" s="215">
        <v>0</v>
      </c>
      <c r="AO148" s="214">
        <v>0</v>
      </c>
      <c r="AP148" s="216">
        <v>0</v>
      </c>
      <c r="AQ148" s="217">
        <v>0</v>
      </c>
      <c r="AR148" s="217">
        <v>0</v>
      </c>
      <c r="AS148" s="217">
        <v>0</v>
      </c>
      <c r="AT148" s="218">
        <v>0</v>
      </c>
      <c r="AU148" s="63">
        <v>0</v>
      </c>
      <c r="AV148" s="75">
        <v>0</v>
      </c>
      <c r="AW148" s="63">
        <v>0</v>
      </c>
      <c r="AX148" s="75">
        <v>0</v>
      </c>
      <c r="AY148" s="218">
        <v>0</v>
      </c>
      <c r="AZ148" s="215">
        <v>20</v>
      </c>
      <c r="BA148" s="76">
        <v>20</v>
      </c>
      <c r="BB148" s="76">
        <v>20</v>
      </c>
      <c r="BC148" s="77">
        <v>0</v>
      </c>
      <c r="BD148" s="77">
        <v>0</v>
      </c>
      <c r="BE148" s="76">
        <v>20</v>
      </c>
      <c r="BF148" s="76">
        <v>20</v>
      </c>
      <c r="BG148" s="77">
        <v>0</v>
      </c>
      <c r="BH148" s="77">
        <v>0</v>
      </c>
      <c r="BI148" s="76">
        <v>20</v>
      </c>
      <c r="BJ148" s="76">
        <v>20</v>
      </c>
      <c r="BK148" s="77">
        <v>0</v>
      </c>
      <c r="BL148" s="77">
        <v>0</v>
      </c>
      <c r="BM148" s="76">
        <v>20</v>
      </c>
      <c r="BN148" s="76">
        <v>20</v>
      </c>
      <c r="BO148" s="77">
        <v>0</v>
      </c>
      <c r="BP148" s="77">
        <v>0</v>
      </c>
    </row>
    <row r="149" spans="1:68">
      <c r="A149" s="86" t="s">
        <v>1240</v>
      </c>
      <c r="B149" s="63" t="s">
        <v>101</v>
      </c>
      <c r="C149" s="73">
        <v>0</v>
      </c>
      <c r="D149" s="75">
        <v>0</v>
      </c>
      <c r="E149" s="214" t="s">
        <v>101</v>
      </c>
      <c r="F149" s="214">
        <v>0</v>
      </c>
      <c r="G149" s="215">
        <v>0</v>
      </c>
      <c r="H149" s="214">
        <v>0</v>
      </c>
      <c r="I149" s="216">
        <v>0</v>
      </c>
      <c r="J149" s="63" t="s">
        <v>101</v>
      </c>
      <c r="K149" s="73">
        <v>0</v>
      </c>
      <c r="L149" s="75">
        <v>0</v>
      </c>
      <c r="M149" s="214" t="s">
        <v>101</v>
      </c>
      <c r="N149" s="214">
        <v>0</v>
      </c>
      <c r="O149" s="215">
        <v>0</v>
      </c>
      <c r="P149" s="214">
        <v>0</v>
      </c>
      <c r="Q149" s="216">
        <v>0</v>
      </c>
      <c r="R149" s="217">
        <v>0</v>
      </c>
      <c r="S149" s="217">
        <v>0</v>
      </c>
      <c r="T149" s="217">
        <v>0</v>
      </c>
      <c r="U149" s="218">
        <v>0</v>
      </c>
      <c r="V149" s="63">
        <v>0</v>
      </c>
      <c r="W149" s="75">
        <v>0</v>
      </c>
      <c r="X149" s="63">
        <v>0</v>
      </c>
      <c r="Y149" s="75">
        <v>0</v>
      </c>
      <c r="Z149" s="218">
        <v>0</v>
      </c>
      <c r="AA149" s="63" t="s">
        <v>101</v>
      </c>
      <c r="AB149" s="73">
        <v>0</v>
      </c>
      <c r="AC149" s="75">
        <v>0</v>
      </c>
      <c r="AD149" s="214" t="s">
        <v>101</v>
      </c>
      <c r="AE149" s="214">
        <v>0</v>
      </c>
      <c r="AF149" s="215">
        <v>0</v>
      </c>
      <c r="AG149" s="214">
        <v>0</v>
      </c>
      <c r="AH149" s="216">
        <v>0</v>
      </c>
      <c r="AI149" s="63" t="s">
        <v>101</v>
      </c>
      <c r="AJ149" s="73">
        <v>0</v>
      </c>
      <c r="AK149" s="75">
        <v>0</v>
      </c>
      <c r="AL149" s="214" t="s">
        <v>101</v>
      </c>
      <c r="AM149" s="214">
        <v>0</v>
      </c>
      <c r="AN149" s="215">
        <v>0</v>
      </c>
      <c r="AO149" s="214">
        <v>0</v>
      </c>
      <c r="AP149" s="216">
        <v>0</v>
      </c>
      <c r="AQ149" s="217">
        <v>0</v>
      </c>
      <c r="AR149" s="217">
        <v>0</v>
      </c>
      <c r="AS149" s="217">
        <v>0</v>
      </c>
      <c r="AT149" s="218">
        <v>0</v>
      </c>
      <c r="AU149" s="63">
        <v>0</v>
      </c>
      <c r="AV149" s="75">
        <v>0</v>
      </c>
      <c r="AW149" s="63">
        <v>0</v>
      </c>
      <c r="AX149" s="75">
        <v>0</v>
      </c>
      <c r="AY149" s="218">
        <v>0</v>
      </c>
      <c r="AZ149" s="215">
        <v>20</v>
      </c>
      <c r="BA149" s="76">
        <v>20</v>
      </c>
      <c r="BB149" s="76">
        <v>20</v>
      </c>
      <c r="BC149" s="77">
        <v>0</v>
      </c>
      <c r="BD149" s="77">
        <v>0</v>
      </c>
      <c r="BE149" s="76">
        <v>20</v>
      </c>
      <c r="BF149" s="76">
        <v>20</v>
      </c>
      <c r="BG149" s="77">
        <v>0</v>
      </c>
      <c r="BH149" s="77">
        <v>0</v>
      </c>
      <c r="BI149" s="76">
        <v>20</v>
      </c>
      <c r="BJ149" s="76">
        <v>20</v>
      </c>
      <c r="BK149" s="77">
        <v>0</v>
      </c>
      <c r="BL149" s="77">
        <v>0</v>
      </c>
      <c r="BM149" s="76">
        <v>20</v>
      </c>
      <c r="BN149" s="76">
        <v>20</v>
      </c>
      <c r="BO149" s="77">
        <v>0</v>
      </c>
      <c r="BP149" s="77">
        <v>0</v>
      </c>
    </row>
    <row r="150" spans="1:68">
      <c r="A150" s="86" t="s">
        <v>1251</v>
      </c>
      <c r="B150" s="63" t="s">
        <v>101</v>
      </c>
      <c r="C150" s="73">
        <v>0</v>
      </c>
      <c r="D150" s="75">
        <v>0</v>
      </c>
      <c r="E150" s="214" t="s">
        <v>101</v>
      </c>
      <c r="F150" s="214">
        <v>0</v>
      </c>
      <c r="G150" s="215">
        <v>0</v>
      </c>
      <c r="H150" s="214">
        <v>0</v>
      </c>
      <c r="I150" s="216">
        <v>0</v>
      </c>
      <c r="J150" s="63" t="s">
        <v>101</v>
      </c>
      <c r="K150" s="73">
        <v>0</v>
      </c>
      <c r="L150" s="75">
        <v>0</v>
      </c>
      <c r="M150" s="214" t="s">
        <v>101</v>
      </c>
      <c r="N150" s="214">
        <v>0</v>
      </c>
      <c r="O150" s="215">
        <v>0</v>
      </c>
      <c r="P150" s="214">
        <v>0</v>
      </c>
      <c r="Q150" s="216">
        <v>0</v>
      </c>
      <c r="R150" s="217">
        <v>0</v>
      </c>
      <c r="S150" s="217">
        <v>0</v>
      </c>
      <c r="T150" s="217">
        <v>0</v>
      </c>
      <c r="U150" s="218">
        <v>0</v>
      </c>
      <c r="V150" s="63">
        <v>0</v>
      </c>
      <c r="W150" s="75">
        <v>0</v>
      </c>
      <c r="X150" s="63">
        <v>0</v>
      </c>
      <c r="Y150" s="75">
        <v>0</v>
      </c>
      <c r="Z150" s="218">
        <v>0</v>
      </c>
      <c r="AA150" s="63" t="s">
        <v>101</v>
      </c>
      <c r="AB150" s="73">
        <v>0</v>
      </c>
      <c r="AC150" s="75">
        <v>0</v>
      </c>
      <c r="AD150" s="214" t="s">
        <v>101</v>
      </c>
      <c r="AE150" s="214">
        <v>0</v>
      </c>
      <c r="AF150" s="215">
        <v>0</v>
      </c>
      <c r="AG150" s="214">
        <v>0</v>
      </c>
      <c r="AH150" s="216">
        <v>0</v>
      </c>
      <c r="AI150" s="63" t="s">
        <v>101</v>
      </c>
      <c r="AJ150" s="73">
        <v>0</v>
      </c>
      <c r="AK150" s="75">
        <v>0</v>
      </c>
      <c r="AL150" s="214" t="s">
        <v>101</v>
      </c>
      <c r="AM150" s="214">
        <v>0</v>
      </c>
      <c r="AN150" s="215">
        <v>0</v>
      </c>
      <c r="AO150" s="214">
        <v>0</v>
      </c>
      <c r="AP150" s="216">
        <v>0</v>
      </c>
      <c r="AQ150" s="217">
        <v>0</v>
      </c>
      <c r="AR150" s="217">
        <v>0</v>
      </c>
      <c r="AS150" s="217">
        <v>0</v>
      </c>
      <c r="AT150" s="218">
        <v>0</v>
      </c>
      <c r="AU150" s="63">
        <v>0</v>
      </c>
      <c r="AV150" s="75">
        <v>0</v>
      </c>
      <c r="AW150" s="63">
        <v>0</v>
      </c>
      <c r="AX150" s="75">
        <v>0</v>
      </c>
      <c r="AY150" s="218">
        <v>0</v>
      </c>
      <c r="AZ150" s="215">
        <v>20</v>
      </c>
      <c r="BA150" s="76">
        <v>20</v>
      </c>
      <c r="BB150" s="76">
        <v>20</v>
      </c>
      <c r="BC150" s="77">
        <v>0</v>
      </c>
      <c r="BD150" s="77">
        <v>0</v>
      </c>
      <c r="BE150" s="76">
        <v>20</v>
      </c>
      <c r="BF150" s="76">
        <v>20</v>
      </c>
      <c r="BG150" s="77">
        <v>0</v>
      </c>
      <c r="BH150" s="77">
        <v>0</v>
      </c>
      <c r="BI150" s="76">
        <v>20</v>
      </c>
      <c r="BJ150" s="76">
        <v>20</v>
      </c>
      <c r="BK150" s="77">
        <v>0</v>
      </c>
      <c r="BL150" s="77">
        <v>0</v>
      </c>
      <c r="BM150" s="76">
        <v>20</v>
      </c>
      <c r="BN150" s="76">
        <v>20</v>
      </c>
      <c r="BO150" s="77">
        <v>0</v>
      </c>
      <c r="BP150" s="77">
        <v>0</v>
      </c>
    </row>
    <row r="151" spans="1:68">
      <c r="A151" s="86" t="s">
        <v>1252</v>
      </c>
      <c r="B151" s="63" t="s">
        <v>101</v>
      </c>
      <c r="C151" s="73">
        <v>0</v>
      </c>
      <c r="D151" s="75">
        <v>0</v>
      </c>
      <c r="E151" s="214" t="s">
        <v>101</v>
      </c>
      <c r="F151" s="214">
        <v>0</v>
      </c>
      <c r="G151" s="215">
        <v>0</v>
      </c>
      <c r="H151" s="214">
        <v>0</v>
      </c>
      <c r="I151" s="216">
        <v>0</v>
      </c>
      <c r="J151" s="63" t="s">
        <v>101</v>
      </c>
      <c r="K151" s="73">
        <v>0</v>
      </c>
      <c r="L151" s="75">
        <v>0</v>
      </c>
      <c r="M151" s="214" t="s">
        <v>101</v>
      </c>
      <c r="N151" s="214">
        <v>0</v>
      </c>
      <c r="O151" s="215">
        <v>0</v>
      </c>
      <c r="P151" s="214">
        <v>0</v>
      </c>
      <c r="Q151" s="216">
        <v>0</v>
      </c>
      <c r="R151" s="217">
        <v>0</v>
      </c>
      <c r="S151" s="217">
        <v>0</v>
      </c>
      <c r="T151" s="217">
        <v>0</v>
      </c>
      <c r="U151" s="218">
        <v>0</v>
      </c>
      <c r="V151" s="63">
        <v>0</v>
      </c>
      <c r="W151" s="75">
        <v>0</v>
      </c>
      <c r="X151" s="63">
        <v>0</v>
      </c>
      <c r="Y151" s="75">
        <v>0</v>
      </c>
      <c r="Z151" s="218">
        <v>0</v>
      </c>
      <c r="AA151" s="63" t="s">
        <v>101</v>
      </c>
      <c r="AB151" s="73">
        <v>0</v>
      </c>
      <c r="AC151" s="75">
        <v>0</v>
      </c>
      <c r="AD151" s="214" t="s">
        <v>101</v>
      </c>
      <c r="AE151" s="214">
        <v>0</v>
      </c>
      <c r="AF151" s="215">
        <v>0</v>
      </c>
      <c r="AG151" s="214">
        <v>0</v>
      </c>
      <c r="AH151" s="216">
        <v>0</v>
      </c>
      <c r="AI151" s="63" t="s">
        <v>101</v>
      </c>
      <c r="AJ151" s="73">
        <v>0</v>
      </c>
      <c r="AK151" s="75">
        <v>0</v>
      </c>
      <c r="AL151" s="214" t="s">
        <v>101</v>
      </c>
      <c r="AM151" s="214">
        <v>0</v>
      </c>
      <c r="AN151" s="215">
        <v>0</v>
      </c>
      <c r="AO151" s="214">
        <v>0</v>
      </c>
      <c r="AP151" s="216">
        <v>0</v>
      </c>
      <c r="AQ151" s="217">
        <v>0</v>
      </c>
      <c r="AR151" s="217">
        <v>0</v>
      </c>
      <c r="AS151" s="217">
        <v>0</v>
      </c>
      <c r="AT151" s="218">
        <v>0</v>
      </c>
      <c r="AU151" s="63">
        <v>0</v>
      </c>
      <c r="AV151" s="75">
        <v>0</v>
      </c>
      <c r="AW151" s="63">
        <v>0</v>
      </c>
      <c r="AX151" s="75">
        <v>0</v>
      </c>
      <c r="AY151" s="218">
        <v>0</v>
      </c>
      <c r="AZ151" s="215">
        <v>20</v>
      </c>
      <c r="BA151" s="76">
        <v>20</v>
      </c>
      <c r="BB151" s="76">
        <v>20</v>
      </c>
      <c r="BC151" s="77">
        <v>0</v>
      </c>
      <c r="BD151" s="77">
        <v>0</v>
      </c>
      <c r="BE151" s="76">
        <v>20</v>
      </c>
      <c r="BF151" s="76">
        <v>20</v>
      </c>
      <c r="BG151" s="77">
        <v>0</v>
      </c>
      <c r="BH151" s="77">
        <v>0</v>
      </c>
      <c r="BI151" s="76">
        <v>20</v>
      </c>
      <c r="BJ151" s="76">
        <v>20</v>
      </c>
      <c r="BK151" s="77">
        <v>0</v>
      </c>
      <c r="BL151" s="77">
        <v>0</v>
      </c>
      <c r="BM151" s="76">
        <v>20</v>
      </c>
      <c r="BN151" s="76">
        <v>20</v>
      </c>
      <c r="BO151" s="77">
        <v>0</v>
      </c>
      <c r="BP151" s="77">
        <v>0</v>
      </c>
    </row>
    <row r="152" spans="1:68">
      <c r="A152" s="86" t="s">
        <v>1254</v>
      </c>
      <c r="B152" s="63" t="s">
        <v>101</v>
      </c>
      <c r="C152" s="73">
        <v>0</v>
      </c>
      <c r="D152" s="75">
        <v>0</v>
      </c>
      <c r="E152" s="214" t="s">
        <v>101</v>
      </c>
      <c r="F152" s="214">
        <v>0</v>
      </c>
      <c r="G152" s="215">
        <v>0</v>
      </c>
      <c r="H152" s="214">
        <v>0</v>
      </c>
      <c r="I152" s="216">
        <v>0</v>
      </c>
      <c r="J152" s="63" t="s">
        <v>101</v>
      </c>
      <c r="K152" s="73">
        <v>0</v>
      </c>
      <c r="L152" s="75">
        <v>0</v>
      </c>
      <c r="M152" s="214" t="s">
        <v>101</v>
      </c>
      <c r="N152" s="214">
        <v>0</v>
      </c>
      <c r="O152" s="215">
        <v>0</v>
      </c>
      <c r="P152" s="214">
        <v>0</v>
      </c>
      <c r="Q152" s="216">
        <v>0</v>
      </c>
      <c r="R152" s="217">
        <v>0</v>
      </c>
      <c r="S152" s="217">
        <v>0</v>
      </c>
      <c r="T152" s="217">
        <v>0</v>
      </c>
      <c r="U152" s="218">
        <v>0</v>
      </c>
      <c r="V152" s="63">
        <v>0</v>
      </c>
      <c r="W152" s="75">
        <v>0</v>
      </c>
      <c r="X152" s="63">
        <v>0</v>
      </c>
      <c r="Y152" s="75">
        <v>0</v>
      </c>
      <c r="Z152" s="218">
        <v>0</v>
      </c>
      <c r="AA152" s="63" t="s">
        <v>101</v>
      </c>
      <c r="AB152" s="73">
        <v>0</v>
      </c>
      <c r="AC152" s="75">
        <v>0</v>
      </c>
      <c r="AD152" s="214" t="s">
        <v>101</v>
      </c>
      <c r="AE152" s="214">
        <v>0</v>
      </c>
      <c r="AF152" s="215">
        <v>0</v>
      </c>
      <c r="AG152" s="214">
        <v>0</v>
      </c>
      <c r="AH152" s="216">
        <v>0</v>
      </c>
      <c r="AI152" s="63" t="s">
        <v>101</v>
      </c>
      <c r="AJ152" s="73">
        <v>0</v>
      </c>
      <c r="AK152" s="75">
        <v>0</v>
      </c>
      <c r="AL152" s="214" t="s">
        <v>101</v>
      </c>
      <c r="AM152" s="214">
        <v>0</v>
      </c>
      <c r="AN152" s="215">
        <v>0</v>
      </c>
      <c r="AO152" s="214">
        <v>0</v>
      </c>
      <c r="AP152" s="216">
        <v>0</v>
      </c>
      <c r="AQ152" s="217">
        <v>0</v>
      </c>
      <c r="AR152" s="217">
        <v>0</v>
      </c>
      <c r="AS152" s="217">
        <v>0</v>
      </c>
      <c r="AT152" s="218">
        <v>0</v>
      </c>
      <c r="AU152" s="63">
        <v>0</v>
      </c>
      <c r="AV152" s="75">
        <v>0</v>
      </c>
      <c r="AW152" s="63">
        <v>0</v>
      </c>
      <c r="AX152" s="75">
        <v>0</v>
      </c>
      <c r="AY152" s="218">
        <v>0</v>
      </c>
      <c r="AZ152" s="215">
        <v>20</v>
      </c>
      <c r="BA152" s="76">
        <v>20</v>
      </c>
      <c r="BB152" s="76">
        <v>20</v>
      </c>
      <c r="BC152" s="77">
        <v>0</v>
      </c>
      <c r="BD152" s="77">
        <v>0</v>
      </c>
      <c r="BE152" s="76">
        <v>20</v>
      </c>
      <c r="BF152" s="76">
        <v>20</v>
      </c>
      <c r="BG152" s="77">
        <v>0</v>
      </c>
      <c r="BH152" s="77">
        <v>0</v>
      </c>
      <c r="BI152" s="76">
        <v>20</v>
      </c>
      <c r="BJ152" s="76">
        <v>20</v>
      </c>
      <c r="BK152" s="77">
        <v>0</v>
      </c>
      <c r="BL152" s="77">
        <v>0</v>
      </c>
      <c r="BM152" s="76">
        <v>20</v>
      </c>
      <c r="BN152" s="76">
        <v>20</v>
      </c>
      <c r="BO152" s="77">
        <v>0</v>
      </c>
      <c r="BP152" s="77">
        <v>0</v>
      </c>
    </row>
    <row r="153" spans="1:68">
      <c r="A153" s="86" t="s">
        <v>1255</v>
      </c>
      <c r="B153" s="63" t="s">
        <v>101</v>
      </c>
      <c r="C153" s="73">
        <v>0</v>
      </c>
      <c r="D153" s="75">
        <v>0</v>
      </c>
      <c r="E153" s="214" t="s">
        <v>101</v>
      </c>
      <c r="F153" s="214">
        <v>0</v>
      </c>
      <c r="G153" s="215">
        <v>0</v>
      </c>
      <c r="H153" s="214">
        <v>0</v>
      </c>
      <c r="I153" s="216">
        <v>0</v>
      </c>
      <c r="J153" s="63" t="s">
        <v>101</v>
      </c>
      <c r="K153" s="73">
        <v>0</v>
      </c>
      <c r="L153" s="75">
        <v>0</v>
      </c>
      <c r="M153" s="214" t="s">
        <v>101</v>
      </c>
      <c r="N153" s="214">
        <v>0</v>
      </c>
      <c r="O153" s="215">
        <v>0</v>
      </c>
      <c r="P153" s="214">
        <v>0</v>
      </c>
      <c r="Q153" s="216">
        <v>0</v>
      </c>
      <c r="R153" s="217">
        <v>0</v>
      </c>
      <c r="S153" s="217">
        <v>0</v>
      </c>
      <c r="T153" s="217">
        <v>0</v>
      </c>
      <c r="U153" s="218">
        <v>0</v>
      </c>
      <c r="V153" s="63">
        <v>0</v>
      </c>
      <c r="W153" s="75">
        <v>0</v>
      </c>
      <c r="X153" s="63">
        <v>0</v>
      </c>
      <c r="Y153" s="75">
        <v>0</v>
      </c>
      <c r="Z153" s="218">
        <v>0</v>
      </c>
      <c r="AA153" s="63" t="s">
        <v>101</v>
      </c>
      <c r="AB153" s="73">
        <v>0</v>
      </c>
      <c r="AC153" s="75">
        <v>0</v>
      </c>
      <c r="AD153" s="214" t="s">
        <v>101</v>
      </c>
      <c r="AE153" s="214">
        <v>0</v>
      </c>
      <c r="AF153" s="215">
        <v>0</v>
      </c>
      <c r="AG153" s="214">
        <v>0</v>
      </c>
      <c r="AH153" s="216">
        <v>0</v>
      </c>
      <c r="AI153" s="63" t="s">
        <v>101</v>
      </c>
      <c r="AJ153" s="73">
        <v>0</v>
      </c>
      <c r="AK153" s="75">
        <v>0</v>
      </c>
      <c r="AL153" s="214" t="s">
        <v>101</v>
      </c>
      <c r="AM153" s="214">
        <v>0</v>
      </c>
      <c r="AN153" s="215">
        <v>0</v>
      </c>
      <c r="AO153" s="214">
        <v>0</v>
      </c>
      <c r="AP153" s="216">
        <v>0</v>
      </c>
      <c r="AQ153" s="217">
        <v>0</v>
      </c>
      <c r="AR153" s="217">
        <v>0</v>
      </c>
      <c r="AS153" s="217">
        <v>0</v>
      </c>
      <c r="AT153" s="218">
        <v>0</v>
      </c>
      <c r="AU153" s="63">
        <v>0</v>
      </c>
      <c r="AV153" s="75">
        <v>0</v>
      </c>
      <c r="AW153" s="63">
        <v>0</v>
      </c>
      <c r="AX153" s="75">
        <v>0</v>
      </c>
      <c r="AY153" s="218">
        <v>0</v>
      </c>
      <c r="AZ153" s="215">
        <v>20</v>
      </c>
      <c r="BA153" s="76">
        <v>20</v>
      </c>
      <c r="BB153" s="76">
        <v>20</v>
      </c>
      <c r="BC153" s="77">
        <v>0</v>
      </c>
      <c r="BD153" s="77">
        <v>0</v>
      </c>
      <c r="BE153" s="76">
        <v>20</v>
      </c>
      <c r="BF153" s="76">
        <v>20</v>
      </c>
      <c r="BG153" s="77">
        <v>0</v>
      </c>
      <c r="BH153" s="77">
        <v>0</v>
      </c>
      <c r="BI153" s="76">
        <v>20</v>
      </c>
      <c r="BJ153" s="76">
        <v>20</v>
      </c>
      <c r="BK153" s="77">
        <v>0</v>
      </c>
      <c r="BL153" s="77">
        <v>0</v>
      </c>
      <c r="BM153" s="76">
        <v>20</v>
      </c>
      <c r="BN153" s="76">
        <v>20</v>
      </c>
      <c r="BO153" s="77">
        <v>0</v>
      </c>
      <c r="BP153" s="77">
        <v>0</v>
      </c>
    </row>
    <row r="154" spans="1:68">
      <c r="A154" s="86" t="s">
        <v>1256</v>
      </c>
      <c r="B154" s="63" t="s">
        <v>101</v>
      </c>
      <c r="C154" s="73">
        <v>0</v>
      </c>
      <c r="D154" s="75">
        <v>0</v>
      </c>
      <c r="E154" s="214" t="s">
        <v>101</v>
      </c>
      <c r="F154" s="214">
        <v>0</v>
      </c>
      <c r="G154" s="215">
        <v>0</v>
      </c>
      <c r="H154" s="214">
        <v>0</v>
      </c>
      <c r="I154" s="216">
        <v>0</v>
      </c>
      <c r="J154" s="63" t="s">
        <v>101</v>
      </c>
      <c r="K154" s="73">
        <v>0</v>
      </c>
      <c r="L154" s="75">
        <v>0</v>
      </c>
      <c r="M154" s="214" t="s">
        <v>101</v>
      </c>
      <c r="N154" s="214">
        <v>0</v>
      </c>
      <c r="O154" s="215">
        <v>0</v>
      </c>
      <c r="P154" s="214">
        <v>0</v>
      </c>
      <c r="Q154" s="216">
        <v>0</v>
      </c>
      <c r="R154" s="217">
        <v>0</v>
      </c>
      <c r="S154" s="217">
        <v>0</v>
      </c>
      <c r="T154" s="217">
        <v>0</v>
      </c>
      <c r="U154" s="218">
        <v>0</v>
      </c>
      <c r="V154" s="63">
        <v>0</v>
      </c>
      <c r="W154" s="75">
        <v>0</v>
      </c>
      <c r="X154" s="63">
        <v>0</v>
      </c>
      <c r="Y154" s="75">
        <v>0</v>
      </c>
      <c r="Z154" s="218">
        <v>0</v>
      </c>
      <c r="AA154" s="63" t="s">
        <v>101</v>
      </c>
      <c r="AB154" s="73">
        <v>0</v>
      </c>
      <c r="AC154" s="75">
        <v>0</v>
      </c>
      <c r="AD154" s="214" t="s">
        <v>101</v>
      </c>
      <c r="AE154" s="214">
        <v>0</v>
      </c>
      <c r="AF154" s="215">
        <v>0</v>
      </c>
      <c r="AG154" s="214">
        <v>0</v>
      </c>
      <c r="AH154" s="216">
        <v>0</v>
      </c>
      <c r="AI154" s="63" t="s">
        <v>101</v>
      </c>
      <c r="AJ154" s="73">
        <v>0</v>
      </c>
      <c r="AK154" s="75">
        <v>0</v>
      </c>
      <c r="AL154" s="214" t="s">
        <v>101</v>
      </c>
      <c r="AM154" s="214">
        <v>0</v>
      </c>
      <c r="AN154" s="215">
        <v>0</v>
      </c>
      <c r="AO154" s="214">
        <v>0</v>
      </c>
      <c r="AP154" s="216">
        <v>0</v>
      </c>
      <c r="AQ154" s="217">
        <v>0</v>
      </c>
      <c r="AR154" s="217">
        <v>0</v>
      </c>
      <c r="AS154" s="217">
        <v>0</v>
      </c>
      <c r="AT154" s="218">
        <v>0</v>
      </c>
      <c r="AU154" s="63">
        <v>0</v>
      </c>
      <c r="AV154" s="75">
        <v>0</v>
      </c>
      <c r="AW154" s="63">
        <v>0</v>
      </c>
      <c r="AX154" s="75">
        <v>0</v>
      </c>
      <c r="AY154" s="218">
        <v>0</v>
      </c>
      <c r="AZ154" s="215">
        <v>20</v>
      </c>
      <c r="BA154" s="76">
        <v>20</v>
      </c>
      <c r="BB154" s="76">
        <v>20</v>
      </c>
      <c r="BC154" s="77">
        <v>0</v>
      </c>
      <c r="BD154" s="77">
        <v>0</v>
      </c>
      <c r="BE154" s="76">
        <v>20</v>
      </c>
      <c r="BF154" s="76">
        <v>20</v>
      </c>
      <c r="BG154" s="77">
        <v>0</v>
      </c>
      <c r="BH154" s="77">
        <v>0</v>
      </c>
      <c r="BI154" s="76">
        <v>20</v>
      </c>
      <c r="BJ154" s="76">
        <v>20</v>
      </c>
      <c r="BK154" s="77">
        <v>0</v>
      </c>
      <c r="BL154" s="77">
        <v>0</v>
      </c>
      <c r="BM154" s="76">
        <v>20</v>
      </c>
      <c r="BN154" s="76">
        <v>20</v>
      </c>
      <c r="BO154" s="77">
        <v>0</v>
      </c>
      <c r="BP154" s="77">
        <v>0</v>
      </c>
    </row>
    <row r="155" spans="1:68">
      <c r="A155" s="86" t="s">
        <v>1257</v>
      </c>
      <c r="B155" s="63" t="s">
        <v>101</v>
      </c>
      <c r="C155" s="73">
        <v>0</v>
      </c>
      <c r="D155" s="75">
        <v>0</v>
      </c>
      <c r="E155" s="214" t="s">
        <v>101</v>
      </c>
      <c r="F155" s="214">
        <v>0</v>
      </c>
      <c r="G155" s="215">
        <v>0</v>
      </c>
      <c r="H155" s="214">
        <v>0</v>
      </c>
      <c r="I155" s="216">
        <v>0</v>
      </c>
      <c r="J155" s="63" t="s">
        <v>101</v>
      </c>
      <c r="K155" s="73">
        <v>0</v>
      </c>
      <c r="L155" s="75">
        <v>0</v>
      </c>
      <c r="M155" s="214" t="s">
        <v>101</v>
      </c>
      <c r="N155" s="214">
        <v>0</v>
      </c>
      <c r="O155" s="215">
        <v>0</v>
      </c>
      <c r="P155" s="214">
        <v>0</v>
      </c>
      <c r="Q155" s="216">
        <v>0</v>
      </c>
      <c r="R155" s="217">
        <v>0</v>
      </c>
      <c r="S155" s="217">
        <v>0</v>
      </c>
      <c r="T155" s="217">
        <v>0</v>
      </c>
      <c r="U155" s="218">
        <v>0</v>
      </c>
      <c r="V155" s="63">
        <v>0</v>
      </c>
      <c r="W155" s="75">
        <v>0</v>
      </c>
      <c r="X155" s="63">
        <v>0</v>
      </c>
      <c r="Y155" s="75">
        <v>0</v>
      </c>
      <c r="Z155" s="218">
        <v>0</v>
      </c>
      <c r="AA155" s="63" t="s">
        <v>101</v>
      </c>
      <c r="AB155" s="73">
        <v>0</v>
      </c>
      <c r="AC155" s="75">
        <v>0</v>
      </c>
      <c r="AD155" s="214" t="s">
        <v>101</v>
      </c>
      <c r="AE155" s="214">
        <v>0</v>
      </c>
      <c r="AF155" s="215">
        <v>0</v>
      </c>
      <c r="AG155" s="214">
        <v>0</v>
      </c>
      <c r="AH155" s="216">
        <v>0</v>
      </c>
      <c r="AI155" s="63" t="s">
        <v>101</v>
      </c>
      <c r="AJ155" s="73">
        <v>0</v>
      </c>
      <c r="AK155" s="75">
        <v>0</v>
      </c>
      <c r="AL155" s="214" t="s">
        <v>101</v>
      </c>
      <c r="AM155" s="214">
        <v>0</v>
      </c>
      <c r="AN155" s="215">
        <v>0</v>
      </c>
      <c r="AO155" s="214">
        <v>0</v>
      </c>
      <c r="AP155" s="216">
        <v>0</v>
      </c>
      <c r="AQ155" s="217">
        <v>0</v>
      </c>
      <c r="AR155" s="217">
        <v>0</v>
      </c>
      <c r="AS155" s="217">
        <v>0</v>
      </c>
      <c r="AT155" s="218">
        <v>0</v>
      </c>
      <c r="AU155" s="63">
        <v>0</v>
      </c>
      <c r="AV155" s="75">
        <v>0</v>
      </c>
      <c r="AW155" s="63">
        <v>0</v>
      </c>
      <c r="AX155" s="75">
        <v>0</v>
      </c>
      <c r="AY155" s="218">
        <v>0</v>
      </c>
      <c r="AZ155" s="215">
        <v>20</v>
      </c>
      <c r="BA155" s="76">
        <v>20</v>
      </c>
      <c r="BB155" s="76">
        <v>20</v>
      </c>
      <c r="BC155" s="77">
        <v>0</v>
      </c>
      <c r="BD155" s="77">
        <v>0</v>
      </c>
      <c r="BE155" s="76">
        <v>20</v>
      </c>
      <c r="BF155" s="76">
        <v>20</v>
      </c>
      <c r="BG155" s="77">
        <v>0</v>
      </c>
      <c r="BH155" s="77">
        <v>0</v>
      </c>
      <c r="BI155" s="76">
        <v>20</v>
      </c>
      <c r="BJ155" s="76">
        <v>20</v>
      </c>
      <c r="BK155" s="77">
        <v>0</v>
      </c>
      <c r="BL155" s="77">
        <v>0</v>
      </c>
      <c r="BM155" s="76">
        <v>20</v>
      </c>
      <c r="BN155" s="76">
        <v>20</v>
      </c>
      <c r="BO155" s="77">
        <v>0</v>
      </c>
      <c r="BP155" s="77">
        <v>0</v>
      </c>
    </row>
    <row r="156" spans="1:68">
      <c r="A156" s="86" t="s">
        <v>1245</v>
      </c>
      <c r="B156" s="63" t="s">
        <v>101</v>
      </c>
      <c r="C156" s="73">
        <v>0</v>
      </c>
      <c r="D156" s="75">
        <v>0</v>
      </c>
      <c r="E156" s="214" t="s">
        <v>101</v>
      </c>
      <c r="F156" s="214">
        <v>0</v>
      </c>
      <c r="G156" s="215">
        <v>0</v>
      </c>
      <c r="H156" s="214">
        <v>0</v>
      </c>
      <c r="I156" s="216">
        <v>0</v>
      </c>
      <c r="J156" s="63" t="s">
        <v>101</v>
      </c>
      <c r="K156" s="73">
        <v>0</v>
      </c>
      <c r="L156" s="75">
        <v>0</v>
      </c>
      <c r="M156" s="214" t="s">
        <v>101</v>
      </c>
      <c r="N156" s="214">
        <v>0</v>
      </c>
      <c r="O156" s="215">
        <v>0</v>
      </c>
      <c r="P156" s="214">
        <v>0</v>
      </c>
      <c r="Q156" s="216">
        <v>0</v>
      </c>
      <c r="R156" s="217">
        <v>0</v>
      </c>
      <c r="S156" s="217">
        <v>0</v>
      </c>
      <c r="T156" s="217">
        <v>0</v>
      </c>
      <c r="U156" s="218">
        <v>0</v>
      </c>
      <c r="V156" s="63">
        <v>0</v>
      </c>
      <c r="W156" s="75">
        <v>0</v>
      </c>
      <c r="X156" s="63">
        <v>0</v>
      </c>
      <c r="Y156" s="75">
        <v>0</v>
      </c>
      <c r="Z156" s="218">
        <v>0</v>
      </c>
      <c r="AA156" s="63" t="s">
        <v>101</v>
      </c>
      <c r="AB156" s="73">
        <v>0</v>
      </c>
      <c r="AC156" s="75">
        <v>0</v>
      </c>
      <c r="AD156" s="214" t="s">
        <v>101</v>
      </c>
      <c r="AE156" s="214">
        <v>0</v>
      </c>
      <c r="AF156" s="215">
        <v>0</v>
      </c>
      <c r="AG156" s="214">
        <v>0</v>
      </c>
      <c r="AH156" s="216">
        <v>0</v>
      </c>
      <c r="AI156" s="63" t="s">
        <v>101</v>
      </c>
      <c r="AJ156" s="73">
        <v>0</v>
      </c>
      <c r="AK156" s="75">
        <v>0</v>
      </c>
      <c r="AL156" s="214" t="s">
        <v>101</v>
      </c>
      <c r="AM156" s="214">
        <v>0</v>
      </c>
      <c r="AN156" s="215">
        <v>0</v>
      </c>
      <c r="AO156" s="214">
        <v>0</v>
      </c>
      <c r="AP156" s="216">
        <v>0</v>
      </c>
      <c r="AQ156" s="217">
        <v>0</v>
      </c>
      <c r="AR156" s="217">
        <v>0</v>
      </c>
      <c r="AS156" s="217">
        <v>0</v>
      </c>
      <c r="AT156" s="218">
        <v>0</v>
      </c>
      <c r="AU156" s="63">
        <v>0</v>
      </c>
      <c r="AV156" s="75">
        <v>0</v>
      </c>
      <c r="AW156" s="63">
        <v>0</v>
      </c>
      <c r="AX156" s="75">
        <v>0</v>
      </c>
      <c r="AY156" s="218">
        <v>0</v>
      </c>
      <c r="AZ156" s="215">
        <v>20</v>
      </c>
      <c r="BA156" s="76">
        <v>20</v>
      </c>
      <c r="BB156" s="76">
        <v>20</v>
      </c>
      <c r="BC156" s="77">
        <v>0</v>
      </c>
      <c r="BD156" s="77">
        <v>0</v>
      </c>
      <c r="BE156" s="76">
        <v>20</v>
      </c>
      <c r="BF156" s="76">
        <v>20</v>
      </c>
      <c r="BG156" s="77">
        <v>0</v>
      </c>
      <c r="BH156" s="77">
        <v>0</v>
      </c>
      <c r="BI156" s="76">
        <v>20</v>
      </c>
      <c r="BJ156" s="76">
        <v>20</v>
      </c>
      <c r="BK156" s="77">
        <v>0</v>
      </c>
      <c r="BL156" s="77">
        <v>0</v>
      </c>
      <c r="BM156" s="76">
        <v>20</v>
      </c>
      <c r="BN156" s="76">
        <v>20</v>
      </c>
      <c r="BO156" s="77">
        <v>0</v>
      </c>
      <c r="BP156" s="77">
        <v>0</v>
      </c>
    </row>
    <row r="157" spans="1:68">
      <c r="A157" s="86" t="s">
        <v>1247</v>
      </c>
      <c r="B157" s="63" t="s">
        <v>101</v>
      </c>
      <c r="C157" s="73">
        <v>0</v>
      </c>
      <c r="D157" s="75">
        <v>0</v>
      </c>
      <c r="E157" s="214" t="s">
        <v>101</v>
      </c>
      <c r="F157" s="214">
        <v>0</v>
      </c>
      <c r="G157" s="215">
        <v>0</v>
      </c>
      <c r="H157" s="214">
        <v>0</v>
      </c>
      <c r="I157" s="216">
        <v>0</v>
      </c>
      <c r="J157" s="63" t="s">
        <v>101</v>
      </c>
      <c r="K157" s="73">
        <v>0</v>
      </c>
      <c r="L157" s="75">
        <v>0</v>
      </c>
      <c r="M157" s="214" t="s">
        <v>101</v>
      </c>
      <c r="N157" s="214">
        <v>0</v>
      </c>
      <c r="O157" s="215">
        <v>0</v>
      </c>
      <c r="P157" s="214">
        <v>0</v>
      </c>
      <c r="Q157" s="216">
        <v>0</v>
      </c>
      <c r="R157" s="217">
        <v>0</v>
      </c>
      <c r="S157" s="217">
        <v>0</v>
      </c>
      <c r="T157" s="217">
        <v>0</v>
      </c>
      <c r="U157" s="218">
        <v>0</v>
      </c>
      <c r="V157" s="63">
        <v>0</v>
      </c>
      <c r="W157" s="75">
        <v>0</v>
      </c>
      <c r="X157" s="63">
        <v>0</v>
      </c>
      <c r="Y157" s="75">
        <v>0</v>
      </c>
      <c r="Z157" s="218">
        <v>0</v>
      </c>
      <c r="AA157" s="63" t="s">
        <v>101</v>
      </c>
      <c r="AB157" s="73">
        <v>0</v>
      </c>
      <c r="AC157" s="75">
        <v>0</v>
      </c>
      <c r="AD157" s="214" t="s">
        <v>101</v>
      </c>
      <c r="AE157" s="214">
        <v>0</v>
      </c>
      <c r="AF157" s="215">
        <v>0</v>
      </c>
      <c r="AG157" s="214">
        <v>0</v>
      </c>
      <c r="AH157" s="216">
        <v>0</v>
      </c>
      <c r="AI157" s="63" t="s">
        <v>101</v>
      </c>
      <c r="AJ157" s="73">
        <v>0</v>
      </c>
      <c r="AK157" s="75">
        <v>0</v>
      </c>
      <c r="AL157" s="214" t="s">
        <v>101</v>
      </c>
      <c r="AM157" s="214">
        <v>0</v>
      </c>
      <c r="AN157" s="215">
        <v>0</v>
      </c>
      <c r="AO157" s="214">
        <v>0</v>
      </c>
      <c r="AP157" s="216">
        <v>0</v>
      </c>
      <c r="AQ157" s="217">
        <v>0</v>
      </c>
      <c r="AR157" s="217">
        <v>0</v>
      </c>
      <c r="AS157" s="217">
        <v>0</v>
      </c>
      <c r="AT157" s="218">
        <v>0</v>
      </c>
      <c r="AU157" s="63">
        <v>0</v>
      </c>
      <c r="AV157" s="75">
        <v>0</v>
      </c>
      <c r="AW157" s="63">
        <v>0</v>
      </c>
      <c r="AX157" s="75">
        <v>0</v>
      </c>
      <c r="AY157" s="218">
        <v>0</v>
      </c>
      <c r="AZ157" s="215">
        <v>20</v>
      </c>
      <c r="BA157" s="76">
        <v>20</v>
      </c>
      <c r="BB157" s="76">
        <v>20</v>
      </c>
      <c r="BC157" s="77">
        <v>0</v>
      </c>
      <c r="BD157" s="77">
        <v>0</v>
      </c>
      <c r="BE157" s="76">
        <v>20</v>
      </c>
      <c r="BF157" s="76">
        <v>20</v>
      </c>
      <c r="BG157" s="77">
        <v>0</v>
      </c>
      <c r="BH157" s="77">
        <v>0</v>
      </c>
      <c r="BI157" s="76">
        <v>20</v>
      </c>
      <c r="BJ157" s="76">
        <v>20</v>
      </c>
      <c r="BK157" s="77">
        <v>0</v>
      </c>
      <c r="BL157" s="77">
        <v>0</v>
      </c>
      <c r="BM157" s="76">
        <v>20</v>
      </c>
      <c r="BN157" s="76">
        <v>20</v>
      </c>
      <c r="BO157" s="77">
        <v>0</v>
      </c>
      <c r="BP157" s="77">
        <v>0</v>
      </c>
    </row>
    <row r="158" spans="1:68">
      <c r="A158" s="86" t="s">
        <v>1249</v>
      </c>
      <c r="B158" s="63" t="s">
        <v>101</v>
      </c>
      <c r="C158" s="73">
        <v>0</v>
      </c>
      <c r="D158" s="75">
        <v>0</v>
      </c>
      <c r="E158" s="214" t="s">
        <v>101</v>
      </c>
      <c r="F158" s="214">
        <v>0</v>
      </c>
      <c r="G158" s="215">
        <v>0</v>
      </c>
      <c r="H158" s="214">
        <v>0</v>
      </c>
      <c r="I158" s="216">
        <v>0</v>
      </c>
      <c r="J158" s="63" t="s">
        <v>101</v>
      </c>
      <c r="K158" s="73">
        <v>0</v>
      </c>
      <c r="L158" s="75">
        <v>0</v>
      </c>
      <c r="M158" s="214" t="s">
        <v>101</v>
      </c>
      <c r="N158" s="214">
        <v>0</v>
      </c>
      <c r="O158" s="215">
        <v>0</v>
      </c>
      <c r="P158" s="214">
        <v>0</v>
      </c>
      <c r="Q158" s="216">
        <v>0</v>
      </c>
      <c r="R158" s="217">
        <v>0</v>
      </c>
      <c r="S158" s="217">
        <v>0</v>
      </c>
      <c r="T158" s="217">
        <v>0</v>
      </c>
      <c r="U158" s="218">
        <v>0</v>
      </c>
      <c r="V158" s="63">
        <v>0</v>
      </c>
      <c r="W158" s="75">
        <v>0</v>
      </c>
      <c r="X158" s="63">
        <v>0</v>
      </c>
      <c r="Y158" s="75">
        <v>0</v>
      </c>
      <c r="Z158" s="218">
        <v>0</v>
      </c>
      <c r="AA158" s="63" t="s">
        <v>101</v>
      </c>
      <c r="AB158" s="73">
        <v>0</v>
      </c>
      <c r="AC158" s="75">
        <v>0</v>
      </c>
      <c r="AD158" s="214" t="s">
        <v>101</v>
      </c>
      <c r="AE158" s="214">
        <v>0</v>
      </c>
      <c r="AF158" s="215">
        <v>0</v>
      </c>
      <c r="AG158" s="214">
        <v>0</v>
      </c>
      <c r="AH158" s="216">
        <v>0</v>
      </c>
      <c r="AI158" s="63" t="s">
        <v>101</v>
      </c>
      <c r="AJ158" s="73">
        <v>0</v>
      </c>
      <c r="AK158" s="75">
        <v>0</v>
      </c>
      <c r="AL158" s="214" t="s">
        <v>101</v>
      </c>
      <c r="AM158" s="214">
        <v>0</v>
      </c>
      <c r="AN158" s="215">
        <v>0</v>
      </c>
      <c r="AO158" s="214">
        <v>0</v>
      </c>
      <c r="AP158" s="216">
        <v>0</v>
      </c>
      <c r="AQ158" s="217">
        <v>0</v>
      </c>
      <c r="AR158" s="217">
        <v>0</v>
      </c>
      <c r="AS158" s="217">
        <v>0</v>
      </c>
      <c r="AT158" s="218">
        <v>0</v>
      </c>
      <c r="AU158" s="63">
        <v>0</v>
      </c>
      <c r="AV158" s="75">
        <v>0</v>
      </c>
      <c r="AW158" s="63">
        <v>0</v>
      </c>
      <c r="AX158" s="75">
        <v>0</v>
      </c>
      <c r="AY158" s="218">
        <v>0</v>
      </c>
      <c r="AZ158" s="215">
        <v>20</v>
      </c>
      <c r="BA158" s="76">
        <v>20</v>
      </c>
      <c r="BB158" s="76">
        <v>20</v>
      </c>
      <c r="BC158" s="77">
        <v>0</v>
      </c>
      <c r="BD158" s="77">
        <v>0</v>
      </c>
      <c r="BE158" s="76">
        <v>20</v>
      </c>
      <c r="BF158" s="76">
        <v>20</v>
      </c>
      <c r="BG158" s="77">
        <v>0</v>
      </c>
      <c r="BH158" s="77">
        <v>0</v>
      </c>
      <c r="BI158" s="76">
        <v>20</v>
      </c>
      <c r="BJ158" s="76">
        <v>20</v>
      </c>
      <c r="BK158" s="77">
        <v>0</v>
      </c>
      <c r="BL158" s="77">
        <v>0</v>
      </c>
      <c r="BM158" s="76">
        <v>20</v>
      </c>
      <c r="BN158" s="76">
        <v>20</v>
      </c>
      <c r="BO158" s="77">
        <v>0</v>
      </c>
      <c r="BP158" s="77">
        <v>0</v>
      </c>
    </row>
    <row r="159" spans="1:68">
      <c r="A159" s="86" t="s">
        <v>1261</v>
      </c>
      <c r="B159" s="63" t="s">
        <v>101</v>
      </c>
      <c r="C159" s="73">
        <v>0</v>
      </c>
      <c r="D159" s="75">
        <v>0</v>
      </c>
      <c r="E159" s="214" t="s">
        <v>101</v>
      </c>
      <c r="F159" s="214">
        <v>0</v>
      </c>
      <c r="G159" s="215">
        <v>0</v>
      </c>
      <c r="H159" s="214">
        <v>0</v>
      </c>
      <c r="I159" s="216">
        <v>0</v>
      </c>
      <c r="J159" s="63" t="s">
        <v>101</v>
      </c>
      <c r="K159" s="73">
        <v>0</v>
      </c>
      <c r="L159" s="75">
        <v>0</v>
      </c>
      <c r="M159" s="214" t="s">
        <v>101</v>
      </c>
      <c r="N159" s="214">
        <v>0</v>
      </c>
      <c r="O159" s="215">
        <v>0</v>
      </c>
      <c r="P159" s="214">
        <v>0</v>
      </c>
      <c r="Q159" s="216">
        <v>0</v>
      </c>
      <c r="R159" s="217">
        <v>0</v>
      </c>
      <c r="S159" s="217">
        <v>0</v>
      </c>
      <c r="T159" s="217">
        <v>0</v>
      </c>
      <c r="U159" s="218">
        <v>0</v>
      </c>
      <c r="V159" s="63">
        <v>0</v>
      </c>
      <c r="W159" s="75">
        <v>0</v>
      </c>
      <c r="X159" s="63">
        <v>0</v>
      </c>
      <c r="Y159" s="75">
        <v>0</v>
      </c>
      <c r="Z159" s="218">
        <v>0</v>
      </c>
      <c r="AA159" s="63" t="s">
        <v>101</v>
      </c>
      <c r="AB159" s="73">
        <v>0</v>
      </c>
      <c r="AC159" s="75">
        <v>0</v>
      </c>
      <c r="AD159" s="214" t="s">
        <v>101</v>
      </c>
      <c r="AE159" s="214">
        <v>0</v>
      </c>
      <c r="AF159" s="215">
        <v>0</v>
      </c>
      <c r="AG159" s="214">
        <v>0</v>
      </c>
      <c r="AH159" s="216">
        <v>0</v>
      </c>
      <c r="AI159" s="63" t="s">
        <v>101</v>
      </c>
      <c r="AJ159" s="73">
        <v>0</v>
      </c>
      <c r="AK159" s="75">
        <v>0</v>
      </c>
      <c r="AL159" s="214" t="s">
        <v>101</v>
      </c>
      <c r="AM159" s="214">
        <v>0</v>
      </c>
      <c r="AN159" s="215">
        <v>0</v>
      </c>
      <c r="AO159" s="214">
        <v>0</v>
      </c>
      <c r="AP159" s="216">
        <v>0</v>
      </c>
      <c r="AQ159" s="217">
        <v>0</v>
      </c>
      <c r="AR159" s="217">
        <v>0</v>
      </c>
      <c r="AS159" s="217">
        <v>0</v>
      </c>
      <c r="AT159" s="218">
        <v>0</v>
      </c>
      <c r="AU159" s="63">
        <v>0</v>
      </c>
      <c r="AV159" s="75">
        <v>0</v>
      </c>
      <c r="AW159" s="63">
        <v>0</v>
      </c>
      <c r="AX159" s="75">
        <v>0</v>
      </c>
      <c r="AY159" s="218">
        <v>0</v>
      </c>
      <c r="AZ159" s="215">
        <v>20</v>
      </c>
      <c r="BA159" s="76">
        <v>20</v>
      </c>
      <c r="BB159" s="76">
        <v>20</v>
      </c>
      <c r="BC159" s="77">
        <v>0</v>
      </c>
      <c r="BD159" s="77">
        <v>0</v>
      </c>
      <c r="BE159" s="76">
        <v>20</v>
      </c>
      <c r="BF159" s="76">
        <v>20</v>
      </c>
      <c r="BG159" s="77">
        <v>0</v>
      </c>
      <c r="BH159" s="77">
        <v>0</v>
      </c>
      <c r="BI159" s="76">
        <v>20</v>
      </c>
      <c r="BJ159" s="76">
        <v>20</v>
      </c>
      <c r="BK159" s="77">
        <v>0</v>
      </c>
      <c r="BL159" s="77">
        <v>0</v>
      </c>
      <c r="BM159" s="76">
        <v>20</v>
      </c>
      <c r="BN159" s="76">
        <v>20</v>
      </c>
      <c r="BO159" s="77">
        <v>0</v>
      </c>
      <c r="BP159" s="77">
        <v>0</v>
      </c>
    </row>
    <row r="160" spans="1:68">
      <c r="A160" s="86" t="s">
        <v>1263</v>
      </c>
      <c r="B160" s="63" t="s">
        <v>101</v>
      </c>
      <c r="C160" s="73">
        <v>0</v>
      </c>
      <c r="D160" s="75">
        <v>0</v>
      </c>
      <c r="E160" s="214" t="s">
        <v>101</v>
      </c>
      <c r="F160" s="214">
        <v>0</v>
      </c>
      <c r="G160" s="215">
        <v>0</v>
      </c>
      <c r="H160" s="214">
        <v>0</v>
      </c>
      <c r="I160" s="216">
        <v>0</v>
      </c>
      <c r="J160" s="63" t="s">
        <v>101</v>
      </c>
      <c r="K160" s="73">
        <v>0</v>
      </c>
      <c r="L160" s="75">
        <v>0</v>
      </c>
      <c r="M160" s="214" t="s">
        <v>101</v>
      </c>
      <c r="N160" s="214">
        <v>0</v>
      </c>
      <c r="O160" s="215">
        <v>0</v>
      </c>
      <c r="P160" s="214">
        <v>0</v>
      </c>
      <c r="Q160" s="216">
        <v>0</v>
      </c>
      <c r="R160" s="217">
        <v>0</v>
      </c>
      <c r="S160" s="217">
        <v>0</v>
      </c>
      <c r="T160" s="217">
        <v>0</v>
      </c>
      <c r="U160" s="218">
        <v>0</v>
      </c>
      <c r="V160" s="63">
        <v>0</v>
      </c>
      <c r="W160" s="75">
        <v>0</v>
      </c>
      <c r="X160" s="63">
        <v>0</v>
      </c>
      <c r="Y160" s="75">
        <v>0</v>
      </c>
      <c r="Z160" s="218">
        <v>0</v>
      </c>
      <c r="AA160" s="63" t="s">
        <v>101</v>
      </c>
      <c r="AB160" s="73">
        <v>0</v>
      </c>
      <c r="AC160" s="75">
        <v>0</v>
      </c>
      <c r="AD160" s="214" t="s">
        <v>101</v>
      </c>
      <c r="AE160" s="214">
        <v>0</v>
      </c>
      <c r="AF160" s="215">
        <v>0</v>
      </c>
      <c r="AG160" s="214">
        <v>0</v>
      </c>
      <c r="AH160" s="216">
        <v>0</v>
      </c>
      <c r="AI160" s="63" t="s">
        <v>101</v>
      </c>
      <c r="AJ160" s="73">
        <v>0</v>
      </c>
      <c r="AK160" s="75">
        <v>0</v>
      </c>
      <c r="AL160" s="214" t="s">
        <v>101</v>
      </c>
      <c r="AM160" s="214">
        <v>0</v>
      </c>
      <c r="AN160" s="215">
        <v>0</v>
      </c>
      <c r="AO160" s="214">
        <v>0</v>
      </c>
      <c r="AP160" s="216">
        <v>0</v>
      </c>
      <c r="AQ160" s="217">
        <v>0</v>
      </c>
      <c r="AR160" s="217">
        <v>0</v>
      </c>
      <c r="AS160" s="217">
        <v>0</v>
      </c>
      <c r="AT160" s="218">
        <v>0</v>
      </c>
      <c r="AU160" s="63">
        <v>0</v>
      </c>
      <c r="AV160" s="75">
        <v>0</v>
      </c>
      <c r="AW160" s="63">
        <v>0</v>
      </c>
      <c r="AX160" s="75">
        <v>0</v>
      </c>
      <c r="AY160" s="218">
        <v>0</v>
      </c>
      <c r="AZ160" s="215">
        <v>20</v>
      </c>
      <c r="BA160" s="76">
        <v>20</v>
      </c>
      <c r="BB160" s="76">
        <v>20</v>
      </c>
      <c r="BC160" s="77">
        <v>0</v>
      </c>
      <c r="BD160" s="77">
        <v>0</v>
      </c>
      <c r="BE160" s="76">
        <v>20</v>
      </c>
      <c r="BF160" s="76">
        <v>20</v>
      </c>
      <c r="BG160" s="77">
        <v>0</v>
      </c>
      <c r="BH160" s="77">
        <v>0</v>
      </c>
      <c r="BI160" s="76">
        <v>20</v>
      </c>
      <c r="BJ160" s="76">
        <v>20</v>
      </c>
      <c r="BK160" s="77">
        <v>0</v>
      </c>
      <c r="BL160" s="77">
        <v>0</v>
      </c>
      <c r="BM160" s="76">
        <v>20</v>
      </c>
      <c r="BN160" s="76">
        <v>20</v>
      </c>
      <c r="BO160" s="77">
        <v>0</v>
      </c>
      <c r="BP160" s="77">
        <v>0</v>
      </c>
    </row>
    <row r="161" spans="1:68">
      <c r="A161" s="86" t="s">
        <v>1269</v>
      </c>
      <c r="B161" s="63" t="s">
        <v>101</v>
      </c>
      <c r="C161" s="73">
        <v>0</v>
      </c>
      <c r="D161" s="75">
        <v>0</v>
      </c>
      <c r="E161" s="214" t="s">
        <v>101</v>
      </c>
      <c r="F161" s="214">
        <v>0</v>
      </c>
      <c r="G161" s="215">
        <v>0</v>
      </c>
      <c r="H161" s="214">
        <v>0</v>
      </c>
      <c r="I161" s="216">
        <v>0</v>
      </c>
      <c r="J161" s="63" t="s">
        <v>101</v>
      </c>
      <c r="K161" s="73">
        <v>0</v>
      </c>
      <c r="L161" s="75">
        <v>0</v>
      </c>
      <c r="M161" s="214" t="s">
        <v>101</v>
      </c>
      <c r="N161" s="214">
        <v>0</v>
      </c>
      <c r="O161" s="215">
        <v>0</v>
      </c>
      <c r="P161" s="214">
        <v>0</v>
      </c>
      <c r="Q161" s="216">
        <v>0</v>
      </c>
      <c r="R161" s="217">
        <v>0</v>
      </c>
      <c r="S161" s="217">
        <v>0</v>
      </c>
      <c r="T161" s="217">
        <v>0</v>
      </c>
      <c r="U161" s="218">
        <v>0</v>
      </c>
      <c r="V161" s="63">
        <v>0</v>
      </c>
      <c r="W161" s="75">
        <v>0</v>
      </c>
      <c r="X161" s="63">
        <v>0</v>
      </c>
      <c r="Y161" s="75">
        <v>0</v>
      </c>
      <c r="Z161" s="218">
        <v>0</v>
      </c>
      <c r="AA161" s="63" t="s">
        <v>101</v>
      </c>
      <c r="AB161" s="73">
        <v>0</v>
      </c>
      <c r="AC161" s="75">
        <v>0</v>
      </c>
      <c r="AD161" s="214" t="s">
        <v>101</v>
      </c>
      <c r="AE161" s="214">
        <v>0</v>
      </c>
      <c r="AF161" s="215">
        <v>0</v>
      </c>
      <c r="AG161" s="214">
        <v>0</v>
      </c>
      <c r="AH161" s="216">
        <v>0</v>
      </c>
      <c r="AI161" s="63" t="s">
        <v>101</v>
      </c>
      <c r="AJ161" s="73">
        <v>0</v>
      </c>
      <c r="AK161" s="75">
        <v>0</v>
      </c>
      <c r="AL161" s="214" t="s">
        <v>101</v>
      </c>
      <c r="AM161" s="214">
        <v>0</v>
      </c>
      <c r="AN161" s="215">
        <v>0</v>
      </c>
      <c r="AO161" s="214">
        <v>0</v>
      </c>
      <c r="AP161" s="216">
        <v>0</v>
      </c>
      <c r="AQ161" s="217">
        <v>0</v>
      </c>
      <c r="AR161" s="217">
        <v>0</v>
      </c>
      <c r="AS161" s="217">
        <v>0</v>
      </c>
      <c r="AT161" s="218">
        <v>0</v>
      </c>
      <c r="AU161" s="63">
        <v>0</v>
      </c>
      <c r="AV161" s="75">
        <v>0</v>
      </c>
      <c r="AW161" s="63">
        <v>0</v>
      </c>
      <c r="AX161" s="75">
        <v>0</v>
      </c>
      <c r="AY161" s="218">
        <v>0</v>
      </c>
      <c r="AZ161" s="215">
        <v>20</v>
      </c>
      <c r="BA161" s="76">
        <v>20</v>
      </c>
      <c r="BB161" s="76">
        <v>20</v>
      </c>
      <c r="BC161" s="77">
        <v>0</v>
      </c>
      <c r="BD161" s="77">
        <v>0</v>
      </c>
      <c r="BE161" s="76">
        <v>20</v>
      </c>
      <c r="BF161" s="76">
        <v>20</v>
      </c>
      <c r="BG161" s="77">
        <v>0</v>
      </c>
      <c r="BH161" s="77">
        <v>0</v>
      </c>
      <c r="BI161" s="76">
        <v>20</v>
      </c>
      <c r="BJ161" s="76">
        <v>20</v>
      </c>
      <c r="BK161" s="77">
        <v>0</v>
      </c>
      <c r="BL161" s="77">
        <v>0</v>
      </c>
      <c r="BM161" s="76">
        <v>20</v>
      </c>
      <c r="BN161" s="76">
        <v>20</v>
      </c>
      <c r="BO161" s="77">
        <v>0</v>
      </c>
      <c r="BP161" s="77">
        <v>0</v>
      </c>
    </row>
    <row r="162" spans="1:68">
      <c r="A162" s="86" t="s">
        <v>1271</v>
      </c>
      <c r="B162" s="63" t="s">
        <v>101</v>
      </c>
      <c r="C162" s="73">
        <v>0</v>
      </c>
      <c r="D162" s="75">
        <v>0</v>
      </c>
      <c r="E162" s="214" t="s">
        <v>101</v>
      </c>
      <c r="F162" s="214">
        <v>0</v>
      </c>
      <c r="G162" s="215">
        <v>0</v>
      </c>
      <c r="H162" s="214">
        <v>0</v>
      </c>
      <c r="I162" s="216">
        <v>0</v>
      </c>
      <c r="J162" s="63" t="s">
        <v>101</v>
      </c>
      <c r="K162" s="73">
        <v>0</v>
      </c>
      <c r="L162" s="75">
        <v>0</v>
      </c>
      <c r="M162" s="214" t="s">
        <v>101</v>
      </c>
      <c r="N162" s="214">
        <v>0</v>
      </c>
      <c r="O162" s="215">
        <v>0</v>
      </c>
      <c r="P162" s="214">
        <v>0</v>
      </c>
      <c r="Q162" s="216">
        <v>0</v>
      </c>
      <c r="R162" s="217">
        <v>0</v>
      </c>
      <c r="S162" s="217">
        <v>0</v>
      </c>
      <c r="T162" s="217">
        <v>0</v>
      </c>
      <c r="U162" s="218">
        <v>0</v>
      </c>
      <c r="V162" s="63">
        <v>0</v>
      </c>
      <c r="W162" s="75">
        <v>0</v>
      </c>
      <c r="X162" s="63">
        <v>0</v>
      </c>
      <c r="Y162" s="75">
        <v>0</v>
      </c>
      <c r="Z162" s="218">
        <v>0</v>
      </c>
      <c r="AA162" s="63" t="s">
        <v>101</v>
      </c>
      <c r="AB162" s="73">
        <v>0</v>
      </c>
      <c r="AC162" s="75">
        <v>0</v>
      </c>
      <c r="AD162" s="214" t="s">
        <v>101</v>
      </c>
      <c r="AE162" s="214">
        <v>0</v>
      </c>
      <c r="AF162" s="215">
        <v>0</v>
      </c>
      <c r="AG162" s="214">
        <v>0</v>
      </c>
      <c r="AH162" s="216">
        <v>0</v>
      </c>
      <c r="AI162" s="63" t="s">
        <v>101</v>
      </c>
      <c r="AJ162" s="73">
        <v>0</v>
      </c>
      <c r="AK162" s="75">
        <v>0</v>
      </c>
      <c r="AL162" s="214" t="s">
        <v>101</v>
      </c>
      <c r="AM162" s="214">
        <v>0</v>
      </c>
      <c r="AN162" s="215">
        <v>0</v>
      </c>
      <c r="AO162" s="214">
        <v>0</v>
      </c>
      <c r="AP162" s="216">
        <v>0</v>
      </c>
      <c r="AQ162" s="217">
        <v>0</v>
      </c>
      <c r="AR162" s="217">
        <v>0</v>
      </c>
      <c r="AS162" s="217">
        <v>0</v>
      </c>
      <c r="AT162" s="218">
        <v>0</v>
      </c>
      <c r="AU162" s="63">
        <v>0</v>
      </c>
      <c r="AV162" s="75">
        <v>0</v>
      </c>
      <c r="AW162" s="63">
        <v>0</v>
      </c>
      <c r="AX162" s="75">
        <v>0</v>
      </c>
      <c r="AY162" s="218">
        <v>0</v>
      </c>
      <c r="AZ162" s="215">
        <v>20</v>
      </c>
      <c r="BA162" s="76">
        <v>20</v>
      </c>
      <c r="BB162" s="76">
        <v>20</v>
      </c>
      <c r="BC162" s="77">
        <v>0</v>
      </c>
      <c r="BD162" s="77">
        <v>0</v>
      </c>
      <c r="BE162" s="76">
        <v>20</v>
      </c>
      <c r="BF162" s="76">
        <v>20</v>
      </c>
      <c r="BG162" s="77">
        <v>0</v>
      </c>
      <c r="BH162" s="77">
        <v>0</v>
      </c>
      <c r="BI162" s="76">
        <v>20</v>
      </c>
      <c r="BJ162" s="76">
        <v>20</v>
      </c>
      <c r="BK162" s="77">
        <v>0</v>
      </c>
      <c r="BL162" s="77">
        <v>0</v>
      </c>
      <c r="BM162" s="76">
        <v>20</v>
      </c>
      <c r="BN162" s="76">
        <v>20</v>
      </c>
      <c r="BO162" s="77">
        <v>0</v>
      </c>
      <c r="BP162" s="77">
        <v>0</v>
      </c>
    </row>
    <row r="163" spans="1:68">
      <c r="A163" s="86" t="s">
        <v>1272</v>
      </c>
      <c r="B163" s="63" t="s">
        <v>101</v>
      </c>
      <c r="C163" s="73">
        <v>0</v>
      </c>
      <c r="D163" s="75">
        <v>0</v>
      </c>
      <c r="E163" s="214" t="s">
        <v>101</v>
      </c>
      <c r="F163" s="214">
        <v>0</v>
      </c>
      <c r="G163" s="215">
        <v>0</v>
      </c>
      <c r="H163" s="214">
        <v>0</v>
      </c>
      <c r="I163" s="216">
        <v>0</v>
      </c>
      <c r="J163" s="63" t="s">
        <v>101</v>
      </c>
      <c r="K163" s="73">
        <v>0</v>
      </c>
      <c r="L163" s="75">
        <v>0</v>
      </c>
      <c r="M163" s="214" t="s">
        <v>101</v>
      </c>
      <c r="N163" s="214">
        <v>0</v>
      </c>
      <c r="O163" s="215">
        <v>0</v>
      </c>
      <c r="P163" s="214">
        <v>0</v>
      </c>
      <c r="Q163" s="216">
        <v>0</v>
      </c>
      <c r="R163" s="217">
        <v>0</v>
      </c>
      <c r="S163" s="217">
        <v>0</v>
      </c>
      <c r="T163" s="217">
        <v>0</v>
      </c>
      <c r="U163" s="218">
        <v>0</v>
      </c>
      <c r="V163" s="63">
        <v>0</v>
      </c>
      <c r="W163" s="75">
        <v>0</v>
      </c>
      <c r="X163" s="63">
        <v>0</v>
      </c>
      <c r="Y163" s="75">
        <v>0</v>
      </c>
      <c r="Z163" s="218">
        <v>0</v>
      </c>
      <c r="AA163" s="63" t="s">
        <v>101</v>
      </c>
      <c r="AB163" s="73">
        <v>0</v>
      </c>
      <c r="AC163" s="75">
        <v>0</v>
      </c>
      <c r="AD163" s="214" t="s">
        <v>101</v>
      </c>
      <c r="AE163" s="214">
        <v>0</v>
      </c>
      <c r="AF163" s="215">
        <v>0</v>
      </c>
      <c r="AG163" s="214">
        <v>0</v>
      </c>
      <c r="AH163" s="216">
        <v>0</v>
      </c>
      <c r="AI163" s="63" t="s">
        <v>101</v>
      </c>
      <c r="AJ163" s="73">
        <v>0</v>
      </c>
      <c r="AK163" s="75">
        <v>0</v>
      </c>
      <c r="AL163" s="214" t="s">
        <v>101</v>
      </c>
      <c r="AM163" s="214">
        <v>0</v>
      </c>
      <c r="AN163" s="215">
        <v>0</v>
      </c>
      <c r="AO163" s="214">
        <v>0</v>
      </c>
      <c r="AP163" s="216">
        <v>0</v>
      </c>
      <c r="AQ163" s="217">
        <v>0</v>
      </c>
      <c r="AR163" s="217">
        <v>0</v>
      </c>
      <c r="AS163" s="217">
        <v>0</v>
      </c>
      <c r="AT163" s="218">
        <v>0</v>
      </c>
      <c r="AU163" s="63">
        <v>0</v>
      </c>
      <c r="AV163" s="75">
        <v>0</v>
      </c>
      <c r="AW163" s="63">
        <v>0</v>
      </c>
      <c r="AX163" s="75">
        <v>0</v>
      </c>
      <c r="AY163" s="218">
        <v>0</v>
      </c>
      <c r="AZ163" s="215">
        <v>20</v>
      </c>
      <c r="BA163" s="76">
        <v>20</v>
      </c>
      <c r="BB163" s="76">
        <v>20</v>
      </c>
      <c r="BC163" s="77">
        <v>0</v>
      </c>
      <c r="BD163" s="77">
        <v>0</v>
      </c>
      <c r="BE163" s="76">
        <v>20</v>
      </c>
      <c r="BF163" s="76">
        <v>20</v>
      </c>
      <c r="BG163" s="77">
        <v>0</v>
      </c>
      <c r="BH163" s="77">
        <v>0</v>
      </c>
      <c r="BI163" s="76">
        <v>20</v>
      </c>
      <c r="BJ163" s="76">
        <v>20</v>
      </c>
      <c r="BK163" s="77">
        <v>0</v>
      </c>
      <c r="BL163" s="77">
        <v>0</v>
      </c>
      <c r="BM163" s="76">
        <v>20</v>
      </c>
      <c r="BN163" s="76">
        <v>20</v>
      </c>
      <c r="BO163" s="77">
        <v>0</v>
      </c>
      <c r="BP163" s="77">
        <v>0</v>
      </c>
    </row>
    <row r="164" spans="1:68">
      <c r="A164" s="86" t="s">
        <v>1273</v>
      </c>
      <c r="B164" s="63" t="s">
        <v>101</v>
      </c>
      <c r="C164" s="73">
        <v>0</v>
      </c>
      <c r="D164" s="75">
        <v>0</v>
      </c>
      <c r="E164" s="214" t="s">
        <v>101</v>
      </c>
      <c r="F164" s="214">
        <v>0</v>
      </c>
      <c r="G164" s="215">
        <v>0</v>
      </c>
      <c r="H164" s="214">
        <v>0</v>
      </c>
      <c r="I164" s="216">
        <v>0</v>
      </c>
      <c r="J164" s="63" t="s">
        <v>101</v>
      </c>
      <c r="K164" s="73">
        <v>0</v>
      </c>
      <c r="L164" s="75">
        <v>0</v>
      </c>
      <c r="M164" s="214" t="s">
        <v>101</v>
      </c>
      <c r="N164" s="214">
        <v>0</v>
      </c>
      <c r="O164" s="215">
        <v>0</v>
      </c>
      <c r="P164" s="214">
        <v>0</v>
      </c>
      <c r="Q164" s="216">
        <v>0</v>
      </c>
      <c r="R164" s="217">
        <v>0</v>
      </c>
      <c r="S164" s="217">
        <v>0</v>
      </c>
      <c r="T164" s="217">
        <v>0</v>
      </c>
      <c r="U164" s="218">
        <v>0</v>
      </c>
      <c r="V164" s="63">
        <v>0</v>
      </c>
      <c r="W164" s="75">
        <v>0</v>
      </c>
      <c r="X164" s="63">
        <v>0</v>
      </c>
      <c r="Y164" s="75">
        <v>0</v>
      </c>
      <c r="Z164" s="218">
        <v>0</v>
      </c>
      <c r="AA164" s="63" t="s">
        <v>101</v>
      </c>
      <c r="AB164" s="73">
        <v>0</v>
      </c>
      <c r="AC164" s="75">
        <v>0</v>
      </c>
      <c r="AD164" s="214" t="s">
        <v>101</v>
      </c>
      <c r="AE164" s="214">
        <v>0</v>
      </c>
      <c r="AF164" s="215">
        <v>0</v>
      </c>
      <c r="AG164" s="214">
        <v>0</v>
      </c>
      <c r="AH164" s="216">
        <v>0</v>
      </c>
      <c r="AI164" s="63" t="s">
        <v>101</v>
      </c>
      <c r="AJ164" s="73">
        <v>0</v>
      </c>
      <c r="AK164" s="75">
        <v>0</v>
      </c>
      <c r="AL164" s="214" t="s">
        <v>101</v>
      </c>
      <c r="AM164" s="214">
        <v>0</v>
      </c>
      <c r="AN164" s="215">
        <v>0</v>
      </c>
      <c r="AO164" s="214">
        <v>0</v>
      </c>
      <c r="AP164" s="216">
        <v>0</v>
      </c>
      <c r="AQ164" s="217">
        <v>0</v>
      </c>
      <c r="AR164" s="217">
        <v>0</v>
      </c>
      <c r="AS164" s="217">
        <v>0</v>
      </c>
      <c r="AT164" s="218">
        <v>0</v>
      </c>
      <c r="AU164" s="63">
        <v>0</v>
      </c>
      <c r="AV164" s="75">
        <v>0</v>
      </c>
      <c r="AW164" s="63">
        <v>0</v>
      </c>
      <c r="AX164" s="75">
        <v>0</v>
      </c>
      <c r="AY164" s="218">
        <v>0</v>
      </c>
      <c r="AZ164" s="215">
        <v>20</v>
      </c>
      <c r="BA164" s="76">
        <v>20</v>
      </c>
      <c r="BB164" s="76">
        <v>20</v>
      </c>
      <c r="BC164" s="77">
        <v>0</v>
      </c>
      <c r="BD164" s="77">
        <v>0</v>
      </c>
      <c r="BE164" s="76">
        <v>20</v>
      </c>
      <c r="BF164" s="76">
        <v>20</v>
      </c>
      <c r="BG164" s="77">
        <v>0</v>
      </c>
      <c r="BH164" s="77">
        <v>0</v>
      </c>
      <c r="BI164" s="76">
        <v>20</v>
      </c>
      <c r="BJ164" s="76">
        <v>20</v>
      </c>
      <c r="BK164" s="77">
        <v>0</v>
      </c>
      <c r="BL164" s="77">
        <v>0</v>
      </c>
      <c r="BM164" s="76">
        <v>20</v>
      </c>
      <c r="BN164" s="76">
        <v>20</v>
      </c>
      <c r="BO164" s="77">
        <v>0</v>
      </c>
      <c r="BP164" s="77">
        <v>0</v>
      </c>
    </row>
    <row r="165" spans="1:68">
      <c r="A165" s="86" t="s">
        <v>1274</v>
      </c>
      <c r="B165" s="63" t="s">
        <v>101</v>
      </c>
      <c r="C165" s="73">
        <v>0</v>
      </c>
      <c r="D165" s="75">
        <v>0</v>
      </c>
      <c r="E165" s="214" t="s">
        <v>101</v>
      </c>
      <c r="F165" s="214">
        <v>0</v>
      </c>
      <c r="G165" s="215">
        <v>0</v>
      </c>
      <c r="H165" s="214">
        <v>0</v>
      </c>
      <c r="I165" s="216">
        <v>0</v>
      </c>
      <c r="J165" s="63" t="s">
        <v>101</v>
      </c>
      <c r="K165" s="73">
        <v>0</v>
      </c>
      <c r="L165" s="75">
        <v>0</v>
      </c>
      <c r="M165" s="214" t="s">
        <v>101</v>
      </c>
      <c r="N165" s="214">
        <v>0</v>
      </c>
      <c r="O165" s="215">
        <v>0</v>
      </c>
      <c r="P165" s="214">
        <v>0</v>
      </c>
      <c r="Q165" s="216">
        <v>0</v>
      </c>
      <c r="R165" s="217">
        <v>0</v>
      </c>
      <c r="S165" s="217">
        <v>0</v>
      </c>
      <c r="T165" s="217">
        <v>0</v>
      </c>
      <c r="U165" s="218">
        <v>0</v>
      </c>
      <c r="V165" s="63">
        <v>0</v>
      </c>
      <c r="W165" s="75">
        <v>0</v>
      </c>
      <c r="X165" s="63">
        <v>0</v>
      </c>
      <c r="Y165" s="75">
        <v>0</v>
      </c>
      <c r="Z165" s="218">
        <v>0</v>
      </c>
      <c r="AA165" s="63" t="s">
        <v>101</v>
      </c>
      <c r="AB165" s="73">
        <v>0</v>
      </c>
      <c r="AC165" s="75">
        <v>0</v>
      </c>
      <c r="AD165" s="214" t="s">
        <v>101</v>
      </c>
      <c r="AE165" s="214">
        <v>0</v>
      </c>
      <c r="AF165" s="215">
        <v>0</v>
      </c>
      <c r="AG165" s="214">
        <v>0</v>
      </c>
      <c r="AH165" s="216">
        <v>0</v>
      </c>
      <c r="AI165" s="63" t="s">
        <v>101</v>
      </c>
      <c r="AJ165" s="73">
        <v>0</v>
      </c>
      <c r="AK165" s="75">
        <v>0</v>
      </c>
      <c r="AL165" s="214" t="s">
        <v>101</v>
      </c>
      <c r="AM165" s="214">
        <v>0</v>
      </c>
      <c r="AN165" s="215">
        <v>0</v>
      </c>
      <c r="AO165" s="214">
        <v>0</v>
      </c>
      <c r="AP165" s="216">
        <v>0</v>
      </c>
      <c r="AQ165" s="217">
        <v>0</v>
      </c>
      <c r="AR165" s="217">
        <v>0</v>
      </c>
      <c r="AS165" s="217">
        <v>0</v>
      </c>
      <c r="AT165" s="218">
        <v>0</v>
      </c>
      <c r="AU165" s="63">
        <v>0</v>
      </c>
      <c r="AV165" s="75">
        <v>0</v>
      </c>
      <c r="AW165" s="63">
        <v>0</v>
      </c>
      <c r="AX165" s="75">
        <v>0</v>
      </c>
      <c r="AY165" s="218">
        <v>0</v>
      </c>
      <c r="AZ165" s="215">
        <v>20</v>
      </c>
      <c r="BA165" s="76">
        <v>20</v>
      </c>
      <c r="BB165" s="76">
        <v>20</v>
      </c>
      <c r="BC165" s="77">
        <v>0</v>
      </c>
      <c r="BD165" s="77">
        <v>0</v>
      </c>
      <c r="BE165" s="76">
        <v>20</v>
      </c>
      <c r="BF165" s="76">
        <v>20</v>
      </c>
      <c r="BG165" s="77">
        <v>0</v>
      </c>
      <c r="BH165" s="77">
        <v>0</v>
      </c>
      <c r="BI165" s="76">
        <v>20</v>
      </c>
      <c r="BJ165" s="76">
        <v>20</v>
      </c>
      <c r="BK165" s="77">
        <v>0</v>
      </c>
      <c r="BL165" s="77">
        <v>0</v>
      </c>
      <c r="BM165" s="76">
        <v>20</v>
      </c>
      <c r="BN165" s="76">
        <v>20</v>
      </c>
      <c r="BO165" s="77">
        <v>0</v>
      </c>
      <c r="BP165" s="77">
        <v>0</v>
      </c>
    </row>
    <row r="166" spans="1:68">
      <c r="A166" s="86" t="s">
        <v>1276</v>
      </c>
      <c r="B166" s="63" t="s">
        <v>101</v>
      </c>
      <c r="C166" s="73">
        <v>0</v>
      </c>
      <c r="D166" s="75">
        <v>0</v>
      </c>
      <c r="E166" s="214" t="s">
        <v>101</v>
      </c>
      <c r="F166" s="214">
        <v>0</v>
      </c>
      <c r="G166" s="215">
        <v>0</v>
      </c>
      <c r="H166" s="214">
        <v>0</v>
      </c>
      <c r="I166" s="216">
        <v>0</v>
      </c>
      <c r="J166" s="63" t="s">
        <v>101</v>
      </c>
      <c r="K166" s="73">
        <v>0</v>
      </c>
      <c r="L166" s="75">
        <v>0</v>
      </c>
      <c r="M166" s="214" t="s">
        <v>101</v>
      </c>
      <c r="N166" s="214">
        <v>0</v>
      </c>
      <c r="O166" s="215">
        <v>0</v>
      </c>
      <c r="P166" s="214">
        <v>0</v>
      </c>
      <c r="Q166" s="216">
        <v>0</v>
      </c>
      <c r="R166" s="217">
        <v>0</v>
      </c>
      <c r="S166" s="217">
        <v>0</v>
      </c>
      <c r="T166" s="217">
        <v>0</v>
      </c>
      <c r="U166" s="218">
        <v>0</v>
      </c>
      <c r="V166" s="63">
        <v>0</v>
      </c>
      <c r="W166" s="75">
        <v>0</v>
      </c>
      <c r="X166" s="63">
        <v>0</v>
      </c>
      <c r="Y166" s="75">
        <v>0</v>
      </c>
      <c r="Z166" s="218">
        <v>0</v>
      </c>
      <c r="AA166" s="63" t="s">
        <v>101</v>
      </c>
      <c r="AB166" s="73">
        <v>0</v>
      </c>
      <c r="AC166" s="75">
        <v>0</v>
      </c>
      <c r="AD166" s="214" t="s">
        <v>101</v>
      </c>
      <c r="AE166" s="214">
        <v>0</v>
      </c>
      <c r="AF166" s="215">
        <v>0</v>
      </c>
      <c r="AG166" s="214">
        <v>0</v>
      </c>
      <c r="AH166" s="216">
        <v>0</v>
      </c>
      <c r="AI166" s="63" t="s">
        <v>101</v>
      </c>
      <c r="AJ166" s="73">
        <v>0</v>
      </c>
      <c r="AK166" s="75">
        <v>0</v>
      </c>
      <c r="AL166" s="214" t="s">
        <v>101</v>
      </c>
      <c r="AM166" s="214">
        <v>0</v>
      </c>
      <c r="AN166" s="215">
        <v>0</v>
      </c>
      <c r="AO166" s="214">
        <v>0</v>
      </c>
      <c r="AP166" s="216">
        <v>0</v>
      </c>
      <c r="AQ166" s="217">
        <v>0</v>
      </c>
      <c r="AR166" s="217">
        <v>0</v>
      </c>
      <c r="AS166" s="217">
        <v>0</v>
      </c>
      <c r="AT166" s="218">
        <v>0</v>
      </c>
      <c r="AU166" s="63">
        <v>0</v>
      </c>
      <c r="AV166" s="75">
        <v>0</v>
      </c>
      <c r="AW166" s="63">
        <v>0</v>
      </c>
      <c r="AX166" s="75">
        <v>0</v>
      </c>
      <c r="AY166" s="218">
        <v>0</v>
      </c>
      <c r="AZ166" s="215">
        <v>20</v>
      </c>
      <c r="BA166" s="76">
        <v>20</v>
      </c>
      <c r="BB166" s="76">
        <v>20</v>
      </c>
      <c r="BC166" s="77">
        <v>0</v>
      </c>
      <c r="BD166" s="77">
        <v>0</v>
      </c>
      <c r="BE166" s="76">
        <v>20</v>
      </c>
      <c r="BF166" s="76">
        <v>20</v>
      </c>
      <c r="BG166" s="77">
        <v>0</v>
      </c>
      <c r="BH166" s="77">
        <v>0</v>
      </c>
      <c r="BI166" s="76">
        <v>20</v>
      </c>
      <c r="BJ166" s="76">
        <v>20</v>
      </c>
      <c r="BK166" s="77">
        <v>0</v>
      </c>
      <c r="BL166" s="77">
        <v>0</v>
      </c>
      <c r="BM166" s="76">
        <v>20</v>
      </c>
      <c r="BN166" s="76">
        <v>20</v>
      </c>
      <c r="BO166" s="77">
        <v>0</v>
      </c>
      <c r="BP166" s="77">
        <v>0</v>
      </c>
    </row>
    <row r="167" spans="1:68">
      <c r="A167" s="86" t="s">
        <v>1278</v>
      </c>
      <c r="B167" s="63" t="s">
        <v>101</v>
      </c>
      <c r="C167" s="73">
        <v>0</v>
      </c>
      <c r="D167" s="75">
        <v>0</v>
      </c>
      <c r="E167" s="214" t="s">
        <v>101</v>
      </c>
      <c r="F167" s="214">
        <v>0</v>
      </c>
      <c r="G167" s="215">
        <v>0</v>
      </c>
      <c r="H167" s="214">
        <v>0</v>
      </c>
      <c r="I167" s="216">
        <v>0</v>
      </c>
      <c r="J167" s="63" t="s">
        <v>101</v>
      </c>
      <c r="K167" s="73">
        <v>0</v>
      </c>
      <c r="L167" s="75">
        <v>0</v>
      </c>
      <c r="M167" s="214" t="s">
        <v>101</v>
      </c>
      <c r="N167" s="214">
        <v>0</v>
      </c>
      <c r="O167" s="215">
        <v>0</v>
      </c>
      <c r="P167" s="214">
        <v>0</v>
      </c>
      <c r="Q167" s="216">
        <v>0</v>
      </c>
      <c r="R167" s="217">
        <v>0</v>
      </c>
      <c r="S167" s="217">
        <v>0</v>
      </c>
      <c r="T167" s="217">
        <v>0</v>
      </c>
      <c r="U167" s="218">
        <v>0</v>
      </c>
      <c r="V167" s="63">
        <v>0</v>
      </c>
      <c r="W167" s="75">
        <v>0</v>
      </c>
      <c r="X167" s="63">
        <v>0</v>
      </c>
      <c r="Y167" s="75">
        <v>0</v>
      </c>
      <c r="Z167" s="218">
        <v>0</v>
      </c>
      <c r="AA167" s="63" t="s">
        <v>101</v>
      </c>
      <c r="AB167" s="73">
        <v>0</v>
      </c>
      <c r="AC167" s="75">
        <v>0</v>
      </c>
      <c r="AD167" s="214" t="s">
        <v>101</v>
      </c>
      <c r="AE167" s="214">
        <v>0</v>
      </c>
      <c r="AF167" s="215">
        <v>0</v>
      </c>
      <c r="AG167" s="214">
        <v>0</v>
      </c>
      <c r="AH167" s="216">
        <v>0</v>
      </c>
      <c r="AI167" s="63" t="s">
        <v>101</v>
      </c>
      <c r="AJ167" s="73">
        <v>0</v>
      </c>
      <c r="AK167" s="75">
        <v>0</v>
      </c>
      <c r="AL167" s="214" t="s">
        <v>101</v>
      </c>
      <c r="AM167" s="214">
        <v>0</v>
      </c>
      <c r="AN167" s="215">
        <v>0</v>
      </c>
      <c r="AO167" s="214">
        <v>0</v>
      </c>
      <c r="AP167" s="216">
        <v>0</v>
      </c>
      <c r="AQ167" s="217">
        <v>0</v>
      </c>
      <c r="AR167" s="217">
        <v>0</v>
      </c>
      <c r="AS167" s="217">
        <v>0</v>
      </c>
      <c r="AT167" s="218">
        <v>0</v>
      </c>
      <c r="AU167" s="63">
        <v>0</v>
      </c>
      <c r="AV167" s="75">
        <v>0</v>
      </c>
      <c r="AW167" s="63">
        <v>0</v>
      </c>
      <c r="AX167" s="75">
        <v>0</v>
      </c>
      <c r="AY167" s="218">
        <v>0</v>
      </c>
      <c r="AZ167" s="215">
        <v>20</v>
      </c>
      <c r="BA167" s="76">
        <v>20</v>
      </c>
      <c r="BB167" s="76">
        <v>20</v>
      </c>
      <c r="BC167" s="77">
        <v>0</v>
      </c>
      <c r="BD167" s="77">
        <v>0</v>
      </c>
      <c r="BE167" s="76">
        <v>20</v>
      </c>
      <c r="BF167" s="76">
        <v>20</v>
      </c>
      <c r="BG167" s="77">
        <v>0</v>
      </c>
      <c r="BH167" s="77">
        <v>0</v>
      </c>
      <c r="BI167" s="76">
        <v>20</v>
      </c>
      <c r="BJ167" s="76">
        <v>20</v>
      </c>
      <c r="BK167" s="77">
        <v>0</v>
      </c>
      <c r="BL167" s="77">
        <v>0</v>
      </c>
      <c r="BM167" s="76">
        <v>20</v>
      </c>
      <c r="BN167" s="76">
        <v>20</v>
      </c>
      <c r="BO167" s="77">
        <v>0</v>
      </c>
      <c r="BP167" s="77">
        <v>0</v>
      </c>
    </row>
    <row r="168" spans="1:68">
      <c r="A168" s="86" t="s">
        <v>1280</v>
      </c>
      <c r="B168" s="63" t="s">
        <v>101</v>
      </c>
      <c r="C168" s="73">
        <v>0</v>
      </c>
      <c r="D168" s="75">
        <v>0</v>
      </c>
      <c r="E168" s="214" t="s">
        <v>101</v>
      </c>
      <c r="F168" s="214">
        <v>0</v>
      </c>
      <c r="G168" s="215">
        <v>0</v>
      </c>
      <c r="H168" s="214">
        <v>0</v>
      </c>
      <c r="I168" s="216">
        <v>0</v>
      </c>
      <c r="J168" s="63" t="s">
        <v>101</v>
      </c>
      <c r="K168" s="73">
        <v>0</v>
      </c>
      <c r="L168" s="75">
        <v>0</v>
      </c>
      <c r="M168" s="214" t="s">
        <v>101</v>
      </c>
      <c r="N168" s="214">
        <v>0</v>
      </c>
      <c r="O168" s="215">
        <v>0</v>
      </c>
      <c r="P168" s="214">
        <v>0</v>
      </c>
      <c r="Q168" s="216">
        <v>0</v>
      </c>
      <c r="R168" s="217">
        <v>0</v>
      </c>
      <c r="S168" s="217">
        <v>0</v>
      </c>
      <c r="T168" s="217">
        <v>0</v>
      </c>
      <c r="U168" s="218">
        <v>0</v>
      </c>
      <c r="V168" s="63">
        <v>0</v>
      </c>
      <c r="W168" s="75">
        <v>0</v>
      </c>
      <c r="X168" s="63">
        <v>0</v>
      </c>
      <c r="Y168" s="75">
        <v>0</v>
      </c>
      <c r="Z168" s="218">
        <v>0</v>
      </c>
      <c r="AA168" s="63" t="s">
        <v>101</v>
      </c>
      <c r="AB168" s="73">
        <v>0</v>
      </c>
      <c r="AC168" s="75">
        <v>0</v>
      </c>
      <c r="AD168" s="214" t="s">
        <v>101</v>
      </c>
      <c r="AE168" s="214">
        <v>0</v>
      </c>
      <c r="AF168" s="215">
        <v>0</v>
      </c>
      <c r="AG168" s="214">
        <v>0</v>
      </c>
      <c r="AH168" s="216">
        <v>0</v>
      </c>
      <c r="AI168" s="63" t="s">
        <v>101</v>
      </c>
      <c r="AJ168" s="73">
        <v>0</v>
      </c>
      <c r="AK168" s="75">
        <v>0</v>
      </c>
      <c r="AL168" s="214" t="s">
        <v>101</v>
      </c>
      <c r="AM168" s="214">
        <v>0</v>
      </c>
      <c r="AN168" s="215">
        <v>0</v>
      </c>
      <c r="AO168" s="214">
        <v>0</v>
      </c>
      <c r="AP168" s="216">
        <v>0</v>
      </c>
      <c r="AQ168" s="217">
        <v>0</v>
      </c>
      <c r="AR168" s="217">
        <v>0</v>
      </c>
      <c r="AS168" s="217">
        <v>0</v>
      </c>
      <c r="AT168" s="218">
        <v>0</v>
      </c>
      <c r="AU168" s="63">
        <v>0</v>
      </c>
      <c r="AV168" s="75">
        <v>0</v>
      </c>
      <c r="AW168" s="63">
        <v>0</v>
      </c>
      <c r="AX168" s="75">
        <v>0</v>
      </c>
      <c r="AY168" s="218">
        <v>0</v>
      </c>
      <c r="AZ168" s="215">
        <v>20</v>
      </c>
      <c r="BA168" s="76">
        <v>20</v>
      </c>
      <c r="BB168" s="76">
        <v>20</v>
      </c>
      <c r="BC168" s="77">
        <v>0</v>
      </c>
      <c r="BD168" s="77">
        <v>0</v>
      </c>
      <c r="BE168" s="76">
        <v>20</v>
      </c>
      <c r="BF168" s="76">
        <v>20</v>
      </c>
      <c r="BG168" s="77">
        <v>0</v>
      </c>
      <c r="BH168" s="77">
        <v>0</v>
      </c>
      <c r="BI168" s="76">
        <v>20</v>
      </c>
      <c r="BJ168" s="76">
        <v>20</v>
      </c>
      <c r="BK168" s="77">
        <v>0</v>
      </c>
      <c r="BL168" s="77">
        <v>0</v>
      </c>
      <c r="BM168" s="76">
        <v>20</v>
      </c>
      <c r="BN168" s="76">
        <v>20</v>
      </c>
      <c r="BO168" s="77">
        <v>0</v>
      </c>
      <c r="BP168" s="77">
        <v>0</v>
      </c>
    </row>
    <row r="169" spans="1:68">
      <c r="A169" s="86" t="s">
        <v>1281</v>
      </c>
      <c r="B169" s="63" t="s">
        <v>101</v>
      </c>
      <c r="C169" s="73">
        <v>0</v>
      </c>
      <c r="D169" s="75">
        <v>0</v>
      </c>
      <c r="E169" s="214" t="s">
        <v>101</v>
      </c>
      <c r="F169" s="214">
        <v>0</v>
      </c>
      <c r="G169" s="215">
        <v>0</v>
      </c>
      <c r="H169" s="214">
        <v>0</v>
      </c>
      <c r="I169" s="216">
        <v>0</v>
      </c>
      <c r="J169" s="63" t="s">
        <v>101</v>
      </c>
      <c r="K169" s="73">
        <v>0</v>
      </c>
      <c r="L169" s="75">
        <v>0</v>
      </c>
      <c r="M169" s="214" t="s">
        <v>101</v>
      </c>
      <c r="N169" s="214">
        <v>0</v>
      </c>
      <c r="O169" s="215">
        <v>0</v>
      </c>
      <c r="P169" s="214">
        <v>0</v>
      </c>
      <c r="Q169" s="216">
        <v>0</v>
      </c>
      <c r="R169" s="217">
        <v>0</v>
      </c>
      <c r="S169" s="217">
        <v>0</v>
      </c>
      <c r="T169" s="217">
        <v>0</v>
      </c>
      <c r="U169" s="218">
        <v>0</v>
      </c>
      <c r="V169" s="63">
        <v>0</v>
      </c>
      <c r="W169" s="75">
        <v>0</v>
      </c>
      <c r="X169" s="63">
        <v>0</v>
      </c>
      <c r="Y169" s="75">
        <v>0</v>
      </c>
      <c r="Z169" s="218">
        <v>0</v>
      </c>
      <c r="AA169" s="63" t="s">
        <v>101</v>
      </c>
      <c r="AB169" s="73">
        <v>0</v>
      </c>
      <c r="AC169" s="75">
        <v>0</v>
      </c>
      <c r="AD169" s="214" t="s">
        <v>101</v>
      </c>
      <c r="AE169" s="214">
        <v>0</v>
      </c>
      <c r="AF169" s="215">
        <v>0</v>
      </c>
      <c r="AG169" s="214">
        <v>0</v>
      </c>
      <c r="AH169" s="216">
        <v>0</v>
      </c>
      <c r="AI169" s="63" t="s">
        <v>101</v>
      </c>
      <c r="AJ169" s="73">
        <v>0</v>
      </c>
      <c r="AK169" s="75">
        <v>0</v>
      </c>
      <c r="AL169" s="214" t="s">
        <v>101</v>
      </c>
      <c r="AM169" s="214">
        <v>0</v>
      </c>
      <c r="AN169" s="215">
        <v>0</v>
      </c>
      <c r="AO169" s="214">
        <v>0</v>
      </c>
      <c r="AP169" s="216">
        <v>0</v>
      </c>
      <c r="AQ169" s="217">
        <v>0</v>
      </c>
      <c r="AR169" s="217">
        <v>0</v>
      </c>
      <c r="AS169" s="217">
        <v>0</v>
      </c>
      <c r="AT169" s="218">
        <v>0</v>
      </c>
      <c r="AU169" s="63">
        <v>0</v>
      </c>
      <c r="AV169" s="75">
        <v>0</v>
      </c>
      <c r="AW169" s="63">
        <v>0</v>
      </c>
      <c r="AX169" s="75">
        <v>0</v>
      </c>
      <c r="AY169" s="218">
        <v>0</v>
      </c>
      <c r="AZ169" s="215">
        <v>20</v>
      </c>
      <c r="BA169" s="76">
        <v>20</v>
      </c>
      <c r="BB169" s="76">
        <v>20</v>
      </c>
      <c r="BC169" s="77">
        <v>0</v>
      </c>
      <c r="BD169" s="77">
        <v>0</v>
      </c>
      <c r="BE169" s="76">
        <v>20</v>
      </c>
      <c r="BF169" s="76">
        <v>20</v>
      </c>
      <c r="BG169" s="77">
        <v>0</v>
      </c>
      <c r="BH169" s="77">
        <v>0</v>
      </c>
      <c r="BI169" s="76">
        <v>20</v>
      </c>
      <c r="BJ169" s="76">
        <v>20</v>
      </c>
      <c r="BK169" s="77">
        <v>0</v>
      </c>
      <c r="BL169" s="77">
        <v>0</v>
      </c>
      <c r="BM169" s="76">
        <v>20</v>
      </c>
      <c r="BN169" s="76">
        <v>20</v>
      </c>
      <c r="BO169" s="77">
        <v>0</v>
      </c>
      <c r="BP169" s="77">
        <v>0</v>
      </c>
    </row>
    <row r="170" spans="1:68">
      <c r="A170" s="86" t="s">
        <v>1287</v>
      </c>
      <c r="B170" s="63" t="s">
        <v>101</v>
      </c>
      <c r="C170" s="73">
        <v>0</v>
      </c>
      <c r="D170" s="75">
        <v>0</v>
      </c>
      <c r="E170" s="214" t="s">
        <v>101</v>
      </c>
      <c r="F170" s="214">
        <v>0</v>
      </c>
      <c r="G170" s="215">
        <v>0</v>
      </c>
      <c r="H170" s="214">
        <v>0</v>
      </c>
      <c r="I170" s="216">
        <v>0</v>
      </c>
      <c r="J170" s="63" t="s">
        <v>101</v>
      </c>
      <c r="K170" s="73">
        <v>0</v>
      </c>
      <c r="L170" s="75">
        <v>0</v>
      </c>
      <c r="M170" s="214" t="s">
        <v>101</v>
      </c>
      <c r="N170" s="214">
        <v>0</v>
      </c>
      <c r="O170" s="215">
        <v>0</v>
      </c>
      <c r="P170" s="214">
        <v>0</v>
      </c>
      <c r="Q170" s="216">
        <v>0</v>
      </c>
      <c r="R170" s="217">
        <v>0</v>
      </c>
      <c r="S170" s="217">
        <v>0</v>
      </c>
      <c r="T170" s="217">
        <v>0</v>
      </c>
      <c r="U170" s="218">
        <v>0</v>
      </c>
      <c r="V170" s="63">
        <v>0</v>
      </c>
      <c r="W170" s="75">
        <v>0</v>
      </c>
      <c r="X170" s="63">
        <v>0</v>
      </c>
      <c r="Y170" s="75">
        <v>0</v>
      </c>
      <c r="Z170" s="218">
        <v>0</v>
      </c>
      <c r="AA170" s="63" t="s">
        <v>101</v>
      </c>
      <c r="AB170" s="73">
        <v>0</v>
      </c>
      <c r="AC170" s="75">
        <v>0</v>
      </c>
      <c r="AD170" s="214" t="s">
        <v>101</v>
      </c>
      <c r="AE170" s="214">
        <v>0</v>
      </c>
      <c r="AF170" s="215">
        <v>0</v>
      </c>
      <c r="AG170" s="214">
        <v>0</v>
      </c>
      <c r="AH170" s="216">
        <v>0</v>
      </c>
      <c r="AI170" s="63" t="s">
        <v>101</v>
      </c>
      <c r="AJ170" s="73">
        <v>0</v>
      </c>
      <c r="AK170" s="75">
        <v>0</v>
      </c>
      <c r="AL170" s="214" t="s">
        <v>101</v>
      </c>
      <c r="AM170" s="214">
        <v>0</v>
      </c>
      <c r="AN170" s="215">
        <v>0</v>
      </c>
      <c r="AO170" s="214">
        <v>0</v>
      </c>
      <c r="AP170" s="216">
        <v>0</v>
      </c>
      <c r="AQ170" s="217">
        <v>0</v>
      </c>
      <c r="AR170" s="217">
        <v>0</v>
      </c>
      <c r="AS170" s="217">
        <v>0</v>
      </c>
      <c r="AT170" s="218">
        <v>0</v>
      </c>
      <c r="AU170" s="63">
        <v>0</v>
      </c>
      <c r="AV170" s="75">
        <v>0</v>
      </c>
      <c r="AW170" s="63">
        <v>0</v>
      </c>
      <c r="AX170" s="75">
        <v>0</v>
      </c>
      <c r="AY170" s="218">
        <v>0</v>
      </c>
      <c r="AZ170" s="215">
        <v>20</v>
      </c>
      <c r="BA170" s="76">
        <v>20</v>
      </c>
      <c r="BB170" s="76">
        <v>20</v>
      </c>
      <c r="BC170" s="77">
        <v>0</v>
      </c>
      <c r="BD170" s="77">
        <v>0</v>
      </c>
      <c r="BE170" s="76">
        <v>20</v>
      </c>
      <c r="BF170" s="76">
        <v>20</v>
      </c>
      <c r="BG170" s="77">
        <v>0</v>
      </c>
      <c r="BH170" s="77">
        <v>0</v>
      </c>
      <c r="BI170" s="76">
        <v>20</v>
      </c>
      <c r="BJ170" s="76">
        <v>20</v>
      </c>
      <c r="BK170" s="77">
        <v>0</v>
      </c>
      <c r="BL170" s="77">
        <v>0</v>
      </c>
      <c r="BM170" s="76">
        <v>20</v>
      </c>
      <c r="BN170" s="76">
        <v>20</v>
      </c>
      <c r="BO170" s="77">
        <v>0</v>
      </c>
      <c r="BP170" s="77">
        <v>0</v>
      </c>
    </row>
    <row r="171" spans="1:68">
      <c r="A171" s="86" t="s">
        <v>1299</v>
      </c>
      <c r="B171" s="63" t="s">
        <v>101</v>
      </c>
      <c r="C171" s="73">
        <v>0</v>
      </c>
      <c r="D171" s="75">
        <v>0</v>
      </c>
      <c r="E171" s="214" t="s">
        <v>101</v>
      </c>
      <c r="F171" s="214">
        <v>0</v>
      </c>
      <c r="G171" s="215">
        <v>0</v>
      </c>
      <c r="H171" s="214">
        <v>0</v>
      </c>
      <c r="I171" s="216">
        <v>0</v>
      </c>
      <c r="J171" s="63" t="s">
        <v>101</v>
      </c>
      <c r="K171" s="73">
        <v>0</v>
      </c>
      <c r="L171" s="75">
        <v>0</v>
      </c>
      <c r="M171" s="214" t="s">
        <v>101</v>
      </c>
      <c r="N171" s="214">
        <v>0</v>
      </c>
      <c r="O171" s="215">
        <v>0</v>
      </c>
      <c r="P171" s="214">
        <v>0</v>
      </c>
      <c r="Q171" s="216">
        <v>0</v>
      </c>
      <c r="R171" s="217">
        <v>0</v>
      </c>
      <c r="S171" s="217">
        <v>0</v>
      </c>
      <c r="T171" s="217">
        <v>0</v>
      </c>
      <c r="U171" s="218">
        <v>0</v>
      </c>
      <c r="V171" s="63">
        <v>0</v>
      </c>
      <c r="W171" s="75">
        <v>0</v>
      </c>
      <c r="X171" s="63">
        <v>0</v>
      </c>
      <c r="Y171" s="75">
        <v>0</v>
      </c>
      <c r="Z171" s="218">
        <v>0</v>
      </c>
      <c r="AA171" s="63" t="s">
        <v>101</v>
      </c>
      <c r="AB171" s="73">
        <v>0</v>
      </c>
      <c r="AC171" s="75">
        <v>0</v>
      </c>
      <c r="AD171" s="214" t="s">
        <v>101</v>
      </c>
      <c r="AE171" s="214">
        <v>0</v>
      </c>
      <c r="AF171" s="215">
        <v>0</v>
      </c>
      <c r="AG171" s="214">
        <v>0</v>
      </c>
      <c r="AH171" s="216">
        <v>0</v>
      </c>
      <c r="AI171" s="63" t="s">
        <v>101</v>
      </c>
      <c r="AJ171" s="73">
        <v>0</v>
      </c>
      <c r="AK171" s="75">
        <v>0</v>
      </c>
      <c r="AL171" s="214" t="s">
        <v>101</v>
      </c>
      <c r="AM171" s="214">
        <v>0</v>
      </c>
      <c r="AN171" s="215">
        <v>0</v>
      </c>
      <c r="AO171" s="214">
        <v>0</v>
      </c>
      <c r="AP171" s="216">
        <v>0</v>
      </c>
      <c r="AQ171" s="217">
        <v>0</v>
      </c>
      <c r="AR171" s="217">
        <v>0</v>
      </c>
      <c r="AS171" s="217">
        <v>0</v>
      </c>
      <c r="AT171" s="218">
        <v>0</v>
      </c>
      <c r="AU171" s="63">
        <v>0</v>
      </c>
      <c r="AV171" s="75">
        <v>0</v>
      </c>
      <c r="AW171" s="63">
        <v>0</v>
      </c>
      <c r="AX171" s="75">
        <v>0</v>
      </c>
      <c r="AY171" s="218">
        <v>0</v>
      </c>
      <c r="AZ171" s="215">
        <v>20</v>
      </c>
      <c r="BA171" s="76">
        <v>20</v>
      </c>
      <c r="BB171" s="76">
        <v>20</v>
      </c>
      <c r="BC171" s="77">
        <v>0</v>
      </c>
      <c r="BD171" s="77">
        <v>0</v>
      </c>
      <c r="BE171" s="76">
        <v>20</v>
      </c>
      <c r="BF171" s="76">
        <v>20</v>
      </c>
      <c r="BG171" s="77">
        <v>0</v>
      </c>
      <c r="BH171" s="77">
        <v>0</v>
      </c>
      <c r="BI171" s="76">
        <v>20</v>
      </c>
      <c r="BJ171" s="76">
        <v>20</v>
      </c>
      <c r="BK171" s="77">
        <v>0</v>
      </c>
      <c r="BL171" s="77">
        <v>0</v>
      </c>
      <c r="BM171" s="76">
        <v>20</v>
      </c>
      <c r="BN171" s="76">
        <v>20</v>
      </c>
      <c r="BO171" s="77">
        <v>0</v>
      </c>
      <c r="BP171" s="77">
        <v>0</v>
      </c>
    </row>
    <row r="172" spans="1:68">
      <c r="A172" s="86" t="s">
        <v>1301</v>
      </c>
      <c r="B172" s="63" t="s">
        <v>101</v>
      </c>
      <c r="C172" s="73">
        <v>0</v>
      </c>
      <c r="D172" s="75">
        <v>0</v>
      </c>
      <c r="E172" s="214" t="s">
        <v>101</v>
      </c>
      <c r="F172" s="214">
        <v>0</v>
      </c>
      <c r="G172" s="215">
        <v>0</v>
      </c>
      <c r="H172" s="214">
        <v>0</v>
      </c>
      <c r="I172" s="216">
        <v>0</v>
      </c>
      <c r="J172" s="63" t="s">
        <v>101</v>
      </c>
      <c r="K172" s="73">
        <v>0</v>
      </c>
      <c r="L172" s="75">
        <v>0</v>
      </c>
      <c r="M172" s="214" t="s">
        <v>101</v>
      </c>
      <c r="N172" s="214">
        <v>0</v>
      </c>
      <c r="O172" s="215">
        <v>0</v>
      </c>
      <c r="P172" s="214">
        <v>0</v>
      </c>
      <c r="Q172" s="216">
        <v>0</v>
      </c>
      <c r="R172" s="217">
        <v>0</v>
      </c>
      <c r="S172" s="217">
        <v>0</v>
      </c>
      <c r="T172" s="217">
        <v>0</v>
      </c>
      <c r="U172" s="218">
        <v>0</v>
      </c>
      <c r="V172" s="63">
        <v>0</v>
      </c>
      <c r="W172" s="75">
        <v>0</v>
      </c>
      <c r="X172" s="63">
        <v>0</v>
      </c>
      <c r="Y172" s="75">
        <v>0</v>
      </c>
      <c r="Z172" s="218">
        <v>0</v>
      </c>
      <c r="AA172" s="63" t="s">
        <v>101</v>
      </c>
      <c r="AB172" s="73">
        <v>0</v>
      </c>
      <c r="AC172" s="75">
        <v>0</v>
      </c>
      <c r="AD172" s="214" t="s">
        <v>101</v>
      </c>
      <c r="AE172" s="214">
        <v>0</v>
      </c>
      <c r="AF172" s="215">
        <v>0</v>
      </c>
      <c r="AG172" s="214">
        <v>0</v>
      </c>
      <c r="AH172" s="216">
        <v>0</v>
      </c>
      <c r="AI172" s="63" t="s">
        <v>101</v>
      </c>
      <c r="AJ172" s="73">
        <v>0</v>
      </c>
      <c r="AK172" s="75">
        <v>0</v>
      </c>
      <c r="AL172" s="214" t="s">
        <v>101</v>
      </c>
      <c r="AM172" s="214">
        <v>0</v>
      </c>
      <c r="AN172" s="215">
        <v>0</v>
      </c>
      <c r="AO172" s="214">
        <v>0</v>
      </c>
      <c r="AP172" s="216">
        <v>0</v>
      </c>
      <c r="AQ172" s="217">
        <v>0</v>
      </c>
      <c r="AR172" s="217">
        <v>0</v>
      </c>
      <c r="AS172" s="217">
        <v>0</v>
      </c>
      <c r="AT172" s="218">
        <v>0</v>
      </c>
      <c r="AU172" s="63">
        <v>0</v>
      </c>
      <c r="AV172" s="75">
        <v>0</v>
      </c>
      <c r="AW172" s="63">
        <v>0</v>
      </c>
      <c r="AX172" s="75">
        <v>0</v>
      </c>
      <c r="AY172" s="218">
        <v>0</v>
      </c>
      <c r="AZ172" s="215">
        <v>20</v>
      </c>
      <c r="BA172" s="76">
        <v>20</v>
      </c>
      <c r="BB172" s="76">
        <v>20</v>
      </c>
      <c r="BC172" s="77">
        <v>0</v>
      </c>
      <c r="BD172" s="77">
        <v>0</v>
      </c>
      <c r="BE172" s="76">
        <v>20</v>
      </c>
      <c r="BF172" s="76">
        <v>20</v>
      </c>
      <c r="BG172" s="77">
        <v>0</v>
      </c>
      <c r="BH172" s="77">
        <v>0</v>
      </c>
      <c r="BI172" s="76">
        <v>20</v>
      </c>
      <c r="BJ172" s="76">
        <v>20</v>
      </c>
      <c r="BK172" s="77">
        <v>0</v>
      </c>
      <c r="BL172" s="77">
        <v>0</v>
      </c>
      <c r="BM172" s="76">
        <v>20</v>
      </c>
      <c r="BN172" s="76">
        <v>20</v>
      </c>
      <c r="BO172" s="77">
        <v>0</v>
      </c>
      <c r="BP172" s="77">
        <v>0</v>
      </c>
    </row>
    <row r="173" spans="1:68">
      <c r="A173" s="86" t="s">
        <v>1302</v>
      </c>
      <c r="B173" s="63" t="s">
        <v>101</v>
      </c>
      <c r="C173" s="73">
        <v>0</v>
      </c>
      <c r="D173" s="75">
        <v>0</v>
      </c>
      <c r="E173" s="214" t="s">
        <v>101</v>
      </c>
      <c r="F173" s="214">
        <v>0</v>
      </c>
      <c r="G173" s="215">
        <v>0</v>
      </c>
      <c r="H173" s="214">
        <v>0</v>
      </c>
      <c r="I173" s="216">
        <v>0</v>
      </c>
      <c r="J173" s="63" t="s">
        <v>101</v>
      </c>
      <c r="K173" s="73">
        <v>0</v>
      </c>
      <c r="L173" s="75">
        <v>0</v>
      </c>
      <c r="M173" s="214" t="s">
        <v>101</v>
      </c>
      <c r="N173" s="214">
        <v>0</v>
      </c>
      <c r="O173" s="215">
        <v>0</v>
      </c>
      <c r="P173" s="214">
        <v>0</v>
      </c>
      <c r="Q173" s="216">
        <v>0</v>
      </c>
      <c r="R173" s="217">
        <v>0</v>
      </c>
      <c r="S173" s="217">
        <v>0</v>
      </c>
      <c r="T173" s="217">
        <v>0</v>
      </c>
      <c r="U173" s="218">
        <v>0</v>
      </c>
      <c r="V173" s="63">
        <v>0</v>
      </c>
      <c r="W173" s="75">
        <v>0</v>
      </c>
      <c r="X173" s="63">
        <v>0</v>
      </c>
      <c r="Y173" s="75">
        <v>0</v>
      </c>
      <c r="Z173" s="218">
        <v>0</v>
      </c>
      <c r="AA173" s="63" t="s">
        <v>101</v>
      </c>
      <c r="AB173" s="73">
        <v>0</v>
      </c>
      <c r="AC173" s="75">
        <v>0</v>
      </c>
      <c r="AD173" s="214" t="s">
        <v>101</v>
      </c>
      <c r="AE173" s="214">
        <v>0</v>
      </c>
      <c r="AF173" s="215">
        <v>0</v>
      </c>
      <c r="AG173" s="214">
        <v>0</v>
      </c>
      <c r="AH173" s="216">
        <v>0</v>
      </c>
      <c r="AI173" s="63" t="s">
        <v>101</v>
      </c>
      <c r="AJ173" s="73">
        <v>0</v>
      </c>
      <c r="AK173" s="75">
        <v>0</v>
      </c>
      <c r="AL173" s="214" t="s">
        <v>101</v>
      </c>
      <c r="AM173" s="214">
        <v>0</v>
      </c>
      <c r="AN173" s="215">
        <v>0</v>
      </c>
      <c r="AO173" s="214">
        <v>0</v>
      </c>
      <c r="AP173" s="216">
        <v>0</v>
      </c>
      <c r="AQ173" s="217">
        <v>0</v>
      </c>
      <c r="AR173" s="217">
        <v>0</v>
      </c>
      <c r="AS173" s="217">
        <v>0</v>
      </c>
      <c r="AT173" s="218">
        <v>0</v>
      </c>
      <c r="AU173" s="63">
        <v>0</v>
      </c>
      <c r="AV173" s="75">
        <v>0</v>
      </c>
      <c r="AW173" s="63">
        <v>0</v>
      </c>
      <c r="AX173" s="75">
        <v>0</v>
      </c>
      <c r="AY173" s="218">
        <v>0</v>
      </c>
      <c r="AZ173" s="215">
        <v>20</v>
      </c>
      <c r="BA173" s="76">
        <v>20</v>
      </c>
      <c r="BB173" s="76">
        <v>20</v>
      </c>
      <c r="BC173" s="77">
        <v>0</v>
      </c>
      <c r="BD173" s="77">
        <v>0</v>
      </c>
      <c r="BE173" s="76">
        <v>20</v>
      </c>
      <c r="BF173" s="76">
        <v>20</v>
      </c>
      <c r="BG173" s="77">
        <v>0</v>
      </c>
      <c r="BH173" s="77">
        <v>0</v>
      </c>
      <c r="BI173" s="76">
        <v>20</v>
      </c>
      <c r="BJ173" s="76">
        <v>20</v>
      </c>
      <c r="BK173" s="77">
        <v>0</v>
      </c>
      <c r="BL173" s="77">
        <v>0</v>
      </c>
      <c r="BM173" s="76">
        <v>20</v>
      </c>
      <c r="BN173" s="76">
        <v>20</v>
      </c>
      <c r="BO173" s="77">
        <v>0</v>
      </c>
      <c r="BP173" s="77">
        <v>0</v>
      </c>
    </row>
    <row r="174" spans="1:68">
      <c r="A174" s="86" t="s">
        <v>1304</v>
      </c>
      <c r="B174" s="63" t="s">
        <v>101</v>
      </c>
      <c r="C174" s="73">
        <v>0</v>
      </c>
      <c r="D174" s="75">
        <v>0</v>
      </c>
      <c r="E174" s="214" t="s">
        <v>101</v>
      </c>
      <c r="F174" s="214">
        <v>0</v>
      </c>
      <c r="G174" s="215">
        <v>0</v>
      </c>
      <c r="H174" s="214">
        <v>0</v>
      </c>
      <c r="I174" s="216">
        <v>0</v>
      </c>
      <c r="J174" s="63" t="s">
        <v>101</v>
      </c>
      <c r="K174" s="73">
        <v>0</v>
      </c>
      <c r="L174" s="75">
        <v>0</v>
      </c>
      <c r="M174" s="214" t="s">
        <v>101</v>
      </c>
      <c r="N174" s="214">
        <v>0</v>
      </c>
      <c r="O174" s="215">
        <v>0</v>
      </c>
      <c r="P174" s="214">
        <v>0</v>
      </c>
      <c r="Q174" s="216">
        <v>0</v>
      </c>
      <c r="R174" s="217">
        <v>0</v>
      </c>
      <c r="S174" s="217">
        <v>0</v>
      </c>
      <c r="T174" s="217">
        <v>0</v>
      </c>
      <c r="U174" s="218">
        <v>0</v>
      </c>
      <c r="V174" s="63">
        <v>0</v>
      </c>
      <c r="W174" s="75">
        <v>0</v>
      </c>
      <c r="X174" s="63">
        <v>0</v>
      </c>
      <c r="Y174" s="75">
        <v>0</v>
      </c>
      <c r="Z174" s="218">
        <v>0</v>
      </c>
      <c r="AA174" s="63" t="s">
        <v>101</v>
      </c>
      <c r="AB174" s="73">
        <v>0</v>
      </c>
      <c r="AC174" s="75">
        <v>0</v>
      </c>
      <c r="AD174" s="214" t="s">
        <v>101</v>
      </c>
      <c r="AE174" s="214">
        <v>0</v>
      </c>
      <c r="AF174" s="215">
        <v>0</v>
      </c>
      <c r="AG174" s="214">
        <v>0</v>
      </c>
      <c r="AH174" s="216">
        <v>0</v>
      </c>
      <c r="AI174" s="63" t="s">
        <v>101</v>
      </c>
      <c r="AJ174" s="73">
        <v>0</v>
      </c>
      <c r="AK174" s="75">
        <v>0</v>
      </c>
      <c r="AL174" s="214" t="s">
        <v>101</v>
      </c>
      <c r="AM174" s="214">
        <v>0</v>
      </c>
      <c r="AN174" s="215">
        <v>0</v>
      </c>
      <c r="AO174" s="214">
        <v>0</v>
      </c>
      <c r="AP174" s="216">
        <v>0</v>
      </c>
      <c r="AQ174" s="217">
        <v>0</v>
      </c>
      <c r="AR174" s="217">
        <v>0</v>
      </c>
      <c r="AS174" s="217">
        <v>0</v>
      </c>
      <c r="AT174" s="218">
        <v>0</v>
      </c>
      <c r="AU174" s="63">
        <v>0</v>
      </c>
      <c r="AV174" s="75">
        <v>0</v>
      </c>
      <c r="AW174" s="63">
        <v>0</v>
      </c>
      <c r="AX174" s="75">
        <v>0</v>
      </c>
      <c r="AY174" s="218">
        <v>0</v>
      </c>
      <c r="AZ174" s="215">
        <v>20</v>
      </c>
      <c r="BA174" s="76">
        <v>20</v>
      </c>
      <c r="BB174" s="76">
        <v>20</v>
      </c>
      <c r="BC174" s="77">
        <v>0</v>
      </c>
      <c r="BD174" s="77">
        <v>0</v>
      </c>
      <c r="BE174" s="76">
        <v>20</v>
      </c>
      <c r="BF174" s="76">
        <v>20</v>
      </c>
      <c r="BG174" s="77">
        <v>0</v>
      </c>
      <c r="BH174" s="77">
        <v>0</v>
      </c>
      <c r="BI174" s="76">
        <v>20</v>
      </c>
      <c r="BJ174" s="76">
        <v>20</v>
      </c>
      <c r="BK174" s="77">
        <v>0</v>
      </c>
      <c r="BL174" s="77">
        <v>0</v>
      </c>
      <c r="BM174" s="76">
        <v>20</v>
      </c>
      <c r="BN174" s="76">
        <v>20</v>
      </c>
      <c r="BO174" s="77">
        <v>0</v>
      </c>
      <c r="BP174" s="77">
        <v>0</v>
      </c>
    </row>
    <row r="175" spans="1:68">
      <c r="A175" s="86" t="s">
        <v>1306</v>
      </c>
      <c r="B175" s="63" t="s">
        <v>101</v>
      </c>
      <c r="C175" s="73">
        <v>0</v>
      </c>
      <c r="D175" s="75">
        <v>0</v>
      </c>
      <c r="E175" s="214" t="s">
        <v>101</v>
      </c>
      <c r="F175" s="214">
        <v>0</v>
      </c>
      <c r="G175" s="215">
        <v>0</v>
      </c>
      <c r="H175" s="214">
        <v>0</v>
      </c>
      <c r="I175" s="216">
        <v>0</v>
      </c>
      <c r="J175" s="63" t="s">
        <v>101</v>
      </c>
      <c r="K175" s="73">
        <v>0</v>
      </c>
      <c r="L175" s="75">
        <v>0</v>
      </c>
      <c r="M175" s="214" t="s">
        <v>101</v>
      </c>
      <c r="N175" s="214">
        <v>0</v>
      </c>
      <c r="O175" s="215">
        <v>0</v>
      </c>
      <c r="P175" s="214">
        <v>0</v>
      </c>
      <c r="Q175" s="216">
        <v>0</v>
      </c>
      <c r="R175" s="217">
        <v>0</v>
      </c>
      <c r="S175" s="217">
        <v>0</v>
      </c>
      <c r="T175" s="217">
        <v>0</v>
      </c>
      <c r="U175" s="218">
        <v>0</v>
      </c>
      <c r="V175" s="63">
        <v>0</v>
      </c>
      <c r="W175" s="75">
        <v>0</v>
      </c>
      <c r="X175" s="63">
        <v>0</v>
      </c>
      <c r="Y175" s="75">
        <v>0</v>
      </c>
      <c r="Z175" s="218">
        <v>0</v>
      </c>
      <c r="AA175" s="63" t="s">
        <v>101</v>
      </c>
      <c r="AB175" s="73">
        <v>0</v>
      </c>
      <c r="AC175" s="75">
        <v>0</v>
      </c>
      <c r="AD175" s="214" t="s">
        <v>101</v>
      </c>
      <c r="AE175" s="214">
        <v>0</v>
      </c>
      <c r="AF175" s="215">
        <v>0</v>
      </c>
      <c r="AG175" s="214">
        <v>0</v>
      </c>
      <c r="AH175" s="216">
        <v>0</v>
      </c>
      <c r="AI175" s="63" t="s">
        <v>101</v>
      </c>
      <c r="AJ175" s="73">
        <v>0</v>
      </c>
      <c r="AK175" s="75">
        <v>0</v>
      </c>
      <c r="AL175" s="214" t="s">
        <v>101</v>
      </c>
      <c r="AM175" s="214">
        <v>0</v>
      </c>
      <c r="AN175" s="215">
        <v>0</v>
      </c>
      <c r="AO175" s="214">
        <v>0</v>
      </c>
      <c r="AP175" s="216">
        <v>0</v>
      </c>
      <c r="AQ175" s="217">
        <v>0</v>
      </c>
      <c r="AR175" s="217">
        <v>0</v>
      </c>
      <c r="AS175" s="217">
        <v>0</v>
      </c>
      <c r="AT175" s="218">
        <v>0</v>
      </c>
      <c r="AU175" s="63">
        <v>0</v>
      </c>
      <c r="AV175" s="75">
        <v>0</v>
      </c>
      <c r="AW175" s="63">
        <v>0</v>
      </c>
      <c r="AX175" s="75">
        <v>0</v>
      </c>
      <c r="AY175" s="218">
        <v>0</v>
      </c>
      <c r="AZ175" s="215">
        <v>20</v>
      </c>
      <c r="BA175" s="76">
        <v>20</v>
      </c>
      <c r="BB175" s="76">
        <v>20</v>
      </c>
      <c r="BC175" s="77">
        <v>0</v>
      </c>
      <c r="BD175" s="77">
        <v>0</v>
      </c>
      <c r="BE175" s="76">
        <v>20</v>
      </c>
      <c r="BF175" s="76">
        <v>20</v>
      </c>
      <c r="BG175" s="77">
        <v>0</v>
      </c>
      <c r="BH175" s="77">
        <v>0</v>
      </c>
      <c r="BI175" s="76">
        <v>20</v>
      </c>
      <c r="BJ175" s="76">
        <v>20</v>
      </c>
      <c r="BK175" s="77">
        <v>0</v>
      </c>
      <c r="BL175" s="77">
        <v>0</v>
      </c>
      <c r="BM175" s="76">
        <v>20</v>
      </c>
      <c r="BN175" s="76">
        <v>20</v>
      </c>
      <c r="BO175" s="77">
        <v>0</v>
      </c>
      <c r="BP175" s="77">
        <v>0</v>
      </c>
    </row>
    <row r="176" spans="1:68">
      <c r="A176" s="86" t="s">
        <v>1307</v>
      </c>
      <c r="B176" s="63" t="s">
        <v>101</v>
      </c>
      <c r="C176" s="73">
        <v>0</v>
      </c>
      <c r="D176" s="75">
        <v>0</v>
      </c>
      <c r="E176" s="214" t="s">
        <v>101</v>
      </c>
      <c r="F176" s="214">
        <v>0</v>
      </c>
      <c r="G176" s="215">
        <v>0</v>
      </c>
      <c r="H176" s="214">
        <v>0</v>
      </c>
      <c r="I176" s="216">
        <v>0</v>
      </c>
      <c r="J176" s="63" t="s">
        <v>101</v>
      </c>
      <c r="K176" s="73">
        <v>0</v>
      </c>
      <c r="L176" s="75">
        <v>0</v>
      </c>
      <c r="M176" s="214" t="s">
        <v>101</v>
      </c>
      <c r="N176" s="214">
        <v>0</v>
      </c>
      <c r="O176" s="215">
        <v>0</v>
      </c>
      <c r="P176" s="214">
        <v>0</v>
      </c>
      <c r="Q176" s="216">
        <v>0</v>
      </c>
      <c r="R176" s="217">
        <v>0</v>
      </c>
      <c r="S176" s="217">
        <v>0</v>
      </c>
      <c r="T176" s="217">
        <v>0</v>
      </c>
      <c r="U176" s="218">
        <v>0</v>
      </c>
      <c r="V176" s="63">
        <v>0</v>
      </c>
      <c r="W176" s="75">
        <v>0</v>
      </c>
      <c r="X176" s="63">
        <v>0</v>
      </c>
      <c r="Y176" s="75">
        <v>0</v>
      </c>
      <c r="Z176" s="218">
        <v>0</v>
      </c>
      <c r="AA176" s="63" t="s">
        <v>101</v>
      </c>
      <c r="AB176" s="73">
        <v>0</v>
      </c>
      <c r="AC176" s="75">
        <v>0</v>
      </c>
      <c r="AD176" s="214" t="s">
        <v>101</v>
      </c>
      <c r="AE176" s="214">
        <v>0</v>
      </c>
      <c r="AF176" s="215">
        <v>0</v>
      </c>
      <c r="AG176" s="214">
        <v>0</v>
      </c>
      <c r="AH176" s="216">
        <v>0</v>
      </c>
      <c r="AI176" s="63" t="s">
        <v>101</v>
      </c>
      <c r="AJ176" s="73">
        <v>0</v>
      </c>
      <c r="AK176" s="75">
        <v>0</v>
      </c>
      <c r="AL176" s="214" t="s">
        <v>101</v>
      </c>
      <c r="AM176" s="214">
        <v>0</v>
      </c>
      <c r="AN176" s="215">
        <v>0</v>
      </c>
      <c r="AO176" s="214">
        <v>0</v>
      </c>
      <c r="AP176" s="216">
        <v>0</v>
      </c>
      <c r="AQ176" s="217">
        <v>0</v>
      </c>
      <c r="AR176" s="217">
        <v>0</v>
      </c>
      <c r="AS176" s="217">
        <v>0</v>
      </c>
      <c r="AT176" s="218">
        <v>0</v>
      </c>
      <c r="AU176" s="63">
        <v>0</v>
      </c>
      <c r="AV176" s="75">
        <v>0</v>
      </c>
      <c r="AW176" s="63">
        <v>0</v>
      </c>
      <c r="AX176" s="75">
        <v>0</v>
      </c>
      <c r="AY176" s="218">
        <v>0</v>
      </c>
      <c r="AZ176" s="215">
        <v>20</v>
      </c>
      <c r="BA176" s="76">
        <v>20</v>
      </c>
      <c r="BB176" s="76">
        <v>20</v>
      </c>
      <c r="BC176" s="77">
        <v>0</v>
      </c>
      <c r="BD176" s="77">
        <v>0</v>
      </c>
      <c r="BE176" s="76">
        <v>20</v>
      </c>
      <c r="BF176" s="76">
        <v>20</v>
      </c>
      <c r="BG176" s="77">
        <v>0</v>
      </c>
      <c r="BH176" s="77">
        <v>0</v>
      </c>
      <c r="BI176" s="76">
        <v>20</v>
      </c>
      <c r="BJ176" s="76">
        <v>20</v>
      </c>
      <c r="BK176" s="77">
        <v>0</v>
      </c>
      <c r="BL176" s="77">
        <v>0</v>
      </c>
      <c r="BM176" s="76">
        <v>20</v>
      </c>
      <c r="BN176" s="76">
        <v>20</v>
      </c>
      <c r="BO176" s="77">
        <v>0</v>
      </c>
      <c r="BP176" s="77">
        <v>0</v>
      </c>
    </row>
    <row r="177" spans="1:68">
      <c r="A177" s="86" t="s">
        <v>1293</v>
      </c>
      <c r="B177" s="63" t="s">
        <v>101</v>
      </c>
      <c r="C177" s="73">
        <v>0</v>
      </c>
      <c r="D177" s="75">
        <v>0</v>
      </c>
      <c r="E177" s="214" t="s">
        <v>101</v>
      </c>
      <c r="F177" s="214">
        <v>0</v>
      </c>
      <c r="G177" s="215">
        <v>0</v>
      </c>
      <c r="H177" s="214">
        <v>0</v>
      </c>
      <c r="I177" s="216">
        <v>0</v>
      </c>
      <c r="J177" s="63" t="s">
        <v>101</v>
      </c>
      <c r="K177" s="73">
        <v>0</v>
      </c>
      <c r="L177" s="75">
        <v>0</v>
      </c>
      <c r="M177" s="214" t="s">
        <v>101</v>
      </c>
      <c r="N177" s="214">
        <v>0</v>
      </c>
      <c r="O177" s="215">
        <v>0</v>
      </c>
      <c r="P177" s="214">
        <v>0</v>
      </c>
      <c r="Q177" s="216">
        <v>0</v>
      </c>
      <c r="R177" s="217">
        <v>0</v>
      </c>
      <c r="S177" s="217">
        <v>0</v>
      </c>
      <c r="T177" s="217">
        <v>0</v>
      </c>
      <c r="U177" s="218">
        <v>0</v>
      </c>
      <c r="V177" s="63">
        <v>0</v>
      </c>
      <c r="W177" s="75">
        <v>0</v>
      </c>
      <c r="X177" s="63">
        <v>0</v>
      </c>
      <c r="Y177" s="75">
        <v>0</v>
      </c>
      <c r="Z177" s="218">
        <v>0</v>
      </c>
      <c r="AA177" s="63" t="s">
        <v>101</v>
      </c>
      <c r="AB177" s="73">
        <v>0</v>
      </c>
      <c r="AC177" s="75">
        <v>0</v>
      </c>
      <c r="AD177" s="214" t="s">
        <v>101</v>
      </c>
      <c r="AE177" s="214">
        <v>0</v>
      </c>
      <c r="AF177" s="215">
        <v>0</v>
      </c>
      <c r="AG177" s="214">
        <v>0</v>
      </c>
      <c r="AH177" s="216">
        <v>0</v>
      </c>
      <c r="AI177" s="63" t="s">
        <v>101</v>
      </c>
      <c r="AJ177" s="73">
        <v>0</v>
      </c>
      <c r="AK177" s="75">
        <v>0</v>
      </c>
      <c r="AL177" s="214" t="s">
        <v>101</v>
      </c>
      <c r="AM177" s="214">
        <v>0</v>
      </c>
      <c r="AN177" s="215">
        <v>0</v>
      </c>
      <c r="AO177" s="214">
        <v>0</v>
      </c>
      <c r="AP177" s="216">
        <v>0</v>
      </c>
      <c r="AQ177" s="217">
        <v>0</v>
      </c>
      <c r="AR177" s="217">
        <v>0</v>
      </c>
      <c r="AS177" s="217">
        <v>0</v>
      </c>
      <c r="AT177" s="218">
        <v>0</v>
      </c>
      <c r="AU177" s="63">
        <v>0</v>
      </c>
      <c r="AV177" s="75">
        <v>0</v>
      </c>
      <c r="AW177" s="63">
        <v>0</v>
      </c>
      <c r="AX177" s="75">
        <v>0</v>
      </c>
      <c r="AY177" s="218">
        <v>0</v>
      </c>
      <c r="AZ177" s="215">
        <v>20</v>
      </c>
      <c r="BA177" s="76">
        <v>20</v>
      </c>
      <c r="BB177" s="76">
        <v>20</v>
      </c>
      <c r="BC177" s="77">
        <v>0</v>
      </c>
      <c r="BD177" s="77">
        <v>0</v>
      </c>
      <c r="BE177" s="76">
        <v>20</v>
      </c>
      <c r="BF177" s="76">
        <v>20</v>
      </c>
      <c r="BG177" s="77">
        <v>0</v>
      </c>
      <c r="BH177" s="77">
        <v>0</v>
      </c>
      <c r="BI177" s="76">
        <v>20</v>
      </c>
      <c r="BJ177" s="76">
        <v>20</v>
      </c>
      <c r="BK177" s="77">
        <v>0</v>
      </c>
      <c r="BL177" s="77">
        <v>0</v>
      </c>
      <c r="BM177" s="76">
        <v>20</v>
      </c>
      <c r="BN177" s="76">
        <v>20</v>
      </c>
      <c r="BO177" s="77">
        <v>0</v>
      </c>
      <c r="BP177" s="77">
        <v>0</v>
      </c>
    </row>
    <row r="178" spans="1:68">
      <c r="A178" s="86" t="s">
        <v>1295</v>
      </c>
      <c r="B178" s="63" t="s">
        <v>101</v>
      </c>
      <c r="C178" s="73">
        <v>0</v>
      </c>
      <c r="D178" s="75">
        <v>0</v>
      </c>
      <c r="E178" s="214" t="s">
        <v>101</v>
      </c>
      <c r="F178" s="214">
        <v>0</v>
      </c>
      <c r="G178" s="215">
        <v>0</v>
      </c>
      <c r="H178" s="214">
        <v>0</v>
      </c>
      <c r="I178" s="216">
        <v>0</v>
      </c>
      <c r="J178" s="63" t="s">
        <v>101</v>
      </c>
      <c r="K178" s="73">
        <v>0</v>
      </c>
      <c r="L178" s="75">
        <v>0</v>
      </c>
      <c r="M178" s="214" t="s">
        <v>101</v>
      </c>
      <c r="N178" s="214">
        <v>0</v>
      </c>
      <c r="O178" s="215">
        <v>0</v>
      </c>
      <c r="P178" s="214">
        <v>0</v>
      </c>
      <c r="Q178" s="216">
        <v>0</v>
      </c>
      <c r="R178" s="217">
        <v>0</v>
      </c>
      <c r="S178" s="217">
        <v>0</v>
      </c>
      <c r="T178" s="217">
        <v>0</v>
      </c>
      <c r="U178" s="218">
        <v>0</v>
      </c>
      <c r="V178" s="63">
        <v>0</v>
      </c>
      <c r="W178" s="75">
        <v>0</v>
      </c>
      <c r="X178" s="63">
        <v>0</v>
      </c>
      <c r="Y178" s="75">
        <v>0</v>
      </c>
      <c r="Z178" s="218">
        <v>0</v>
      </c>
      <c r="AA178" s="63" t="s">
        <v>101</v>
      </c>
      <c r="AB178" s="73">
        <v>0</v>
      </c>
      <c r="AC178" s="75">
        <v>0</v>
      </c>
      <c r="AD178" s="214" t="s">
        <v>101</v>
      </c>
      <c r="AE178" s="214">
        <v>0</v>
      </c>
      <c r="AF178" s="215">
        <v>0</v>
      </c>
      <c r="AG178" s="214">
        <v>0</v>
      </c>
      <c r="AH178" s="216">
        <v>0</v>
      </c>
      <c r="AI178" s="63" t="s">
        <v>101</v>
      </c>
      <c r="AJ178" s="73">
        <v>0</v>
      </c>
      <c r="AK178" s="75">
        <v>0</v>
      </c>
      <c r="AL178" s="214" t="s">
        <v>101</v>
      </c>
      <c r="AM178" s="214">
        <v>0</v>
      </c>
      <c r="AN178" s="215">
        <v>0</v>
      </c>
      <c r="AO178" s="214">
        <v>0</v>
      </c>
      <c r="AP178" s="216">
        <v>0</v>
      </c>
      <c r="AQ178" s="217">
        <v>0</v>
      </c>
      <c r="AR178" s="217">
        <v>0</v>
      </c>
      <c r="AS178" s="217">
        <v>0</v>
      </c>
      <c r="AT178" s="218">
        <v>0</v>
      </c>
      <c r="AU178" s="63">
        <v>0</v>
      </c>
      <c r="AV178" s="75">
        <v>0</v>
      </c>
      <c r="AW178" s="63">
        <v>0</v>
      </c>
      <c r="AX178" s="75">
        <v>0</v>
      </c>
      <c r="AY178" s="218">
        <v>0</v>
      </c>
      <c r="AZ178" s="215">
        <v>20</v>
      </c>
      <c r="BA178" s="76">
        <v>20</v>
      </c>
      <c r="BB178" s="76">
        <v>20</v>
      </c>
      <c r="BC178" s="77">
        <v>0</v>
      </c>
      <c r="BD178" s="77">
        <v>0</v>
      </c>
      <c r="BE178" s="76">
        <v>20</v>
      </c>
      <c r="BF178" s="76">
        <v>20</v>
      </c>
      <c r="BG178" s="77">
        <v>0</v>
      </c>
      <c r="BH178" s="77">
        <v>0</v>
      </c>
      <c r="BI178" s="76">
        <v>20</v>
      </c>
      <c r="BJ178" s="76">
        <v>20</v>
      </c>
      <c r="BK178" s="77">
        <v>0</v>
      </c>
      <c r="BL178" s="77">
        <v>0</v>
      </c>
      <c r="BM178" s="76">
        <v>20</v>
      </c>
      <c r="BN178" s="76">
        <v>20</v>
      </c>
      <c r="BO178" s="77">
        <v>0</v>
      </c>
      <c r="BP178" s="77">
        <v>0</v>
      </c>
    </row>
    <row r="179" spans="1:68">
      <c r="A179" s="86" t="s">
        <v>1297</v>
      </c>
      <c r="B179" s="63" t="s">
        <v>101</v>
      </c>
      <c r="C179" s="73">
        <v>0</v>
      </c>
      <c r="D179" s="75">
        <v>0</v>
      </c>
      <c r="E179" s="214" t="s">
        <v>101</v>
      </c>
      <c r="F179" s="214">
        <v>0</v>
      </c>
      <c r="G179" s="215">
        <v>0</v>
      </c>
      <c r="H179" s="214">
        <v>0</v>
      </c>
      <c r="I179" s="216">
        <v>0</v>
      </c>
      <c r="J179" s="63" t="s">
        <v>101</v>
      </c>
      <c r="K179" s="73">
        <v>0</v>
      </c>
      <c r="L179" s="75">
        <v>0</v>
      </c>
      <c r="M179" s="214" t="s">
        <v>101</v>
      </c>
      <c r="N179" s="214">
        <v>0</v>
      </c>
      <c r="O179" s="215">
        <v>0</v>
      </c>
      <c r="P179" s="214">
        <v>0</v>
      </c>
      <c r="Q179" s="216">
        <v>0</v>
      </c>
      <c r="R179" s="217">
        <v>0</v>
      </c>
      <c r="S179" s="217">
        <v>0</v>
      </c>
      <c r="T179" s="217">
        <v>0</v>
      </c>
      <c r="U179" s="218">
        <v>0</v>
      </c>
      <c r="V179" s="63">
        <v>0</v>
      </c>
      <c r="W179" s="75">
        <v>0</v>
      </c>
      <c r="X179" s="63">
        <v>0</v>
      </c>
      <c r="Y179" s="75">
        <v>0</v>
      </c>
      <c r="Z179" s="218">
        <v>0</v>
      </c>
      <c r="AA179" s="63" t="s">
        <v>101</v>
      </c>
      <c r="AB179" s="73">
        <v>0</v>
      </c>
      <c r="AC179" s="75">
        <v>0</v>
      </c>
      <c r="AD179" s="214" t="s">
        <v>101</v>
      </c>
      <c r="AE179" s="214">
        <v>0</v>
      </c>
      <c r="AF179" s="215">
        <v>0</v>
      </c>
      <c r="AG179" s="214">
        <v>0</v>
      </c>
      <c r="AH179" s="216">
        <v>0</v>
      </c>
      <c r="AI179" s="63" t="s">
        <v>101</v>
      </c>
      <c r="AJ179" s="73">
        <v>0</v>
      </c>
      <c r="AK179" s="75">
        <v>0</v>
      </c>
      <c r="AL179" s="214" t="s">
        <v>101</v>
      </c>
      <c r="AM179" s="214">
        <v>0</v>
      </c>
      <c r="AN179" s="215">
        <v>0</v>
      </c>
      <c r="AO179" s="214">
        <v>0</v>
      </c>
      <c r="AP179" s="216">
        <v>0</v>
      </c>
      <c r="AQ179" s="217">
        <v>0</v>
      </c>
      <c r="AR179" s="217">
        <v>0</v>
      </c>
      <c r="AS179" s="217">
        <v>0</v>
      </c>
      <c r="AT179" s="218">
        <v>0</v>
      </c>
      <c r="AU179" s="63">
        <v>0</v>
      </c>
      <c r="AV179" s="75">
        <v>0</v>
      </c>
      <c r="AW179" s="63">
        <v>0</v>
      </c>
      <c r="AX179" s="75">
        <v>0</v>
      </c>
      <c r="AY179" s="218">
        <v>0</v>
      </c>
      <c r="AZ179" s="215">
        <v>20</v>
      </c>
      <c r="BA179" s="76">
        <v>20</v>
      </c>
      <c r="BB179" s="76">
        <v>20</v>
      </c>
      <c r="BC179" s="77">
        <v>0</v>
      </c>
      <c r="BD179" s="77">
        <v>0</v>
      </c>
      <c r="BE179" s="76">
        <v>20</v>
      </c>
      <c r="BF179" s="76">
        <v>20</v>
      </c>
      <c r="BG179" s="77">
        <v>0</v>
      </c>
      <c r="BH179" s="77">
        <v>0</v>
      </c>
      <c r="BI179" s="76">
        <v>20</v>
      </c>
      <c r="BJ179" s="76">
        <v>20</v>
      </c>
      <c r="BK179" s="77">
        <v>0</v>
      </c>
      <c r="BL179" s="77">
        <v>0</v>
      </c>
      <c r="BM179" s="76">
        <v>20</v>
      </c>
      <c r="BN179" s="76">
        <v>20</v>
      </c>
      <c r="BO179" s="77">
        <v>0</v>
      </c>
      <c r="BP179" s="77">
        <v>0</v>
      </c>
    </row>
    <row r="180" spans="1:68">
      <c r="A180" s="86" t="s">
        <v>1310</v>
      </c>
      <c r="B180" s="63" t="s">
        <v>101</v>
      </c>
      <c r="C180" s="73">
        <v>0</v>
      </c>
      <c r="D180" s="75">
        <v>0</v>
      </c>
      <c r="E180" s="214" t="s">
        <v>101</v>
      </c>
      <c r="F180" s="214">
        <v>0</v>
      </c>
      <c r="G180" s="215">
        <v>0</v>
      </c>
      <c r="H180" s="214">
        <v>0</v>
      </c>
      <c r="I180" s="216">
        <v>0</v>
      </c>
      <c r="J180" s="63" t="s">
        <v>101</v>
      </c>
      <c r="K180" s="73">
        <v>0</v>
      </c>
      <c r="L180" s="75">
        <v>0</v>
      </c>
      <c r="M180" s="214" t="s">
        <v>101</v>
      </c>
      <c r="N180" s="214">
        <v>0</v>
      </c>
      <c r="O180" s="215">
        <v>0</v>
      </c>
      <c r="P180" s="214">
        <v>0</v>
      </c>
      <c r="Q180" s="216">
        <v>0</v>
      </c>
      <c r="R180" s="217">
        <v>0</v>
      </c>
      <c r="S180" s="217">
        <v>0</v>
      </c>
      <c r="T180" s="217">
        <v>0</v>
      </c>
      <c r="U180" s="218">
        <v>0</v>
      </c>
      <c r="V180" s="63">
        <v>0</v>
      </c>
      <c r="W180" s="75">
        <v>0</v>
      </c>
      <c r="X180" s="63">
        <v>0</v>
      </c>
      <c r="Y180" s="75">
        <v>0</v>
      </c>
      <c r="Z180" s="218">
        <v>0</v>
      </c>
      <c r="AA180" s="63" t="s">
        <v>101</v>
      </c>
      <c r="AB180" s="73">
        <v>0</v>
      </c>
      <c r="AC180" s="75">
        <v>0</v>
      </c>
      <c r="AD180" s="214" t="s">
        <v>101</v>
      </c>
      <c r="AE180" s="214">
        <v>0</v>
      </c>
      <c r="AF180" s="215">
        <v>0</v>
      </c>
      <c r="AG180" s="214">
        <v>0</v>
      </c>
      <c r="AH180" s="216">
        <v>0</v>
      </c>
      <c r="AI180" s="63" t="s">
        <v>101</v>
      </c>
      <c r="AJ180" s="73">
        <v>0</v>
      </c>
      <c r="AK180" s="75">
        <v>0</v>
      </c>
      <c r="AL180" s="214" t="s">
        <v>101</v>
      </c>
      <c r="AM180" s="214">
        <v>0</v>
      </c>
      <c r="AN180" s="215">
        <v>0</v>
      </c>
      <c r="AO180" s="214">
        <v>0</v>
      </c>
      <c r="AP180" s="216">
        <v>0</v>
      </c>
      <c r="AQ180" s="217">
        <v>0</v>
      </c>
      <c r="AR180" s="217">
        <v>0</v>
      </c>
      <c r="AS180" s="217">
        <v>0</v>
      </c>
      <c r="AT180" s="218">
        <v>0</v>
      </c>
      <c r="AU180" s="63">
        <v>0</v>
      </c>
      <c r="AV180" s="75">
        <v>0</v>
      </c>
      <c r="AW180" s="63">
        <v>0</v>
      </c>
      <c r="AX180" s="75">
        <v>0</v>
      </c>
      <c r="AY180" s="218">
        <v>0</v>
      </c>
      <c r="AZ180" s="215">
        <v>20</v>
      </c>
      <c r="BA180" s="76">
        <v>20</v>
      </c>
      <c r="BB180" s="76">
        <v>20</v>
      </c>
      <c r="BC180" s="77">
        <v>0</v>
      </c>
      <c r="BD180" s="77">
        <v>0</v>
      </c>
      <c r="BE180" s="76">
        <v>20</v>
      </c>
      <c r="BF180" s="76">
        <v>20</v>
      </c>
      <c r="BG180" s="77">
        <v>0</v>
      </c>
      <c r="BH180" s="77">
        <v>0</v>
      </c>
      <c r="BI180" s="76">
        <v>20</v>
      </c>
      <c r="BJ180" s="76">
        <v>20</v>
      </c>
      <c r="BK180" s="77">
        <v>0</v>
      </c>
      <c r="BL180" s="77">
        <v>0</v>
      </c>
      <c r="BM180" s="76">
        <v>20</v>
      </c>
      <c r="BN180" s="76">
        <v>20</v>
      </c>
      <c r="BO180" s="77">
        <v>0</v>
      </c>
      <c r="BP180" s="77">
        <v>0</v>
      </c>
    </row>
    <row r="181" spans="1:68">
      <c r="A181" s="86" t="s">
        <v>1312</v>
      </c>
      <c r="B181" s="63" t="s">
        <v>101</v>
      </c>
      <c r="C181" s="73">
        <v>0</v>
      </c>
      <c r="D181" s="75">
        <v>0</v>
      </c>
      <c r="E181" s="214" t="s">
        <v>101</v>
      </c>
      <c r="F181" s="214">
        <v>0</v>
      </c>
      <c r="G181" s="215">
        <v>0</v>
      </c>
      <c r="H181" s="214">
        <v>0</v>
      </c>
      <c r="I181" s="216">
        <v>0</v>
      </c>
      <c r="J181" s="63" t="s">
        <v>101</v>
      </c>
      <c r="K181" s="73">
        <v>0</v>
      </c>
      <c r="L181" s="75">
        <v>0</v>
      </c>
      <c r="M181" s="214" t="s">
        <v>101</v>
      </c>
      <c r="N181" s="214">
        <v>0</v>
      </c>
      <c r="O181" s="215">
        <v>0</v>
      </c>
      <c r="P181" s="214">
        <v>0</v>
      </c>
      <c r="Q181" s="216">
        <v>0</v>
      </c>
      <c r="R181" s="217">
        <v>0</v>
      </c>
      <c r="S181" s="217">
        <v>0</v>
      </c>
      <c r="T181" s="217">
        <v>0</v>
      </c>
      <c r="U181" s="218">
        <v>0</v>
      </c>
      <c r="V181" s="63">
        <v>0</v>
      </c>
      <c r="W181" s="75">
        <v>0</v>
      </c>
      <c r="X181" s="63">
        <v>0</v>
      </c>
      <c r="Y181" s="75">
        <v>0</v>
      </c>
      <c r="Z181" s="218">
        <v>0</v>
      </c>
      <c r="AA181" s="63" t="s">
        <v>101</v>
      </c>
      <c r="AB181" s="73">
        <v>0</v>
      </c>
      <c r="AC181" s="75">
        <v>0</v>
      </c>
      <c r="AD181" s="214" t="s">
        <v>101</v>
      </c>
      <c r="AE181" s="214">
        <v>0</v>
      </c>
      <c r="AF181" s="215">
        <v>0</v>
      </c>
      <c r="AG181" s="214">
        <v>0</v>
      </c>
      <c r="AH181" s="216">
        <v>0</v>
      </c>
      <c r="AI181" s="63" t="s">
        <v>101</v>
      </c>
      <c r="AJ181" s="73">
        <v>0</v>
      </c>
      <c r="AK181" s="75">
        <v>0</v>
      </c>
      <c r="AL181" s="214" t="s">
        <v>101</v>
      </c>
      <c r="AM181" s="214">
        <v>0</v>
      </c>
      <c r="AN181" s="215">
        <v>0</v>
      </c>
      <c r="AO181" s="214">
        <v>0</v>
      </c>
      <c r="AP181" s="216">
        <v>0</v>
      </c>
      <c r="AQ181" s="217">
        <v>0</v>
      </c>
      <c r="AR181" s="217">
        <v>0</v>
      </c>
      <c r="AS181" s="217">
        <v>0</v>
      </c>
      <c r="AT181" s="218">
        <v>0</v>
      </c>
      <c r="AU181" s="63">
        <v>0</v>
      </c>
      <c r="AV181" s="75">
        <v>0</v>
      </c>
      <c r="AW181" s="63">
        <v>0</v>
      </c>
      <c r="AX181" s="75">
        <v>0</v>
      </c>
      <c r="AY181" s="218">
        <v>0</v>
      </c>
      <c r="AZ181" s="215">
        <v>20</v>
      </c>
      <c r="BA181" s="76">
        <v>20</v>
      </c>
      <c r="BB181" s="76">
        <v>20</v>
      </c>
      <c r="BC181" s="77">
        <v>0</v>
      </c>
      <c r="BD181" s="77">
        <v>0</v>
      </c>
      <c r="BE181" s="76">
        <v>20</v>
      </c>
      <c r="BF181" s="76">
        <v>20</v>
      </c>
      <c r="BG181" s="77">
        <v>0</v>
      </c>
      <c r="BH181" s="77">
        <v>0</v>
      </c>
      <c r="BI181" s="76">
        <v>20</v>
      </c>
      <c r="BJ181" s="76">
        <v>20</v>
      </c>
      <c r="BK181" s="77">
        <v>0</v>
      </c>
      <c r="BL181" s="77">
        <v>0</v>
      </c>
      <c r="BM181" s="76">
        <v>20</v>
      </c>
      <c r="BN181" s="76">
        <v>20</v>
      </c>
      <c r="BO181" s="77">
        <v>0</v>
      </c>
      <c r="BP181" s="77">
        <v>0</v>
      </c>
    </row>
    <row r="182" spans="1:68">
      <c r="A182" s="86" t="s">
        <v>1313</v>
      </c>
      <c r="B182" s="63" t="s">
        <v>101</v>
      </c>
      <c r="C182" s="73">
        <v>0</v>
      </c>
      <c r="D182" s="75">
        <v>0</v>
      </c>
      <c r="E182" s="214" t="s">
        <v>101</v>
      </c>
      <c r="F182" s="214">
        <v>0</v>
      </c>
      <c r="G182" s="215">
        <v>0</v>
      </c>
      <c r="H182" s="214">
        <v>0</v>
      </c>
      <c r="I182" s="216">
        <v>0</v>
      </c>
      <c r="J182" s="63" t="s">
        <v>101</v>
      </c>
      <c r="K182" s="73">
        <v>0</v>
      </c>
      <c r="L182" s="75">
        <v>0</v>
      </c>
      <c r="M182" s="214" t="s">
        <v>101</v>
      </c>
      <c r="N182" s="214">
        <v>0</v>
      </c>
      <c r="O182" s="215">
        <v>0</v>
      </c>
      <c r="P182" s="214">
        <v>0</v>
      </c>
      <c r="Q182" s="216">
        <v>0</v>
      </c>
      <c r="R182" s="217">
        <v>0</v>
      </c>
      <c r="S182" s="217">
        <v>0</v>
      </c>
      <c r="T182" s="217">
        <v>0</v>
      </c>
      <c r="U182" s="218">
        <v>0</v>
      </c>
      <c r="V182" s="63">
        <v>0</v>
      </c>
      <c r="W182" s="75">
        <v>0</v>
      </c>
      <c r="X182" s="63">
        <v>0</v>
      </c>
      <c r="Y182" s="75">
        <v>0</v>
      </c>
      <c r="Z182" s="218">
        <v>0</v>
      </c>
      <c r="AA182" s="63" t="s">
        <v>101</v>
      </c>
      <c r="AB182" s="73">
        <v>0</v>
      </c>
      <c r="AC182" s="75">
        <v>0</v>
      </c>
      <c r="AD182" s="214" t="s">
        <v>101</v>
      </c>
      <c r="AE182" s="214">
        <v>0</v>
      </c>
      <c r="AF182" s="215">
        <v>0</v>
      </c>
      <c r="AG182" s="214">
        <v>0</v>
      </c>
      <c r="AH182" s="216">
        <v>0</v>
      </c>
      <c r="AI182" s="63" t="s">
        <v>101</v>
      </c>
      <c r="AJ182" s="73">
        <v>0</v>
      </c>
      <c r="AK182" s="75">
        <v>0</v>
      </c>
      <c r="AL182" s="214" t="s">
        <v>101</v>
      </c>
      <c r="AM182" s="214">
        <v>0</v>
      </c>
      <c r="AN182" s="215">
        <v>0</v>
      </c>
      <c r="AO182" s="214">
        <v>0</v>
      </c>
      <c r="AP182" s="216">
        <v>0</v>
      </c>
      <c r="AQ182" s="217">
        <v>0</v>
      </c>
      <c r="AR182" s="217">
        <v>0</v>
      </c>
      <c r="AS182" s="217">
        <v>0</v>
      </c>
      <c r="AT182" s="218">
        <v>0</v>
      </c>
      <c r="AU182" s="63">
        <v>0</v>
      </c>
      <c r="AV182" s="75">
        <v>0</v>
      </c>
      <c r="AW182" s="63">
        <v>0</v>
      </c>
      <c r="AX182" s="75">
        <v>0</v>
      </c>
      <c r="AY182" s="218">
        <v>0</v>
      </c>
      <c r="AZ182" s="215">
        <v>20</v>
      </c>
      <c r="BA182" s="76">
        <v>20</v>
      </c>
      <c r="BB182" s="76">
        <v>20</v>
      </c>
      <c r="BC182" s="77">
        <v>0</v>
      </c>
      <c r="BD182" s="77">
        <v>0</v>
      </c>
      <c r="BE182" s="76">
        <v>20</v>
      </c>
      <c r="BF182" s="76">
        <v>20</v>
      </c>
      <c r="BG182" s="77">
        <v>0</v>
      </c>
      <c r="BH182" s="77">
        <v>0</v>
      </c>
      <c r="BI182" s="76">
        <v>20</v>
      </c>
      <c r="BJ182" s="76">
        <v>20</v>
      </c>
      <c r="BK182" s="77">
        <v>0</v>
      </c>
      <c r="BL182" s="77">
        <v>0</v>
      </c>
      <c r="BM182" s="76">
        <v>20</v>
      </c>
      <c r="BN182" s="76">
        <v>20</v>
      </c>
      <c r="BO182" s="77">
        <v>0</v>
      </c>
      <c r="BP182" s="77">
        <v>0</v>
      </c>
    </row>
    <row r="183" spans="1:68">
      <c r="A183" s="86" t="s">
        <v>1326</v>
      </c>
      <c r="B183" s="63" t="s">
        <v>101</v>
      </c>
      <c r="C183" s="73">
        <v>0</v>
      </c>
      <c r="D183" s="75">
        <v>0</v>
      </c>
      <c r="E183" s="214" t="s">
        <v>101</v>
      </c>
      <c r="F183" s="214">
        <v>0</v>
      </c>
      <c r="G183" s="215">
        <v>0</v>
      </c>
      <c r="H183" s="214">
        <v>0</v>
      </c>
      <c r="I183" s="216">
        <v>0</v>
      </c>
      <c r="J183" s="63" t="s">
        <v>101</v>
      </c>
      <c r="K183" s="73">
        <v>0</v>
      </c>
      <c r="L183" s="75">
        <v>0</v>
      </c>
      <c r="M183" s="214" t="s">
        <v>101</v>
      </c>
      <c r="N183" s="214">
        <v>0</v>
      </c>
      <c r="O183" s="215">
        <v>0</v>
      </c>
      <c r="P183" s="214">
        <v>0</v>
      </c>
      <c r="Q183" s="216">
        <v>0</v>
      </c>
      <c r="R183" s="217">
        <v>0</v>
      </c>
      <c r="S183" s="217">
        <v>0</v>
      </c>
      <c r="T183" s="217">
        <v>0</v>
      </c>
      <c r="U183" s="218">
        <v>0</v>
      </c>
      <c r="V183" s="63">
        <v>0</v>
      </c>
      <c r="W183" s="75">
        <v>0</v>
      </c>
      <c r="X183" s="63">
        <v>0</v>
      </c>
      <c r="Y183" s="75">
        <v>0</v>
      </c>
      <c r="Z183" s="218">
        <v>0</v>
      </c>
      <c r="AA183" s="63" t="s">
        <v>101</v>
      </c>
      <c r="AB183" s="73">
        <v>0</v>
      </c>
      <c r="AC183" s="75">
        <v>0</v>
      </c>
      <c r="AD183" s="214" t="s">
        <v>101</v>
      </c>
      <c r="AE183" s="214">
        <v>0</v>
      </c>
      <c r="AF183" s="215">
        <v>0</v>
      </c>
      <c r="AG183" s="214">
        <v>0</v>
      </c>
      <c r="AH183" s="216">
        <v>0</v>
      </c>
      <c r="AI183" s="63" t="s">
        <v>101</v>
      </c>
      <c r="AJ183" s="73">
        <v>0</v>
      </c>
      <c r="AK183" s="75">
        <v>0</v>
      </c>
      <c r="AL183" s="214" t="s">
        <v>101</v>
      </c>
      <c r="AM183" s="214">
        <v>0</v>
      </c>
      <c r="AN183" s="215">
        <v>0</v>
      </c>
      <c r="AO183" s="214">
        <v>0</v>
      </c>
      <c r="AP183" s="216">
        <v>0</v>
      </c>
      <c r="AQ183" s="217">
        <v>0</v>
      </c>
      <c r="AR183" s="217">
        <v>0</v>
      </c>
      <c r="AS183" s="217">
        <v>0</v>
      </c>
      <c r="AT183" s="218">
        <v>0</v>
      </c>
      <c r="AU183" s="63">
        <v>0</v>
      </c>
      <c r="AV183" s="75">
        <v>0</v>
      </c>
      <c r="AW183" s="63">
        <v>0</v>
      </c>
      <c r="AX183" s="75">
        <v>0</v>
      </c>
      <c r="AY183" s="218">
        <v>0</v>
      </c>
      <c r="AZ183" s="215">
        <v>20</v>
      </c>
      <c r="BA183" s="76">
        <v>20</v>
      </c>
      <c r="BB183" s="76">
        <v>20</v>
      </c>
      <c r="BC183" s="77">
        <v>0</v>
      </c>
      <c r="BD183" s="77">
        <v>0</v>
      </c>
      <c r="BE183" s="76">
        <v>20</v>
      </c>
      <c r="BF183" s="76">
        <v>20</v>
      </c>
      <c r="BG183" s="77">
        <v>0</v>
      </c>
      <c r="BH183" s="77">
        <v>0</v>
      </c>
      <c r="BI183" s="76">
        <v>20</v>
      </c>
      <c r="BJ183" s="76">
        <v>20</v>
      </c>
      <c r="BK183" s="77">
        <v>0</v>
      </c>
      <c r="BL183" s="77">
        <v>0</v>
      </c>
      <c r="BM183" s="76">
        <v>20</v>
      </c>
      <c r="BN183" s="76">
        <v>20</v>
      </c>
      <c r="BO183" s="77">
        <v>0</v>
      </c>
      <c r="BP183" s="77">
        <v>0</v>
      </c>
    </row>
    <row r="184" spans="1:68">
      <c r="A184" s="86" t="s">
        <v>1328</v>
      </c>
      <c r="B184" s="63" t="s">
        <v>101</v>
      </c>
      <c r="C184" s="73">
        <v>0</v>
      </c>
      <c r="D184" s="75">
        <v>0</v>
      </c>
      <c r="E184" s="214" t="s">
        <v>101</v>
      </c>
      <c r="F184" s="214">
        <v>0</v>
      </c>
      <c r="G184" s="215">
        <v>0</v>
      </c>
      <c r="H184" s="214">
        <v>0</v>
      </c>
      <c r="I184" s="216">
        <v>0</v>
      </c>
      <c r="J184" s="63" t="s">
        <v>101</v>
      </c>
      <c r="K184" s="73">
        <v>0</v>
      </c>
      <c r="L184" s="75">
        <v>0</v>
      </c>
      <c r="M184" s="214" t="s">
        <v>101</v>
      </c>
      <c r="N184" s="214">
        <v>0</v>
      </c>
      <c r="O184" s="215">
        <v>0</v>
      </c>
      <c r="P184" s="214">
        <v>0</v>
      </c>
      <c r="Q184" s="216">
        <v>0</v>
      </c>
      <c r="R184" s="217">
        <v>0</v>
      </c>
      <c r="S184" s="217">
        <v>0</v>
      </c>
      <c r="T184" s="217">
        <v>0</v>
      </c>
      <c r="U184" s="218">
        <v>0</v>
      </c>
      <c r="V184" s="63">
        <v>0</v>
      </c>
      <c r="W184" s="75">
        <v>0</v>
      </c>
      <c r="X184" s="63">
        <v>0</v>
      </c>
      <c r="Y184" s="75">
        <v>0</v>
      </c>
      <c r="Z184" s="218">
        <v>0</v>
      </c>
      <c r="AA184" s="63" t="s">
        <v>101</v>
      </c>
      <c r="AB184" s="73">
        <v>0</v>
      </c>
      <c r="AC184" s="75">
        <v>0</v>
      </c>
      <c r="AD184" s="214" t="s">
        <v>101</v>
      </c>
      <c r="AE184" s="214">
        <v>0</v>
      </c>
      <c r="AF184" s="215">
        <v>0</v>
      </c>
      <c r="AG184" s="214">
        <v>0</v>
      </c>
      <c r="AH184" s="216">
        <v>0</v>
      </c>
      <c r="AI184" s="63" t="s">
        <v>101</v>
      </c>
      <c r="AJ184" s="73">
        <v>0</v>
      </c>
      <c r="AK184" s="75">
        <v>0</v>
      </c>
      <c r="AL184" s="214" t="s">
        <v>101</v>
      </c>
      <c r="AM184" s="214">
        <v>0</v>
      </c>
      <c r="AN184" s="215">
        <v>0</v>
      </c>
      <c r="AO184" s="214">
        <v>0</v>
      </c>
      <c r="AP184" s="216">
        <v>0</v>
      </c>
      <c r="AQ184" s="217">
        <v>0</v>
      </c>
      <c r="AR184" s="217">
        <v>0</v>
      </c>
      <c r="AS184" s="217">
        <v>0</v>
      </c>
      <c r="AT184" s="218">
        <v>0</v>
      </c>
      <c r="AU184" s="63">
        <v>0</v>
      </c>
      <c r="AV184" s="75">
        <v>0</v>
      </c>
      <c r="AW184" s="63">
        <v>0</v>
      </c>
      <c r="AX184" s="75">
        <v>0</v>
      </c>
      <c r="AY184" s="218">
        <v>0</v>
      </c>
      <c r="AZ184" s="215">
        <v>20</v>
      </c>
      <c r="BA184" s="76">
        <v>20</v>
      </c>
      <c r="BB184" s="76">
        <v>20</v>
      </c>
      <c r="BC184" s="77">
        <v>0</v>
      </c>
      <c r="BD184" s="77">
        <v>0</v>
      </c>
      <c r="BE184" s="76">
        <v>20</v>
      </c>
      <c r="BF184" s="76">
        <v>20</v>
      </c>
      <c r="BG184" s="77">
        <v>0</v>
      </c>
      <c r="BH184" s="77">
        <v>0</v>
      </c>
      <c r="BI184" s="76">
        <v>20</v>
      </c>
      <c r="BJ184" s="76">
        <v>20</v>
      </c>
      <c r="BK184" s="77">
        <v>0</v>
      </c>
      <c r="BL184" s="77">
        <v>0</v>
      </c>
      <c r="BM184" s="76">
        <v>20</v>
      </c>
      <c r="BN184" s="76">
        <v>20</v>
      </c>
      <c r="BO184" s="77">
        <v>0</v>
      </c>
      <c r="BP184" s="77">
        <v>0</v>
      </c>
    </row>
    <row r="185" spans="1:68">
      <c r="A185" s="86" t="s">
        <v>1330</v>
      </c>
      <c r="B185" s="63" t="s">
        <v>101</v>
      </c>
      <c r="C185" s="73">
        <v>0</v>
      </c>
      <c r="D185" s="75">
        <v>0</v>
      </c>
      <c r="E185" s="214" t="s">
        <v>101</v>
      </c>
      <c r="F185" s="214">
        <v>0</v>
      </c>
      <c r="G185" s="215">
        <v>0</v>
      </c>
      <c r="H185" s="214">
        <v>0</v>
      </c>
      <c r="I185" s="216">
        <v>0</v>
      </c>
      <c r="J185" s="63" t="s">
        <v>101</v>
      </c>
      <c r="K185" s="73">
        <v>0</v>
      </c>
      <c r="L185" s="75">
        <v>0</v>
      </c>
      <c r="M185" s="214" t="s">
        <v>101</v>
      </c>
      <c r="N185" s="214">
        <v>0</v>
      </c>
      <c r="O185" s="215">
        <v>0</v>
      </c>
      <c r="P185" s="214">
        <v>0</v>
      </c>
      <c r="Q185" s="216">
        <v>0</v>
      </c>
      <c r="R185" s="217">
        <v>0</v>
      </c>
      <c r="S185" s="217">
        <v>0</v>
      </c>
      <c r="T185" s="217">
        <v>0</v>
      </c>
      <c r="U185" s="218">
        <v>0</v>
      </c>
      <c r="V185" s="63">
        <v>0</v>
      </c>
      <c r="W185" s="75">
        <v>0</v>
      </c>
      <c r="X185" s="63">
        <v>0</v>
      </c>
      <c r="Y185" s="75">
        <v>0</v>
      </c>
      <c r="Z185" s="218">
        <v>0</v>
      </c>
      <c r="AA185" s="63" t="s">
        <v>101</v>
      </c>
      <c r="AB185" s="73">
        <v>0</v>
      </c>
      <c r="AC185" s="75">
        <v>0</v>
      </c>
      <c r="AD185" s="214" t="s">
        <v>101</v>
      </c>
      <c r="AE185" s="214">
        <v>0</v>
      </c>
      <c r="AF185" s="215">
        <v>0</v>
      </c>
      <c r="AG185" s="214">
        <v>0</v>
      </c>
      <c r="AH185" s="216">
        <v>0</v>
      </c>
      <c r="AI185" s="63" t="s">
        <v>101</v>
      </c>
      <c r="AJ185" s="73">
        <v>0</v>
      </c>
      <c r="AK185" s="75">
        <v>0</v>
      </c>
      <c r="AL185" s="214" t="s">
        <v>101</v>
      </c>
      <c r="AM185" s="214">
        <v>0</v>
      </c>
      <c r="AN185" s="215">
        <v>0</v>
      </c>
      <c r="AO185" s="214">
        <v>0</v>
      </c>
      <c r="AP185" s="216">
        <v>0</v>
      </c>
      <c r="AQ185" s="217">
        <v>0</v>
      </c>
      <c r="AR185" s="217">
        <v>0</v>
      </c>
      <c r="AS185" s="217">
        <v>0</v>
      </c>
      <c r="AT185" s="218">
        <v>0</v>
      </c>
      <c r="AU185" s="63">
        <v>0</v>
      </c>
      <c r="AV185" s="75">
        <v>0</v>
      </c>
      <c r="AW185" s="63">
        <v>0</v>
      </c>
      <c r="AX185" s="75">
        <v>0</v>
      </c>
      <c r="AY185" s="218">
        <v>0</v>
      </c>
      <c r="AZ185" s="215">
        <v>20</v>
      </c>
      <c r="BA185" s="76">
        <v>20</v>
      </c>
      <c r="BB185" s="76">
        <v>20</v>
      </c>
      <c r="BC185" s="77">
        <v>0</v>
      </c>
      <c r="BD185" s="77">
        <v>0</v>
      </c>
      <c r="BE185" s="76">
        <v>20</v>
      </c>
      <c r="BF185" s="76">
        <v>20</v>
      </c>
      <c r="BG185" s="77">
        <v>0</v>
      </c>
      <c r="BH185" s="77">
        <v>0</v>
      </c>
      <c r="BI185" s="76">
        <v>20</v>
      </c>
      <c r="BJ185" s="76">
        <v>20</v>
      </c>
      <c r="BK185" s="77">
        <v>0</v>
      </c>
      <c r="BL185" s="77">
        <v>0</v>
      </c>
      <c r="BM185" s="76">
        <v>20</v>
      </c>
      <c r="BN185" s="76">
        <v>20</v>
      </c>
      <c r="BO185" s="77">
        <v>0</v>
      </c>
      <c r="BP185" s="77">
        <v>0</v>
      </c>
    </row>
    <row r="186" spans="1:68">
      <c r="A186" s="86" t="s">
        <v>1320</v>
      </c>
      <c r="B186" s="63" t="s">
        <v>101</v>
      </c>
      <c r="C186" s="73">
        <v>0</v>
      </c>
      <c r="D186" s="75">
        <v>0</v>
      </c>
      <c r="E186" s="214" t="s">
        <v>101</v>
      </c>
      <c r="F186" s="214">
        <v>0</v>
      </c>
      <c r="G186" s="215">
        <v>0</v>
      </c>
      <c r="H186" s="214">
        <v>0</v>
      </c>
      <c r="I186" s="216">
        <v>0</v>
      </c>
      <c r="J186" s="63" t="s">
        <v>101</v>
      </c>
      <c r="K186" s="73">
        <v>0</v>
      </c>
      <c r="L186" s="75">
        <v>0</v>
      </c>
      <c r="M186" s="214" t="s">
        <v>101</v>
      </c>
      <c r="N186" s="214">
        <v>0</v>
      </c>
      <c r="O186" s="215">
        <v>0</v>
      </c>
      <c r="P186" s="214">
        <v>0</v>
      </c>
      <c r="Q186" s="216">
        <v>0</v>
      </c>
      <c r="R186" s="217">
        <v>0</v>
      </c>
      <c r="S186" s="217">
        <v>0</v>
      </c>
      <c r="T186" s="217">
        <v>0</v>
      </c>
      <c r="U186" s="218">
        <v>0</v>
      </c>
      <c r="V186" s="63">
        <v>0</v>
      </c>
      <c r="W186" s="75">
        <v>0</v>
      </c>
      <c r="X186" s="63">
        <v>0</v>
      </c>
      <c r="Y186" s="75">
        <v>0</v>
      </c>
      <c r="Z186" s="218">
        <v>0</v>
      </c>
      <c r="AA186" s="63" t="s">
        <v>101</v>
      </c>
      <c r="AB186" s="73">
        <v>0</v>
      </c>
      <c r="AC186" s="75">
        <v>0</v>
      </c>
      <c r="AD186" s="214" t="s">
        <v>101</v>
      </c>
      <c r="AE186" s="214">
        <v>0</v>
      </c>
      <c r="AF186" s="215">
        <v>0</v>
      </c>
      <c r="AG186" s="214">
        <v>0</v>
      </c>
      <c r="AH186" s="216">
        <v>0</v>
      </c>
      <c r="AI186" s="63" t="s">
        <v>101</v>
      </c>
      <c r="AJ186" s="73">
        <v>0</v>
      </c>
      <c r="AK186" s="75">
        <v>0</v>
      </c>
      <c r="AL186" s="214" t="s">
        <v>101</v>
      </c>
      <c r="AM186" s="214">
        <v>0</v>
      </c>
      <c r="AN186" s="215">
        <v>0</v>
      </c>
      <c r="AO186" s="214">
        <v>0</v>
      </c>
      <c r="AP186" s="216">
        <v>0</v>
      </c>
      <c r="AQ186" s="217">
        <v>0</v>
      </c>
      <c r="AR186" s="217">
        <v>0</v>
      </c>
      <c r="AS186" s="217">
        <v>0</v>
      </c>
      <c r="AT186" s="218">
        <v>0</v>
      </c>
      <c r="AU186" s="63">
        <v>0</v>
      </c>
      <c r="AV186" s="75">
        <v>0</v>
      </c>
      <c r="AW186" s="63">
        <v>0</v>
      </c>
      <c r="AX186" s="75">
        <v>0</v>
      </c>
      <c r="AY186" s="218">
        <v>0</v>
      </c>
      <c r="AZ186" s="215">
        <v>20</v>
      </c>
      <c r="BA186" s="76">
        <v>20</v>
      </c>
      <c r="BB186" s="76">
        <v>20</v>
      </c>
      <c r="BC186" s="77">
        <v>0</v>
      </c>
      <c r="BD186" s="77">
        <v>0</v>
      </c>
      <c r="BE186" s="76">
        <v>20</v>
      </c>
      <c r="BF186" s="76">
        <v>20</v>
      </c>
      <c r="BG186" s="77">
        <v>0</v>
      </c>
      <c r="BH186" s="77">
        <v>0</v>
      </c>
      <c r="BI186" s="76">
        <v>20</v>
      </c>
      <c r="BJ186" s="76">
        <v>20</v>
      </c>
      <c r="BK186" s="77">
        <v>0</v>
      </c>
      <c r="BL186" s="77">
        <v>0</v>
      </c>
      <c r="BM186" s="76">
        <v>20</v>
      </c>
      <c r="BN186" s="76">
        <v>20</v>
      </c>
      <c r="BO186" s="77">
        <v>0</v>
      </c>
      <c r="BP186" s="77">
        <v>0</v>
      </c>
    </row>
    <row r="187" spans="1:68">
      <c r="A187" s="86" t="s">
        <v>1322</v>
      </c>
      <c r="B187" s="63" t="s">
        <v>101</v>
      </c>
      <c r="C187" s="73">
        <v>0</v>
      </c>
      <c r="D187" s="75">
        <v>0</v>
      </c>
      <c r="E187" s="214" t="s">
        <v>101</v>
      </c>
      <c r="F187" s="214">
        <v>0</v>
      </c>
      <c r="G187" s="215">
        <v>0</v>
      </c>
      <c r="H187" s="214">
        <v>0</v>
      </c>
      <c r="I187" s="216">
        <v>0</v>
      </c>
      <c r="J187" s="63" t="s">
        <v>101</v>
      </c>
      <c r="K187" s="73">
        <v>0</v>
      </c>
      <c r="L187" s="75">
        <v>0</v>
      </c>
      <c r="M187" s="214" t="s">
        <v>101</v>
      </c>
      <c r="N187" s="214">
        <v>0</v>
      </c>
      <c r="O187" s="215">
        <v>0</v>
      </c>
      <c r="P187" s="214">
        <v>0</v>
      </c>
      <c r="Q187" s="216">
        <v>0</v>
      </c>
      <c r="R187" s="217">
        <v>0</v>
      </c>
      <c r="S187" s="217">
        <v>0</v>
      </c>
      <c r="T187" s="217">
        <v>0</v>
      </c>
      <c r="U187" s="218">
        <v>0</v>
      </c>
      <c r="V187" s="63">
        <v>0</v>
      </c>
      <c r="W187" s="75">
        <v>0</v>
      </c>
      <c r="X187" s="63">
        <v>0</v>
      </c>
      <c r="Y187" s="75">
        <v>0</v>
      </c>
      <c r="Z187" s="218">
        <v>0</v>
      </c>
      <c r="AA187" s="63" t="s">
        <v>101</v>
      </c>
      <c r="AB187" s="73">
        <v>0</v>
      </c>
      <c r="AC187" s="75">
        <v>0</v>
      </c>
      <c r="AD187" s="214" t="s">
        <v>101</v>
      </c>
      <c r="AE187" s="214">
        <v>0</v>
      </c>
      <c r="AF187" s="215">
        <v>0</v>
      </c>
      <c r="AG187" s="214">
        <v>0</v>
      </c>
      <c r="AH187" s="216">
        <v>0</v>
      </c>
      <c r="AI187" s="63" t="s">
        <v>101</v>
      </c>
      <c r="AJ187" s="73">
        <v>0</v>
      </c>
      <c r="AK187" s="75">
        <v>0</v>
      </c>
      <c r="AL187" s="214" t="s">
        <v>101</v>
      </c>
      <c r="AM187" s="214">
        <v>0</v>
      </c>
      <c r="AN187" s="215">
        <v>0</v>
      </c>
      <c r="AO187" s="214">
        <v>0</v>
      </c>
      <c r="AP187" s="216">
        <v>0</v>
      </c>
      <c r="AQ187" s="217">
        <v>0</v>
      </c>
      <c r="AR187" s="217">
        <v>0</v>
      </c>
      <c r="AS187" s="217">
        <v>0</v>
      </c>
      <c r="AT187" s="218">
        <v>0</v>
      </c>
      <c r="AU187" s="63">
        <v>0</v>
      </c>
      <c r="AV187" s="75">
        <v>0</v>
      </c>
      <c r="AW187" s="63">
        <v>0</v>
      </c>
      <c r="AX187" s="75">
        <v>0</v>
      </c>
      <c r="AY187" s="218">
        <v>0</v>
      </c>
      <c r="AZ187" s="215">
        <v>20</v>
      </c>
      <c r="BA187" s="76">
        <v>20</v>
      </c>
      <c r="BB187" s="76">
        <v>20</v>
      </c>
      <c r="BC187" s="77">
        <v>0</v>
      </c>
      <c r="BD187" s="77">
        <v>0</v>
      </c>
      <c r="BE187" s="76">
        <v>20</v>
      </c>
      <c r="BF187" s="76">
        <v>20</v>
      </c>
      <c r="BG187" s="77">
        <v>0</v>
      </c>
      <c r="BH187" s="77">
        <v>0</v>
      </c>
      <c r="BI187" s="76">
        <v>20</v>
      </c>
      <c r="BJ187" s="76">
        <v>20</v>
      </c>
      <c r="BK187" s="77">
        <v>0</v>
      </c>
      <c r="BL187" s="77">
        <v>0</v>
      </c>
      <c r="BM187" s="76">
        <v>20</v>
      </c>
      <c r="BN187" s="76">
        <v>20</v>
      </c>
      <c r="BO187" s="77">
        <v>0</v>
      </c>
      <c r="BP187" s="77">
        <v>0</v>
      </c>
    </row>
    <row r="188" spans="1:68">
      <c r="A188" s="86" t="s">
        <v>1324</v>
      </c>
      <c r="B188" s="63" t="s">
        <v>101</v>
      </c>
      <c r="C188" s="73">
        <v>0</v>
      </c>
      <c r="D188" s="75">
        <v>0</v>
      </c>
      <c r="E188" s="214" t="s">
        <v>101</v>
      </c>
      <c r="F188" s="214">
        <v>0</v>
      </c>
      <c r="G188" s="215">
        <v>0</v>
      </c>
      <c r="H188" s="214">
        <v>0</v>
      </c>
      <c r="I188" s="216">
        <v>0</v>
      </c>
      <c r="J188" s="63" t="s">
        <v>101</v>
      </c>
      <c r="K188" s="73">
        <v>0</v>
      </c>
      <c r="L188" s="75">
        <v>0</v>
      </c>
      <c r="M188" s="214" t="s">
        <v>101</v>
      </c>
      <c r="N188" s="214">
        <v>0</v>
      </c>
      <c r="O188" s="215">
        <v>0</v>
      </c>
      <c r="P188" s="214">
        <v>0</v>
      </c>
      <c r="Q188" s="216">
        <v>0</v>
      </c>
      <c r="R188" s="217">
        <v>0</v>
      </c>
      <c r="S188" s="217">
        <v>0</v>
      </c>
      <c r="T188" s="217">
        <v>0</v>
      </c>
      <c r="U188" s="218">
        <v>0</v>
      </c>
      <c r="V188" s="63">
        <v>0</v>
      </c>
      <c r="W188" s="75">
        <v>0</v>
      </c>
      <c r="X188" s="63">
        <v>0</v>
      </c>
      <c r="Y188" s="75">
        <v>0</v>
      </c>
      <c r="Z188" s="218">
        <v>0</v>
      </c>
      <c r="AA188" s="63" t="s">
        <v>101</v>
      </c>
      <c r="AB188" s="73">
        <v>0</v>
      </c>
      <c r="AC188" s="75">
        <v>0</v>
      </c>
      <c r="AD188" s="214" t="s">
        <v>101</v>
      </c>
      <c r="AE188" s="214">
        <v>0</v>
      </c>
      <c r="AF188" s="215">
        <v>0</v>
      </c>
      <c r="AG188" s="214">
        <v>0</v>
      </c>
      <c r="AH188" s="216">
        <v>0</v>
      </c>
      <c r="AI188" s="63" t="s">
        <v>101</v>
      </c>
      <c r="AJ188" s="73">
        <v>0</v>
      </c>
      <c r="AK188" s="75">
        <v>0</v>
      </c>
      <c r="AL188" s="214" t="s">
        <v>101</v>
      </c>
      <c r="AM188" s="214">
        <v>0</v>
      </c>
      <c r="AN188" s="215">
        <v>0</v>
      </c>
      <c r="AO188" s="214">
        <v>0</v>
      </c>
      <c r="AP188" s="216">
        <v>0</v>
      </c>
      <c r="AQ188" s="217">
        <v>0</v>
      </c>
      <c r="AR188" s="217">
        <v>0</v>
      </c>
      <c r="AS188" s="217">
        <v>0</v>
      </c>
      <c r="AT188" s="218">
        <v>0</v>
      </c>
      <c r="AU188" s="63">
        <v>0</v>
      </c>
      <c r="AV188" s="75">
        <v>0</v>
      </c>
      <c r="AW188" s="63">
        <v>0</v>
      </c>
      <c r="AX188" s="75">
        <v>0</v>
      </c>
      <c r="AY188" s="218">
        <v>0</v>
      </c>
      <c r="AZ188" s="215">
        <v>20</v>
      </c>
      <c r="BA188" s="76">
        <v>20</v>
      </c>
      <c r="BB188" s="76">
        <v>20</v>
      </c>
      <c r="BC188" s="77">
        <v>0</v>
      </c>
      <c r="BD188" s="77">
        <v>0</v>
      </c>
      <c r="BE188" s="76">
        <v>20</v>
      </c>
      <c r="BF188" s="76">
        <v>20</v>
      </c>
      <c r="BG188" s="77">
        <v>0</v>
      </c>
      <c r="BH188" s="77">
        <v>0</v>
      </c>
      <c r="BI188" s="76">
        <v>20</v>
      </c>
      <c r="BJ188" s="76">
        <v>20</v>
      </c>
      <c r="BK188" s="77">
        <v>0</v>
      </c>
      <c r="BL188" s="77">
        <v>0</v>
      </c>
      <c r="BM188" s="76">
        <v>20</v>
      </c>
      <c r="BN188" s="76">
        <v>20</v>
      </c>
      <c r="BO188" s="77">
        <v>0</v>
      </c>
      <c r="BP188" s="77">
        <v>0</v>
      </c>
    </row>
    <row r="189" spans="1:68">
      <c r="A189" s="86" t="s">
        <v>1334</v>
      </c>
      <c r="B189" s="63" t="s">
        <v>101</v>
      </c>
      <c r="C189" s="73">
        <v>0</v>
      </c>
      <c r="D189" s="75">
        <v>0</v>
      </c>
      <c r="E189" s="214" t="s">
        <v>101</v>
      </c>
      <c r="F189" s="214">
        <v>0</v>
      </c>
      <c r="G189" s="215">
        <v>0</v>
      </c>
      <c r="H189" s="214">
        <v>0</v>
      </c>
      <c r="I189" s="216">
        <v>0</v>
      </c>
      <c r="J189" s="63" t="s">
        <v>101</v>
      </c>
      <c r="K189" s="73">
        <v>0</v>
      </c>
      <c r="L189" s="75">
        <v>0</v>
      </c>
      <c r="M189" s="214" t="s">
        <v>101</v>
      </c>
      <c r="N189" s="214">
        <v>0</v>
      </c>
      <c r="O189" s="215">
        <v>0</v>
      </c>
      <c r="P189" s="214">
        <v>0</v>
      </c>
      <c r="Q189" s="216">
        <v>0</v>
      </c>
      <c r="R189" s="217">
        <v>0</v>
      </c>
      <c r="S189" s="217">
        <v>0</v>
      </c>
      <c r="T189" s="217">
        <v>0</v>
      </c>
      <c r="U189" s="218">
        <v>0</v>
      </c>
      <c r="V189" s="63">
        <v>0</v>
      </c>
      <c r="W189" s="75">
        <v>0</v>
      </c>
      <c r="X189" s="63">
        <v>0</v>
      </c>
      <c r="Y189" s="75">
        <v>0</v>
      </c>
      <c r="Z189" s="218">
        <v>0</v>
      </c>
      <c r="AA189" s="63" t="s">
        <v>101</v>
      </c>
      <c r="AB189" s="73">
        <v>0</v>
      </c>
      <c r="AC189" s="75">
        <v>0</v>
      </c>
      <c r="AD189" s="214" t="s">
        <v>101</v>
      </c>
      <c r="AE189" s="214">
        <v>0</v>
      </c>
      <c r="AF189" s="215">
        <v>0</v>
      </c>
      <c r="AG189" s="214">
        <v>0</v>
      </c>
      <c r="AH189" s="216">
        <v>0</v>
      </c>
      <c r="AI189" s="63" t="s">
        <v>101</v>
      </c>
      <c r="AJ189" s="73">
        <v>0</v>
      </c>
      <c r="AK189" s="75">
        <v>0</v>
      </c>
      <c r="AL189" s="214" t="s">
        <v>101</v>
      </c>
      <c r="AM189" s="214">
        <v>0</v>
      </c>
      <c r="AN189" s="215">
        <v>0</v>
      </c>
      <c r="AO189" s="214">
        <v>0</v>
      </c>
      <c r="AP189" s="216">
        <v>0</v>
      </c>
      <c r="AQ189" s="217">
        <v>0</v>
      </c>
      <c r="AR189" s="217">
        <v>0</v>
      </c>
      <c r="AS189" s="217">
        <v>0</v>
      </c>
      <c r="AT189" s="218">
        <v>0</v>
      </c>
      <c r="AU189" s="63">
        <v>0</v>
      </c>
      <c r="AV189" s="75">
        <v>0</v>
      </c>
      <c r="AW189" s="63">
        <v>0</v>
      </c>
      <c r="AX189" s="75">
        <v>0</v>
      </c>
      <c r="AY189" s="218">
        <v>0</v>
      </c>
      <c r="AZ189" s="215">
        <v>20</v>
      </c>
      <c r="BA189" s="76">
        <v>20</v>
      </c>
      <c r="BB189" s="76">
        <v>20</v>
      </c>
      <c r="BC189" s="77">
        <v>0</v>
      </c>
      <c r="BD189" s="77">
        <v>0</v>
      </c>
      <c r="BE189" s="76">
        <v>20</v>
      </c>
      <c r="BF189" s="76">
        <v>20</v>
      </c>
      <c r="BG189" s="77">
        <v>0</v>
      </c>
      <c r="BH189" s="77">
        <v>0</v>
      </c>
      <c r="BI189" s="76">
        <v>20</v>
      </c>
      <c r="BJ189" s="76">
        <v>20</v>
      </c>
      <c r="BK189" s="77">
        <v>0</v>
      </c>
      <c r="BL189" s="77">
        <v>0</v>
      </c>
      <c r="BM189" s="76">
        <v>20</v>
      </c>
      <c r="BN189" s="76">
        <v>20</v>
      </c>
      <c r="BO189" s="77">
        <v>0</v>
      </c>
      <c r="BP189" s="77">
        <v>0</v>
      </c>
    </row>
    <row r="190" spans="1:68">
      <c r="A190" s="86" t="s">
        <v>1336</v>
      </c>
      <c r="B190" s="63" t="s">
        <v>101</v>
      </c>
      <c r="C190" s="73">
        <v>0</v>
      </c>
      <c r="D190" s="75">
        <v>0</v>
      </c>
      <c r="E190" s="214" t="s">
        <v>101</v>
      </c>
      <c r="F190" s="214">
        <v>0</v>
      </c>
      <c r="G190" s="215">
        <v>0</v>
      </c>
      <c r="H190" s="214">
        <v>0</v>
      </c>
      <c r="I190" s="216">
        <v>0</v>
      </c>
      <c r="J190" s="63" t="s">
        <v>101</v>
      </c>
      <c r="K190" s="73">
        <v>0</v>
      </c>
      <c r="L190" s="75">
        <v>0</v>
      </c>
      <c r="M190" s="214" t="s">
        <v>101</v>
      </c>
      <c r="N190" s="214">
        <v>0</v>
      </c>
      <c r="O190" s="215">
        <v>0</v>
      </c>
      <c r="P190" s="214">
        <v>0</v>
      </c>
      <c r="Q190" s="216">
        <v>0</v>
      </c>
      <c r="R190" s="217">
        <v>0</v>
      </c>
      <c r="S190" s="217">
        <v>0</v>
      </c>
      <c r="T190" s="217">
        <v>0</v>
      </c>
      <c r="U190" s="218">
        <v>0</v>
      </c>
      <c r="V190" s="63">
        <v>0</v>
      </c>
      <c r="W190" s="75">
        <v>0</v>
      </c>
      <c r="X190" s="63">
        <v>0</v>
      </c>
      <c r="Y190" s="75">
        <v>0</v>
      </c>
      <c r="Z190" s="218">
        <v>0</v>
      </c>
      <c r="AA190" s="63" t="s">
        <v>101</v>
      </c>
      <c r="AB190" s="73">
        <v>0</v>
      </c>
      <c r="AC190" s="75">
        <v>0</v>
      </c>
      <c r="AD190" s="214" t="s">
        <v>101</v>
      </c>
      <c r="AE190" s="214">
        <v>0</v>
      </c>
      <c r="AF190" s="215">
        <v>0</v>
      </c>
      <c r="AG190" s="214">
        <v>0</v>
      </c>
      <c r="AH190" s="216">
        <v>0</v>
      </c>
      <c r="AI190" s="63" t="s">
        <v>101</v>
      </c>
      <c r="AJ190" s="73">
        <v>0</v>
      </c>
      <c r="AK190" s="75">
        <v>0</v>
      </c>
      <c r="AL190" s="214" t="s">
        <v>101</v>
      </c>
      <c r="AM190" s="214">
        <v>0</v>
      </c>
      <c r="AN190" s="215">
        <v>0</v>
      </c>
      <c r="AO190" s="214">
        <v>0</v>
      </c>
      <c r="AP190" s="216">
        <v>0</v>
      </c>
      <c r="AQ190" s="217">
        <v>0</v>
      </c>
      <c r="AR190" s="217">
        <v>0</v>
      </c>
      <c r="AS190" s="217">
        <v>0</v>
      </c>
      <c r="AT190" s="218">
        <v>0</v>
      </c>
      <c r="AU190" s="63">
        <v>0</v>
      </c>
      <c r="AV190" s="75">
        <v>0</v>
      </c>
      <c r="AW190" s="63">
        <v>0</v>
      </c>
      <c r="AX190" s="75">
        <v>0</v>
      </c>
      <c r="AY190" s="218">
        <v>0</v>
      </c>
      <c r="AZ190" s="215">
        <v>20</v>
      </c>
      <c r="BA190" s="76">
        <v>20</v>
      </c>
      <c r="BB190" s="76">
        <v>20</v>
      </c>
      <c r="BC190" s="77">
        <v>0</v>
      </c>
      <c r="BD190" s="77">
        <v>0</v>
      </c>
      <c r="BE190" s="76">
        <v>20</v>
      </c>
      <c r="BF190" s="76">
        <v>20</v>
      </c>
      <c r="BG190" s="77">
        <v>0</v>
      </c>
      <c r="BH190" s="77">
        <v>0</v>
      </c>
      <c r="BI190" s="76">
        <v>20</v>
      </c>
      <c r="BJ190" s="76">
        <v>20</v>
      </c>
      <c r="BK190" s="77">
        <v>0</v>
      </c>
      <c r="BL190" s="77">
        <v>0</v>
      </c>
      <c r="BM190" s="76">
        <v>20</v>
      </c>
      <c r="BN190" s="76">
        <v>20</v>
      </c>
      <c r="BO190" s="77">
        <v>0</v>
      </c>
      <c r="BP190" s="77">
        <v>0</v>
      </c>
    </row>
    <row r="191" spans="1:68">
      <c r="A191" s="86" t="s">
        <v>1338</v>
      </c>
      <c r="B191" s="63" t="s">
        <v>101</v>
      </c>
      <c r="C191" s="73">
        <v>0</v>
      </c>
      <c r="D191" s="75">
        <v>0</v>
      </c>
      <c r="E191" s="214" t="s">
        <v>101</v>
      </c>
      <c r="F191" s="214">
        <v>0</v>
      </c>
      <c r="G191" s="215">
        <v>0</v>
      </c>
      <c r="H191" s="214">
        <v>0</v>
      </c>
      <c r="I191" s="216">
        <v>0</v>
      </c>
      <c r="J191" s="63" t="s">
        <v>101</v>
      </c>
      <c r="K191" s="73">
        <v>0</v>
      </c>
      <c r="L191" s="75">
        <v>0</v>
      </c>
      <c r="M191" s="214" t="s">
        <v>101</v>
      </c>
      <c r="N191" s="214">
        <v>0</v>
      </c>
      <c r="O191" s="215">
        <v>0</v>
      </c>
      <c r="P191" s="214">
        <v>0</v>
      </c>
      <c r="Q191" s="216">
        <v>0</v>
      </c>
      <c r="R191" s="217">
        <v>0</v>
      </c>
      <c r="S191" s="217">
        <v>0</v>
      </c>
      <c r="T191" s="217">
        <v>0</v>
      </c>
      <c r="U191" s="218">
        <v>0</v>
      </c>
      <c r="V191" s="63">
        <v>0</v>
      </c>
      <c r="W191" s="75">
        <v>0</v>
      </c>
      <c r="X191" s="63">
        <v>0</v>
      </c>
      <c r="Y191" s="75">
        <v>0</v>
      </c>
      <c r="Z191" s="218">
        <v>0</v>
      </c>
      <c r="AA191" s="63" t="s">
        <v>101</v>
      </c>
      <c r="AB191" s="73">
        <v>0</v>
      </c>
      <c r="AC191" s="75">
        <v>0</v>
      </c>
      <c r="AD191" s="214" t="s">
        <v>101</v>
      </c>
      <c r="AE191" s="214">
        <v>0</v>
      </c>
      <c r="AF191" s="215">
        <v>0</v>
      </c>
      <c r="AG191" s="214">
        <v>0</v>
      </c>
      <c r="AH191" s="216">
        <v>0</v>
      </c>
      <c r="AI191" s="63" t="s">
        <v>101</v>
      </c>
      <c r="AJ191" s="73">
        <v>0</v>
      </c>
      <c r="AK191" s="75">
        <v>0</v>
      </c>
      <c r="AL191" s="214" t="s">
        <v>101</v>
      </c>
      <c r="AM191" s="214">
        <v>0</v>
      </c>
      <c r="AN191" s="215">
        <v>0</v>
      </c>
      <c r="AO191" s="214">
        <v>0</v>
      </c>
      <c r="AP191" s="216">
        <v>0</v>
      </c>
      <c r="AQ191" s="217">
        <v>0</v>
      </c>
      <c r="AR191" s="217">
        <v>0</v>
      </c>
      <c r="AS191" s="217">
        <v>0</v>
      </c>
      <c r="AT191" s="218">
        <v>0</v>
      </c>
      <c r="AU191" s="63">
        <v>0</v>
      </c>
      <c r="AV191" s="75">
        <v>0</v>
      </c>
      <c r="AW191" s="63">
        <v>0</v>
      </c>
      <c r="AX191" s="75">
        <v>0</v>
      </c>
      <c r="AY191" s="218">
        <v>0</v>
      </c>
      <c r="AZ191" s="215">
        <v>20</v>
      </c>
      <c r="BA191" s="76">
        <v>20</v>
      </c>
      <c r="BB191" s="76">
        <v>20</v>
      </c>
      <c r="BC191" s="77">
        <v>0</v>
      </c>
      <c r="BD191" s="77">
        <v>0</v>
      </c>
      <c r="BE191" s="76">
        <v>20</v>
      </c>
      <c r="BF191" s="76">
        <v>20</v>
      </c>
      <c r="BG191" s="77">
        <v>0</v>
      </c>
      <c r="BH191" s="77">
        <v>0</v>
      </c>
      <c r="BI191" s="76">
        <v>20</v>
      </c>
      <c r="BJ191" s="76">
        <v>20</v>
      </c>
      <c r="BK191" s="77">
        <v>0</v>
      </c>
      <c r="BL191" s="77">
        <v>0</v>
      </c>
      <c r="BM191" s="76">
        <v>20</v>
      </c>
      <c r="BN191" s="76">
        <v>20</v>
      </c>
      <c r="BO191" s="77">
        <v>0</v>
      </c>
      <c r="BP191" s="77">
        <v>0</v>
      </c>
    </row>
    <row r="192" spans="1:68">
      <c r="A192" s="86" t="s">
        <v>1349</v>
      </c>
      <c r="B192" s="63" t="s">
        <v>101</v>
      </c>
      <c r="C192" s="73">
        <v>0</v>
      </c>
      <c r="D192" s="75">
        <v>0</v>
      </c>
      <c r="E192" s="214" t="s">
        <v>101</v>
      </c>
      <c r="F192" s="214">
        <v>0</v>
      </c>
      <c r="G192" s="215">
        <v>0</v>
      </c>
      <c r="H192" s="214">
        <v>0</v>
      </c>
      <c r="I192" s="216">
        <v>0</v>
      </c>
      <c r="J192" s="63" t="s">
        <v>101</v>
      </c>
      <c r="K192" s="73">
        <v>0</v>
      </c>
      <c r="L192" s="75">
        <v>0</v>
      </c>
      <c r="M192" s="214" t="s">
        <v>101</v>
      </c>
      <c r="N192" s="214">
        <v>0</v>
      </c>
      <c r="O192" s="215">
        <v>0</v>
      </c>
      <c r="P192" s="214">
        <v>0</v>
      </c>
      <c r="Q192" s="216">
        <v>0</v>
      </c>
      <c r="R192" s="217">
        <v>0</v>
      </c>
      <c r="S192" s="217">
        <v>0</v>
      </c>
      <c r="T192" s="217">
        <v>0</v>
      </c>
      <c r="U192" s="218">
        <v>0</v>
      </c>
      <c r="V192" s="63">
        <v>0</v>
      </c>
      <c r="W192" s="75">
        <v>0</v>
      </c>
      <c r="X192" s="63">
        <v>0</v>
      </c>
      <c r="Y192" s="75">
        <v>0</v>
      </c>
      <c r="Z192" s="218">
        <v>0</v>
      </c>
      <c r="AA192" s="63" t="s">
        <v>101</v>
      </c>
      <c r="AB192" s="73">
        <v>0</v>
      </c>
      <c r="AC192" s="75">
        <v>0</v>
      </c>
      <c r="AD192" s="214" t="s">
        <v>101</v>
      </c>
      <c r="AE192" s="214">
        <v>0</v>
      </c>
      <c r="AF192" s="215">
        <v>0</v>
      </c>
      <c r="AG192" s="214">
        <v>0</v>
      </c>
      <c r="AH192" s="216">
        <v>0</v>
      </c>
      <c r="AI192" s="63" t="s">
        <v>101</v>
      </c>
      <c r="AJ192" s="73">
        <v>0</v>
      </c>
      <c r="AK192" s="75">
        <v>0</v>
      </c>
      <c r="AL192" s="214" t="s">
        <v>101</v>
      </c>
      <c r="AM192" s="214">
        <v>0</v>
      </c>
      <c r="AN192" s="215">
        <v>0</v>
      </c>
      <c r="AO192" s="214">
        <v>0</v>
      </c>
      <c r="AP192" s="216">
        <v>0</v>
      </c>
      <c r="AQ192" s="217">
        <v>0</v>
      </c>
      <c r="AR192" s="217">
        <v>0</v>
      </c>
      <c r="AS192" s="217">
        <v>0</v>
      </c>
      <c r="AT192" s="218">
        <v>0</v>
      </c>
      <c r="AU192" s="63">
        <v>0</v>
      </c>
      <c r="AV192" s="75">
        <v>0</v>
      </c>
      <c r="AW192" s="63">
        <v>0</v>
      </c>
      <c r="AX192" s="75">
        <v>0</v>
      </c>
      <c r="AY192" s="218">
        <v>0</v>
      </c>
      <c r="AZ192" s="215">
        <v>20</v>
      </c>
      <c r="BA192" s="76">
        <v>20</v>
      </c>
      <c r="BB192" s="76">
        <v>20</v>
      </c>
      <c r="BC192" s="77">
        <v>0</v>
      </c>
      <c r="BD192" s="77">
        <v>0</v>
      </c>
      <c r="BE192" s="76">
        <v>20</v>
      </c>
      <c r="BF192" s="76">
        <v>20</v>
      </c>
      <c r="BG192" s="77">
        <v>0</v>
      </c>
      <c r="BH192" s="77">
        <v>0</v>
      </c>
      <c r="BI192" s="76">
        <v>20</v>
      </c>
      <c r="BJ192" s="76">
        <v>20</v>
      </c>
      <c r="BK192" s="77">
        <v>0</v>
      </c>
      <c r="BL192" s="77">
        <v>0</v>
      </c>
      <c r="BM192" s="76">
        <v>20</v>
      </c>
      <c r="BN192" s="76">
        <v>20</v>
      </c>
      <c r="BO192" s="77">
        <v>0</v>
      </c>
      <c r="BP192" s="77">
        <v>0</v>
      </c>
    </row>
    <row r="193" spans="1:68">
      <c r="A193" s="86" t="s">
        <v>1350</v>
      </c>
      <c r="B193" s="63" t="s">
        <v>101</v>
      </c>
      <c r="C193" s="73">
        <v>0</v>
      </c>
      <c r="D193" s="75">
        <v>0</v>
      </c>
      <c r="E193" s="214" t="s">
        <v>101</v>
      </c>
      <c r="F193" s="214">
        <v>0</v>
      </c>
      <c r="G193" s="215">
        <v>0</v>
      </c>
      <c r="H193" s="214">
        <v>0</v>
      </c>
      <c r="I193" s="216">
        <v>0</v>
      </c>
      <c r="J193" s="63" t="s">
        <v>101</v>
      </c>
      <c r="K193" s="73">
        <v>0</v>
      </c>
      <c r="L193" s="75">
        <v>0</v>
      </c>
      <c r="M193" s="214" t="s">
        <v>101</v>
      </c>
      <c r="N193" s="214">
        <v>0</v>
      </c>
      <c r="O193" s="215">
        <v>0</v>
      </c>
      <c r="P193" s="214">
        <v>0</v>
      </c>
      <c r="Q193" s="216">
        <v>0</v>
      </c>
      <c r="R193" s="217">
        <v>0</v>
      </c>
      <c r="S193" s="217">
        <v>0</v>
      </c>
      <c r="T193" s="217">
        <v>0</v>
      </c>
      <c r="U193" s="218">
        <v>0</v>
      </c>
      <c r="V193" s="63">
        <v>0</v>
      </c>
      <c r="W193" s="75">
        <v>0</v>
      </c>
      <c r="X193" s="63">
        <v>0</v>
      </c>
      <c r="Y193" s="75">
        <v>0</v>
      </c>
      <c r="Z193" s="218">
        <v>0</v>
      </c>
      <c r="AA193" s="63" t="s">
        <v>101</v>
      </c>
      <c r="AB193" s="73">
        <v>0</v>
      </c>
      <c r="AC193" s="75">
        <v>0</v>
      </c>
      <c r="AD193" s="214" t="s">
        <v>101</v>
      </c>
      <c r="AE193" s="214">
        <v>0</v>
      </c>
      <c r="AF193" s="215">
        <v>0</v>
      </c>
      <c r="AG193" s="214">
        <v>0</v>
      </c>
      <c r="AH193" s="216">
        <v>0</v>
      </c>
      <c r="AI193" s="63" t="s">
        <v>101</v>
      </c>
      <c r="AJ193" s="73">
        <v>0</v>
      </c>
      <c r="AK193" s="75">
        <v>0</v>
      </c>
      <c r="AL193" s="214" t="s">
        <v>101</v>
      </c>
      <c r="AM193" s="214">
        <v>0</v>
      </c>
      <c r="AN193" s="215">
        <v>0</v>
      </c>
      <c r="AO193" s="214">
        <v>0</v>
      </c>
      <c r="AP193" s="216">
        <v>0</v>
      </c>
      <c r="AQ193" s="217">
        <v>0</v>
      </c>
      <c r="AR193" s="217">
        <v>0</v>
      </c>
      <c r="AS193" s="217">
        <v>0</v>
      </c>
      <c r="AT193" s="218">
        <v>0</v>
      </c>
      <c r="AU193" s="63">
        <v>0</v>
      </c>
      <c r="AV193" s="75">
        <v>0</v>
      </c>
      <c r="AW193" s="63">
        <v>0</v>
      </c>
      <c r="AX193" s="75">
        <v>0</v>
      </c>
      <c r="AY193" s="218">
        <v>0</v>
      </c>
      <c r="AZ193" s="215">
        <v>20</v>
      </c>
      <c r="BA193" s="76">
        <v>20</v>
      </c>
      <c r="BB193" s="76">
        <v>20</v>
      </c>
      <c r="BC193" s="77">
        <v>0</v>
      </c>
      <c r="BD193" s="77">
        <v>0</v>
      </c>
      <c r="BE193" s="76">
        <v>20</v>
      </c>
      <c r="BF193" s="76">
        <v>20</v>
      </c>
      <c r="BG193" s="77">
        <v>0</v>
      </c>
      <c r="BH193" s="77">
        <v>0</v>
      </c>
      <c r="BI193" s="76">
        <v>20</v>
      </c>
      <c r="BJ193" s="76">
        <v>20</v>
      </c>
      <c r="BK193" s="77">
        <v>0</v>
      </c>
      <c r="BL193" s="77">
        <v>0</v>
      </c>
      <c r="BM193" s="76">
        <v>20</v>
      </c>
      <c r="BN193" s="76">
        <v>20</v>
      </c>
      <c r="BO193" s="77">
        <v>0</v>
      </c>
      <c r="BP193" s="77">
        <v>0</v>
      </c>
    </row>
    <row r="194" spans="1:68">
      <c r="A194" s="86" t="s">
        <v>1351</v>
      </c>
      <c r="B194" s="63" t="s">
        <v>101</v>
      </c>
      <c r="C194" s="73">
        <v>0</v>
      </c>
      <c r="D194" s="75">
        <v>0</v>
      </c>
      <c r="E194" s="214" t="s">
        <v>101</v>
      </c>
      <c r="F194" s="214">
        <v>0</v>
      </c>
      <c r="G194" s="215">
        <v>0</v>
      </c>
      <c r="H194" s="214">
        <v>0</v>
      </c>
      <c r="I194" s="216">
        <v>0</v>
      </c>
      <c r="J194" s="63" t="s">
        <v>101</v>
      </c>
      <c r="K194" s="73">
        <v>0</v>
      </c>
      <c r="L194" s="75">
        <v>0</v>
      </c>
      <c r="M194" s="214" t="s">
        <v>101</v>
      </c>
      <c r="N194" s="214">
        <v>0</v>
      </c>
      <c r="O194" s="215">
        <v>0</v>
      </c>
      <c r="P194" s="214">
        <v>0</v>
      </c>
      <c r="Q194" s="216">
        <v>0</v>
      </c>
      <c r="R194" s="217">
        <v>0</v>
      </c>
      <c r="S194" s="217">
        <v>0</v>
      </c>
      <c r="T194" s="217">
        <v>0</v>
      </c>
      <c r="U194" s="218">
        <v>0</v>
      </c>
      <c r="V194" s="63">
        <v>0</v>
      </c>
      <c r="W194" s="75">
        <v>0</v>
      </c>
      <c r="X194" s="63">
        <v>0</v>
      </c>
      <c r="Y194" s="75">
        <v>0</v>
      </c>
      <c r="Z194" s="218">
        <v>0</v>
      </c>
      <c r="AA194" s="63" t="s">
        <v>101</v>
      </c>
      <c r="AB194" s="73">
        <v>0</v>
      </c>
      <c r="AC194" s="75">
        <v>0</v>
      </c>
      <c r="AD194" s="214" t="s">
        <v>101</v>
      </c>
      <c r="AE194" s="214">
        <v>0</v>
      </c>
      <c r="AF194" s="215">
        <v>0</v>
      </c>
      <c r="AG194" s="214">
        <v>0</v>
      </c>
      <c r="AH194" s="216">
        <v>0</v>
      </c>
      <c r="AI194" s="63" t="s">
        <v>101</v>
      </c>
      <c r="AJ194" s="73">
        <v>0</v>
      </c>
      <c r="AK194" s="75">
        <v>0</v>
      </c>
      <c r="AL194" s="214" t="s">
        <v>101</v>
      </c>
      <c r="AM194" s="214">
        <v>0</v>
      </c>
      <c r="AN194" s="215">
        <v>0</v>
      </c>
      <c r="AO194" s="214">
        <v>0</v>
      </c>
      <c r="AP194" s="216">
        <v>0</v>
      </c>
      <c r="AQ194" s="217">
        <v>0</v>
      </c>
      <c r="AR194" s="217">
        <v>0</v>
      </c>
      <c r="AS194" s="217">
        <v>0</v>
      </c>
      <c r="AT194" s="218">
        <v>0</v>
      </c>
      <c r="AU194" s="63">
        <v>0</v>
      </c>
      <c r="AV194" s="75">
        <v>0</v>
      </c>
      <c r="AW194" s="63">
        <v>0</v>
      </c>
      <c r="AX194" s="75">
        <v>0</v>
      </c>
      <c r="AY194" s="218">
        <v>0</v>
      </c>
      <c r="AZ194" s="215">
        <v>20</v>
      </c>
      <c r="BA194" s="76">
        <v>20</v>
      </c>
      <c r="BB194" s="76">
        <v>20</v>
      </c>
      <c r="BC194" s="77">
        <v>0</v>
      </c>
      <c r="BD194" s="77">
        <v>0</v>
      </c>
      <c r="BE194" s="76">
        <v>20</v>
      </c>
      <c r="BF194" s="76">
        <v>20</v>
      </c>
      <c r="BG194" s="77">
        <v>0</v>
      </c>
      <c r="BH194" s="77">
        <v>0</v>
      </c>
      <c r="BI194" s="76">
        <v>20</v>
      </c>
      <c r="BJ194" s="76">
        <v>20</v>
      </c>
      <c r="BK194" s="77">
        <v>0</v>
      </c>
      <c r="BL194" s="77">
        <v>0</v>
      </c>
      <c r="BM194" s="76">
        <v>20</v>
      </c>
      <c r="BN194" s="76">
        <v>20</v>
      </c>
      <c r="BO194" s="77">
        <v>0</v>
      </c>
      <c r="BP194" s="77">
        <v>0</v>
      </c>
    </row>
    <row r="195" spans="1:68">
      <c r="A195" s="86" t="s">
        <v>1352</v>
      </c>
      <c r="B195" s="63" t="s">
        <v>101</v>
      </c>
      <c r="C195" s="73">
        <v>0</v>
      </c>
      <c r="D195" s="75">
        <v>0</v>
      </c>
      <c r="E195" s="214" t="s">
        <v>101</v>
      </c>
      <c r="F195" s="214">
        <v>0</v>
      </c>
      <c r="G195" s="215">
        <v>0</v>
      </c>
      <c r="H195" s="214">
        <v>0</v>
      </c>
      <c r="I195" s="216">
        <v>0</v>
      </c>
      <c r="J195" s="63" t="s">
        <v>101</v>
      </c>
      <c r="K195" s="73">
        <v>0</v>
      </c>
      <c r="L195" s="75">
        <v>0</v>
      </c>
      <c r="M195" s="214" t="s">
        <v>101</v>
      </c>
      <c r="N195" s="214">
        <v>0</v>
      </c>
      <c r="O195" s="215">
        <v>0</v>
      </c>
      <c r="P195" s="214">
        <v>0</v>
      </c>
      <c r="Q195" s="216">
        <v>0</v>
      </c>
      <c r="R195" s="217">
        <v>0</v>
      </c>
      <c r="S195" s="217">
        <v>0</v>
      </c>
      <c r="T195" s="217">
        <v>0</v>
      </c>
      <c r="U195" s="218">
        <v>0</v>
      </c>
      <c r="V195" s="63">
        <v>0</v>
      </c>
      <c r="W195" s="75">
        <v>0</v>
      </c>
      <c r="X195" s="63">
        <v>0</v>
      </c>
      <c r="Y195" s="75">
        <v>0</v>
      </c>
      <c r="Z195" s="218">
        <v>0</v>
      </c>
      <c r="AA195" s="63" t="s">
        <v>101</v>
      </c>
      <c r="AB195" s="73">
        <v>0</v>
      </c>
      <c r="AC195" s="75">
        <v>0</v>
      </c>
      <c r="AD195" s="214" t="s">
        <v>101</v>
      </c>
      <c r="AE195" s="214">
        <v>0</v>
      </c>
      <c r="AF195" s="215">
        <v>0</v>
      </c>
      <c r="AG195" s="214">
        <v>0</v>
      </c>
      <c r="AH195" s="216">
        <v>0</v>
      </c>
      <c r="AI195" s="63" t="s">
        <v>101</v>
      </c>
      <c r="AJ195" s="73">
        <v>0</v>
      </c>
      <c r="AK195" s="75">
        <v>0</v>
      </c>
      <c r="AL195" s="214" t="s">
        <v>101</v>
      </c>
      <c r="AM195" s="214">
        <v>0</v>
      </c>
      <c r="AN195" s="215">
        <v>0</v>
      </c>
      <c r="AO195" s="214">
        <v>0</v>
      </c>
      <c r="AP195" s="216">
        <v>0</v>
      </c>
      <c r="AQ195" s="217">
        <v>0</v>
      </c>
      <c r="AR195" s="217">
        <v>0</v>
      </c>
      <c r="AS195" s="217">
        <v>0</v>
      </c>
      <c r="AT195" s="218">
        <v>0</v>
      </c>
      <c r="AU195" s="63">
        <v>0</v>
      </c>
      <c r="AV195" s="75">
        <v>0</v>
      </c>
      <c r="AW195" s="63">
        <v>0</v>
      </c>
      <c r="AX195" s="75">
        <v>0</v>
      </c>
      <c r="AY195" s="218">
        <v>0</v>
      </c>
      <c r="AZ195" s="215">
        <v>20</v>
      </c>
      <c r="BA195" s="76">
        <v>20</v>
      </c>
      <c r="BB195" s="76">
        <v>20</v>
      </c>
      <c r="BC195" s="77">
        <v>0</v>
      </c>
      <c r="BD195" s="77">
        <v>0</v>
      </c>
      <c r="BE195" s="76">
        <v>20</v>
      </c>
      <c r="BF195" s="76">
        <v>20</v>
      </c>
      <c r="BG195" s="77">
        <v>0</v>
      </c>
      <c r="BH195" s="77">
        <v>0</v>
      </c>
      <c r="BI195" s="76">
        <v>20</v>
      </c>
      <c r="BJ195" s="76">
        <v>20</v>
      </c>
      <c r="BK195" s="77">
        <v>0</v>
      </c>
      <c r="BL195" s="77">
        <v>0</v>
      </c>
      <c r="BM195" s="76">
        <v>20</v>
      </c>
      <c r="BN195" s="76">
        <v>20</v>
      </c>
      <c r="BO195" s="77">
        <v>0</v>
      </c>
      <c r="BP195" s="77">
        <v>0</v>
      </c>
    </row>
    <row r="196" spans="1:68">
      <c r="A196" s="86" t="s">
        <v>1353</v>
      </c>
      <c r="B196" s="63" t="s">
        <v>101</v>
      </c>
      <c r="C196" s="73">
        <v>0</v>
      </c>
      <c r="D196" s="75">
        <v>0</v>
      </c>
      <c r="E196" s="214" t="s">
        <v>101</v>
      </c>
      <c r="F196" s="214">
        <v>0</v>
      </c>
      <c r="G196" s="215">
        <v>0</v>
      </c>
      <c r="H196" s="214">
        <v>0</v>
      </c>
      <c r="I196" s="216">
        <v>0</v>
      </c>
      <c r="J196" s="63" t="s">
        <v>101</v>
      </c>
      <c r="K196" s="73">
        <v>0</v>
      </c>
      <c r="L196" s="75">
        <v>0</v>
      </c>
      <c r="M196" s="214" t="s">
        <v>101</v>
      </c>
      <c r="N196" s="214">
        <v>0</v>
      </c>
      <c r="O196" s="215">
        <v>0</v>
      </c>
      <c r="P196" s="214">
        <v>0</v>
      </c>
      <c r="Q196" s="216">
        <v>0</v>
      </c>
      <c r="R196" s="217">
        <v>0</v>
      </c>
      <c r="S196" s="217">
        <v>0</v>
      </c>
      <c r="T196" s="217">
        <v>0</v>
      </c>
      <c r="U196" s="218">
        <v>0</v>
      </c>
      <c r="V196" s="63">
        <v>0</v>
      </c>
      <c r="W196" s="75">
        <v>0</v>
      </c>
      <c r="X196" s="63">
        <v>0</v>
      </c>
      <c r="Y196" s="75">
        <v>0</v>
      </c>
      <c r="Z196" s="218">
        <v>0</v>
      </c>
      <c r="AA196" s="63" t="s">
        <v>101</v>
      </c>
      <c r="AB196" s="73">
        <v>0</v>
      </c>
      <c r="AC196" s="75">
        <v>0</v>
      </c>
      <c r="AD196" s="214" t="s">
        <v>101</v>
      </c>
      <c r="AE196" s="214">
        <v>0</v>
      </c>
      <c r="AF196" s="215">
        <v>0</v>
      </c>
      <c r="AG196" s="214">
        <v>0</v>
      </c>
      <c r="AH196" s="216">
        <v>0</v>
      </c>
      <c r="AI196" s="63" t="s">
        <v>101</v>
      </c>
      <c r="AJ196" s="73">
        <v>0</v>
      </c>
      <c r="AK196" s="75">
        <v>0</v>
      </c>
      <c r="AL196" s="214" t="s">
        <v>101</v>
      </c>
      <c r="AM196" s="214">
        <v>0</v>
      </c>
      <c r="AN196" s="215">
        <v>0</v>
      </c>
      <c r="AO196" s="214">
        <v>0</v>
      </c>
      <c r="AP196" s="216">
        <v>0</v>
      </c>
      <c r="AQ196" s="217">
        <v>0</v>
      </c>
      <c r="AR196" s="217">
        <v>0</v>
      </c>
      <c r="AS196" s="217">
        <v>0</v>
      </c>
      <c r="AT196" s="218">
        <v>0</v>
      </c>
      <c r="AU196" s="63">
        <v>0</v>
      </c>
      <c r="AV196" s="75">
        <v>0</v>
      </c>
      <c r="AW196" s="63">
        <v>0</v>
      </c>
      <c r="AX196" s="75">
        <v>0</v>
      </c>
      <c r="AY196" s="218">
        <v>0</v>
      </c>
      <c r="AZ196" s="215">
        <v>20</v>
      </c>
      <c r="BA196" s="76">
        <v>20</v>
      </c>
      <c r="BB196" s="76">
        <v>20</v>
      </c>
      <c r="BC196" s="77">
        <v>0</v>
      </c>
      <c r="BD196" s="77">
        <v>0</v>
      </c>
      <c r="BE196" s="76">
        <v>20</v>
      </c>
      <c r="BF196" s="76">
        <v>20</v>
      </c>
      <c r="BG196" s="77">
        <v>0</v>
      </c>
      <c r="BH196" s="77">
        <v>0</v>
      </c>
      <c r="BI196" s="76">
        <v>20</v>
      </c>
      <c r="BJ196" s="76">
        <v>20</v>
      </c>
      <c r="BK196" s="77">
        <v>0</v>
      </c>
      <c r="BL196" s="77">
        <v>0</v>
      </c>
      <c r="BM196" s="76">
        <v>20</v>
      </c>
      <c r="BN196" s="76">
        <v>20</v>
      </c>
      <c r="BO196" s="77">
        <v>0</v>
      </c>
      <c r="BP196" s="77">
        <v>0</v>
      </c>
    </row>
    <row r="197" spans="1:68">
      <c r="A197" s="86" t="s">
        <v>1354</v>
      </c>
      <c r="B197" s="63" t="s">
        <v>101</v>
      </c>
      <c r="C197" s="73">
        <v>0</v>
      </c>
      <c r="D197" s="75">
        <v>0</v>
      </c>
      <c r="E197" s="214" t="s">
        <v>101</v>
      </c>
      <c r="F197" s="214">
        <v>0</v>
      </c>
      <c r="G197" s="215">
        <v>0</v>
      </c>
      <c r="H197" s="214">
        <v>0</v>
      </c>
      <c r="I197" s="216">
        <v>0</v>
      </c>
      <c r="J197" s="63" t="s">
        <v>101</v>
      </c>
      <c r="K197" s="73">
        <v>0</v>
      </c>
      <c r="L197" s="75">
        <v>0</v>
      </c>
      <c r="M197" s="214" t="s">
        <v>101</v>
      </c>
      <c r="N197" s="214">
        <v>0</v>
      </c>
      <c r="O197" s="215">
        <v>0</v>
      </c>
      <c r="P197" s="214">
        <v>0</v>
      </c>
      <c r="Q197" s="216">
        <v>0</v>
      </c>
      <c r="R197" s="217">
        <v>0</v>
      </c>
      <c r="S197" s="217">
        <v>0</v>
      </c>
      <c r="T197" s="217">
        <v>0</v>
      </c>
      <c r="U197" s="218">
        <v>0</v>
      </c>
      <c r="V197" s="63">
        <v>0</v>
      </c>
      <c r="W197" s="75">
        <v>0</v>
      </c>
      <c r="X197" s="63">
        <v>0</v>
      </c>
      <c r="Y197" s="75">
        <v>0</v>
      </c>
      <c r="Z197" s="218">
        <v>0</v>
      </c>
      <c r="AA197" s="63" t="s">
        <v>101</v>
      </c>
      <c r="AB197" s="73">
        <v>0</v>
      </c>
      <c r="AC197" s="75">
        <v>0</v>
      </c>
      <c r="AD197" s="214" t="s">
        <v>101</v>
      </c>
      <c r="AE197" s="214">
        <v>0</v>
      </c>
      <c r="AF197" s="215">
        <v>0</v>
      </c>
      <c r="AG197" s="214">
        <v>0</v>
      </c>
      <c r="AH197" s="216">
        <v>0</v>
      </c>
      <c r="AI197" s="63" t="s">
        <v>101</v>
      </c>
      <c r="AJ197" s="73">
        <v>0</v>
      </c>
      <c r="AK197" s="75">
        <v>0</v>
      </c>
      <c r="AL197" s="214" t="s">
        <v>101</v>
      </c>
      <c r="AM197" s="214">
        <v>0</v>
      </c>
      <c r="AN197" s="215">
        <v>0</v>
      </c>
      <c r="AO197" s="214">
        <v>0</v>
      </c>
      <c r="AP197" s="216">
        <v>0</v>
      </c>
      <c r="AQ197" s="217">
        <v>0</v>
      </c>
      <c r="AR197" s="217">
        <v>0</v>
      </c>
      <c r="AS197" s="217">
        <v>0</v>
      </c>
      <c r="AT197" s="218">
        <v>0</v>
      </c>
      <c r="AU197" s="63">
        <v>0</v>
      </c>
      <c r="AV197" s="75">
        <v>0</v>
      </c>
      <c r="AW197" s="63">
        <v>0</v>
      </c>
      <c r="AX197" s="75">
        <v>0</v>
      </c>
      <c r="AY197" s="218">
        <v>0</v>
      </c>
      <c r="AZ197" s="215">
        <v>20</v>
      </c>
      <c r="BA197" s="76">
        <v>20</v>
      </c>
      <c r="BB197" s="76">
        <v>20</v>
      </c>
      <c r="BC197" s="77">
        <v>0</v>
      </c>
      <c r="BD197" s="77">
        <v>0</v>
      </c>
      <c r="BE197" s="76">
        <v>20</v>
      </c>
      <c r="BF197" s="76">
        <v>20</v>
      </c>
      <c r="BG197" s="77">
        <v>0</v>
      </c>
      <c r="BH197" s="77">
        <v>0</v>
      </c>
      <c r="BI197" s="76">
        <v>20</v>
      </c>
      <c r="BJ197" s="76">
        <v>20</v>
      </c>
      <c r="BK197" s="77">
        <v>0</v>
      </c>
      <c r="BL197" s="77">
        <v>0</v>
      </c>
      <c r="BM197" s="76">
        <v>20</v>
      </c>
      <c r="BN197" s="76">
        <v>20</v>
      </c>
      <c r="BO197" s="77">
        <v>0</v>
      </c>
      <c r="BP197" s="77">
        <v>0</v>
      </c>
    </row>
    <row r="198" spans="1:68">
      <c r="A198" s="86" t="s">
        <v>1343</v>
      </c>
      <c r="B198" s="63" t="s">
        <v>101</v>
      </c>
      <c r="C198" s="73">
        <v>0</v>
      </c>
      <c r="D198" s="75">
        <v>0</v>
      </c>
      <c r="E198" s="214" t="s">
        <v>101</v>
      </c>
      <c r="F198" s="214">
        <v>0</v>
      </c>
      <c r="G198" s="215">
        <v>0</v>
      </c>
      <c r="H198" s="214">
        <v>0</v>
      </c>
      <c r="I198" s="216">
        <v>0</v>
      </c>
      <c r="J198" s="63" t="s">
        <v>101</v>
      </c>
      <c r="K198" s="73">
        <v>0</v>
      </c>
      <c r="L198" s="75">
        <v>0</v>
      </c>
      <c r="M198" s="214" t="s">
        <v>101</v>
      </c>
      <c r="N198" s="214">
        <v>0</v>
      </c>
      <c r="O198" s="215">
        <v>0</v>
      </c>
      <c r="P198" s="214">
        <v>0</v>
      </c>
      <c r="Q198" s="216">
        <v>0</v>
      </c>
      <c r="R198" s="217">
        <v>0</v>
      </c>
      <c r="S198" s="217">
        <v>0</v>
      </c>
      <c r="T198" s="217">
        <v>0</v>
      </c>
      <c r="U198" s="218">
        <v>0</v>
      </c>
      <c r="V198" s="63">
        <v>0</v>
      </c>
      <c r="W198" s="75">
        <v>0</v>
      </c>
      <c r="X198" s="63">
        <v>0</v>
      </c>
      <c r="Y198" s="75">
        <v>0</v>
      </c>
      <c r="Z198" s="218">
        <v>0</v>
      </c>
      <c r="AA198" s="63" t="s">
        <v>101</v>
      </c>
      <c r="AB198" s="73">
        <v>0</v>
      </c>
      <c r="AC198" s="75">
        <v>0</v>
      </c>
      <c r="AD198" s="214" t="s">
        <v>101</v>
      </c>
      <c r="AE198" s="214">
        <v>0</v>
      </c>
      <c r="AF198" s="215">
        <v>0</v>
      </c>
      <c r="AG198" s="214">
        <v>0</v>
      </c>
      <c r="AH198" s="216">
        <v>0</v>
      </c>
      <c r="AI198" s="63" t="s">
        <v>101</v>
      </c>
      <c r="AJ198" s="73">
        <v>0</v>
      </c>
      <c r="AK198" s="75">
        <v>0</v>
      </c>
      <c r="AL198" s="214" t="s">
        <v>101</v>
      </c>
      <c r="AM198" s="214">
        <v>0</v>
      </c>
      <c r="AN198" s="215">
        <v>0</v>
      </c>
      <c r="AO198" s="214">
        <v>0</v>
      </c>
      <c r="AP198" s="216">
        <v>0</v>
      </c>
      <c r="AQ198" s="217">
        <v>0</v>
      </c>
      <c r="AR198" s="217">
        <v>0</v>
      </c>
      <c r="AS198" s="217">
        <v>0</v>
      </c>
      <c r="AT198" s="218">
        <v>0</v>
      </c>
      <c r="AU198" s="63">
        <v>0</v>
      </c>
      <c r="AV198" s="75">
        <v>0</v>
      </c>
      <c r="AW198" s="63">
        <v>0</v>
      </c>
      <c r="AX198" s="75">
        <v>0</v>
      </c>
      <c r="AY198" s="218">
        <v>0</v>
      </c>
      <c r="AZ198" s="215">
        <v>20</v>
      </c>
      <c r="BA198" s="76">
        <v>20</v>
      </c>
      <c r="BB198" s="76">
        <v>20</v>
      </c>
      <c r="BC198" s="77">
        <v>0</v>
      </c>
      <c r="BD198" s="77">
        <v>0</v>
      </c>
      <c r="BE198" s="76">
        <v>20</v>
      </c>
      <c r="BF198" s="76">
        <v>20</v>
      </c>
      <c r="BG198" s="77">
        <v>0</v>
      </c>
      <c r="BH198" s="77">
        <v>0</v>
      </c>
      <c r="BI198" s="76">
        <v>20</v>
      </c>
      <c r="BJ198" s="76">
        <v>20</v>
      </c>
      <c r="BK198" s="77">
        <v>0</v>
      </c>
      <c r="BL198" s="77">
        <v>0</v>
      </c>
      <c r="BM198" s="76">
        <v>20</v>
      </c>
      <c r="BN198" s="76">
        <v>20</v>
      </c>
      <c r="BO198" s="77">
        <v>0</v>
      </c>
      <c r="BP198" s="77">
        <v>0</v>
      </c>
    </row>
    <row r="199" spans="1:68">
      <c r="A199" s="86" t="s">
        <v>1345</v>
      </c>
      <c r="B199" s="63" t="s">
        <v>101</v>
      </c>
      <c r="C199" s="73">
        <v>0</v>
      </c>
      <c r="D199" s="75">
        <v>0</v>
      </c>
      <c r="E199" s="214" t="s">
        <v>101</v>
      </c>
      <c r="F199" s="214">
        <v>0</v>
      </c>
      <c r="G199" s="215">
        <v>0</v>
      </c>
      <c r="H199" s="214">
        <v>0</v>
      </c>
      <c r="I199" s="216">
        <v>0</v>
      </c>
      <c r="J199" s="63" t="s">
        <v>101</v>
      </c>
      <c r="K199" s="73">
        <v>0</v>
      </c>
      <c r="L199" s="75">
        <v>0</v>
      </c>
      <c r="M199" s="214" t="s">
        <v>101</v>
      </c>
      <c r="N199" s="214">
        <v>0</v>
      </c>
      <c r="O199" s="215">
        <v>0</v>
      </c>
      <c r="P199" s="214">
        <v>0</v>
      </c>
      <c r="Q199" s="216">
        <v>0</v>
      </c>
      <c r="R199" s="217">
        <v>0</v>
      </c>
      <c r="S199" s="217">
        <v>0</v>
      </c>
      <c r="T199" s="217">
        <v>0</v>
      </c>
      <c r="U199" s="218">
        <v>0</v>
      </c>
      <c r="V199" s="63">
        <v>0</v>
      </c>
      <c r="W199" s="75">
        <v>0</v>
      </c>
      <c r="X199" s="63">
        <v>0</v>
      </c>
      <c r="Y199" s="75">
        <v>0</v>
      </c>
      <c r="Z199" s="218">
        <v>0</v>
      </c>
      <c r="AA199" s="63" t="s">
        <v>101</v>
      </c>
      <c r="AB199" s="73">
        <v>0</v>
      </c>
      <c r="AC199" s="75">
        <v>0</v>
      </c>
      <c r="AD199" s="214" t="s">
        <v>101</v>
      </c>
      <c r="AE199" s="214">
        <v>0</v>
      </c>
      <c r="AF199" s="215">
        <v>0</v>
      </c>
      <c r="AG199" s="214">
        <v>0</v>
      </c>
      <c r="AH199" s="216">
        <v>0</v>
      </c>
      <c r="AI199" s="63" t="s">
        <v>101</v>
      </c>
      <c r="AJ199" s="73">
        <v>0</v>
      </c>
      <c r="AK199" s="75">
        <v>0</v>
      </c>
      <c r="AL199" s="214" t="s">
        <v>101</v>
      </c>
      <c r="AM199" s="214">
        <v>0</v>
      </c>
      <c r="AN199" s="215">
        <v>0</v>
      </c>
      <c r="AO199" s="214">
        <v>0</v>
      </c>
      <c r="AP199" s="216">
        <v>0</v>
      </c>
      <c r="AQ199" s="217">
        <v>0</v>
      </c>
      <c r="AR199" s="217">
        <v>0</v>
      </c>
      <c r="AS199" s="217">
        <v>0</v>
      </c>
      <c r="AT199" s="218">
        <v>0</v>
      </c>
      <c r="AU199" s="63">
        <v>0</v>
      </c>
      <c r="AV199" s="75">
        <v>0</v>
      </c>
      <c r="AW199" s="63">
        <v>0</v>
      </c>
      <c r="AX199" s="75">
        <v>0</v>
      </c>
      <c r="AY199" s="218">
        <v>0</v>
      </c>
      <c r="AZ199" s="215">
        <v>20</v>
      </c>
      <c r="BA199" s="76">
        <v>20</v>
      </c>
      <c r="BB199" s="76">
        <v>20</v>
      </c>
      <c r="BC199" s="77">
        <v>0</v>
      </c>
      <c r="BD199" s="77">
        <v>0</v>
      </c>
      <c r="BE199" s="76">
        <v>20</v>
      </c>
      <c r="BF199" s="76">
        <v>20</v>
      </c>
      <c r="BG199" s="77">
        <v>0</v>
      </c>
      <c r="BH199" s="77">
        <v>0</v>
      </c>
      <c r="BI199" s="76">
        <v>20</v>
      </c>
      <c r="BJ199" s="76">
        <v>20</v>
      </c>
      <c r="BK199" s="77">
        <v>0</v>
      </c>
      <c r="BL199" s="77">
        <v>0</v>
      </c>
      <c r="BM199" s="76">
        <v>20</v>
      </c>
      <c r="BN199" s="76">
        <v>20</v>
      </c>
      <c r="BO199" s="77">
        <v>0</v>
      </c>
      <c r="BP199" s="77">
        <v>0</v>
      </c>
    </row>
    <row r="200" spans="1:68">
      <c r="A200" s="86" t="s">
        <v>1347</v>
      </c>
      <c r="B200" s="63" t="s">
        <v>101</v>
      </c>
      <c r="C200" s="73">
        <v>0</v>
      </c>
      <c r="D200" s="75">
        <v>0</v>
      </c>
      <c r="E200" s="214" t="s">
        <v>101</v>
      </c>
      <c r="F200" s="214">
        <v>0</v>
      </c>
      <c r="G200" s="215">
        <v>0</v>
      </c>
      <c r="H200" s="214">
        <v>0</v>
      </c>
      <c r="I200" s="216">
        <v>0</v>
      </c>
      <c r="J200" s="63" t="s">
        <v>101</v>
      </c>
      <c r="K200" s="73">
        <v>0</v>
      </c>
      <c r="L200" s="75">
        <v>0</v>
      </c>
      <c r="M200" s="214" t="s">
        <v>101</v>
      </c>
      <c r="N200" s="214">
        <v>0</v>
      </c>
      <c r="O200" s="215">
        <v>0</v>
      </c>
      <c r="P200" s="214">
        <v>0</v>
      </c>
      <c r="Q200" s="216">
        <v>0</v>
      </c>
      <c r="R200" s="217">
        <v>0</v>
      </c>
      <c r="S200" s="217">
        <v>0</v>
      </c>
      <c r="T200" s="217">
        <v>0</v>
      </c>
      <c r="U200" s="218">
        <v>0</v>
      </c>
      <c r="V200" s="63">
        <v>0</v>
      </c>
      <c r="W200" s="75">
        <v>0</v>
      </c>
      <c r="X200" s="63">
        <v>0</v>
      </c>
      <c r="Y200" s="75">
        <v>0</v>
      </c>
      <c r="Z200" s="218">
        <v>0</v>
      </c>
      <c r="AA200" s="63" t="s">
        <v>101</v>
      </c>
      <c r="AB200" s="73">
        <v>0</v>
      </c>
      <c r="AC200" s="75">
        <v>0</v>
      </c>
      <c r="AD200" s="214" t="s">
        <v>101</v>
      </c>
      <c r="AE200" s="214">
        <v>0</v>
      </c>
      <c r="AF200" s="215">
        <v>0</v>
      </c>
      <c r="AG200" s="214">
        <v>0</v>
      </c>
      <c r="AH200" s="216">
        <v>0</v>
      </c>
      <c r="AI200" s="63" t="s">
        <v>101</v>
      </c>
      <c r="AJ200" s="73">
        <v>0</v>
      </c>
      <c r="AK200" s="75">
        <v>0</v>
      </c>
      <c r="AL200" s="214" t="s">
        <v>101</v>
      </c>
      <c r="AM200" s="214">
        <v>0</v>
      </c>
      <c r="AN200" s="215">
        <v>0</v>
      </c>
      <c r="AO200" s="214">
        <v>0</v>
      </c>
      <c r="AP200" s="216">
        <v>0</v>
      </c>
      <c r="AQ200" s="217">
        <v>0</v>
      </c>
      <c r="AR200" s="217">
        <v>0</v>
      </c>
      <c r="AS200" s="217">
        <v>0</v>
      </c>
      <c r="AT200" s="218">
        <v>0</v>
      </c>
      <c r="AU200" s="63">
        <v>0</v>
      </c>
      <c r="AV200" s="75">
        <v>0</v>
      </c>
      <c r="AW200" s="63">
        <v>0</v>
      </c>
      <c r="AX200" s="75">
        <v>0</v>
      </c>
      <c r="AY200" s="218">
        <v>0</v>
      </c>
      <c r="AZ200" s="215">
        <v>20</v>
      </c>
      <c r="BA200" s="76">
        <v>20</v>
      </c>
      <c r="BB200" s="76">
        <v>20</v>
      </c>
      <c r="BC200" s="77">
        <v>0</v>
      </c>
      <c r="BD200" s="77">
        <v>0</v>
      </c>
      <c r="BE200" s="76">
        <v>20</v>
      </c>
      <c r="BF200" s="76">
        <v>20</v>
      </c>
      <c r="BG200" s="77">
        <v>0</v>
      </c>
      <c r="BH200" s="77">
        <v>0</v>
      </c>
      <c r="BI200" s="76">
        <v>20</v>
      </c>
      <c r="BJ200" s="76">
        <v>20</v>
      </c>
      <c r="BK200" s="77">
        <v>0</v>
      </c>
      <c r="BL200" s="77">
        <v>0</v>
      </c>
      <c r="BM200" s="76">
        <v>20</v>
      </c>
      <c r="BN200" s="76">
        <v>20</v>
      </c>
      <c r="BO200" s="77">
        <v>0</v>
      </c>
      <c r="BP200" s="77">
        <v>0</v>
      </c>
    </row>
    <row r="201" spans="1:68">
      <c r="A201" s="86" t="s">
        <v>1356</v>
      </c>
      <c r="B201" s="63" t="s">
        <v>101</v>
      </c>
      <c r="C201" s="73">
        <v>0</v>
      </c>
      <c r="D201" s="75">
        <v>0</v>
      </c>
      <c r="E201" s="214" t="s">
        <v>101</v>
      </c>
      <c r="F201" s="214">
        <v>0</v>
      </c>
      <c r="G201" s="215">
        <v>0</v>
      </c>
      <c r="H201" s="214">
        <v>0</v>
      </c>
      <c r="I201" s="216">
        <v>0</v>
      </c>
      <c r="J201" s="63" t="s">
        <v>101</v>
      </c>
      <c r="K201" s="73">
        <v>0</v>
      </c>
      <c r="L201" s="75">
        <v>0</v>
      </c>
      <c r="M201" s="214" t="s">
        <v>101</v>
      </c>
      <c r="N201" s="214">
        <v>0</v>
      </c>
      <c r="O201" s="215">
        <v>0</v>
      </c>
      <c r="P201" s="214">
        <v>0</v>
      </c>
      <c r="Q201" s="216">
        <v>0</v>
      </c>
      <c r="R201" s="217">
        <v>0</v>
      </c>
      <c r="S201" s="217">
        <v>0</v>
      </c>
      <c r="T201" s="217">
        <v>0</v>
      </c>
      <c r="U201" s="218">
        <v>0</v>
      </c>
      <c r="V201" s="63">
        <v>0</v>
      </c>
      <c r="W201" s="75">
        <v>0</v>
      </c>
      <c r="X201" s="63">
        <v>0</v>
      </c>
      <c r="Y201" s="75">
        <v>0</v>
      </c>
      <c r="Z201" s="218">
        <v>0</v>
      </c>
      <c r="AA201" s="63" t="s">
        <v>101</v>
      </c>
      <c r="AB201" s="73">
        <v>0</v>
      </c>
      <c r="AC201" s="75">
        <v>0</v>
      </c>
      <c r="AD201" s="214" t="s">
        <v>101</v>
      </c>
      <c r="AE201" s="214">
        <v>0</v>
      </c>
      <c r="AF201" s="215">
        <v>0</v>
      </c>
      <c r="AG201" s="214">
        <v>0</v>
      </c>
      <c r="AH201" s="216">
        <v>0</v>
      </c>
      <c r="AI201" s="63" t="s">
        <v>101</v>
      </c>
      <c r="AJ201" s="73">
        <v>0</v>
      </c>
      <c r="AK201" s="75">
        <v>0</v>
      </c>
      <c r="AL201" s="214" t="s">
        <v>101</v>
      </c>
      <c r="AM201" s="214">
        <v>0</v>
      </c>
      <c r="AN201" s="215">
        <v>0</v>
      </c>
      <c r="AO201" s="214">
        <v>0</v>
      </c>
      <c r="AP201" s="216">
        <v>0</v>
      </c>
      <c r="AQ201" s="217">
        <v>0</v>
      </c>
      <c r="AR201" s="217">
        <v>0</v>
      </c>
      <c r="AS201" s="217">
        <v>0</v>
      </c>
      <c r="AT201" s="218">
        <v>0</v>
      </c>
      <c r="AU201" s="63">
        <v>0</v>
      </c>
      <c r="AV201" s="75">
        <v>0</v>
      </c>
      <c r="AW201" s="63">
        <v>0</v>
      </c>
      <c r="AX201" s="75">
        <v>0</v>
      </c>
      <c r="AY201" s="218">
        <v>0</v>
      </c>
      <c r="AZ201" s="215">
        <v>20</v>
      </c>
      <c r="BA201" s="76">
        <v>20</v>
      </c>
      <c r="BB201" s="76">
        <v>20</v>
      </c>
      <c r="BC201" s="77">
        <v>0</v>
      </c>
      <c r="BD201" s="77">
        <v>0</v>
      </c>
      <c r="BE201" s="76">
        <v>20</v>
      </c>
      <c r="BF201" s="76">
        <v>20</v>
      </c>
      <c r="BG201" s="77">
        <v>0</v>
      </c>
      <c r="BH201" s="77">
        <v>0</v>
      </c>
      <c r="BI201" s="76">
        <v>20</v>
      </c>
      <c r="BJ201" s="76">
        <v>20</v>
      </c>
      <c r="BK201" s="77">
        <v>0</v>
      </c>
      <c r="BL201" s="77">
        <v>0</v>
      </c>
      <c r="BM201" s="76">
        <v>20</v>
      </c>
      <c r="BN201" s="76">
        <v>20</v>
      </c>
      <c r="BO201" s="77">
        <v>0</v>
      </c>
      <c r="BP201" s="77">
        <v>0</v>
      </c>
    </row>
    <row r="202" spans="1:68">
      <c r="A202" s="86" t="s">
        <v>1358</v>
      </c>
      <c r="B202" s="63" t="s">
        <v>101</v>
      </c>
      <c r="C202" s="73">
        <v>0</v>
      </c>
      <c r="D202" s="75">
        <v>0</v>
      </c>
      <c r="E202" s="214" t="s">
        <v>101</v>
      </c>
      <c r="F202" s="214">
        <v>0</v>
      </c>
      <c r="G202" s="215">
        <v>0</v>
      </c>
      <c r="H202" s="214">
        <v>0</v>
      </c>
      <c r="I202" s="216">
        <v>0</v>
      </c>
      <c r="J202" s="63" t="s">
        <v>101</v>
      </c>
      <c r="K202" s="73">
        <v>0</v>
      </c>
      <c r="L202" s="75">
        <v>0</v>
      </c>
      <c r="M202" s="214" t="s">
        <v>101</v>
      </c>
      <c r="N202" s="214">
        <v>0</v>
      </c>
      <c r="O202" s="215">
        <v>0</v>
      </c>
      <c r="P202" s="214">
        <v>0</v>
      </c>
      <c r="Q202" s="216">
        <v>0</v>
      </c>
      <c r="R202" s="217">
        <v>0</v>
      </c>
      <c r="S202" s="217">
        <v>0</v>
      </c>
      <c r="T202" s="217">
        <v>0</v>
      </c>
      <c r="U202" s="218">
        <v>0</v>
      </c>
      <c r="V202" s="63">
        <v>0</v>
      </c>
      <c r="W202" s="75">
        <v>0</v>
      </c>
      <c r="X202" s="63">
        <v>0</v>
      </c>
      <c r="Y202" s="75">
        <v>0</v>
      </c>
      <c r="Z202" s="218">
        <v>0</v>
      </c>
      <c r="AA202" s="63" t="s">
        <v>101</v>
      </c>
      <c r="AB202" s="73">
        <v>0</v>
      </c>
      <c r="AC202" s="75">
        <v>0</v>
      </c>
      <c r="AD202" s="214" t="s">
        <v>101</v>
      </c>
      <c r="AE202" s="214">
        <v>0</v>
      </c>
      <c r="AF202" s="215">
        <v>0</v>
      </c>
      <c r="AG202" s="214">
        <v>0</v>
      </c>
      <c r="AH202" s="216">
        <v>0</v>
      </c>
      <c r="AI202" s="63" t="s">
        <v>101</v>
      </c>
      <c r="AJ202" s="73">
        <v>0</v>
      </c>
      <c r="AK202" s="75">
        <v>0</v>
      </c>
      <c r="AL202" s="214" t="s">
        <v>101</v>
      </c>
      <c r="AM202" s="214">
        <v>0</v>
      </c>
      <c r="AN202" s="215">
        <v>0</v>
      </c>
      <c r="AO202" s="214">
        <v>0</v>
      </c>
      <c r="AP202" s="216">
        <v>0</v>
      </c>
      <c r="AQ202" s="217">
        <v>0</v>
      </c>
      <c r="AR202" s="217">
        <v>0</v>
      </c>
      <c r="AS202" s="217">
        <v>0</v>
      </c>
      <c r="AT202" s="218">
        <v>0</v>
      </c>
      <c r="AU202" s="63">
        <v>0</v>
      </c>
      <c r="AV202" s="75">
        <v>0</v>
      </c>
      <c r="AW202" s="63">
        <v>0</v>
      </c>
      <c r="AX202" s="75">
        <v>0</v>
      </c>
      <c r="AY202" s="218">
        <v>0</v>
      </c>
      <c r="AZ202" s="215">
        <v>20</v>
      </c>
      <c r="BA202" s="76">
        <v>20</v>
      </c>
      <c r="BB202" s="76">
        <v>20</v>
      </c>
      <c r="BC202" s="77">
        <v>0</v>
      </c>
      <c r="BD202" s="77">
        <v>0</v>
      </c>
      <c r="BE202" s="76">
        <v>20</v>
      </c>
      <c r="BF202" s="76">
        <v>20</v>
      </c>
      <c r="BG202" s="77">
        <v>0</v>
      </c>
      <c r="BH202" s="77">
        <v>0</v>
      </c>
      <c r="BI202" s="76">
        <v>20</v>
      </c>
      <c r="BJ202" s="76">
        <v>20</v>
      </c>
      <c r="BK202" s="77">
        <v>0</v>
      </c>
      <c r="BL202" s="77">
        <v>0</v>
      </c>
      <c r="BM202" s="76">
        <v>20</v>
      </c>
      <c r="BN202" s="76">
        <v>20</v>
      </c>
      <c r="BO202" s="77">
        <v>0</v>
      </c>
      <c r="BP202" s="77">
        <v>0</v>
      </c>
    </row>
    <row r="203" spans="1:68">
      <c r="A203" s="86" t="s">
        <v>1360</v>
      </c>
      <c r="B203" s="63" t="s">
        <v>101</v>
      </c>
      <c r="C203" s="73">
        <v>0</v>
      </c>
      <c r="D203" s="75">
        <v>0</v>
      </c>
      <c r="E203" s="214" t="s">
        <v>101</v>
      </c>
      <c r="F203" s="214">
        <v>0</v>
      </c>
      <c r="G203" s="215">
        <v>0</v>
      </c>
      <c r="H203" s="214">
        <v>0</v>
      </c>
      <c r="I203" s="216">
        <v>0</v>
      </c>
      <c r="J203" s="63" t="s">
        <v>101</v>
      </c>
      <c r="K203" s="73">
        <v>0</v>
      </c>
      <c r="L203" s="75">
        <v>0</v>
      </c>
      <c r="M203" s="214" t="s">
        <v>101</v>
      </c>
      <c r="N203" s="214">
        <v>0</v>
      </c>
      <c r="O203" s="215">
        <v>0</v>
      </c>
      <c r="P203" s="214">
        <v>0</v>
      </c>
      <c r="Q203" s="216">
        <v>0</v>
      </c>
      <c r="R203" s="217">
        <v>0</v>
      </c>
      <c r="S203" s="217">
        <v>0</v>
      </c>
      <c r="T203" s="217">
        <v>0</v>
      </c>
      <c r="U203" s="218">
        <v>0</v>
      </c>
      <c r="V203" s="63">
        <v>0</v>
      </c>
      <c r="W203" s="75">
        <v>0</v>
      </c>
      <c r="X203" s="63">
        <v>0</v>
      </c>
      <c r="Y203" s="75">
        <v>0</v>
      </c>
      <c r="Z203" s="218">
        <v>0</v>
      </c>
      <c r="AA203" s="63" t="s">
        <v>101</v>
      </c>
      <c r="AB203" s="73">
        <v>0</v>
      </c>
      <c r="AC203" s="75">
        <v>0</v>
      </c>
      <c r="AD203" s="214" t="s">
        <v>101</v>
      </c>
      <c r="AE203" s="214">
        <v>0</v>
      </c>
      <c r="AF203" s="215">
        <v>0</v>
      </c>
      <c r="AG203" s="214">
        <v>0</v>
      </c>
      <c r="AH203" s="216">
        <v>0</v>
      </c>
      <c r="AI203" s="63" t="s">
        <v>101</v>
      </c>
      <c r="AJ203" s="73">
        <v>0</v>
      </c>
      <c r="AK203" s="75">
        <v>0</v>
      </c>
      <c r="AL203" s="214" t="s">
        <v>101</v>
      </c>
      <c r="AM203" s="214">
        <v>0</v>
      </c>
      <c r="AN203" s="215">
        <v>0</v>
      </c>
      <c r="AO203" s="214">
        <v>0</v>
      </c>
      <c r="AP203" s="216">
        <v>0</v>
      </c>
      <c r="AQ203" s="217">
        <v>0</v>
      </c>
      <c r="AR203" s="217">
        <v>0</v>
      </c>
      <c r="AS203" s="217">
        <v>0</v>
      </c>
      <c r="AT203" s="218">
        <v>0</v>
      </c>
      <c r="AU203" s="63">
        <v>0</v>
      </c>
      <c r="AV203" s="75">
        <v>0</v>
      </c>
      <c r="AW203" s="63">
        <v>0</v>
      </c>
      <c r="AX203" s="75">
        <v>0</v>
      </c>
      <c r="AY203" s="218">
        <v>0</v>
      </c>
      <c r="AZ203" s="215">
        <v>20</v>
      </c>
      <c r="BA203" s="76">
        <v>20</v>
      </c>
      <c r="BB203" s="76">
        <v>20</v>
      </c>
      <c r="BC203" s="77">
        <v>0</v>
      </c>
      <c r="BD203" s="77">
        <v>0</v>
      </c>
      <c r="BE203" s="76">
        <v>20</v>
      </c>
      <c r="BF203" s="76">
        <v>20</v>
      </c>
      <c r="BG203" s="77">
        <v>0</v>
      </c>
      <c r="BH203" s="77">
        <v>0</v>
      </c>
      <c r="BI203" s="76">
        <v>20</v>
      </c>
      <c r="BJ203" s="76">
        <v>20</v>
      </c>
      <c r="BK203" s="77">
        <v>0</v>
      </c>
      <c r="BL203" s="77">
        <v>0</v>
      </c>
      <c r="BM203" s="76">
        <v>20</v>
      </c>
      <c r="BN203" s="76">
        <v>20</v>
      </c>
      <c r="BO203" s="77">
        <v>0</v>
      </c>
      <c r="BP203" s="77">
        <v>0</v>
      </c>
    </row>
    <row r="204" spans="1:68">
      <c r="A204" s="86" t="s">
        <v>1367</v>
      </c>
      <c r="B204" s="63" t="s">
        <v>101</v>
      </c>
      <c r="C204" s="73">
        <v>0</v>
      </c>
      <c r="D204" s="75">
        <v>0</v>
      </c>
      <c r="E204" s="214" t="s">
        <v>101</v>
      </c>
      <c r="F204" s="214">
        <v>0</v>
      </c>
      <c r="G204" s="215">
        <v>0</v>
      </c>
      <c r="H204" s="214">
        <v>0</v>
      </c>
      <c r="I204" s="216">
        <v>0</v>
      </c>
      <c r="J204" s="63" t="s">
        <v>101</v>
      </c>
      <c r="K204" s="73">
        <v>0</v>
      </c>
      <c r="L204" s="75">
        <v>0</v>
      </c>
      <c r="M204" s="214" t="s">
        <v>101</v>
      </c>
      <c r="N204" s="214">
        <v>0</v>
      </c>
      <c r="O204" s="215">
        <v>0</v>
      </c>
      <c r="P204" s="214">
        <v>0</v>
      </c>
      <c r="Q204" s="216">
        <v>0</v>
      </c>
      <c r="R204" s="217">
        <v>0</v>
      </c>
      <c r="S204" s="217">
        <v>0</v>
      </c>
      <c r="T204" s="217">
        <v>0</v>
      </c>
      <c r="U204" s="218">
        <v>0</v>
      </c>
      <c r="V204" s="63">
        <v>0</v>
      </c>
      <c r="W204" s="75">
        <v>0</v>
      </c>
      <c r="X204" s="63">
        <v>0</v>
      </c>
      <c r="Y204" s="75">
        <v>0</v>
      </c>
      <c r="Z204" s="218">
        <v>0</v>
      </c>
      <c r="AA204" s="63" t="s">
        <v>101</v>
      </c>
      <c r="AB204" s="73">
        <v>0</v>
      </c>
      <c r="AC204" s="75">
        <v>0</v>
      </c>
      <c r="AD204" s="214" t="s">
        <v>101</v>
      </c>
      <c r="AE204" s="214">
        <v>0</v>
      </c>
      <c r="AF204" s="215">
        <v>0</v>
      </c>
      <c r="AG204" s="214">
        <v>0</v>
      </c>
      <c r="AH204" s="216">
        <v>0</v>
      </c>
      <c r="AI204" s="63" t="s">
        <v>101</v>
      </c>
      <c r="AJ204" s="73">
        <v>0</v>
      </c>
      <c r="AK204" s="75">
        <v>0</v>
      </c>
      <c r="AL204" s="214" t="s">
        <v>101</v>
      </c>
      <c r="AM204" s="214">
        <v>0</v>
      </c>
      <c r="AN204" s="215">
        <v>0</v>
      </c>
      <c r="AO204" s="214">
        <v>0</v>
      </c>
      <c r="AP204" s="216">
        <v>0</v>
      </c>
      <c r="AQ204" s="217">
        <v>0</v>
      </c>
      <c r="AR204" s="217">
        <v>0</v>
      </c>
      <c r="AS204" s="217">
        <v>0</v>
      </c>
      <c r="AT204" s="218">
        <v>0</v>
      </c>
      <c r="AU204" s="63">
        <v>0</v>
      </c>
      <c r="AV204" s="75">
        <v>0</v>
      </c>
      <c r="AW204" s="63">
        <v>0</v>
      </c>
      <c r="AX204" s="75">
        <v>0</v>
      </c>
      <c r="AY204" s="218">
        <v>0</v>
      </c>
      <c r="AZ204" s="215">
        <v>20</v>
      </c>
      <c r="BA204" s="76">
        <v>20</v>
      </c>
      <c r="BB204" s="76">
        <v>20</v>
      </c>
      <c r="BC204" s="77">
        <v>0</v>
      </c>
      <c r="BD204" s="77">
        <v>0</v>
      </c>
      <c r="BE204" s="76">
        <v>20</v>
      </c>
      <c r="BF204" s="76">
        <v>20</v>
      </c>
      <c r="BG204" s="77">
        <v>0</v>
      </c>
      <c r="BH204" s="77">
        <v>0</v>
      </c>
      <c r="BI204" s="76">
        <v>20</v>
      </c>
      <c r="BJ204" s="76">
        <v>20</v>
      </c>
      <c r="BK204" s="77">
        <v>0</v>
      </c>
      <c r="BL204" s="77">
        <v>0</v>
      </c>
      <c r="BM204" s="76">
        <v>20</v>
      </c>
      <c r="BN204" s="76">
        <v>20</v>
      </c>
      <c r="BO204" s="77">
        <v>0</v>
      </c>
      <c r="BP204" s="77">
        <v>0</v>
      </c>
    </row>
    <row r="205" spans="1:68">
      <c r="A205" s="86" t="s">
        <v>1370</v>
      </c>
      <c r="B205" s="63" t="s">
        <v>101</v>
      </c>
      <c r="C205" s="73">
        <v>0</v>
      </c>
      <c r="D205" s="75">
        <v>0</v>
      </c>
      <c r="E205" s="214" t="s">
        <v>101</v>
      </c>
      <c r="F205" s="214">
        <v>0</v>
      </c>
      <c r="G205" s="215">
        <v>0</v>
      </c>
      <c r="H205" s="214">
        <v>0</v>
      </c>
      <c r="I205" s="216">
        <v>0</v>
      </c>
      <c r="J205" s="63" t="s">
        <v>101</v>
      </c>
      <c r="K205" s="73">
        <v>0</v>
      </c>
      <c r="L205" s="75">
        <v>0</v>
      </c>
      <c r="M205" s="214" t="s">
        <v>101</v>
      </c>
      <c r="N205" s="214">
        <v>0</v>
      </c>
      <c r="O205" s="215">
        <v>0</v>
      </c>
      <c r="P205" s="214">
        <v>0</v>
      </c>
      <c r="Q205" s="216">
        <v>0</v>
      </c>
      <c r="R205" s="217">
        <v>0</v>
      </c>
      <c r="S205" s="217">
        <v>0</v>
      </c>
      <c r="T205" s="217">
        <v>0</v>
      </c>
      <c r="U205" s="218">
        <v>0</v>
      </c>
      <c r="V205" s="63">
        <v>0</v>
      </c>
      <c r="W205" s="75">
        <v>0</v>
      </c>
      <c r="X205" s="63">
        <v>0</v>
      </c>
      <c r="Y205" s="75">
        <v>0</v>
      </c>
      <c r="Z205" s="218">
        <v>0</v>
      </c>
      <c r="AA205" s="63" t="s">
        <v>101</v>
      </c>
      <c r="AB205" s="73">
        <v>0</v>
      </c>
      <c r="AC205" s="75">
        <v>0</v>
      </c>
      <c r="AD205" s="214" t="s">
        <v>101</v>
      </c>
      <c r="AE205" s="214">
        <v>0</v>
      </c>
      <c r="AF205" s="215">
        <v>0</v>
      </c>
      <c r="AG205" s="214">
        <v>0</v>
      </c>
      <c r="AH205" s="216">
        <v>0</v>
      </c>
      <c r="AI205" s="63" t="s">
        <v>101</v>
      </c>
      <c r="AJ205" s="73">
        <v>0</v>
      </c>
      <c r="AK205" s="75">
        <v>0</v>
      </c>
      <c r="AL205" s="214" t="s">
        <v>101</v>
      </c>
      <c r="AM205" s="214">
        <v>0</v>
      </c>
      <c r="AN205" s="215">
        <v>0</v>
      </c>
      <c r="AO205" s="214">
        <v>0</v>
      </c>
      <c r="AP205" s="216">
        <v>0</v>
      </c>
      <c r="AQ205" s="217">
        <v>0</v>
      </c>
      <c r="AR205" s="217">
        <v>0</v>
      </c>
      <c r="AS205" s="217">
        <v>0</v>
      </c>
      <c r="AT205" s="218">
        <v>0</v>
      </c>
      <c r="AU205" s="63">
        <v>0</v>
      </c>
      <c r="AV205" s="75">
        <v>0</v>
      </c>
      <c r="AW205" s="63">
        <v>0</v>
      </c>
      <c r="AX205" s="75">
        <v>0</v>
      </c>
      <c r="AY205" s="218">
        <v>0</v>
      </c>
      <c r="AZ205" s="215">
        <v>20</v>
      </c>
      <c r="BA205" s="76">
        <v>20</v>
      </c>
      <c r="BB205" s="76">
        <v>20</v>
      </c>
      <c r="BC205" s="77">
        <v>0</v>
      </c>
      <c r="BD205" s="77">
        <v>0</v>
      </c>
      <c r="BE205" s="76">
        <v>20</v>
      </c>
      <c r="BF205" s="76">
        <v>20</v>
      </c>
      <c r="BG205" s="77">
        <v>0</v>
      </c>
      <c r="BH205" s="77">
        <v>0</v>
      </c>
      <c r="BI205" s="76">
        <v>20</v>
      </c>
      <c r="BJ205" s="76">
        <v>20</v>
      </c>
      <c r="BK205" s="77">
        <v>0</v>
      </c>
      <c r="BL205" s="77">
        <v>0</v>
      </c>
      <c r="BM205" s="76">
        <v>20</v>
      </c>
      <c r="BN205" s="76">
        <v>20</v>
      </c>
      <c r="BO205" s="77">
        <v>0</v>
      </c>
      <c r="BP205" s="77">
        <v>0</v>
      </c>
    </row>
    <row r="206" spans="1:68">
      <c r="A206" s="86" t="s">
        <v>1371</v>
      </c>
      <c r="B206" s="63" t="s">
        <v>101</v>
      </c>
      <c r="C206" s="73">
        <v>0</v>
      </c>
      <c r="D206" s="75">
        <v>0</v>
      </c>
      <c r="E206" s="214" t="s">
        <v>101</v>
      </c>
      <c r="F206" s="214">
        <v>0</v>
      </c>
      <c r="G206" s="215">
        <v>0</v>
      </c>
      <c r="H206" s="214">
        <v>0</v>
      </c>
      <c r="I206" s="216">
        <v>0</v>
      </c>
      <c r="J206" s="63" t="s">
        <v>101</v>
      </c>
      <c r="K206" s="73">
        <v>0</v>
      </c>
      <c r="L206" s="75">
        <v>0</v>
      </c>
      <c r="M206" s="214" t="s">
        <v>101</v>
      </c>
      <c r="N206" s="214">
        <v>0</v>
      </c>
      <c r="O206" s="215">
        <v>0</v>
      </c>
      <c r="P206" s="214">
        <v>0</v>
      </c>
      <c r="Q206" s="216">
        <v>0</v>
      </c>
      <c r="R206" s="217">
        <v>0</v>
      </c>
      <c r="S206" s="217">
        <v>0</v>
      </c>
      <c r="T206" s="217">
        <v>0</v>
      </c>
      <c r="U206" s="218">
        <v>0</v>
      </c>
      <c r="V206" s="63">
        <v>0</v>
      </c>
      <c r="W206" s="75">
        <v>0</v>
      </c>
      <c r="X206" s="63">
        <v>0</v>
      </c>
      <c r="Y206" s="75">
        <v>0</v>
      </c>
      <c r="Z206" s="218">
        <v>0</v>
      </c>
      <c r="AA206" s="63" t="s">
        <v>101</v>
      </c>
      <c r="AB206" s="73">
        <v>0</v>
      </c>
      <c r="AC206" s="75">
        <v>0</v>
      </c>
      <c r="AD206" s="214" t="s">
        <v>101</v>
      </c>
      <c r="AE206" s="214">
        <v>0</v>
      </c>
      <c r="AF206" s="215">
        <v>0</v>
      </c>
      <c r="AG206" s="214">
        <v>0</v>
      </c>
      <c r="AH206" s="216">
        <v>0</v>
      </c>
      <c r="AI206" s="63" t="s">
        <v>101</v>
      </c>
      <c r="AJ206" s="73">
        <v>0</v>
      </c>
      <c r="AK206" s="75">
        <v>0</v>
      </c>
      <c r="AL206" s="214" t="s">
        <v>101</v>
      </c>
      <c r="AM206" s="214">
        <v>0</v>
      </c>
      <c r="AN206" s="215">
        <v>0</v>
      </c>
      <c r="AO206" s="214">
        <v>0</v>
      </c>
      <c r="AP206" s="216">
        <v>0</v>
      </c>
      <c r="AQ206" s="217">
        <v>0</v>
      </c>
      <c r="AR206" s="217">
        <v>0</v>
      </c>
      <c r="AS206" s="217">
        <v>0</v>
      </c>
      <c r="AT206" s="218">
        <v>0</v>
      </c>
      <c r="AU206" s="63">
        <v>0</v>
      </c>
      <c r="AV206" s="75">
        <v>0</v>
      </c>
      <c r="AW206" s="63">
        <v>0</v>
      </c>
      <c r="AX206" s="75">
        <v>0</v>
      </c>
      <c r="AY206" s="218">
        <v>0</v>
      </c>
      <c r="AZ206" s="215">
        <v>20</v>
      </c>
      <c r="BA206" s="76">
        <v>20</v>
      </c>
      <c r="BB206" s="76">
        <v>20</v>
      </c>
      <c r="BC206" s="77">
        <v>0</v>
      </c>
      <c r="BD206" s="77">
        <v>0</v>
      </c>
      <c r="BE206" s="76">
        <v>20</v>
      </c>
      <c r="BF206" s="76">
        <v>20</v>
      </c>
      <c r="BG206" s="77">
        <v>0</v>
      </c>
      <c r="BH206" s="77">
        <v>0</v>
      </c>
      <c r="BI206" s="76">
        <v>20</v>
      </c>
      <c r="BJ206" s="76">
        <v>20</v>
      </c>
      <c r="BK206" s="77">
        <v>0</v>
      </c>
      <c r="BL206" s="77">
        <v>0</v>
      </c>
      <c r="BM206" s="76">
        <v>20</v>
      </c>
      <c r="BN206" s="76">
        <v>20</v>
      </c>
      <c r="BO206" s="77">
        <v>0</v>
      </c>
      <c r="BP206" s="77">
        <v>0</v>
      </c>
    </row>
    <row r="207" spans="1:68">
      <c r="A207" s="86" t="s">
        <v>1373</v>
      </c>
      <c r="B207" s="63" t="s">
        <v>101</v>
      </c>
      <c r="C207" s="73">
        <v>0</v>
      </c>
      <c r="D207" s="75">
        <v>0</v>
      </c>
      <c r="E207" s="214" t="s">
        <v>101</v>
      </c>
      <c r="F207" s="214">
        <v>0</v>
      </c>
      <c r="G207" s="215">
        <v>0</v>
      </c>
      <c r="H207" s="214">
        <v>0</v>
      </c>
      <c r="I207" s="216">
        <v>0</v>
      </c>
      <c r="J207" s="63" t="s">
        <v>101</v>
      </c>
      <c r="K207" s="73">
        <v>0</v>
      </c>
      <c r="L207" s="75">
        <v>0</v>
      </c>
      <c r="M207" s="214" t="s">
        <v>101</v>
      </c>
      <c r="N207" s="214">
        <v>0</v>
      </c>
      <c r="O207" s="215">
        <v>0</v>
      </c>
      <c r="P207" s="214">
        <v>0</v>
      </c>
      <c r="Q207" s="216">
        <v>0</v>
      </c>
      <c r="R207" s="217">
        <v>0</v>
      </c>
      <c r="S207" s="217">
        <v>0</v>
      </c>
      <c r="T207" s="217">
        <v>0</v>
      </c>
      <c r="U207" s="218">
        <v>0</v>
      </c>
      <c r="V207" s="63">
        <v>0</v>
      </c>
      <c r="W207" s="75">
        <v>0</v>
      </c>
      <c r="X207" s="63">
        <v>0</v>
      </c>
      <c r="Y207" s="75">
        <v>0</v>
      </c>
      <c r="Z207" s="218">
        <v>0</v>
      </c>
      <c r="AA207" s="63" t="s">
        <v>101</v>
      </c>
      <c r="AB207" s="73">
        <v>0</v>
      </c>
      <c r="AC207" s="75">
        <v>0</v>
      </c>
      <c r="AD207" s="214" t="s">
        <v>101</v>
      </c>
      <c r="AE207" s="214">
        <v>0</v>
      </c>
      <c r="AF207" s="215">
        <v>0</v>
      </c>
      <c r="AG207" s="214">
        <v>0</v>
      </c>
      <c r="AH207" s="216">
        <v>0</v>
      </c>
      <c r="AI207" s="63" t="s">
        <v>101</v>
      </c>
      <c r="AJ207" s="73">
        <v>0</v>
      </c>
      <c r="AK207" s="75">
        <v>0</v>
      </c>
      <c r="AL207" s="214" t="s">
        <v>101</v>
      </c>
      <c r="AM207" s="214">
        <v>0</v>
      </c>
      <c r="AN207" s="215">
        <v>0</v>
      </c>
      <c r="AO207" s="214">
        <v>0</v>
      </c>
      <c r="AP207" s="216">
        <v>0</v>
      </c>
      <c r="AQ207" s="217">
        <v>0</v>
      </c>
      <c r="AR207" s="217">
        <v>0</v>
      </c>
      <c r="AS207" s="217">
        <v>0</v>
      </c>
      <c r="AT207" s="218">
        <v>0</v>
      </c>
      <c r="AU207" s="63">
        <v>0</v>
      </c>
      <c r="AV207" s="75">
        <v>0</v>
      </c>
      <c r="AW207" s="63">
        <v>0</v>
      </c>
      <c r="AX207" s="75">
        <v>0</v>
      </c>
      <c r="AY207" s="218">
        <v>0</v>
      </c>
      <c r="AZ207" s="215">
        <v>20</v>
      </c>
      <c r="BA207" s="76">
        <v>20</v>
      </c>
      <c r="BB207" s="76">
        <v>20</v>
      </c>
      <c r="BC207" s="77">
        <v>0</v>
      </c>
      <c r="BD207" s="77">
        <v>0</v>
      </c>
      <c r="BE207" s="76">
        <v>20</v>
      </c>
      <c r="BF207" s="76">
        <v>20</v>
      </c>
      <c r="BG207" s="77">
        <v>0</v>
      </c>
      <c r="BH207" s="77">
        <v>0</v>
      </c>
      <c r="BI207" s="76">
        <v>20</v>
      </c>
      <c r="BJ207" s="76">
        <v>20</v>
      </c>
      <c r="BK207" s="77">
        <v>0</v>
      </c>
      <c r="BL207" s="77">
        <v>0</v>
      </c>
      <c r="BM207" s="76">
        <v>20</v>
      </c>
      <c r="BN207" s="76">
        <v>20</v>
      </c>
      <c r="BO207" s="77">
        <v>0</v>
      </c>
      <c r="BP207" s="77">
        <v>0</v>
      </c>
    </row>
    <row r="208" spans="1:68">
      <c r="A208" s="86" t="s">
        <v>1374</v>
      </c>
      <c r="B208" s="63" t="s">
        <v>101</v>
      </c>
      <c r="C208" s="73">
        <v>0</v>
      </c>
      <c r="D208" s="75">
        <v>0</v>
      </c>
      <c r="E208" s="214" t="s">
        <v>101</v>
      </c>
      <c r="F208" s="214">
        <v>0</v>
      </c>
      <c r="G208" s="215">
        <v>0</v>
      </c>
      <c r="H208" s="214">
        <v>0</v>
      </c>
      <c r="I208" s="216">
        <v>0</v>
      </c>
      <c r="J208" s="63" t="s">
        <v>101</v>
      </c>
      <c r="K208" s="73">
        <v>0</v>
      </c>
      <c r="L208" s="75">
        <v>0</v>
      </c>
      <c r="M208" s="214" t="s">
        <v>101</v>
      </c>
      <c r="N208" s="214">
        <v>0</v>
      </c>
      <c r="O208" s="215">
        <v>0</v>
      </c>
      <c r="P208" s="214">
        <v>0</v>
      </c>
      <c r="Q208" s="216">
        <v>0</v>
      </c>
      <c r="R208" s="217">
        <v>0</v>
      </c>
      <c r="S208" s="217">
        <v>0</v>
      </c>
      <c r="T208" s="217">
        <v>0</v>
      </c>
      <c r="U208" s="218">
        <v>0</v>
      </c>
      <c r="V208" s="63">
        <v>0</v>
      </c>
      <c r="W208" s="75">
        <v>0</v>
      </c>
      <c r="X208" s="63">
        <v>0</v>
      </c>
      <c r="Y208" s="75">
        <v>0</v>
      </c>
      <c r="Z208" s="218">
        <v>0</v>
      </c>
      <c r="AA208" s="63" t="s">
        <v>101</v>
      </c>
      <c r="AB208" s="73">
        <v>0</v>
      </c>
      <c r="AC208" s="75">
        <v>0</v>
      </c>
      <c r="AD208" s="214" t="s">
        <v>101</v>
      </c>
      <c r="AE208" s="214">
        <v>0</v>
      </c>
      <c r="AF208" s="215">
        <v>0</v>
      </c>
      <c r="AG208" s="214">
        <v>0</v>
      </c>
      <c r="AH208" s="216">
        <v>0</v>
      </c>
      <c r="AI208" s="63" t="s">
        <v>101</v>
      </c>
      <c r="AJ208" s="73">
        <v>0</v>
      </c>
      <c r="AK208" s="75">
        <v>0</v>
      </c>
      <c r="AL208" s="214" t="s">
        <v>101</v>
      </c>
      <c r="AM208" s="214">
        <v>0</v>
      </c>
      <c r="AN208" s="215">
        <v>0</v>
      </c>
      <c r="AO208" s="214">
        <v>0</v>
      </c>
      <c r="AP208" s="216">
        <v>0</v>
      </c>
      <c r="AQ208" s="217">
        <v>0</v>
      </c>
      <c r="AR208" s="217">
        <v>0</v>
      </c>
      <c r="AS208" s="217">
        <v>0</v>
      </c>
      <c r="AT208" s="218">
        <v>0</v>
      </c>
      <c r="AU208" s="63">
        <v>0</v>
      </c>
      <c r="AV208" s="75">
        <v>0</v>
      </c>
      <c r="AW208" s="63">
        <v>0</v>
      </c>
      <c r="AX208" s="75">
        <v>0</v>
      </c>
      <c r="AY208" s="218">
        <v>0</v>
      </c>
      <c r="AZ208" s="215">
        <v>20</v>
      </c>
      <c r="BA208" s="76">
        <v>20</v>
      </c>
      <c r="BB208" s="76">
        <v>20</v>
      </c>
      <c r="BC208" s="77">
        <v>0</v>
      </c>
      <c r="BD208" s="77">
        <v>0</v>
      </c>
      <c r="BE208" s="76">
        <v>20</v>
      </c>
      <c r="BF208" s="76">
        <v>20</v>
      </c>
      <c r="BG208" s="77">
        <v>0</v>
      </c>
      <c r="BH208" s="77">
        <v>0</v>
      </c>
      <c r="BI208" s="76">
        <v>20</v>
      </c>
      <c r="BJ208" s="76">
        <v>20</v>
      </c>
      <c r="BK208" s="77">
        <v>0</v>
      </c>
      <c r="BL208" s="77">
        <v>0</v>
      </c>
      <c r="BM208" s="76">
        <v>20</v>
      </c>
      <c r="BN208" s="76">
        <v>20</v>
      </c>
      <c r="BO208" s="77">
        <v>0</v>
      </c>
      <c r="BP208" s="77">
        <v>0</v>
      </c>
    </row>
    <row r="209" spans="1:68">
      <c r="A209" s="86" t="s">
        <v>1375</v>
      </c>
      <c r="B209" s="63" t="s">
        <v>101</v>
      </c>
      <c r="C209" s="73">
        <v>0</v>
      </c>
      <c r="D209" s="75">
        <v>0</v>
      </c>
      <c r="E209" s="214" t="s">
        <v>101</v>
      </c>
      <c r="F209" s="214">
        <v>0</v>
      </c>
      <c r="G209" s="215">
        <v>0</v>
      </c>
      <c r="H209" s="214">
        <v>0</v>
      </c>
      <c r="I209" s="216">
        <v>0</v>
      </c>
      <c r="J209" s="63" t="s">
        <v>101</v>
      </c>
      <c r="K209" s="73">
        <v>0</v>
      </c>
      <c r="L209" s="75">
        <v>0</v>
      </c>
      <c r="M209" s="214" t="s">
        <v>101</v>
      </c>
      <c r="N209" s="214">
        <v>0</v>
      </c>
      <c r="O209" s="215">
        <v>0</v>
      </c>
      <c r="P209" s="214">
        <v>0</v>
      </c>
      <c r="Q209" s="216">
        <v>0</v>
      </c>
      <c r="R209" s="217">
        <v>0</v>
      </c>
      <c r="S209" s="217">
        <v>0</v>
      </c>
      <c r="T209" s="217">
        <v>0</v>
      </c>
      <c r="U209" s="218">
        <v>0</v>
      </c>
      <c r="V209" s="63">
        <v>0</v>
      </c>
      <c r="W209" s="75">
        <v>0</v>
      </c>
      <c r="X209" s="63">
        <v>0</v>
      </c>
      <c r="Y209" s="75">
        <v>0</v>
      </c>
      <c r="Z209" s="218">
        <v>0</v>
      </c>
      <c r="AA209" s="63" t="s">
        <v>101</v>
      </c>
      <c r="AB209" s="73">
        <v>0</v>
      </c>
      <c r="AC209" s="75">
        <v>0</v>
      </c>
      <c r="AD209" s="214" t="s">
        <v>101</v>
      </c>
      <c r="AE209" s="214">
        <v>0</v>
      </c>
      <c r="AF209" s="215">
        <v>0</v>
      </c>
      <c r="AG209" s="214">
        <v>0</v>
      </c>
      <c r="AH209" s="216">
        <v>0</v>
      </c>
      <c r="AI209" s="63" t="s">
        <v>101</v>
      </c>
      <c r="AJ209" s="73">
        <v>0</v>
      </c>
      <c r="AK209" s="75">
        <v>0</v>
      </c>
      <c r="AL209" s="214" t="s">
        <v>101</v>
      </c>
      <c r="AM209" s="214">
        <v>0</v>
      </c>
      <c r="AN209" s="215">
        <v>0</v>
      </c>
      <c r="AO209" s="214">
        <v>0</v>
      </c>
      <c r="AP209" s="216">
        <v>0</v>
      </c>
      <c r="AQ209" s="217">
        <v>0</v>
      </c>
      <c r="AR209" s="217">
        <v>0</v>
      </c>
      <c r="AS209" s="217">
        <v>0</v>
      </c>
      <c r="AT209" s="218">
        <v>0</v>
      </c>
      <c r="AU209" s="63">
        <v>0</v>
      </c>
      <c r="AV209" s="75">
        <v>0</v>
      </c>
      <c r="AW209" s="63">
        <v>0</v>
      </c>
      <c r="AX209" s="75">
        <v>0</v>
      </c>
      <c r="AY209" s="218">
        <v>0</v>
      </c>
      <c r="AZ209" s="215">
        <v>20</v>
      </c>
      <c r="BA209" s="76">
        <v>20</v>
      </c>
      <c r="BB209" s="76">
        <v>20</v>
      </c>
      <c r="BC209" s="77">
        <v>0</v>
      </c>
      <c r="BD209" s="77">
        <v>0</v>
      </c>
      <c r="BE209" s="76">
        <v>20</v>
      </c>
      <c r="BF209" s="76">
        <v>20</v>
      </c>
      <c r="BG209" s="77">
        <v>0</v>
      </c>
      <c r="BH209" s="77">
        <v>0</v>
      </c>
      <c r="BI209" s="76">
        <v>20</v>
      </c>
      <c r="BJ209" s="76">
        <v>20</v>
      </c>
      <c r="BK209" s="77">
        <v>0</v>
      </c>
      <c r="BL209" s="77">
        <v>0</v>
      </c>
      <c r="BM209" s="76">
        <v>20</v>
      </c>
      <c r="BN209" s="76">
        <v>20</v>
      </c>
      <c r="BO209" s="77">
        <v>0</v>
      </c>
      <c r="BP209" s="77">
        <v>0</v>
      </c>
    </row>
    <row r="210" spans="1:68">
      <c r="A210" s="86" t="s">
        <v>1381</v>
      </c>
      <c r="B210" s="63" t="s">
        <v>101</v>
      </c>
      <c r="C210" s="73">
        <v>0</v>
      </c>
      <c r="D210" s="75">
        <v>0</v>
      </c>
      <c r="E210" s="214" t="s">
        <v>101</v>
      </c>
      <c r="F210" s="214">
        <v>0</v>
      </c>
      <c r="G210" s="215">
        <v>0</v>
      </c>
      <c r="H210" s="214">
        <v>0</v>
      </c>
      <c r="I210" s="216">
        <v>0</v>
      </c>
      <c r="J210" s="63" t="s">
        <v>101</v>
      </c>
      <c r="K210" s="73">
        <v>0</v>
      </c>
      <c r="L210" s="75">
        <v>0</v>
      </c>
      <c r="M210" s="214" t="s">
        <v>101</v>
      </c>
      <c r="N210" s="214">
        <v>0</v>
      </c>
      <c r="O210" s="215">
        <v>0</v>
      </c>
      <c r="P210" s="214">
        <v>0</v>
      </c>
      <c r="Q210" s="216">
        <v>0</v>
      </c>
      <c r="R210" s="217">
        <v>0</v>
      </c>
      <c r="S210" s="217">
        <v>0</v>
      </c>
      <c r="T210" s="217">
        <v>0</v>
      </c>
      <c r="U210" s="218">
        <v>0</v>
      </c>
      <c r="V210" s="63">
        <v>0</v>
      </c>
      <c r="W210" s="75">
        <v>0</v>
      </c>
      <c r="X210" s="63">
        <v>0</v>
      </c>
      <c r="Y210" s="75">
        <v>0</v>
      </c>
      <c r="Z210" s="218">
        <v>0</v>
      </c>
      <c r="AA210" s="63" t="s">
        <v>101</v>
      </c>
      <c r="AB210" s="73">
        <v>0</v>
      </c>
      <c r="AC210" s="75">
        <v>0</v>
      </c>
      <c r="AD210" s="214" t="s">
        <v>101</v>
      </c>
      <c r="AE210" s="214">
        <v>0</v>
      </c>
      <c r="AF210" s="215">
        <v>0</v>
      </c>
      <c r="AG210" s="214">
        <v>0</v>
      </c>
      <c r="AH210" s="216">
        <v>0</v>
      </c>
      <c r="AI210" s="63" t="s">
        <v>101</v>
      </c>
      <c r="AJ210" s="73">
        <v>0</v>
      </c>
      <c r="AK210" s="75">
        <v>0</v>
      </c>
      <c r="AL210" s="214" t="s">
        <v>101</v>
      </c>
      <c r="AM210" s="214">
        <v>0</v>
      </c>
      <c r="AN210" s="215">
        <v>0</v>
      </c>
      <c r="AO210" s="214">
        <v>0</v>
      </c>
      <c r="AP210" s="216">
        <v>0</v>
      </c>
      <c r="AQ210" s="217">
        <v>0</v>
      </c>
      <c r="AR210" s="217">
        <v>0</v>
      </c>
      <c r="AS210" s="217">
        <v>0</v>
      </c>
      <c r="AT210" s="218">
        <v>0</v>
      </c>
      <c r="AU210" s="63">
        <v>0</v>
      </c>
      <c r="AV210" s="75">
        <v>0</v>
      </c>
      <c r="AW210" s="63">
        <v>0</v>
      </c>
      <c r="AX210" s="75">
        <v>0</v>
      </c>
      <c r="AY210" s="218">
        <v>0</v>
      </c>
      <c r="AZ210" s="215">
        <v>20</v>
      </c>
      <c r="BA210" s="76">
        <v>20</v>
      </c>
      <c r="BB210" s="76">
        <v>20</v>
      </c>
      <c r="BC210" s="77">
        <v>0</v>
      </c>
      <c r="BD210" s="77">
        <v>0</v>
      </c>
      <c r="BE210" s="76">
        <v>20</v>
      </c>
      <c r="BF210" s="76">
        <v>20</v>
      </c>
      <c r="BG210" s="77">
        <v>0</v>
      </c>
      <c r="BH210" s="77">
        <v>0</v>
      </c>
      <c r="BI210" s="76">
        <v>20</v>
      </c>
      <c r="BJ210" s="76">
        <v>20</v>
      </c>
      <c r="BK210" s="77">
        <v>0</v>
      </c>
      <c r="BL210" s="77">
        <v>0</v>
      </c>
      <c r="BM210" s="76">
        <v>20</v>
      </c>
      <c r="BN210" s="76">
        <v>20</v>
      </c>
      <c r="BO210" s="77">
        <v>0</v>
      </c>
      <c r="BP210" s="77">
        <v>0</v>
      </c>
    </row>
    <row r="211" spans="1:68">
      <c r="A211" s="86" t="s">
        <v>1383</v>
      </c>
      <c r="B211" s="63" t="s">
        <v>101</v>
      </c>
      <c r="C211" s="73">
        <v>0</v>
      </c>
      <c r="D211" s="75">
        <v>0</v>
      </c>
      <c r="E211" s="214" t="s">
        <v>101</v>
      </c>
      <c r="F211" s="214">
        <v>0</v>
      </c>
      <c r="G211" s="215">
        <v>0</v>
      </c>
      <c r="H211" s="214">
        <v>0</v>
      </c>
      <c r="I211" s="216">
        <v>0</v>
      </c>
      <c r="J211" s="63" t="s">
        <v>101</v>
      </c>
      <c r="K211" s="73">
        <v>0</v>
      </c>
      <c r="L211" s="75">
        <v>0</v>
      </c>
      <c r="M211" s="214" t="s">
        <v>101</v>
      </c>
      <c r="N211" s="214">
        <v>0</v>
      </c>
      <c r="O211" s="215">
        <v>0</v>
      </c>
      <c r="P211" s="214">
        <v>0</v>
      </c>
      <c r="Q211" s="216">
        <v>0</v>
      </c>
      <c r="R211" s="217">
        <v>0</v>
      </c>
      <c r="S211" s="217">
        <v>0</v>
      </c>
      <c r="T211" s="217">
        <v>0</v>
      </c>
      <c r="U211" s="218">
        <v>0</v>
      </c>
      <c r="V211" s="63">
        <v>0</v>
      </c>
      <c r="W211" s="75">
        <v>0</v>
      </c>
      <c r="X211" s="63">
        <v>0</v>
      </c>
      <c r="Y211" s="75">
        <v>0</v>
      </c>
      <c r="Z211" s="218">
        <v>0</v>
      </c>
      <c r="AA211" s="63" t="s">
        <v>101</v>
      </c>
      <c r="AB211" s="73">
        <v>0</v>
      </c>
      <c r="AC211" s="75">
        <v>0</v>
      </c>
      <c r="AD211" s="214" t="s">
        <v>101</v>
      </c>
      <c r="AE211" s="214">
        <v>0</v>
      </c>
      <c r="AF211" s="215">
        <v>0</v>
      </c>
      <c r="AG211" s="214">
        <v>0</v>
      </c>
      <c r="AH211" s="216">
        <v>0</v>
      </c>
      <c r="AI211" s="63" t="s">
        <v>101</v>
      </c>
      <c r="AJ211" s="73">
        <v>0</v>
      </c>
      <c r="AK211" s="75">
        <v>0</v>
      </c>
      <c r="AL211" s="214" t="s">
        <v>101</v>
      </c>
      <c r="AM211" s="214">
        <v>0</v>
      </c>
      <c r="AN211" s="215">
        <v>0</v>
      </c>
      <c r="AO211" s="214">
        <v>0</v>
      </c>
      <c r="AP211" s="216">
        <v>0</v>
      </c>
      <c r="AQ211" s="217">
        <v>0</v>
      </c>
      <c r="AR211" s="217">
        <v>0</v>
      </c>
      <c r="AS211" s="217">
        <v>0</v>
      </c>
      <c r="AT211" s="218">
        <v>0</v>
      </c>
      <c r="AU211" s="63">
        <v>0</v>
      </c>
      <c r="AV211" s="75">
        <v>0</v>
      </c>
      <c r="AW211" s="63">
        <v>0</v>
      </c>
      <c r="AX211" s="75">
        <v>0</v>
      </c>
      <c r="AY211" s="218">
        <v>0</v>
      </c>
      <c r="AZ211" s="215">
        <v>20</v>
      </c>
      <c r="BA211" s="76">
        <v>20</v>
      </c>
      <c r="BB211" s="76">
        <v>20</v>
      </c>
      <c r="BC211" s="77">
        <v>0</v>
      </c>
      <c r="BD211" s="77">
        <v>0</v>
      </c>
      <c r="BE211" s="76">
        <v>20</v>
      </c>
      <c r="BF211" s="76">
        <v>20</v>
      </c>
      <c r="BG211" s="77">
        <v>0</v>
      </c>
      <c r="BH211" s="77">
        <v>0</v>
      </c>
      <c r="BI211" s="76">
        <v>20</v>
      </c>
      <c r="BJ211" s="76">
        <v>20</v>
      </c>
      <c r="BK211" s="77">
        <v>0</v>
      </c>
      <c r="BL211" s="77">
        <v>0</v>
      </c>
      <c r="BM211" s="76">
        <v>20</v>
      </c>
      <c r="BN211" s="76">
        <v>20</v>
      </c>
      <c r="BO211" s="77">
        <v>0</v>
      </c>
      <c r="BP211" s="77">
        <v>0</v>
      </c>
    </row>
    <row r="212" spans="1:68">
      <c r="A212" s="86" t="s">
        <v>1385</v>
      </c>
      <c r="B212" s="63" t="s">
        <v>101</v>
      </c>
      <c r="C212" s="73">
        <v>0</v>
      </c>
      <c r="D212" s="75">
        <v>0</v>
      </c>
      <c r="E212" s="214" t="s">
        <v>101</v>
      </c>
      <c r="F212" s="214">
        <v>0</v>
      </c>
      <c r="G212" s="215">
        <v>0</v>
      </c>
      <c r="H212" s="214">
        <v>0</v>
      </c>
      <c r="I212" s="216">
        <v>0</v>
      </c>
      <c r="J212" s="63" t="s">
        <v>101</v>
      </c>
      <c r="K212" s="73">
        <v>0</v>
      </c>
      <c r="L212" s="75">
        <v>0</v>
      </c>
      <c r="M212" s="214" t="s">
        <v>101</v>
      </c>
      <c r="N212" s="214">
        <v>0</v>
      </c>
      <c r="O212" s="215">
        <v>0</v>
      </c>
      <c r="P212" s="214">
        <v>0</v>
      </c>
      <c r="Q212" s="216">
        <v>0</v>
      </c>
      <c r="R212" s="217">
        <v>0</v>
      </c>
      <c r="S212" s="217">
        <v>0</v>
      </c>
      <c r="T212" s="217">
        <v>0</v>
      </c>
      <c r="U212" s="218">
        <v>0</v>
      </c>
      <c r="V212" s="63">
        <v>0</v>
      </c>
      <c r="W212" s="75">
        <v>0</v>
      </c>
      <c r="X212" s="63">
        <v>0</v>
      </c>
      <c r="Y212" s="75">
        <v>0</v>
      </c>
      <c r="Z212" s="218">
        <v>0</v>
      </c>
      <c r="AA212" s="63" t="s">
        <v>101</v>
      </c>
      <c r="AB212" s="73">
        <v>0</v>
      </c>
      <c r="AC212" s="75">
        <v>0</v>
      </c>
      <c r="AD212" s="214" t="s">
        <v>101</v>
      </c>
      <c r="AE212" s="214">
        <v>0</v>
      </c>
      <c r="AF212" s="215">
        <v>0</v>
      </c>
      <c r="AG212" s="214">
        <v>0</v>
      </c>
      <c r="AH212" s="216">
        <v>0</v>
      </c>
      <c r="AI212" s="63" t="s">
        <v>101</v>
      </c>
      <c r="AJ212" s="73">
        <v>0</v>
      </c>
      <c r="AK212" s="75">
        <v>0</v>
      </c>
      <c r="AL212" s="214" t="s">
        <v>101</v>
      </c>
      <c r="AM212" s="214">
        <v>0</v>
      </c>
      <c r="AN212" s="215">
        <v>0</v>
      </c>
      <c r="AO212" s="214">
        <v>0</v>
      </c>
      <c r="AP212" s="216">
        <v>0</v>
      </c>
      <c r="AQ212" s="217">
        <v>0</v>
      </c>
      <c r="AR212" s="217">
        <v>0</v>
      </c>
      <c r="AS212" s="217">
        <v>0</v>
      </c>
      <c r="AT212" s="218">
        <v>0</v>
      </c>
      <c r="AU212" s="63">
        <v>0</v>
      </c>
      <c r="AV212" s="75">
        <v>0</v>
      </c>
      <c r="AW212" s="63">
        <v>0</v>
      </c>
      <c r="AX212" s="75">
        <v>0</v>
      </c>
      <c r="AY212" s="218">
        <v>0</v>
      </c>
      <c r="AZ212" s="215">
        <v>20</v>
      </c>
      <c r="BA212" s="76">
        <v>20</v>
      </c>
      <c r="BB212" s="76">
        <v>20</v>
      </c>
      <c r="BC212" s="77">
        <v>0</v>
      </c>
      <c r="BD212" s="77">
        <v>0</v>
      </c>
      <c r="BE212" s="76">
        <v>20</v>
      </c>
      <c r="BF212" s="76">
        <v>20</v>
      </c>
      <c r="BG212" s="77">
        <v>0</v>
      </c>
      <c r="BH212" s="77">
        <v>0</v>
      </c>
      <c r="BI212" s="76">
        <v>20</v>
      </c>
      <c r="BJ212" s="76">
        <v>20</v>
      </c>
      <c r="BK212" s="77">
        <v>0</v>
      </c>
      <c r="BL212" s="77">
        <v>0</v>
      </c>
      <c r="BM212" s="76">
        <v>20</v>
      </c>
      <c r="BN212" s="76">
        <v>20</v>
      </c>
      <c r="BO212" s="77">
        <v>0</v>
      </c>
      <c r="BP212" s="77">
        <v>0</v>
      </c>
    </row>
    <row r="213" spans="1:68">
      <c r="A213" s="86" t="s">
        <v>1387</v>
      </c>
      <c r="B213" s="63" t="s">
        <v>101</v>
      </c>
      <c r="C213" s="73">
        <v>0</v>
      </c>
      <c r="D213" s="75">
        <v>0</v>
      </c>
      <c r="E213" s="214" t="s">
        <v>101</v>
      </c>
      <c r="F213" s="214">
        <v>0</v>
      </c>
      <c r="G213" s="215">
        <v>0</v>
      </c>
      <c r="H213" s="214">
        <v>0</v>
      </c>
      <c r="I213" s="216">
        <v>0</v>
      </c>
      <c r="J213" s="63" t="s">
        <v>101</v>
      </c>
      <c r="K213" s="73">
        <v>0</v>
      </c>
      <c r="L213" s="75">
        <v>0</v>
      </c>
      <c r="M213" s="214" t="s">
        <v>101</v>
      </c>
      <c r="N213" s="214">
        <v>0</v>
      </c>
      <c r="O213" s="215">
        <v>0</v>
      </c>
      <c r="P213" s="214">
        <v>0</v>
      </c>
      <c r="Q213" s="216">
        <v>0</v>
      </c>
      <c r="R213" s="217">
        <v>0</v>
      </c>
      <c r="S213" s="217">
        <v>0</v>
      </c>
      <c r="T213" s="217">
        <v>0</v>
      </c>
      <c r="U213" s="218">
        <v>0</v>
      </c>
      <c r="V213" s="63">
        <v>0</v>
      </c>
      <c r="W213" s="75">
        <v>0</v>
      </c>
      <c r="X213" s="63">
        <v>0</v>
      </c>
      <c r="Y213" s="75">
        <v>0</v>
      </c>
      <c r="Z213" s="218">
        <v>0</v>
      </c>
      <c r="AA213" s="63" t="s">
        <v>101</v>
      </c>
      <c r="AB213" s="73">
        <v>0</v>
      </c>
      <c r="AC213" s="75">
        <v>0</v>
      </c>
      <c r="AD213" s="214" t="s">
        <v>101</v>
      </c>
      <c r="AE213" s="214">
        <v>0</v>
      </c>
      <c r="AF213" s="215">
        <v>0</v>
      </c>
      <c r="AG213" s="214">
        <v>0</v>
      </c>
      <c r="AH213" s="216">
        <v>0</v>
      </c>
      <c r="AI213" s="63" t="s">
        <v>101</v>
      </c>
      <c r="AJ213" s="73">
        <v>0</v>
      </c>
      <c r="AK213" s="75">
        <v>0</v>
      </c>
      <c r="AL213" s="214" t="s">
        <v>101</v>
      </c>
      <c r="AM213" s="214">
        <v>0</v>
      </c>
      <c r="AN213" s="215">
        <v>0</v>
      </c>
      <c r="AO213" s="214">
        <v>0</v>
      </c>
      <c r="AP213" s="216">
        <v>0</v>
      </c>
      <c r="AQ213" s="217">
        <v>0</v>
      </c>
      <c r="AR213" s="217">
        <v>0</v>
      </c>
      <c r="AS213" s="217">
        <v>0</v>
      </c>
      <c r="AT213" s="218">
        <v>0</v>
      </c>
      <c r="AU213" s="63">
        <v>0</v>
      </c>
      <c r="AV213" s="75">
        <v>0</v>
      </c>
      <c r="AW213" s="63">
        <v>0</v>
      </c>
      <c r="AX213" s="75">
        <v>0</v>
      </c>
      <c r="AY213" s="218">
        <v>0</v>
      </c>
      <c r="AZ213" s="215">
        <v>20</v>
      </c>
      <c r="BA213" s="76">
        <v>20</v>
      </c>
      <c r="BB213" s="76">
        <v>20</v>
      </c>
      <c r="BC213" s="77">
        <v>0</v>
      </c>
      <c r="BD213" s="77">
        <v>0</v>
      </c>
      <c r="BE213" s="76">
        <v>20</v>
      </c>
      <c r="BF213" s="76">
        <v>20</v>
      </c>
      <c r="BG213" s="77">
        <v>0</v>
      </c>
      <c r="BH213" s="77">
        <v>0</v>
      </c>
      <c r="BI213" s="76">
        <v>20</v>
      </c>
      <c r="BJ213" s="76">
        <v>20</v>
      </c>
      <c r="BK213" s="77">
        <v>0</v>
      </c>
      <c r="BL213" s="77">
        <v>0</v>
      </c>
      <c r="BM213" s="76">
        <v>20</v>
      </c>
      <c r="BN213" s="76">
        <v>20</v>
      </c>
      <c r="BO213" s="77">
        <v>0</v>
      </c>
      <c r="BP213" s="77">
        <v>0</v>
      </c>
    </row>
    <row r="214" spans="1:68">
      <c r="A214" s="86" t="s">
        <v>1390</v>
      </c>
      <c r="B214" s="63" t="s">
        <v>101</v>
      </c>
      <c r="C214" s="73">
        <v>0</v>
      </c>
      <c r="D214" s="75">
        <v>0</v>
      </c>
      <c r="E214" s="214" t="s">
        <v>101</v>
      </c>
      <c r="F214" s="214">
        <v>0</v>
      </c>
      <c r="G214" s="215">
        <v>0</v>
      </c>
      <c r="H214" s="214">
        <v>0</v>
      </c>
      <c r="I214" s="216">
        <v>0</v>
      </c>
      <c r="J214" s="63" t="s">
        <v>101</v>
      </c>
      <c r="K214" s="73">
        <v>0</v>
      </c>
      <c r="L214" s="75">
        <v>0</v>
      </c>
      <c r="M214" s="214" t="s">
        <v>101</v>
      </c>
      <c r="N214" s="214">
        <v>0</v>
      </c>
      <c r="O214" s="215">
        <v>0</v>
      </c>
      <c r="P214" s="214">
        <v>0</v>
      </c>
      <c r="Q214" s="216">
        <v>0</v>
      </c>
      <c r="R214" s="217">
        <v>0</v>
      </c>
      <c r="S214" s="217">
        <v>0</v>
      </c>
      <c r="T214" s="217">
        <v>0</v>
      </c>
      <c r="U214" s="218">
        <v>0</v>
      </c>
      <c r="V214" s="63">
        <v>0</v>
      </c>
      <c r="W214" s="75">
        <v>0</v>
      </c>
      <c r="X214" s="63">
        <v>0</v>
      </c>
      <c r="Y214" s="75">
        <v>0</v>
      </c>
      <c r="Z214" s="218">
        <v>0</v>
      </c>
      <c r="AA214" s="63" t="s">
        <v>101</v>
      </c>
      <c r="AB214" s="73">
        <v>0</v>
      </c>
      <c r="AC214" s="75">
        <v>0</v>
      </c>
      <c r="AD214" s="214" t="s">
        <v>101</v>
      </c>
      <c r="AE214" s="214">
        <v>0</v>
      </c>
      <c r="AF214" s="215">
        <v>0</v>
      </c>
      <c r="AG214" s="214">
        <v>0</v>
      </c>
      <c r="AH214" s="216">
        <v>0</v>
      </c>
      <c r="AI214" s="63" t="s">
        <v>101</v>
      </c>
      <c r="AJ214" s="73">
        <v>0</v>
      </c>
      <c r="AK214" s="75">
        <v>0</v>
      </c>
      <c r="AL214" s="214" t="s">
        <v>101</v>
      </c>
      <c r="AM214" s="214">
        <v>0</v>
      </c>
      <c r="AN214" s="215">
        <v>0</v>
      </c>
      <c r="AO214" s="214">
        <v>0</v>
      </c>
      <c r="AP214" s="216">
        <v>0</v>
      </c>
      <c r="AQ214" s="217">
        <v>0</v>
      </c>
      <c r="AR214" s="217">
        <v>0</v>
      </c>
      <c r="AS214" s="217">
        <v>0</v>
      </c>
      <c r="AT214" s="218">
        <v>0</v>
      </c>
      <c r="AU214" s="63">
        <v>0</v>
      </c>
      <c r="AV214" s="75">
        <v>0</v>
      </c>
      <c r="AW214" s="63">
        <v>0</v>
      </c>
      <c r="AX214" s="75">
        <v>0</v>
      </c>
      <c r="AY214" s="218">
        <v>0</v>
      </c>
      <c r="AZ214" s="215">
        <v>20</v>
      </c>
      <c r="BA214" s="76">
        <v>20</v>
      </c>
      <c r="BB214" s="76">
        <v>20</v>
      </c>
      <c r="BC214" s="77">
        <v>0</v>
      </c>
      <c r="BD214" s="77">
        <v>0</v>
      </c>
      <c r="BE214" s="76">
        <v>20</v>
      </c>
      <c r="BF214" s="76">
        <v>20</v>
      </c>
      <c r="BG214" s="77">
        <v>0</v>
      </c>
      <c r="BH214" s="77">
        <v>0</v>
      </c>
      <c r="BI214" s="76">
        <v>20</v>
      </c>
      <c r="BJ214" s="76">
        <v>20</v>
      </c>
      <c r="BK214" s="77">
        <v>0</v>
      </c>
      <c r="BL214" s="77">
        <v>0</v>
      </c>
      <c r="BM214" s="76">
        <v>20</v>
      </c>
      <c r="BN214" s="76">
        <v>20</v>
      </c>
      <c r="BO214" s="77">
        <v>0</v>
      </c>
      <c r="BP214" s="77">
        <v>0</v>
      </c>
    </row>
    <row r="215" spans="1:68">
      <c r="A215" s="86" t="s">
        <v>1391</v>
      </c>
      <c r="B215" s="63" t="s">
        <v>101</v>
      </c>
      <c r="C215" s="73">
        <v>0</v>
      </c>
      <c r="D215" s="75">
        <v>0</v>
      </c>
      <c r="E215" s="214" t="s">
        <v>101</v>
      </c>
      <c r="F215" s="214">
        <v>0</v>
      </c>
      <c r="G215" s="215">
        <v>0</v>
      </c>
      <c r="H215" s="214">
        <v>0</v>
      </c>
      <c r="I215" s="216">
        <v>0</v>
      </c>
      <c r="J215" s="63" t="s">
        <v>101</v>
      </c>
      <c r="K215" s="73">
        <v>0</v>
      </c>
      <c r="L215" s="75">
        <v>0</v>
      </c>
      <c r="M215" s="214" t="s">
        <v>101</v>
      </c>
      <c r="N215" s="214">
        <v>0</v>
      </c>
      <c r="O215" s="215">
        <v>0</v>
      </c>
      <c r="P215" s="214">
        <v>0</v>
      </c>
      <c r="Q215" s="216">
        <v>0</v>
      </c>
      <c r="R215" s="217">
        <v>0</v>
      </c>
      <c r="S215" s="217">
        <v>0</v>
      </c>
      <c r="T215" s="217">
        <v>0</v>
      </c>
      <c r="U215" s="218">
        <v>0</v>
      </c>
      <c r="V215" s="63">
        <v>0</v>
      </c>
      <c r="W215" s="75">
        <v>0</v>
      </c>
      <c r="X215" s="63">
        <v>0</v>
      </c>
      <c r="Y215" s="75">
        <v>0</v>
      </c>
      <c r="Z215" s="218">
        <v>0</v>
      </c>
      <c r="AA215" s="63" t="s">
        <v>101</v>
      </c>
      <c r="AB215" s="73">
        <v>0</v>
      </c>
      <c r="AC215" s="75">
        <v>0</v>
      </c>
      <c r="AD215" s="214" t="s">
        <v>101</v>
      </c>
      <c r="AE215" s="214">
        <v>0</v>
      </c>
      <c r="AF215" s="215">
        <v>0</v>
      </c>
      <c r="AG215" s="214">
        <v>0</v>
      </c>
      <c r="AH215" s="216">
        <v>0</v>
      </c>
      <c r="AI215" s="63" t="s">
        <v>101</v>
      </c>
      <c r="AJ215" s="73">
        <v>0</v>
      </c>
      <c r="AK215" s="75">
        <v>0</v>
      </c>
      <c r="AL215" s="214" t="s">
        <v>101</v>
      </c>
      <c r="AM215" s="214">
        <v>0</v>
      </c>
      <c r="AN215" s="215">
        <v>0</v>
      </c>
      <c r="AO215" s="214">
        <v>0</v>
      </c>
      <c r="AP215" s="216">
        <v>0</v>
      </c>
      <c r="AQ215" s="217">
        <v>0</v>
      </c>
      <c r="AR215" s="217">
        <v>0</v>
      </c>
      <c r="AS215" s="217">
        <v>0</v>
      </c>
      <c r="AT215" s="218">
        <v>0</v>
      </c>
      <c r="AU215" s="63">
        <v>0</v>
      </c>
      <c r="AV215" s="75">
        <v>0</v>
      </c>
      <c r="AW215" s="63">
        <v>0</v>
      </c>
      <c r="AX215" s="75">
        <v>0</v>
      </c>
      <c r="AY215" s="218">
        <v>0</v>
      </c>
      <c r="AZ215" s="215">
        <v>20</v>
      </c>
      <c r="BA215" s="76">
        <v>20</v>
      </c>
      <c r="BB215" s="76">
        <v>20</v>
      </c>
      <c r="BC215" s="77">
        <v>0</v>
      </c>
      <c r="BD215" s="77">
        <v>0</v>
      </c>
      <c r="BE215" s="76">
        <v>20</v>
      </c>
      <c r="BF215" s="76">
        <v>20</v>
      </c>
      <c r="BG215" s="77">
        <v>0</v>
      </c>
      <c r="BH215" s="77">
        <v>0</v>
      </c>
      <c r="BI215" s="76">
        <v>20</v>
      </c>
      <c r="BJ215" s="76">
        <v>20</v>
      </c>
      <c r="BK215" s="77">
        <v>0</v>
      </c>
      <c r="BL215" s="77">
        <v>0</v>
      </c>
      <c r="BM215" s="76">
        <v>20</v>
      </c>
      <c r="BN215" s="76">
        <v>20</v>
      </c>
      <c r="BO215" s="77">
        <v>0</v>
      </c>
      <c r="BP215" s="77">
        <v>0</v>
      </c>
    </row>
    <row r="216" spans="1:68">
      <c r="A216" s="86" t="s">
        <v>1393</v>
      </c>
      <c r="B216" s="63" t="s">
        <v>101</v>
      </c>
      <c r="C216" s="73">
        <v>0</v>
      </c>
      <c r="D216" s="75">
        <v>0</v>
      </c>
      <c r="E216" s="214" t="s">
        <v>101</v>
      </c>
      <c r="F216" s="214">
        <v>0</v>
      </c>
      <c r="G216" s="215">
        <v>0</v>
      </c>
      <c r="H216" s="214">
        <v>0</v>
      </c>
      <c r="I216" s="216">
        <v>0</v>
      </c>
      <c r="J216" s="63" t="s">
        <v>101</v>
      </c>
      <c r="K216" s="73">
        <v>0</v>
      </c>
      <c r="L216" s="75">
        <v>0</v>
      </c>
      <c r="M216" s="214" t="s">
        <v>101</v>
      </c>
      <c r="N216" s="214">
        <v>0</v>
      </c>
      <c r="O216" s="215">
        <v>0</v>
      </c>
      <c r="P216" s="214">
        <v>0</v>
      </c>
      <c r="Q216" s="216">
        <v>0</v>
      </c>
      <c r="R216" s="217">
        <v>0</v>
      </c>
      <c r="S216" s="217">
        <v>0</v>
      </c>
      <c r="T216" s="217">
        <v>0</v>
      </c>
      <c r="U216" s="218">
        <v>0</v>
      </c>
      <c r="V216" s="63">
        <v>0</v>
      </c>
      <c r="W216" s="75">
        <v>0</v>
      </c>
      <c r="X216" s="63">
        <v>0</v>
      </c>
      <c r="Y216" s="75">
        <v>0</v>
      </c>
      <c r="Z216" s="218">
        <v>0</v>
      </c>
      <c r="AA216" s="63" t="s">
        <v>101</v>
      </c>
      <c r="AB216" s="73">
        <v>0</v>
      </c>
      <c r="AC216" s="75">
        <v>0</v>
      </c>
      <c r="AD216" s="214" t="s">
        <v>101</v>
      </c>
      <c r="AE216" s="214">
        <v>0</v>
      </c>
      <c r="AF216" s="215">
        <v>0</v>
      </c>
      <c r="AG216" s="214">
        <v>0</v>
      </c>
      <c r="AH216" s="216">
        <v>0</v>
      </c>
      <c r="AI216" s="63" t="s">
        <v>101</v>
      </c>
      <c r="AJ216" s="73">
        <v>0</v>
      </c>
      <c r="AK216" s="75">
        <v>0</v>
      </c>
      <c r="AL216" s="214" t="s">
        <v>101</v>
      </c>
      <c r="AM216" s="214">
        <v>0</v>
      </c>
      <c r="AN216" s="215">
        <v>0</v>
      </c>
      <c r="AO216" s="214">
        <v>0</v>
      </c>
      <c r="AP216" s="216">
        <v>0</v>
      </c>
      <c r="AQ216" s="217">
        <v>0</v>
      </c>
      <c r="AR216" s="217">
        <v>0</v>
      </c>
      <c r="AS216" s="217">
        <v>0</v>
      </c>
      <c r="AT216" s="218">
        <v>0</v>
      </c>
      <c r="AU216" s="63">
        <v>0</v>
      </c>
      <c r="AV216" s="75">
        <v>0</v>
      </c>
      <c r="AW216" s="63">
        <v>0</v>
      </c>
      <c r="AX216" s="75">
        <v>0</v>
      </c>
      <c r="AY216" s="218">
        <v>0</v>
      </c>
      <c r="AZ216" s="215">
        <v>20</v>
      </c>
      <c r="BA216" s="76">
        <v>20</v>
      </c>
      <c r="BB216" s="76">
        <v>20</v>
      </c>
      <c r="BC216" s="77">
        <v>0</v>
      </c>
      <c r="BD216" s="77">
        <v>0</v>
      </c>
      <c r="BE216" s="76">
        <v>20</v>
      </c>
      <c r="BF216" s="76">
        <v>20</v>
      </c>
      <c r="BG216" s="77">
        <v>0</v>
      </c>
      <c r="BH216" s="77">
        <v>0</v>
      </c>
      <c r="BI216" s="76">
        <v>20</v>
      </c>
      <c r="BJ216" s="76">
        <v>20</v>
      </c>
      <c r="BK216" s="77">
        <v>0</v>
      </c>
      <c r="BL216" s="77">
        <v>0</v>
      </c>
      <c r="BM216" s="76">
        <v>20</v>
      </c>
      <c r="BN216" s="76">
        <v>20</v>
      </c>
      <c r="BO216" s="77">
        <v>0</v>
      </c>
      <c r="BP216" s="77">
        <v>0</v>
      </c>
    </row>
    <row r="217" spans="1:68">
      <c r="A217" s="86" t="s">
        <v>1394</v>
      </c>
      <c r="B217" s="63" t="s">
        <v>101</v>
      </c>
      <c r="C217" s="73">
        <v>0</v>
      </c>
      <c r="D217" s="75">
        <v>0</v>
      </c>
      <c r="E217" s="214" t="s">
        <v>101</v>
      </c>
      <c r="F217" s="214">
        <v>0</v>
      </c>
      <c r="G217" s="215">
        <v>0</v>
      </c>
      <c r="H217" s="214">
        <v>0</v>
      </c>
      <c r="I217" s="216">
        <v>0</v>
      </c>
      <c r="J217" s="63" t="s">
        <v>101</v>
      </c>
      <c r="K217" s="73">
        <v>0</v>
      </c>
      <c r="L217" s="75">
        <v>0</v>
      </c>
      <c r="M217" s="214" t="s">
        <v>101</v>
      </c>
      <c r="N217" s="214">
        <v>0</v>
      </c>
      <c r="O217" s="215">
        <v>0</v>
      </c>
      <c r="P217" s="214">
        <v>0</v>
      </c>
      <c r="Q217" s="216">
        <v>0</v>
      </c>
      <c r="R217" s="217">
        <v>0</v>
      </c>
      <c r="S217" s="217">
        <v>0</v>
      </c>
      <c r="T217" s="217">
        <v>0</v>
      </c>
      <c r="U217" s="218">
        <v>0</v>
      </c>
      <c r="V217" s="63">
        <v>0</v>
      </c>
      <c r="W217" s="75">
        <v>0</v>
      </c>
      <c r="X217" s="63">
        <v>0</v>
      </c>
      <c r="Y217" s="75">
        <v>0</v>
      </c>
      <c r="Z217" s="218">
        <v>0</v>
      </c>
      <c r="AA217" s="63" t="s">
        <v>101</v>
      </c>
      <c r="AB217" s="73">
        <v>0</v>
      </c>
      <c r="AC217" s="75">
        <v>0</v>
      </c>
      <c r="AD217" s="214" t="s">
        <v>101</v>
      </c>
      <c r="AE217" s="214">
        <v>0</v>
      </c>
      <c r="AF217" s="215">
        <v>0</v>
      </c>
      <c r="AG217" s="214">
        <v>0</v>
      </c>
      <c r="AH217" s="216">
        <v>0</v>
      </c>
      <c r="AI217" s="63" t="s">
        <v>101</v>
      </c>
      <c r="AJ217" s="73">
        <v>0</v>
      </c>
      <c r="AK217" s="75">
        <v>0</v>
      </c>
      <c r="AL217" s="214" t="s">
        <v>101</v>
      </c>
      <c r="AM217" s="214">
        <v>0</v>
      </c>
      <c r="AN217" s="215">
        <v>0</v>
      </c>
      <c r="AO217" s="214">
        <v>0</v>
      </c>
      <c r="AP217" s="216">
        <v>0</v>
      </c>
      <c r="AQ217" s="217">
        <v>0</v>
      </c>
      <c r="AR217" s="217">
        <v>0</v>
      </c>
      <c r="AS217" s="217">
        <v>0</v>
      </c>
      <c r="AT217" s="218">
        <v>0</v>
      </c>
      <c r="AU217" s="63">
        <v>0</v>
      </c>
      <c r="AV217" s="75">
        <v>0</v>
      </c>
      <c r="AW217" s="63">
        <v>0</v>
      </c>
      <c r="AX217" s="75">
        <v>0</v>
      </c>
      <c r="AY217" s="218">
        <v>0</v>
      </c>
      <c r="AZ217" s="215">
        <v>20</v>
      </c>
      <c r="BA217" s="76">
        <v>20</v>
      </c>
      <c r="BB217" s="76">
        <v>20</v>
      </c>
      <c r="BC217" s="77">
        <v>0</v>
      </c>
      <c r="BD217" s="77">
        <v>0</v>
      </c>
      <c r="BE217" s="76">
        <v>20</v>
      </c>
      <c r="BF217" s="76">
        <v>20</v>
      </c>
      <c r="BG217" s="77">
        <v>0</v>
      </c>
      <c r="BH217" s="77">
        <v>0</v>
      </c>
      <c r="BI217" s="76">
        <v>20</v>
      </c>
      <c r="BJ217" s="76">
        <v>20</v>
      </c>
      <c r="BK217" s="77">
        <v>0</v>
      </c>
      <c r="BL217" s="77">
        <v>0</v>
      </c>
      <c r="BM217" s="76">
        <v>20</v>
      </c>
      <c r="BN217" s="76">
        <v>20</v>
      </c>
      <c r="BO217" s="77">
        <v>0</v>
      </c>
      <c r="BP217" s="77">
        <v>0</v>
      </c>
    </row>
    <row r="218" spans="1:68">
      <c r="A218" s="86" t="s">
        <v>1395</v>
      </c>
      <c r="B218" s="63" t="s">
        <v>101</v>
      </c>
      <c r="C218" s="73">
        <v>0</v>
      </c>
      <c r="D218" s="75">
        <v>0</v>
      </c>
      <c r="E218" s="214" t="s">
        <v>101</v>
      </c>
      <c r="F218" s="214">
        <v>0</v>
      </c>
      <c r="G218" s="215">
        <v>0</v>
      </c>
      <c r="H218" s="214">
        <v>0</v>
      </c>
      <c r="I218" s="216">
        <v>0</v>
      </c>
      <c r="J218" s="63" t="s">
        <v>101</v>
      </c>
      <c r="K218" s="73">
        <v>0</v>
      </c>
      <c r="L218" s="75">
        <v>0</v>
      </c>
      <c r="M218" s="214" t="s">
        <v>101</v>
      </c>
      <c r="N218" s="214">
        <v>0</v>
      </c>
      <c r="O218" s="215">
        <v>0</v>
      </c>
      <c r="P218" s="214">
        <v>0</v>
      </c>
      <c r="Q218" s="216">
        <v>0</v>
      </c>
      <c r="R218" s="217">
        <v>0</v>
      </c>
      <c r="S218" s="217">
        <v>0</v>
      </c>
      <c r="T218" s="217">
        <v>0</v>
      </c>
      <c r="U218" s="218">
        <v>0</v>
      </c>
      <c r="V218" s="63">
        <v>0</v>
      </c>
      <c r="W218" s="75">
        <v>0</v>
      </c>
      <c r="X218" s="63">
        <v>0</v>
      </c>
      <c r="Y218" s="75">
        <v>0</v>
      </c>
      <c r="Z218" s="218">
        <v>0</v>
      </c>
      <c r="AA218" s="63" t="s">
        <v>101</v>
      </c>
      <c r="AB218" s="73">
        <v>0</v>
      </c>
      <c r="AC218" s="75">
        <v>0</v>
      </c>
      <c r="AD218" s="214" t="s">
        <v>101</v>
      </c>
      <c r="AE218" s="214">
        <v>0</v>
      </c>
      <c r="AF218" s="215">
        <v>0</v>
      </c>
      <c r="AG218" s="214">
        <v>0</v>
      </c>
      <c r="AH218" s="216">
        <v>0</v>
      </c>
      <c r="AI218" s="63" t="s">
        <v>101</v>
      </c>
      <c r="AJ218" s="73">
        <v>0</v>
      </c>
      <c r="AK218" s="75">
        <v>0</v>
      </c>
      <c r="AL218" s="214" t="s">
        <v>101</v>
      </c>
      <c r="AM218" s="214">
        <v>0</v>
      </c>
      <c r="AN218" s="215">
        <v>0</v>
      </c>
      <c r="AO218" s="214">
        <v>0</v>
      </c>
      <c r="AP218" s="216">
        <v>0</v>
      </c>
      <c r="AQ218" s="217">
        <v>0</v>
      </c>
      <c r="AR218" s="217">
        <v>0</v>
      </c>
      <c r="AS218" s="217">
        <v>0</v>
      </c>
      <c r="AT218" s="218">
        <v>0</v>
      </c>
      <c r="AU218" s="63">
        <v>0</v>
      </c>
      <c r="AV218" s="75">
        <v>0</v>
      </c>
      <c r="AW218" s="63">
        <v>0</v>
      </c>
      <c r="AX218" s="75">
        <v>0</v>
      </c>
      <c r="AY218" s="218">
        <v>0</v>
      </c>
      <c r="AZ218" s="215">
        <v>20</v>
      </c>
      <c r="BA218" s="76">
        <v>20</v>
      </c>
      <c r="BB218" s="76">
        <v>20</v>
      </c>
      <c r="BC218" s="77">
        <v>0</v>
      </c>
      <c r="BD218" s="77">
        <v>0</v>
      </c>
      <c r="BE218" s="76">
        <v>20</v>
      </c>
      <c r="BF218" s="76">
        <v>20</v>
      </c>
      <c r="BG218" s="77">
        <v>0</v>
      </c>
      <c r="BH218" s="77">
        <v>0</v>
      </c>
      <c r="BI218" s="76">
        <v>20</v>
      </c>
      <c r="BJ218" s="76">
        <v>20</v>
      </c>
      <c r="BK218" s="77">
        <v>0</v>
      </c>
      <c r="BL218" s="77">
        <v>0</v>
      </c>
      <c r="BM218" s="76">
        <v>20</v>
      </c>
      <c r="BN218" s="76">
        <v>20</v>
      </c>
      <c r="BO218" s="77">
        <v>0</v>
      </c>
      <c r="BP218" s="77">
        <v>0</v>
      </c>
    </row>
    <row r="219" spans="1:68">
      <c r="A219" s="86" t="s">
        <v>4118</v>
      </c>
      <c r="B219" s="63" t="s">
        <v>101</v>
      </c>
      <c r="C219" s="73">
        <v>0</v>
      </c>
      <c r="D219" s="75">
        <v>0</v>
      </c>
      <c r="E219" s="214" t="s">
        <v>101</v>
      </c>
      <c r="F219" s="214">
        <v>0</v>
      </c>
      <c r="G219" s="215">
        <v>0</v>
      </c>
      <c r="H219" s="214">
        <v>0</v>
      </c>
      <c r="I219" s="216">
        <v>0</v>
      </c>
      <c r="J219" s="63" t="s">
        <v>101</v>
      </c>
      <c r="K219" s="73">
        <v>0</v>
      </c>
      <c r="L219" s="75">
        <v>0</v>
      </c>
      <c r="M219" s="214" t="s">
        <v>101</v>
      </c>
      <c r="N219" s="214">
        <v>0</v>
      </c>
      <c r="O219" s="215">
        <v>0</v>
      </c>
      <c r="P219" s="214">
        <v>0</v>
      </c>
      <c r="Q219" s="216">
        <v>0</v>
      </c>
      <c r="R219" s="217">
        <v>0</v>
      </c>
      <c r="S219" s="217">
        <v>0</v>
      </c>
      <c r="T219" s="217">
        <v>0</v>
      </c>
      <c r="U219" s="218">
        <v>0</v>
      </c>
      <c r="V219" s="63">
        <v>0</v>
      </c>
      <c r="W219" s="75">
        <v>0</v>
      </c>
      <c r="X219" s="63">
        <v>0</v>
      </c>
      <c r="Y219" s="75">
        <v>0</v>
      </c>
      <c r="Z219" s="218">
        <v>0</v>
      </c>
      <c r="AA219" s="63" t="s">
        <v>101</v>
      </c>
      <c r="AB219" s="73">
        <v>0</v>
      </c>
      <c r="AC219" s="75">
        <v>0</v>
      </c>
      <c r="AD219" s="214" t="s">
        <v>101</v>
      </c>
      <c r="AE219" s="214">
        <v>0</v>
      </c>
      <c r="AF219" s="215">
        <v>0</v>
      </c>
      <c r="AG219" s="214">
        <v>0</v>
      </c>
      <c r="AH219" s="216">
        <v>0</v>
      </c>
      <c r="AI219" s="63" t="s">
        <v>101</v>
      </c>
      <c r="AJ219" s="73">
        <v>0</v>
      </c>
      <c r="AK219" s="75">
        <v>0</v>
      </c>
      <c r="AL219" s="214" t="s">
        <v>101</v>
      </c>
      <c r="AM219" s="214">
        <v>0</v>
      </c>
      <c r="AN219" s="215">
        <v>0</v>
      </c>
      <c r="AO219" s="214">
        <v>0</v>
      </c>
      <c r="AP219" s="216">
        <v>0</v>
      </c>
      <c r="AQ219" s="217">
        <v>0</v>
      </c>
      <c r="AR219" s="217">
        <v>0</v>
      </c>
      <c r="AS219" s="217">
        <v>0</v>
      </c>
      <c r="AT219" s="218">
        <v>0</v>
      </c>
      <c r="AU219" s="63">
        <v>0</v>
      </c>
      <c r="AV219" s="75">
        <v>0</v>
      </c>
      <c r="AW219" s="63">
        <v>0</v>
      </c>
      <c r="AX219" s="75">
        <v>0</v>
      </c>
      <c r="AY219" s="218">
        <v>0</v>
      </c>
      <c r="AZ219" s="215">
        <v>20</v>
      </c>
      <c r="BA219" s="76">
        <v>20</v>
      </c>
      <c r="BB219" s="76">
        <v>20</v>
      </c>
      <c r="BC219" s="77">
        <v>0</v>
      </c>
      <c r="BD219" s="77">
        <v>0</v>
      </c>
      <c r="BE219" s="76">
        <v>20</v>
      </c>
      <c r="BF219" s="76">
        <v>20</v>
      </c>
      <c r="BG219" s="77">
        <v>0</v>
      </c>
      <c r="BH219" s="77">
        <v>0</v>
      </c>
      <c r="BI219" s="76">
        <v>20</v>
      </c>
      <c r="BJ219" s="76">
        <v>20</v>
      </c>
      <c r="BK219" s="77">
        <v>0</v>
      </c>
      <c r="BL219" s="77">
        <v>0</v>
      </c>
      <c r="BM219" s="76">
        <v>20</v>
      </c>
      <c r="BN219" s="76">
        <v>20</v>
      </c>
      <c r="BO219" s="77">
        <v>0</v>
      </c>
      <c r="BP219" s="77">
        <v>0</v>
      </c>
    </row>
    <row r="220" spans="1:68">
      <c r="A220" s="86" t="s">
        <v>4122</v>
      </c>
      <c r="B220" s="63" t="s">
        <v>101</v>
      </c>
      <c r="C220" s="73">
        <v>0</v>
      </c>
      <c r="D220" s="75">
        <v>0</v>
      </c>
      <c r="E220" s="214" t="s">
        <v>101</v>
      </c>
      <c r="F220" s="214">
        <v>0</v>
      </c>
      <c r="G220" s="215">
        <v>0</v>
      </c>
      <c r="H220" s="214">
        <v>0</v>
      </c>
      <c r="I220" s="216">
        <v>0</v>
      </c>
      <c r="J220" s="63" t="s">
        <v>101</v>
      </c>
      <c r="K220" s="73">
        <v>0</v>
      </c>
      <c r="L220" s="75">
        <v>0</v>
      </c>
      <c r="M220" s="214" t="s">
        <v>101</v>
      </c>
      <c r="N220" s="214">
        <v>0</v>
      </c>
      <c r="O220" s="215">
        <v>0</v>
      </c>
      <c r="P220" s="214">
        <v>0</v>
      </c>
      <c r="Q220" s="216">
        <v>0</v>
      </c>
      <c r="R220" s="217">
        <v>0</v>
      </c>
      <c r="S220" s="217">
        <v>0</v>
      </c>
      <c r="T220" s="217">
        <v>0</v>
      </c>
      <c r="U220" s="218">
        <v>0</v>
      </c>
      <c r="V220" s="63">
        <v>0</v>
      </c>
      <c r="W220" s="75">
        <v>0</v>
      </c>
      <c r="X220" s="63">
        <v>0</v>
      </c>
      <c r="Y220" s="75">
        <v>0</v>
      </c>
      <c r="Z220" s="218">
        <v>0</v>
      </c>
      <c r="AA220" s="63" t="s">
        <v>101</v>
      </c>
      <c r="AB220" s="73">
        <v>0</v>
      </c>
      <c r="AC220" s="75">
        <v>0</v>
      </c>
      <c r="AD220" s="214" t="s">
        <v>101</v>
      </c>
      <c r="AE220" s="214">
        <v>0</v>
      </c>
      <c r="AF220" s="215">
        <v>0</v>
      </c>
      <c r="AG220" s="214">
        <v>0</v>
      </c>
      <c r="AH220" s="216">
        <v>0</v>
      </c>
      <c r="AI220" s="63" t="s">
        <v>101</v>
      </c>
      <c r="AJ220" s="73">
        <v>0</v>
      </c>
      <c r="AK220" s="75">
        <v>0</v>
      </c>
      <c r="AL220" s="214" t="s">
        <v>101</v>
      </c>
      <c r="AM220" s="214">
        <v>0</v>
      </c>
      <c r="AN220" s="215">
        <v>0</v>
      </c>
      <c r="AO220" s="214">
        <v>0</v>
      </c>
      <c r="AP220" s="216">
        <v>0</v>
      </c>
      <c r="AQ220" s="217">
        <v>0</v>
      </c>
      <c r="AR220" s="217">
        <v>0</v>
      </c>
      <c r="AS220" s="217">
        <v>0</v>
      </c>
      <c r="AT220" s="218">
        <v>0</v>
      </c>
      <c r="AU220" s="63">
        <v>0</v>
      </c>
      <c r="AV220" s="75">
        <v>0</v>
      </c>
      <c r="AW220" s="63">
        <v>0</v>
      </c>
      <c r="AX220" s="75">
        <v>0</v>
      </c>
      <c r="AY220" s="218">
        <v>0</v>
      </c>
      <c r="AZ220" s="215">
        <v>20</v>
      </c>
      <c r="BA220" s="76">
        <v>20</v>
      </c>
      <c r="BB220" s="76">
        <v>20</v>
      </c>
      <c r="BC220" s="77">
        <v>0</v>
      </c>
      <c r="BD220" s="77">
        <v>0</v>
      </c>
      <c r="BE220" s="76">
        <v>20</v>
      </c>
      <c r="BF220" s="76">
        <v>20</v>
      </c>
      <c r="BG220" s="77">
        <v>0</v>
      </c>
      <c r="BH220" s="77">
        <v>0</v>
      </c>
      <c r="BI220" s="76">
        <v>20</v>
      </c>
      <c r="BJ220" s="76">
        <v>20</v>
      </c>
      <c r="BK220" s="77">
        <v>0</v>
      </c>
      <c r="BL220" s="77">
        <v>0</v>
      </c>
      <c r="BM220" s="76">
        <v>20</v>
      </c>
      <c r="BN220" s="76">
        <v>20</v>
      </c>
      <c r="BO220" s="77">
        <v>0</v>
      </c>
      <c r="BP220" s="77">
        <v>0</v>
      </c>
    </row>
    <row r="221" spans="1:68">
      <c r="A221" s="86" t="s">
        <v>4126</v>
      </c>
      <c r="B221" s="63" t="s">
        <v>101</v>
      </c>
      <c r="C221" s="73">
        <v>0</v>
      </c>
      <c r="D221" s="75">
        <v>0</v>
      </c>
      <c r="E221" s="214" t="s">
        <v>101</v>
      </c>
      <c r="F221" s="214">
        <v>0</v>
      </c>
      <c r="G221" s="215">
        <v>0</v>
      </c>
      <c r="H221" s="214">
        <v>0</v>
      </c>
      <c r="I221" s="216">
        <v>0</v>
      </c>
      <c r="J221" s="63" t="s">
        <v>101</v>
      </c>
      <c r="K221" s="73">
        <v>0</v>
      </c>
      <c r="L221" s="75">
        <v>0</v>
      </c>
      <c r="M221" s="214" t="s">
        <v>101</v>
      </c>
      <c r="N221" s="214">
        <v>0</v>
      </c>
      <c r="O221" s="215">
        <v>0</v>
      </c>
      <c r="P221" s="214">
        <v>0</v>
      </c>
      <c r="Q221" s="216">
        <v>0</v>
      </c>
      <c r="R221" s="217">
        <v>0</v>
      </c>
      <c r="S221" s="217">
        <v>0</v>
      </c>
      <c r="T221" s="217">
        <v>0</v>
      </c>
      <c r="U221" s="218">
        <v>0</v>
      </c>
      <c r="V221" s="63">
        <v>0</v>
      </c>
      <c r="W221" s="75">
        <v>0</v>
      </c>
      <c r="X221" s="63">
        <v>0</v>
      </c>
      <c r="Y221" s="75">
        <v>0</v>
      </c>
      <c r="Z221" s="218">
        <v>0</v>
      </c>
      <c r="AA221" s="63" t="s">
        <v>101</v>
      </c>
      <c r="AB221" s="73">
        <v>0</v>
      </c>
      <c r="AC221" s="75">
        <v>0</v>
      </c>
      <c r="AD221" s="214" t="s">
        <v>101</v>
      </c>
      <c r="AE221" s="214">
        <v>0</v>
      </c>
      <c r="AF221" s="215">
        <v>0</v>
      </c>
      <c r="AG221" s="214">
        <v>0</v>
      </c>
      <c r="AH221" s="216">
        <v>0</v>
      </c>
      <c r="AI221" s="63" t="s">
        <v>101</v>
      </c>
      <c r="AJ221" s="73">
        <v>0</v>
      </c>
      <c r="AK221" s="75">
        <v>0</v>
      </c>
      <c r="AL221" s="214" t="s">
        <v>101</v>
      </c>
      <c r="AM221" s="214">
        <v>0</v>
      </c>
      <c r="AN221" s="215">
        <v>0</v>
      </c>
      <c r="AO221" s="214">
        <v>0</v>
      </c>
      <c r="AP221" s="216">
        <v>0</v>
      </c>
      <c r="AQ221" s="217">
        <v>0</v>
      </c>
      <c r="AR221" s="217">
        <v>0</v>
      </c>
      <c r="AS221" s="217">
        <v>0</v>
      </c>
      <c r="AT221" s="218">
        <v>0</v>
      </c>
      <c r="AU221" s="63">
        <v>0</v>
      </c>
      <c r="AV221" s="75">
        <v>0</v>
      </c>
      <c r="AW221" s="63">
        <v>0</v>
      </c>
      <c r="AX221" s="75">
        <v>0</v>
      </c>
      <c r="AY221" s="218">
        <v>0</v>
      </c>
      <c r="AZ221" s="215">
        <v>20</v>
      </c>
      <c r="BA221" s="76">
        <v>20</v>
      </c>
      <c r="BB221" s="76">
        <v>20</v>
      </c>
      <c r="BC221" s="77">
        <v>0</v>
      </c>
      <c r="BD221" s="77">
        <v>0</v>
      </c>
      <c r="BE221" s="76">
        <v>20</v>
      </c>
      <c r="BF221" s="76">
        <v>20</v>
      </c>
      <c r="BG221" s="77">
        <v>0</v>
      </c>
      <c r="BH221" s="77">
        <v>0</v>
      </c>
      <c r="BI221" s="76">
        <v>20</v>
      </c>
      <c r="BJ221" s="76">
        <v>20</v>
      </c>
      <c r="BK221" s="77">
        <v>0</v>
      </c>
      <c r="BL221" s="77">
        <v>0</v>
      </c>
      <c r="BM221" s="76">
        <v>20</v>
      </c>
      <c r="BN221" s="76">
        <v>20</v>
      </c>
      <c r="BO221" s="77">
        <v>0</v>
      </c>
      <c r="BP221" s="77">
        <v>0</v>
      </c>
    </row>
  </sheetData>
  <sheetProtection formatCells="0" formatColumns="0" formatRows="0" insertColumns="0" insertRows="0" insertHyperlinks="0" deleteColumns="0" deleteRows="0" sort="0" autoFilter="0" pivotTables="0"/>
  <autoFilter ref="A1:BP1" xr:uid="{D68846D0-20A3-4462-BF5F-290DEC6619D3}"/>
  <phoneticPr fontId="26" type="noConversion"/>
  <conditionalFormatting sqref="A1:A1048576">
    <cfRule type="duplicateValues" dxfId="24" priority="1"/>
  </conditionalFormatting>
  <conditionalFormatting sqref="R2:R221 U2:U221 AQ2:AQ221 AT2:AT221">
    <cfRule type="expression" dxfId="23" priority="2" stopIfTrue="1">
      <formula>R2=0</formula>
    </cfRule>
  </conditionalFormatting>
  <conditionalFormatting sqref="Z2:Z221 AY2:AY221">
    <cfRule type="expression" dxfId="22" priority="3" stopIfTrue="1">
      <formula>Z2=0</formula>
    </cfRule>
  </conditionalFormatting>
  <pageMargins left="0.7" right="0.7" top="0.75" bottom="0.75" header="0.3" footer="0.3"/>
  <pageSetup orientation="portrait" r:id="rId1"/>
  <headerFooter alignWithMargins="0"/>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5">
    <tabColor rgb="FF0000FF"/>
  </sheetPr>
  <dimension ref="A1:AF227"/>
  <sheetViews>
    <sheetView zoomScaleNormal="100" workbookViewId="0">
      <pane xSplit="2" ySplit="1" topLeftCell="C105" activePane="bottomRight" state="frozen"/>
      <selection pane="topRight" activeCell="C1" sqref="C1"/>
      <selection pane="bottomLeft" activeCell="A2" sqref="A2"/>
      <selection pane="bottomRight" activeCell="A4" sqref="A4"/>
    </sheetView>
  </sheetViews>
  <sheetFormatPr baseColWidth="10" defaultColWidth="9.1640625" defaultRowHeight="13"/>
  <cols>
    <col min="1" max="1" width="13.33203125" style="65" bestFit="1" customWidth="1"/>
    <col min="2" max="2" width="15.5" style="65" bestFit="1" customWidth="1"/>
    <col min="3" max="3" width="10.5" style="109" bestFit="1" customWidth="1"/>
    <col min="4" max="5" width="11.33203125" style="109" customWidth="1"/>
    <col min="6" max="6" width="10.5" style="109" customWidth="1"/>
    <col min="7" max="8" width="10.33203125" style="109" customWidth="1"/>
    <col min="9" max="9" width="10.5" style="109" customWidth="1"/>
    <col min="10" max="10" width="10.33203125" style="109" customWidth="1"/>
    <col min="11" max="13" width="10.5" style="109" customWidth="1"/>
    <col min="14" max="15" width="10.33203125" style="109" customWidth="1"/>
    <col min="16" max="16" width="10.1640625" style="109" customWidth="1"/>
    <col min="17" max="17" width="10.33203125" style="109" customWidth="1"/>
    <col min="18" max="18" width="10.5" style="109" customWidth="1"/>
    <col min="19" max="20" width="10.33203125" style="109" customWidth="1"/>
    <col min="21" max="21" width="10.1640625" style="109" customWidth="1"/>
    <col min="22" max="22" width="10.83203125" style="109" customWidth="1"/>
    <col min="23" max="23" width="10.5" style="109" customWidth="1"/>
    <col min="24" max="24" width="10.33203125" style="109" customWidth="1"/>
    <col min="25" max="25" width="10" style="109" customWidth="1"/>
    <col min="26" max="26" width="10.5" style="109" customWidth="1"/>
    <col min="27" max="27" width="9.5" style="109" customWidth="1"/>
    <col min="28" max="28" width="10.1640625" style="109" customWidth="1"/>
    <col min="29" max="29" width="9.83203125" style="109" customWidth="1"/>
    <col min="30" max="30" width="9.5" style="109" customWidth="1"/>
    <col min="31" max="31" width="10" style="109" customWidth="1"/>
    <col min="32" max="32" width="9.5" style="109" customWidth="1"/>
    <col min="33" max="16384" width="9.1640625" style="18"/>
  </cols>
  <sheetData>
    <row r="1" spans="1:32">
      <c r="A1" s="219" t="s">
        <v>307</v>
      </c>
      <c r="B1" s="220" t="s">
        <v>215</v>
      </c>
      <c r="C1" s="318" t="s">
        <v>8</v>
      </c>
      <c r="D1" s="319"/>
      <c r="E1" s="318" t="s">
        <v>9</v>
      </c>
      <c r="F1" s="319"/>
      <c r="G1" s="318" t="s">
        <v>10</v>
      </c>
      <c r="H1" s="319"/>
      <c r="I1" s="318" t="s">
        <v>11</v>
      </c>
      <c r="J1" s="319"/>
      <c r="K1" s="318" t="s">
        <v>12</v>
      </c>
      <c r="L1" s="319"/>
      <c r="M1" s="318" t="s">
        <v>13</v>
      </c>
      <c r="N1" s="319"/>
      <c r="O1" s="318" t="s">
        <v>14</v>
      </c>
      <c r="P1" s="319"/>
      <c r="Q1" s="318" t="s">
        <v>15</v>
      </c>
      <c r="R1" s="319"/>
      <c r="S1" s="318" t="s">
        <v>16</v>
      </c>
      <c r="T1" s="319"/>
      <c r="U1" s="318" t="s">
        <v>17</v>
      </c>
      <c r="V1" s="319"/>
      <c r="W1" s="318" t="s">
        <v>18</v>
      </c>
      <c r="X1" s="319"/>
      <c r="Y1" s="318" t="s">
        <v>19</v>
      </c>
      <c r="Z1" s="319"/>
      <c r="AA1" s="318" t="s">
        <v>20</v>
      </c>
      <c r="AB1" s="319"/>
      <c r="AC1" s="318" t="s">
        <v>21</v>
      </c>
      <c r="AD1" s="319"/>
      <c r="AE1" s="318" t="s">
        <v>22</v>
      </c>
      <c r="AF1" s="319"/>
    </row>
    <row r="2" spans="1:32">
      <c r="A2" s="65" t="s">
        <v>748</v>
      </c>
      <c r="B2" s="65" t="s">
        <v>761</v>
      </c>
      <c r="C2" s="109" t="s">
        <v>1399</v>
      </c>
      <c r="D2" s="109" t="s">
        <v>1400</v>
      </c>
      <c r="E2" s="109" t="s">
        <v>1401</v>
      </c>
      <c r="F2" s="109" t="s">
        <v>1402</v>
      </c>
      <c r="G2" s="109" t="s">
        <v>1403</v>
      </c>
      <c r="H2" s="109" t="s">
        <v>1404</v>
      </c>
      <c r="I2" s="109" t="s">
        <v>1403</v>
      </c>
      <c r="J2" s="109" t="s">
        <v>1405</v>
      </c>
      <c r="K2" s="109" t="s">
        <v>1406</v>
      </c>
      <c r="L2" s="109" t="s">
        <v>1407</v>
      </c>
      <c r="M2" s="109" t="s">
        <v>1408</v>
      </c>
      <c r="N2" s="109" t="s">
        <v>1409</v>
      </c>
      <c r="O2" s="109" t="s">
        <v>1410</v>
      </c>
      <c r="P2" s="109" t="s">
        <v>1411</v>
      </c>
      <c r="Q2" s="109" t="s">
        <v>1412</v>
      </c>
      <c r="R2" s="109" t="s">
        <v>1413</v>
      </c>
      <c r="S2" s="109" t="s">
        <v>1414</v>
      </c>
      <c r="T2" s="109" t="s">
        <v>1415</v>
      </c>
      <c r="U2" s="109" t="s">
        <v>1416</v>
      </c>
      <c r="V2" s="109" t="s">
        <v>1417</v>
      </c>
    </row>
    <row r="3" spans="1:32">
      <c r="A3" s="65" t="s">
        <v>771</v>
      </c>
      <c r="B3" s="65" t="s">
        <v>774</v>
      </c>
      <c r="C3" s="109" t="s">
        <v>1418</v>
      </c>
      <c r="D3" s="109" t="s">
        <v>1419</v>
      </c>
      <c r="E3" s="109" t="s">
        <v>1420</v>
      </c>
      <c r="F3" s="109" t="s">
        <v>1419</v>
      </c>
      <c r="G3" s="109" t="s">
        <v>1420</v>
      </c>
      <c r="H3" s="109" t="s">
        <v>1421</v>
      </c>
      <c r="I3" s="109" t="s">
        <v>1418</v>
      </c>
      <c r="J3" s="109" t="s">
        <v>1421</v>
      </c>
    </row>
    <row r="4" spans="1:32">
      <c r="A4" s="65" t="s">
        <v>779</v>
      </c>
      <c r="B4" s="282" t="s">
        <v>780</v>
      </c>
      <c r="C4" s="109" t="s">
        <v>2589</v>
      </c>
      <c r="D4" s="109" t="s">
        <v>2590</v>
      </c>
      <c r="E4" s="109" t="s">
        <v>2591</v>
      </c>
      <c r="F4" s="109" t="s">
        <v>2592</v>
      </c>
      <c r="G4" s="109" t="s">
        <v>2593</v>
      </c>
      <c r="H4" s="109" t="s">
        <v>2594</v>
      </c>
      <c r="I4" s="109" t="s">
        <v>2595</v>
      </c>
      <c r="J4" s="109" t="s">
        <v>2596</v>
      </c>
      <c r="K4" s="109" t="s">
        <v>2597</v>
      </c>
      <c r="L4" s="109" t="s">
        <v>2598</v>
      </c>
      <c r="M4" s="109" t="s">
        <v>2599</v>
      </c>
      <c r="N4" s="109" t="s">
        <v>2600</v>
      </c>
    </row>
    <row r="5" spans="1:32">
      <c r="A5" s="65" t="s">
        <v>790</v>
      </c>
      <c r="B5" s="65" t="s">
        <v>797</v>
      </c>
      <c r="C5" s="109" t="s">
        <v>1642</v>
      </c>
      <c r="D5" s="109" t="s">
        <v>1739</v>
      </c>
      <c r="E5" s="109" t="s">
        <v>1642</v>
      </c>
      <c r="F5" s="109" t="s">
        <v>1740</v>
      </c>
      <c r="G5" s="109" t="s">
        <v>1741</v>
      </c>
      <c r="H5" s="109" t="s">
        <v>1742</v>
      </c>
      <c r="I5" s="109" t="s">
        <v>1707</v>
      </c>
      <c r="J5" s="109" t="s">
        <v>1628</v>
      </c>
      <c r="K5" s="109" t="s">
        <v>1638</v>
      </c>
      <c r="L5" s="109" t="s">
        <v>1743</v>
      </c>
      <c r="M5" s="109" t="s">
        <v>1640</v>
      </c>
      <c r="N5" s="109" t="s">
        <v>1693</v>
      </c>
      <c r="O5" s="109" t="s">
        <v>1636</v>
      </c>
      <c r="P5" s="109" t="s">
        <v>1744</v>
      </c>
      <c r="Q5" s="109" t="s">
        <v>1745</v>
      </c>
      <c r="R5" s="109" t="s">
        <v>1746</v>
      </c>
      <c r="S5" s="109" t="s">
        <v>1620</v>
      </c>
      <c r="T5" s="109" t="s">
        <v>1601</v>
      </c>
      <c r="U5" s="109" t="s">
        <v>1706</v>
      </c>
      <c r="V5" s="109" t="s">
        <v>1747</v>
      </c>
      <c r="W5" s="109" t="s">
        <v>1748</v>
      </c>
      <c r="X5" s="109" t="s">
        <v>1749</v>
      </c>
      <c r="Y5" s="109" t="s">
        <v>1750</v>
      </c>
      <c r="Z5" s="109" t="s">
        <v>1751</v>
      </c>
      <c r="AA5" s="109" t="s">
        <v>1632</v>
      </c>
      <c r="AB5" s="109" t="s">
        <v>1752</v>
      </c>
      <c r="AC5" s="109" t="s">
        <v>1632</v>
      </c>
      <c r="AD5" s="109" t="s">
        <v>1753</v>
      </c>
      <c r="AE5" s="109" t="s">
        <v>1754</v>
      </c>
      <c r="AF5" s="109" t="s">
        <v>1755</v>
      </c>
    </row>
    <row r="6" spans="1:32">
      <c r="A6" s="65" t="s">
        <v>790</v>
      </c>
      <c r="B6" s="65" t="s">
        <v>802</v>
      </c>
      <c r="C6" s="109" t="s">
        <v>1612</v>
      </c>
      <c r="D6" s="109" t="s">
        <v>1756</v>
      </c>
      <c r="E6" s="109" t="s">
        <v>1692</v>
      </c>
      <c r="F6" s="109" t="s">
        <v>1584</v>
      </c>
      <c r="G6" s="109" t="s">
        <v>1757</v>
      </c>
      <c r="H6" s="109" t="s">
        <v>1758</v>
      </c>
      <c r="I6" s="109" t="s">
        <v>1759</v>
      </c>
      <c r="J6" s="109" t="s">
        <v>1760</v>
      </c>
      <c r="K6" s="109" t="s">
        <v>1761</v>
      </c>
      <c r="L6" s="109" t="s">
        <v>1762</v>
      </c>
      <c r="M6" s="109" t="s">
        <v>1763</v>
      </c>
      <c r="N6" s="109" t="s">
        <v>1764</v>
      </c>
      <c r="O6" s="109" t="s">
        <v>1765</v>
      </c>
      <c r="P6" s="109" t="s">
        <v>1766</v>
      </c>
      <c r="Q6" s="109" t="s">
        <v>1612</v>
      </c>
      <c r="R6" s="109" t="s">
        <v>1767</v>
      </c>
      <c r="S6" s="109" t="s">
        <v>1768</v>
      </c>
      <c r="T6" s="109" t="s">
        <v>1731</v>
      </c>
      <c r="U6" s="109" t="s">
        <v>1769</v>
      </c>
      <c r="V6" s="109" t="s">
        <v>1770</v>
      </c>
      <c r="W6" s="109" t="s">
        <v>1771</v>
      </c>
      <c r="X6" s="109" t="s">
        <v>1772</v>
      </c>
      <c r="Y6" s="109" t="s">
        <v>1634</v>
      </c>
      <c r="Z6" s="109" t="s">
        <v>1773</v>
      </c>
      <c r="AA6" s="109" t="s">
        <v>1634</v>
      </c>
      <c r="AB6" s="109" t="s">
        <v>1738</v>
      </c>
      <c r="AC6" s="109" t="s">
        <v>1642</v>
      </c>
      <c r="AD6" s="109" t="s">
        <v>1774</v>
      </c>
      <c r="AE6" s="109" t="s">
        <v>1775</v>
      </c>
      <c r="AF6" s="109" t="s">
        <v>1776</v>
      </c>
    </row>
    <row r="7" spans="1:32">
      <c r="A7" s="65" t="s">
        <v>790</v>
      </c>
      <c r="B7" s="65" t="s">
        <v>804</v>
      </c>
      <c r="C7" s="109" t="s">
        <v>1777</v>
      </c>
      <c r="D7" s="109" t="s">
        <v>1676</v>
      </c>
      <c r="E7" s="109" t="s">
        <v>1778</v>
      </c>
      <c r="F7" s="109" t="s">
        <v>1693</v>
      </c>
      <c r="G7" s="109" t="s">
        <v>1632</v>
      </c>
      <c r="H7" s="109" t="s">
        <v>1586</v>
      </c>
      <c r="I7" s="109" t="s">
        <v>1634</v>
      </c>
      <c r="J7" s="109" t="s">
        <v>1588</v>
      </c>
      <c r="K7" s="109" t="s">
        <v>1779</v>
      </c>
      <c r="L7" s="109" t="s">
        <v>1780</v>
      </c>
      <c r="M7" s="109" t="s">
        <v>1781</v>
      </c>
      <c r="N7" s="109" t="s">
        <v>1651</v>
      </c>
      <c r="O7" s="109" t="s">
        <v>1579</v>
      </c>
      <c r="P7" s="109" t="s">
        <v>1782</v>
      </c>
      <c r="Q7" s="109" t="s">
        <v>1783</v>
      </c>
      <c r="R7" s="109" t="s">
        <v>1651</v>
      </c>
      <c r="S7" s="109" t="s">
        <v>1784</v>
      </c>
      <c r="T7" s="109" t="s">
        <v>1723</v>
      </c>
      <c r="U7" s="109" t="s">
        <v>1785</v>
      </c>
      <c r="V7" s="109" t="s">
        <v>1786</v>
      </c>
      <c r="W7" s="109" t="s">
        <v>1787</v>
      </c>
      <c r="X7" s="109" t="s">
        <v>1592</v>
      </c>
      <c r="Y7" s="109" t="s">
        <v>1788</v>
      </c>
      <c r="Z7" s="109" t="s">
        <v>1789</v>
      </c>
      <c r="AA7" s="109" t="s">
        <v>1790</v>
      </c>
      <c r="AB7" s="109" t="s">
        <v>1714</v>
      </c>
      <c r="AC7" s="109" t="s">
        <v>1784</v>
      </c>
      <c r="AD7" s="109" t="s">
        <v>1791</v>
      </c>
      <c r="AE7" s="109" t="s">
        <v>1792</v>
      </c>
      <c r="AF7" s="109" t="s">
        <v>1793</v>
      </c>
    </row>
    <row r="8" spans="1:32">
      <c r="A8" s="65" t="s">
        <v>790</v>
      </c>
      <c r="B8" s="65" t="s">
        <v>806</v>
      </c>
      <c r="C8" s="109" t="s">
        <v>1794</v>
      </c>
      <c r="D8" s="109" t="s">
        <v>1795</v>
      </c>
      <c r="E8" s="109" t="s">
        <v>1796</v>
      </c>
      <c r="F8" s="109" t="s">
        <v>1683</v>
      </c>
      <c r="G8" s="109" t="s">
        <v>1797</v>
      </c>
      <c r="H8" s="109" t="s">
        <v>1798</v>
      </c>
      <c r="I8" s="109" t="s">
        <v>1799</v>
      </c>
      <c r="J8" s="109" t="s">
        <v>1800</v>
      </c>
      <c r="K8" s="109" t="s">
        <v>1585</v>
      </c>
      <c r="L8" s="109" t="s">
        <v>1586</v>
      </c>
      <c r="M8" s="109" t="s">
        <v>1654</v>
      </c>
      <c r="N8" s="109" t="s">
        <v>1801</v>
      </c>
      <c r="O8" s="109" t="s">
        <v>1802</v>
      </c>
      <c r="P8" s="109" t="s">
        <v>1803</v>
      </c>
      <c r="Q8" s="109" t="s">
        <v>1804</v>
      </c>
      <c r="R8" s="109" t="s">
        <v>1805</v>
      </c>
      <c r="S8" s="109" t="s">
        <v>1806</v>
      </c>
      <c r="T8" s="109" t="s">
        <v>1643</v>
      </c>
      <c r="U8" s="109" t="s">
        <v>1807</v>
      </c>
      <c r="V8" s="109" t="s">
        <v>1808</v>
      </c>
      <c r="W8" s="109" t="s">
        <v>1809</v>
      </c>
      <c r="X8" s="109" t="s">
        <v>1810</v>
      </c>
      <c r="Y8" s="109" t="s">
        <v>1811</v>
      </c>
      <c r="Z8" s="109" t="s">
        <v>1812</v>
      </c>
      <c r="AA8" s="109" t="s">
        <v>1813</v>
      </c>
      <c r="AB8" s="109" t="s">
        <v>1814</v>
      </c>
      <c r="AC8" s="109" t="s">
        <v>1815</v>
      </c>
      <c r="AD8" s="109" t="s">
        <v>1816</v>
      </c>
      <c r="AE8" s="109" t="s">
        <v>1817</v>
      </c>
      <c r="AF8" s="109" t="s">
        <v>1818</v>
      </c>
    </row>
    <row r="9" spans="1:32">
      <c r="A9" s="65" t="s">
        <v>790</v>
      </c>
      <c r="B9" s="65" t="s">
        <v>812</v>
      </c>
      <c r="C9" s="109" t="s">
        <v>1686</v>
      </c>
      <c r="D9" s="109" t="s">
        <v>1687</v>
      </c>
      <c r="E9" s="109" t="s">
        <v>1688</v>
      </c>
      <c r="F9" s="109" t="s">
        <v>1689</v>
      </c>
      <c r="G9" s="109" t="s">
        <v>1690</v>
      </c>
      <c r="H9" s="109" t="s">
        <v>1691</v>
      </c>
      <c r="I9" s="109" t="s">
        <v>1692</v>
      </c>
      <c r="J9" s="109" t="s">
        <v>1693</v>
      </c>
      <c r="K9" s="109" t="s">
        <v>1694</v>
      </c>
      <c r="L9" s="109" t="s">
        <v>1695</v>
      </c>
      <c r="M9" s="109" t="s">
        <v>1696</v>
      </c>
      <c r="N9" s="109" t="s">
        <v>1697</v>
      </c>
      <c r="O9" s="109" t="s">
        <v>1698</v>
      </c>
      <c r="P9" s="109" t="s">
        <v>1699</v>
      </c>
      <c r="Q9" s="109" t="s">
        <v>1700</v>
      </c>
      <c r="R9" s="109" t="s">
        <v>1637</v>
      </c>
      <c r="S9" s="109" t="s">
        <v>1701</v>
      </c>
      <c r="T9" s="109" t="s">
        <v>1673</v>
      </c>
      <c r="U9" s="109" t="s">
        <v>1702</v>
      </c>
      <c r="V9" s="109" t="s">
        <v>1703</v>
      </c>
      <c r="W9" s="109" t="s">
        <v>1704</v>
      </c>
      <c r="X9" s="109" t="s">
        <v>1705</v>
      </c>
      <c r="Y9" s="109" t="s">
        <v>1706</v>
      </c>
      <c r="Z9" s="109" t="s">
        <v>1666</v>
      </c>
      <c r="AA9" s="109" t="s">
        <v>1707</v>
      </c>
      <c r="AB9" s="109" t="s">
        <v>1708</v>
      </c>
      <c r="AC9" s="109" t="s">
        <v>1709</v>
      </c>
      <c r="AD9" s="109" t="s">
        <v>1710</v>
      </c>
      <c r="AE9" s="109" t="s">
        <v>1711</v>
      </c>
      <c r="AF9" s="109" t="s">
        <v>1712</v>
      </c>
    </row>
    <row r="10" spans="1:32">
      <c r="A10" s="65" t="s">
        <v>790</v>
      </c>
      <c r="B10" s="65" t="s">
        <v>815</v>
      </c>
      <c r="C10" s="109" t="s">
        <v>1634</v>
      </c>
      <c r="D10" s="109" t="s">
        <v>1635</v>
      </c>
      <c r="E10" s="109" t="s">
        <v>1819</v>
      </c>
      <c r="F10" s="109" t="s">
        <v>1820</v>
      </c>
      <c r="G10" s="109" t="s">
        <v>1821</v>
      </c>
      <c r="H10" s="109" t="s">
        <v>1822</v>
      </c>
      <c r="I10" s="109" t="s">
        <v>1823</v>
      </c>
      <c r="J10" s="109" t="s">
        <v>1824</v>
      </c>
      <c r="K10" s="109" t="s">
        <v>1713</v>
      </c>
      <c r="L10" s="109" t="s">
        <v>1645</v>
      </c>
      <c r="M10" s="109" t="s">
        <v>1825</v>
      </c>
      <c r="N10" s="109" t="s">
        <v>1647</v>
      </c>
      <c r="O10" s="109" t="s">
        <v>1826</v>
      </c>
      <c r="P10" s="109" t="s">
        <v>1827</v>
      </c>
      <c r="Q10" s="109" t="s">
        <v>1828</v>
      </c>
      <c r="R10" s="109" t="s">
        <v>1829</v>
      </c>
      <c r="S10" s="109" t="s">
        <v>1830</v>
      </c>
      <c r="T10" s="109" t="s">
        <v>1831</v>
      </c>
      <c r="U10" s="109" t="s">
        <v>1832</v>
      </c>
      <c r="V10" s="109" t="s">
        <v>1833</v>
      </c>
      <c r="W10" s="109" t="s">
        <v>1834</v>
      </c>
      <c r="X10" s="109" t="s">
        <v>1835</v>
      </c>
      <c r="Y10" s="109" t="s">
        <v>1579</v>
      </c>
      <c r="Z10" s="109" t="s">
        <v>1782</v>
      </c>
      <c r="AA10" s="109" t="s">
        <v>1836</v>
      </c>
      <c r="AB10" s="109" t="s">
        <v>1837</v>
      </c>
      <c r="AC10" s="109" t="s">
        <v>1838</v>
      </c>
      <c r="AD10" s="109" t="s">
        <v>1839</v>
      </c>
      <c r="AE10" s="109" t="s">
        <v>1840</v>
      </c>
      <c r="AF10" s="109" t="s">
        <v>1841</v>
      </c>
    </row>
    <row r="11" spans="1:32">
      <c r="A11" s="65" t="s">
        <v>836</v>
      </c>
      <c r="B11" s="65" t="s">
        <v>844</v>
      </c>
      <c r="C11" s="109" t="s">
        <v>1577</v>
      </c>
      <c r="D11" s="109" t="s">
        <v>1578</v>
      </c>
      <c r="E11" s="109" t="s">
        <v>1579</v>
      </c>
      <c r="F11" s="109" t="s">
        <v>1580</v>
      </c>
      <c r="G11" s="109" t="s">
        <v>1581</v>
      </c>
      <c r="H11" s="109" t="s">
        <v>1582</v>
      </c>
      <c r="I11" s="109" t="s">
        <v>1583</v>
      </c>
      <c r="J11" s="109" t="s">
        <v>1584</v>
      </c>
      <c r="K11" s="109" t="s">
        <v>1585</v>
      </c>
      <c r="L11" s="109" t="s">
        <v>1586</v>
      </c>
      <c r="M11" s="109" t="s">
        <v>1587</v>
      </c>
      <c r="N11" s="109" t="s">
        <v>1588</v>
      </c>
      <c r="O11" s="109" t="s">
        <v>1589</v>
      </c>
      <c r="P11" s="109" t="s">
        <v>1590</v>
      </c>
      <c r="Q11" s="109" t="s">
        <v>1591</v>
      </c>
      <c r="R11" s="109" t="s">
        <v>1592</v>
      </c>
      <c r="S11" s="109" t="s">
        <v>1593</v>
      </c>
      <c r="T11" s="109" t="s">
        <v>1594</v>
      </c>
      <c r="U11" s="109" t="s">
        <v>1595</v>
      </c>
      <c r="V11" s="109" t="s">
        <v>1596</v>
      </c>
      <c r="W11" s="109" t="s">
        <v>1597</v>
      </c>
      <c r="X11" s="109" t="s">
        <v>1590</v>
      </c>
      <c r="Y11" s="109" t="s">
        <v>1598</v>
      </c>
      <c r="Z11" s="109" t="s">
        <v>1599</v>
      </c>
      <c r="AA11" s="109" t="s">
        <v>1600</v>
      </c>
      <c r="AB11" s="109" t="s">
        <v>1601</v>
      </c>
      <c r="AC11" s="109" t="s">
        <v>1602</v>
      </c>
      <c r="AD11" s="109" t="s">
        <v>1603</v>
      </c>
      <c r="AE11" s="109" t="s">
        <v>1604</v>
      </c>
      <c r="AF11" s="109" t="s">
        <v>1605</v>
      </c>
    </row>
    <row r="12" spans="1:32">
      <c r="A12" s="65" t="s">
        <v>836</v>
      </c>
      <c r="B12" s="65" t="s">
        <v>849</v>
      </c>
      <c r="C12" s="109" t="s">
        <v>1606</v>
      </c>
      <c r="D12" s="109" t="s">
        <v>1607</v>
      </c>
      <c r="E12" s="109" t="s">
        <v>1608</v>
      </c>
      <c r="F12" s="109" t="s">
        <v>1609</v>
      </c>
      <c r="G12" s="109" t="s">
        <v>1610</v>
      </c>
      <c r="H12" s="109" t="s">
        <v>1611</v>
      </c>
      <c r="I12" s="109" t="s">
        <v>1612</v>
      </c>
      <c r="J12" s="109" t="s">
        <v>1613</v>
      </c>
      <c r="K12" s="109" t="s">
        <v>1614</v>
      </c>
      <c r="L12" s="109" t="s">
        <v>1615</v>
      </c>
      <c r="M12" s="109" t="s">
        <v>1616</v>
      </c>
      <c r="N12" s="109" t="s">
        <v>1617</v>
      </c>
      <c r="O12" s="109" t="s">
        <v>1618</v>
      </c>
      <c r="P12" s="109" t="s">
        <v>1619</v>
      </c>
      <c r="Q12" s="109" t="s">
        <v>1620</v>
      </c>
      <c r="R12" s="109" t="s">
        <v>1621</v>
      </c>
      <c r="S12" s="109" t="s">
        <v>1622</v>
      </c>
      <c r="T12" s="109" t="s">
        <v>1623</v>
      </c>
      <c r="U12" s="109" t="s">
        <v>1622</v>
      </c>
      <c r="V12" s="109" t="s">
        <v>1624</v>
      </c>
      <c r="W12" s="109" t="s">
        <v>1625</v>
      </c>
      <c r="X12" s="109" t="s">
        <v>1626</v>
      </c>
      <c r="Y12" s="109" t="s">
        <v>1627</v>
      </c>
      <c r="Z12" s="109" t="s">
        <v>1628</v>
      </c>
      <c r="AA12" s="109" t="s">
        <v>1629</v>
      </c>
      <c r="AB12" s="109" t="s">
        <v>1630</v>
      </c>
      <c r="AC12" s="109" t="s">
        <v>1631</v>
      </c>
      <c r="AD12" s="109" t="s">
        <v>1630</v>
      </c>
    </row>
    <row r="13" spans="1:32">
      <c r="A13" s="65" t="s">
        <v>836</v>
      </c>
      <c r="B13" s="65" t="s">
        <v>851</v>
      </c>
      <c r="C13" s="109" t="s">
        <v>1632</v>
      </c>
      <c r="D13" s="109" t="s">
        <v>1633</v>
      </c>
      <c r="E13" s="109" t="s">
        <v>1634</v>
      </c>
      <c r="F13" s="109" t="s">
        <v>1635</v>
      </c>
      <c r="G13" s="109" t="s">
        <v>1636</v>
      </c>
      <c r="H13" s="109" t="s">
        <v>1637</v>
      </c>
      <c r="I13" s="109" t="s">
        <v>1638</v>
      </c>
      <c r="J13" s="109" t="s">
        <v>1639</v>
      </c>
      <c r="K13" s="109" t="s">
        <v>1640</v>
      </c>
      <c r="L13" s="109" t="s">
        <v>1641</v>
      </c>
      <c r="M13" s="109" t="s">
        <v>1642</v>
      </c>
      <c r="N13" s="109" t="s">
        <v>1643</v>
      </c>
      <c r="O13" s="109" t="s">
        <v>1644</v>
      </c>
      <c r="P13" s="109" t="s">
        <v>1645</v>
      </c>
      <c r="Q13" s="109" t="s">
        <v>1646</v>
      </c>
      <c r="R13" s="109" t="s">
        <v>1647</v>
      </c>
      <c r="S13" s="109" t="s">
        <v>1648</v>
      </c>
      <c r="T13" s="109" t="s">
        <v>1649</v>
      </c>
      <c r="U13" s="109" t="s">
        <v>1650</v>
      </c>
      <c r="V13" s="109" t="s">
        <v>1651</v>
      </c>
      <c r="W13" s="109" t="s">
        <v>1652</v>
      </c>
      <c r="X13" s="109" t="s">
        <v>1653</v>
      </c>
      <c r="Y13" s="109" t="s">
        <v>1654</v>
      </c>
      <c r="Z13" s="109" t="s">
        <v>1655</v>
      </c>
      <c r="AA13" s="109" t="s">
        <v>1656</v>
      </c>
      <c r="AB13" s="109" t="s">
        <v>1657</v>
      </c>
      <c r="AC13" s="109" t="s">
        <v>1658</v>
      </c>
      <c r="AD13" s="109" t="s">
        <v>1590</v>
      </c>
      <c r="AE13" s="109" t="s">
        <v>1659</v>
      </c>
      <c r="AF13" s="109" t="s">
        <v>1660</v>
      </c>
    </row>
    <row r="14" spans="1:32">
      <c r="A14" s="65" t="s">
        <v>836</v>
      </c>
      <c r="B14" s="65" t="s">
        <v>837</v>
      </c>
      <c r="C14" s="109" t="s">
        <v>1661</v>
      </c>
      <c r="D14" s="109" t="s">
        <v>1662</v>
      </c>
      <c r="E14" s="109" t="s">
        <v>1663</v>
      </c>
      <c r="F14" s="109" t="s">
        <v>1664</v>
      </c>
      <c r="G14" s="109" t="s">
        <v>1665</v>
      </c>
      <c r="H14" s="109" t="s">
        <v>1666</v>
      </c>
      <c r="I14" s="109" t="s">
        <v>1585</v>
      </c>
      <c r="J14" s="109" t="s">
        <v>1586</v>
      </c>
      <c r="K14" s="109" t="s">
        <v>1587</v>
      </c>
      <c r="L14" s="109" t="s">
        <v>1667</v>
      </c>
      <c r="M14" s="109" t="s">
        <v>1668</v>
      </c>
      <c r="N14" s="109" t="s">
        <v>1669</v>
      </c>
      <c r="O14" s="109" t="s">
        <v>1670</v>
      </c>
      <c r="P14" s="109" t="s">
        <v>1671</v>
      </c>
      <c r="Q14" s="109" t="s">
        <v>1672</v>
      </c>
      <c r="R14" s="109" t="s">
        <v>1673</v>
      </c>
      <c r="S14" s="109" t="s">
        <v>1604</v>
      </c>
      <c r="T14" s="109" t="s">
        <v>1674</v>
      </c>
      <c r="U14" s="109" t="s">
        <v>1675</v>
      </c>
      <c r="V14" s="109" t="s">
        <v>1676</v>
      </c>
      <c r="W14" s="109" t="s">
        <v>1677</v>
      </c>
      <c r="X14" s="109" t="s">
        <v>1678</v>
      </c>
      <c r="Y14" s="109" t="s">
        <v>1679</v>
      </c>
      <c r="Z14" s="109" t="s">
        <v>1680</v>
      </c>
      <c r="AA14" s="109" t="s">
        <v>1677</v>
      </c>
      <c r="AB14" s="109" t="s">
        <v>1681</v>
      </c>
      <c r="AC14" s="109" t="s">
        <v>1682</v>
      </c>
      <c r="AD14" s="109" t="s">
        <v>1683</v>
      </c>
      <c r="AE14" s="109" t="s">
        <v>1684</v>
      </c>
      <c r="AF14" s="109" t="s">
        <v>1685</v>
      </c>
    </row>
    <row r="15" spans="1:32">
      <c r="A15" s="65" t="s">
        <v>836</v>
      </c>
      <c r="B15" s="65" t="s">
        <v>840</v>
      </c>
      <c r="C15" s="109" t="s">
        <v>1686</v>
      </c>
      <c r="D15" s="109" t="s">
        <v>1687</v>
      </c>
      <c r="E15" s="109" t="s">
        <v>1688</v>
      </c>
      <c r="F15" s="109" t="s">
        <v>1689</v>
      </c>
      <c r="G15" s="109" t="s">
        <v>1690</v>
      </c>
      <c r="H15" s="109" t="s">
        <v>1691</v>
      </c>
      <c r="I15" s="109" t="s">
        <v>1692</v>
      </c>
      <c r="J15" s="109" t="s">
        <v>1693</v>
      </c>
      <c r="K15" s="109" t="s">
        <v>1694</v>
      </c>
      <c r="L15" s="109" t="s">
        <v>1695</v>
      </c>
      <c r="M15" s="109" t="s">
        <v>1696</v>
      </c>
      <c r="N15" s="109" t="s">
        <v>1697</v>
      </c>
      <c r="O15" s="109" t="s">
        <v>1698</v>
      </c>
      <c r="P15" s="109" t="s">
        <v>1699</v>
      </c>
      <c r="Q15" s="109" t="s">
        <v>1700</v>
      </c>
      <c r="R15" s="109" t="s">
        <v>1637</v>
      </c>
      <c r="S15" s="109" t="s">
        <v>1701</v>
      </c>
      <c r="T15" s="109" t="s">
        <v>1673</v>
      </c>
      <c r="U15" s="109" t="s">
        <v>1702</v>
      </c>
      <c r="V15" s="109" t="s">
        <v>1703</v>
      </c>
      <c r="W15" s="109" t="s">
        <v>1704</v>
      </c>
      <c r="X15" s="109" t="s">
        <v>1705</v>
      </c>
      <c r="Y15" s="109" t="s">
        <v>1706</v>
      </c>
      <c r="Z15" s="109" t="s">
        <v>1666</v>
      </c>
      <c r="AA15" s="109" t="s">
        <v>1707</v>
      </c>
      <c r="AB15" s="109" t="s">
        <v>1708</v>
      </c>
      <c r="AC15" s="109" t="s">
        <v>1709</v>
      </c>
      <c r="AD15" s="109" t="s">
        <v>1710</v>
      </c>
      <c r="AE15" s="109" t="s">
        <v>1711</v>
      </c>
      <c r="AF15" s="109" t="s">
        <v>1712</v>
      </c>
    </row>
    <row r="16" spans="1:32">
      <c r="A16" s="65" t="s">
        <v>836</v>
      </c>
      <c r="B16" s="65" t="s">
        <v>842</v>
      </c>
      <c r="C16" s="109" t="s">
        <v>1713</v>
      </c>
      <c r="D16" s="109" t="s">
        <v>1714</v>
      </c>
      <c r="E16" s="109" t="s">
        <v>1715</v>
      </c>
      <c r="F16" s="109" t="s">
        <v>1697</v>
      </c>
      <c r="G16" s="109" t="s">
        <v>1716</v>
      </c>
      <c r="H16" s="109" t="s">
        <v>1717</v>
      </c>
      <c r="I16" s="109" t="s">
        <v>1718</v>
      </c>
      <c r="J16" s="109" t="s">
        <v>1719</v>
      </c>
      <c r="K16" s="109" t="s">
        <v>1720</v>
      </c>
      <c r="L16" s="109" t="s">
        <v>1721</v>
      </c>
      <c r="M16" s="109" t="s">
        <v>1722</v>
      </c>
      <c r="N16" s="109" t="s">
        <v>1723</v>
      </c>
      <c r="O16" s="109" t="s">
        <v>1724</v>
      </c>
      <c r="P16" s="109" t="s">
        <v>1725</v>
      </c>
      <c r="Q16" s="109" t="s">
        <v>1726</v>
      </c>
      <c r="R16" s="109" t="s">
        <v>1727</v>
      </c>
      <c r="S16" s="109" t="s">
        <v>1640</v>
      </c>
      <c r="T16" s="109" t="s">
        <v>1728</v>
      </c>
      <c r="U16" s="109" t="s">
        <v>1648</v>
      </c>
      <c r="V16" s="109" t="s">
        <v>1729</v>
      </c>
      <c r="W16" s="109" t="s">
        <v>1730</v>
      </c>
      <c r="X16" s="109" t="s">
        <v>1731</v>
      </c>
      <c r="Y16" s="109" t="s">
        <v>1732</v>
      </c>
      <c r="Z16" s="109" t="s">
        <v>1733</v>
      </c>
      <c r="AA16" s="109" t="s">
        <v>1734</v>
      </c>
      <c r="AB16" s="109" t="s">
        <v>1735</v>
      </c>
      <c r="AC16" s="109" t="s">
        <v>1587</v>
      </c>
      <c r="AD16" s="109" t="s">
        <v>1736</v>
      </c>
      <c r="AE16" s="109" t="s">
        <v>1737</v>
      </c>
      <c r="AF16" s="109" t="s">
        <v>1738</v>
      </c>
    </row>
    <row r="17" spans="1:32">
      <c r="A17" s="65" t="s">
        <v>859</v>
      </c>
      <c r="B17" s="65" t="s">
        <v>860</v>
      </c>
      <c r="C17" s="109" t="s">
        <v>1490</v>
      </c>
      <c r="D17" s="109" t="s">
        <v>1491</v>
      </c>
      <c r="E17" s="109" t="s">
        <v>1492</v>
      </c>
      <c r="F17" s="109" t="s">
        <v>1493</v>
      </c>
      <c r="G17" s="109" t="s">
        <v>1494</v>
      </c>
      <c r="H17" s="109" t="s">
        <v>1495</v>
      </c>
      <c r="I17" s="109" t="s">
        <v>1496</v>
      </c>
      <c r="J17" s="109" t="s">
        <v>1497</v>
      </c>
      <c r="K17" s="109" t="s">
        <v>1498</v>
      </c>
      <c r="L17" s="109" t="s">
        <v>1499</v>
      </c>
      <c r="M17" s="109" t="s">
        <v>1500</v>
      </c>
      <c r="N17" s="109" t="s">
        <v>1501</v>
      </c>
      <c r="O17" s="109" t="s">
        <v>1502</v>
      </c>
      <c r="P17" s="109" t="s">
        <v>1503</v>
      </c>
      <c r="Q17" s="109" t="s">
        <v>1504</v>
      </c>
      <c r="R17" s="109" t="s">
        <v>1505</v>
      </c>
      <c r="S17" s="109" t="s">
        <v>1506</v>
      </c>
      <c r="T17" s="109" t="s">
        <v>1507</v>
      </c>
      <c r="U17" s="109" t="s">
        <v>1508</v>
      </c>
      <c r="V17" s="109" t="s">
        <v>1509</v>
      </c>
      <c r="W17" s="109" t="s">
        <v>1510</v>
      </c>
      <c r="X17" s="109" t="s">
        <v>1501</v>
      </c>
      <c r="Y17" s="109" t="s">
        <v>1511</v>
      </c>
      <c r="Z17" s="109" t="s">
        <v>1512</v>
      </c>
      <c r="AA17" s="109" t="s">
        <v>1513</v>
      </c>
      <c r="AB17" s="109" t="s">
        <v>1514</v>
      </c>
      <c r="AC17" s="109" t="s">
        <v>1515</v>
      </c>
      <c r="AD17" s="109" t="s">
        <v>1516</v>
      </c>
      <c r="AE17" s="109" t="s">
        <v>1517</v>
      </c>
      <c r="AF17" s="109" t="s">
        <v>1518</v>
      </c>
    </row>
    <row r="18" spans="1:32">
      <c r="A18" s="65" t="s">
        <v>859</v>
      </c>
      <c r="B18" s="65" t="s">
        <v>863</v>
      </c>
      <c r="C18" s="109" t="s">
        <v>1519</v>
      </c>
      <c r="D18" s="109" t="s">
        <v>1520</v>
      </c>
      <c r="E18" s="109" t="s">
        <v>1521</v>
      </c>
      <c r="F18" s="109" t="s">
        <v>1522</v>
      </c>
      <c r="G18" s="109" t="s">
        <v>1523</v>
      </c>
      <c r="H18" s="109" t="s">
        <v>1524</v>
      </c>
      <c r="I18" s="109" t="s">
        <v>1525</v>
      </c>
      <c r="J18" s="109" t="s">
        <v>1526</v>
      </c>
      <c r="K18" s="109" t="s">
        <v>1527</v>
      </c>
      <c r="L18" s="109" t="s">
        <v>1528</v>
      </c>
      <c r="M18" s="109" t="s">
        <v>1519</v>
      </c>
      <c r="N18" s="109" t="s">
        <v>1529</v>
      </c>
      <c r="O18" s="109" t="s">
        <v>1530</v>
      </c>
      <c r="P18" s="109" t="s">
        <v>1531</v>
      </c>
      <c r="Q18" s="109" t="s">
        <v>1532</v>
      </c>
      <c r="R18" s="109" t="s">
        <v>1533</v>
      </c>
      <c r="S18" s="109" t="s">
        <v>1534</v>
      </c>
      <c r="T18" s="109" t="s">
        <v>1535</v>
      </c>
      <c r="U18" s="109" t="s">
        <v>1536</v>
      </c>
      <c r="V18" s="109" t="s">
        <v>1537</v>
      </c>
      <c r="W18" s="109" t="s">
        <v>1538</v>
      </c>
      <c r="X18" s="109" t="s">
        <v>1539</v>
      </c>
      <c r="Y18" s="109" t="s">
        <v>1540</v>
      </c>
      <c r="Z18" s="109" t="s">
        <v>1541</v>
      </c>
      <c r="AA18" s="109" t="s">
        <v>1542</v>
      </c>
      <c r="AB18" s="109" t="s">
        <v>1543</v>
      </c>
      <c r="AC18" s="109" t="s">
        <v>1544</v>
      </c>
      <c r="AD18" s="109" t="s">
        <v>1545</v>
      </c>
      <c r="AE18" s="109" t="s">
        <v>1546</v>
      </c>
      <c r="AF18" s="109" t="s">
        <v>1547</v>
      </c>
    </row>
    <row r="19" spans="1:32">
      <c r="A19" s="65" t="s">
        <v>859</v>
      </c>
      <c r="B19" s="65" t="s">
        <v>864</v>
      </c>
      <c r="C19" s="109" t="s">
        <v>1548</v>
      </c>
      <c r="D19" s="109" t="s">
        <v>1549</v>
      </c>
      <c r="E19" s="109" t="s">
        <v>1550</v>
      </c>
      <c r="F19" s="109" t="s">
        <v>1551</v>
      </c>
      <c r="G19" s="109" t="s">
        <v>1552</v>
      </c>
      <c r="H19" s="109" t="s">
        <v>1553</v>
      </c>
      <c r="I19" s="109" t="s">
        <v>1554</v>
      </c>
      <c r="J19" s="109" t="s">
        <v>1555</v>
      </c>
      <c r="K19" s="109" t="s">
        <v>1504</v>
      </c>
      <c r="L19" s="109" t="s">
        <v>1556</v>
      </c>
      <c r="M19" s="109" t="s">
        <v>1557</v>
      </c>
      <c r="N19" s="109" t="s">
        <v>1558</v>
      </c>
      <c r="O19" s="109" t="s">
        <v>1559</v>
      </c>
      <c r="P19" s="109" t="s">
        <v>1560</v>
      </c>
      <c r="Q19" s="109" t="s">
        <v>1561</v>
      </c>
      <c r="R19" s="109" t="s">
        <v>1562</v>
      </c>
      <c r="S19" s="109" t="s">
        <v>1563</v>
      </c>
      <c r="T19" s="109" t="s">
        <v>1564</v>
      </c>
      <c r="U19" s="109" t="s">
        <v>1565</v>
      </c>
      <c r="V19" s="109" t="s">
        <v>1566</v>
      </c>
      <c r="W19" s="109" t="s">
        <v>1567</v>
      </c>
      <c r="X19" s="109" t="s">
        <v>1568</v>
      </c>
      <c r="Y19" s="109" t="s">
        <v>1569</v>
      </c>
      <c r="Z19" s="109" t="s">
        <v>1570</v>
      </c>
      <c r="AA19" s="109" t="s">
        <v>1571</v>
      </c>
      <c r="AB19" s="109" t="s">
        <v>1572</v>
      </c>
      <c r="AC19" s="109" t="s">
        <v>1573</v>
      </c>
      <c r="AD19" s="109" t="s">
        <v>1574</v>
      </c>
      <c r="AE19" s="109" t="s">
        <v>1575</v>
      </c>
      <c r="AF19" s="109" t="s">
        <v>1576</v>
      </c>
    </row>
    <row r="20" spans="1:32">
      <c r="A20" s="65" t="s">
        <v>869</v>
      </c>
      <c r="B20" s="65" t="s">
        <v>875</v>
      </c>
      <c r="C20" s="109" t="s">
        <v>2051</v>
      </c>
      <c r="D20" s="109" t="s">
        <v>2077</v>
      </c>
      <c r="E20" s="109" t="s">
        <v>2078</v>
      </c>
      <c r="F20" s="109" t="s">
        <v>2079</v>
      </c>
      <c r="G20" s="109" t="s">
        <v>2080</v>
      </c>
      <c r="H20" s="109" t="s">
        <v>1868</v>
      </c>
      <c r="I20" s="109" t="s">
        <v>2064</v>
      </c>
      <c r="J20" s="109" t="s">
        <v>2081</v>
      </c>
      <c r="K20" s="109" t="s">
        <v>1985</v>
      </c>
      <c r="L20" s="109" t="s">
        <v>1923</v>
      </c>
      <c r="M20" s="109" t="s">
        <v>2002</v>
      </c>
      <c r="N20" s="109" t="s">
        <v>2082</v>
      </c>
      <c r="O20" s="109" t="s">
        <v>2078</v>
      </c>
      <c r="P20" s="109" t="s">
        <v>2083</v>
      </c>
      <c r="Q20" s="109" t="s">
        <v>1925</v>
      </c>
      <c r="R20" s="109" t="s">
        <v>1926</v>
      </c>
      <c r="S20" s="109" t="s">
        <v>2012</v>
      </c>
      <c r="T20" s="109" t="s">
        <v>2084</v>
      </c>
      <c r="U20" s="109" t="s">
        <v>1960</v>
      </c>
      <c r="V20" s="109" t="s">
        <v>1984</v>
      </c>
      <c r="W20" s="109" t="s">
        <v>2085</v>
      </c>
      <c r="X20" s="109" t="s">
        <v>2086</v>
      </c>
      <c r="Y20" s="109" t="s">
        <v>2087</v>
      </c>
      <c r="Z20" s="109" t="s">
        <v>1970</v>
      </c>
      <c r="AA20" s="109" t="s">
        <v>1969</v>
      </c>
      <c r="AB20" s="109" t="s">
        <v>2088</v>
      </c>
      <c r="AC20" s="109" t="s">
        <v>2089</v>
      </c>
      <c r="AD20" s="109" t="s">
        <v>2090</v>
      </c>
      <c r="AE20" s="109" t="s">
        <v>1938</v>
      </c>
      <c r="AF20" s="109" t="s">
        <v>2091</v>
      </c>
    </row>
    <row r="21" spans="1:32">
      <c r="A21" s="65" t="s">
        <v>869</v>
      </c>
      <c r="B21" s="65" t="s">
        <v>877</v>
      </c>
      <c r="C21" s="109" t="s">
        <v>2004</v>
      </c>
      <c r="D21" s="109" t="s">
        <v>2092</v>
      </c>
      <c r="E21" s="109" t="s">
        <v>2093</v>
      </c>
      <c r="F21" s="109" t="s">
        <v>1927</v>
      </c>
      <c r="G21" s="109" t="s">
        <v>2094</v>
      </c>
      <c r="H21" s="109" t="s">
        <v>2095</v>
      </c>
      <c r="I21" s="109" t="s">
        <v>2096</v>
      </c>
      <c r="J21" s="109" t="s">
        <v>2097</v>
      </c>
      <c r="K21" s="109" t="s">
        <v>1985</v>
      </c>
      <c r="L21" s="109" t="s">
        <v>2098</v>
      </c>
      <c r="M21" s="109" t="s">
        <v>2045</v>
      </c>
      <c r="N21" s="109" t="s">
        <v>2099</v>
      </c>
      <c r="O21" s="109" t="s">
        <v>2045</v>
      </c>
      <c r="P21" s="109" t="s">
        <v>2100</v>
      </c>
      <c r="Q21" s="109" t="s">
        <v>2002</v>
      </c>
      <c r="R21" s="109" t="s">
        <v>2101</v>
      </c>
      <c r="S21" s="109" t="s">
        <v>2067</v>
      </c>
      <c r="T21" s="109" t="s">
        <v>2102</v>
      </c>
      <c r="U21" s="109" t="s">
        <v>2103</v>
      </c>
      <c r="V21" s="109" t="s">
        <v>2104</v>
      </c>
      <c r="W21" s="109" t="s">
        <v>1925</v>
      </c>
      <c r="X21" s="109" t="s">
        <v>2105</v>
      </c>
      <c r="Y21" s="109" t="s">
        <v>2103</v>
      </c>
      <c r="Z21" s="109" t="s">
        <v>2105</v>
      </c>
      <c r="AA21" s="109" t="s">
        <v>1925</v>
      </c>
      <c r="AB21" s="109" t="s">
        <v>2106</v>
      </c>
      <c r="AC21" s="109" t="s">
        <v>1925</v>
      </c>
      <c r="AD21" s="109" t="s">
        <v>1959</v>
      </c>
      <c r="AE21" s="109" t="s">
        <v>1925</v>
      </c>
      <c r="AF21" s="109" t="s">
        <v>1926</v>
      </c>
    </row>
    <row r="22" spans="1:32">
      <c r="A22" s="65" t="s">
        <v>869</v>
      </c>
      <c r="B22" s="65" t="s">
        <v>878</v>
      </c>
      <c r="C22" s="109" t="s">
        <v>2107</v>
      </c>
      <c r="D22" s="109" t="s">
        <v>2108</v>
      </c>
      <c r="E22" s="109" t="s">
        <v>1925</v>
      </c>
      <c r="F22" s="109" t="s">
        <v>1926</v>
      </c>
      <c r="G22" s="109" t="s">
        <v>2103</v>
      </c>
      <c r="H22" s="109" t="s">
        <v>2020</v>
      </c>
      <c r="I22" s="109" t="s">
        <v>2103</v>
      </c>
      <c r="J22" s="109" t="s">
        <v>2109</v>
      </c>
      <c r="K22" s="109" t="s">
        <v>2103</v>
      </c>
      <c r="L22" s="109" t="s">
        <v>2110</v>
      </c>
      <c r="M22" s="109" t="s">
        <v>2111</v>
      </c>
      <c r="N22" s="109" t="s">
        <v>2112</v>
      </c>
      <c r="O22" s="109" t="s">
        <v>2113</v>
      </c>
      <c r="P22" s="109" t="s">
        <v>2114</v>
      </c>
      <c r="Q22" s="109" t="s">
        <v>2073</v>
      </c>
      <c r="R22" s="109" t="s">
        <v>2115</v>
      </c>
      <c r="S22" s="109" t="s">
        <v>1963</v>
      </c>
      <c r="T22" s="109" t="s">
        <v>2116</v>
      </c>
      <c r="U22" s="109" t="s">
        <v>2037</v>
      </c>
      <c r="V22" s="109" t="s">
        <v>2117</v>
      </c>
      <c r="W22" s="109" t="s">
        <v>1947</v>
      </c>
      <c r="X22" s="109" t="s">
        <v>2118</v>
      </c>
      <c r="Y22" s="109" t="s">
        <v>2119</v>
      </c>
      <c r="Z22" s="109" t="s">
        <v>2120</v>
      </c>
      <c r="AA22" s="109" t="s">
        <v>1941</v>
      </c>
      <c r="AB22" s="109" t="s">
        <v>2121</v>
      </c>
      <c r="AC22" s="109" t="s">
        <v>2122</v>
      </c>
      <c r="AD22" s="109" t="s">
        <v>2123</v>
      </c>
      <c r="AE22" s="109" t="s">
        <v>1960</v>
      </c>
      <c r="AF22" s="109" t="s">
        <v>2121</v>
      </c>
    </row>
    <row r="23" spans="1:32">
      <c r="A23" s="65" t="s">
        <v>869</v>
      </c>
      <c r="B23" s="65" t="s">
        <v>879</v>
      </c>
      <c r="C23" s="109" t="s">
        <v>1938</v>
      </c>
      <c r="D23" s="109" t="s">
        <v>2088</v>
      </c>
      <c r="E23" s="109" t="s">
        <v>2010</v>
      </c>
      <c r="F23" s="109" t="s">
        <v>2124</v>
      </c>
      <c r="G23" s="109" t="s">
        <v>2125</v>
      </c>
      <c r="H23" s="109" t="s">
        <v>2126</v>
      </c>
      <c r="I23" s="109" t="s">
        <v>2127</v>
      </c>
      <c r="J23" s="109" t="s">
        <v>2128</v>
      </c>
      <c r="K23" s="109" t="s">
        <v>2078</v>
      </c>
      <c r="L23" s="109" t="s">
        <v>2129</v>
      </c>
      <c r="M23" s="109" t="s">
        <v>1925</v>
      </c>
      <c r="N23" s="109" t="s">
        <v>1926</v>
      </c>
      <c r="O23" s="109" t="s">
        <v>2014</v>
      </c>
      <c r="P23" s="109" t="s">
        <v>2052</v>
      </c>
      <c r="Q23" s="109" t="s">
        <v>1946</v>
      </c>
      <c r="R23" s="109" t="s">
        <v>2130</v>
      </c>
      <c r="S23" s="109" t="s">
        <v>2131</v>
      </c>
      <c r="T23" s="109" t="s">
        <v>2048</v>
      </c>
      <c r="U23" s="109" t="s">
        <v>2132</v>
      </c>
      <c r="V23" s="109" t="s">
        <v>2133</v>
      </c>
      <c r="W23" s="109" t="s">
        <v>1963</v>
      </c>
      <c r="X23" s="109" t="s">
        <v>2029</v>
      </c>
      <c r="Y23" s="109" t="s">
        <v>2134</v>
      </c>
      <c r="Z23" s="109" t="s">
        <v>1948</v>
      </c>
      <c r="AA23" s="109" t="s">
        <v>2135</v>
      </c>
      <c r="AB23" s="109" t="s">
        <v>2128</v>
      </c>
      <c r="AC23" s="109" t="s">
        <v>1969</v>
      </c>
      <c r="AD23" s="109" t="s">
        <v>2136</v>
      </c>
      <c r="AE23" s="109" t="s">
        <v>2137</v>
      </c>
      <c r="AF23" s="109" t="s">
        <v>2022</v>
      </c>
    </row>
    <row r="24" spans="1:32">
      <c r="A24" s="65" t="s">
        <v>869</v>
      </c>
      <c r="B24" s="65" t="s">
        <v>882</v>
      </c>
      <c r="C24" s="109" t="s">
        <v>2065</v>
      </c>
      <c r="D24" s="109" t="s">
        <v>2138</v>
      </c>
      <c r="E24" s="109" t="s">
        <v>1985</v>
      </c>
      <c r="F24" s="109" t="s">
        <v>2139</v>
      </c>
      <c r="G24" s="109" t="s">
        <v>2140</v>
      </c>
      <c r="H24" s="109" t="s">
        <v>2141</v>
      </c>
      <c r="I24" s="109" t="s">
        <v>2043</v>
      </c>
      <c r="J24" s="109" t="s">
        <v>2054</v>
      </c>
      <c r="K24" s="109" t="s">
        <v>2142</v>
      </c>
      <c r="L24" s="109" t="s">
        <v>2083</v>
      </c>
      <c r="M24" s="109" t="s">
        <v>2143</v>
      </c>
      <c r="N24" s="109" t="s">
        <v>1957</v>
      </c>
      <c r="O24" s="109" t="s">
        <v>2094</v>
      </c>
      <c r="P24" s="109" t="s">
        <v>2144</v>
      </c>
      <c r="Q24" s="109" t="s">
        <v>2050</v>
      </c>
      <c r="R24" s="109" t="s">
        <v>2144</v>
      </c>
      <c r="S24" s="109" t="s">
        <v>1924</v>
      </c>
      <c r="T24" s="109" t="s">
        <v>2052</v>
      </c>
      <c r="U24" s="109" t="s">
        <v>1925</v>
      </c>
      <c r="V24" s="109" t="s">
        <v>1926</v>
      </c>
      <c r="W24" s="109" t="s">
        <v>1993</v>
      </c>
      <c r="X24" s="109" t="s">
        <v>2083</v>
      </c>
      <c r="Y24" s="109" t="s">
        <v>1993</v>
      </c>
      <c r="Z24" s="109" t="s">
        <v>2145</v>
      </c>
      <c r="AA24" s="109" t="s">
        <v>2078</v>
      </c>
      <c r="AB24" s="109" t="s">
        <v>2146</v>
      </c>
      <c r="AC24" s="109" t="s">
        <v>2027</v>
      </c>
      <c r="AD24" s="109" t="s">
        <v>2147</v>
      </c>
      <c r="AE24" s="109" t="s">
        <v>2148</v>
      </c>
      <c r="AF24" s="109" t="s">
        <v>2128</v>
      </c>
    </row>
    <row r="25" spans="1:32">
      <c r="A25" s="65" t="s">
        <v>869</v>
      </c>
      <c r="B25" s="65" t="s">
        <v>884</v>
      </c>
      <c r="C25" s="109" t="s">
        <v>1925</v>
      </c>
      <c r="D25" s="109" t="s">
        <v>1926</v>
      </c>
      <c r="E25" s="109" t="s">
        <v>2058</v>
      </c>
      <c r="F25" s="109" t="s">
        <v>2032</v>
      </c>
      <c r="G25" s="109" t="s">
        <v>1977</v>
      </c>
      <c r="H25" s="109" t="s">
        <v>2149</v>
      </c>
      <c r="I25" s="109" t="s">
        <v>2150</v>
      </c>
      <c r="J25" s="109" t="s">
        <v>2062</v>
      </c>
      <c r="K25" s="109" t="s">
        <v>2151</v>
      </c>
      <c r="L25" s="109" t="s">
        <v>2152</v>
      </c>
      <c r="M25" s="109" t="s">
        <v>1939</v>
      </c>
      <c r="N25" s="109" t="s">
        <v>1857</v>
      </c>
      <c r="O25" s="109" t="s">
        <v>2153</v>
      </c>
      <c r="P25" s="109" t="s">
        <v>2154</v>
      </c>
      <c r="Q25" s="109" t="s">
        <v>2148</v>
      </c>
      <c r="R25" s="109" t="s">
        <v>2155</v>
      </c>
      <c r="S25" s="109" t="s">
        <v>2156</v>
      </c>
      <c r="T25" s="109" t="s">
        <v>2070</v>
      </c>
      <c r="U25" s="109" t="s">
        <v>2016</v>
      </c>
      <c r="V25" s="109" t="s">
        <v>2157</v>
      </c>
      <c r="W25" s="109" t="s">
        <v>2021</v>
      </c>
      <c r="X25" s="109" t="s">
        <v>2158</v>
      </c>
      <c r="Y25" s="109" t="s">
        <v>2159</v>
      </c>
      <c r="Z25" s="109" t="s">
        <v>2003</v>
      </c>
      <c r="AA25" s="109" t="s">
        <v>2073</v>
      </c>
      <c r="AB25" s="109" t="s">
        <v>2160</v>
      </c>
      <c r="AC25" s="109" t="s">
        <v>2161</v>
      </c>
      <c r="AD25" s="109" t="s">
        <v>2162</v>
      </c>
      <c r="AE25" s="109" t="s">
        <v>2163</v>
      </c>
      <c r="AF25" s="109" t="s">
        <v>2164</v>
      </c>
    </row>
    <row r="26" spans="1:32">
      <c r="A26" s="65" t="s">
        <v>892</v>
      </c>
      <c r="B26" s="65" t="s">
        <v>899</v>
      </c>
      <c r="C26" s="109" t="s">
        <v>1945</v>
      </c>
      <c r="D26" s="109" t="s">
        <v>1949</v>
      </c>
      <c r="E26" s="109" t="s">
        <v>1950</v>
      </c>
      <c r="F26" s="109" t="s">
        <v>1951</v>
      </c>
      <c r="G26" s="109" t="s">
        <v>1952</v>
      </c>
      <c r="H26" s="109" t="s">
        <v>1953</v>
      </c>
      <c r="I26" s="109" t="s">
        <v>1954</v>
      </c>
      <c r="J26" s="109" t="s">
        <v>1955</v>
      </c>
      <c r="K26" s="109" t="s">
        <v>1925</v>
      </c>
      <c r="L26" s="109" t="s">
        <v>1926</v>
      </c>
      <c r="M26" s="109" t="s">
        <v>1956</v>
      </c>
      <c r="N26" s="109" t="s">
        <v>1957</v>
      </c>
      <c r="O26" s="109" t="s">
        <v>1958</v>
      </c>
      <c r="P26" s="109" t="s">
        <v>1959</v>
      </c>
      <c r="Q26" s="109" t="s">
        <v>1960</v>
      </c>
      <c r="R26" s="109" t="s">
        <v>1957</v>
      </c>
      <c r="S26" s="109" t="s">
        <v>1961</v>
      </c>
      <c r="T26" s="109" t="s">
        <v>1962</v>
      </c>
      <c r="U26" s="109" t="s">
        <v>1963</v>
      </c>
      <c r="V26" s="109" t="s">
        <v>1964</v>
      </c>
      <c r="W26" s="109" t="s">
        <v>1965</v>
      </c>
      <c r="X26" s="109" t="s">
        <v>1966</v>
      </c>
      <c r="Y26" s="109" t="s">
        <v>1967</v>
      </c>
      <c r="Z26" s="109" t="s">
        <v>1968</v>
      </c>
      <c r="AA26" s="109" t="s">
        <v>1969</v>
      </c>
      <c r="AB26" s="109" t="s">
        <v>1970</v>
      </c>
      <c r="AC26" s="109" t="s">
        <v>1971</v>
      </c>
      <c r="AD26" s="109" t="s">
        <v>1972</v>
      </c>
      <c r="AE26" s="109" t="s">
        <v>1973</v>
      </c>
      <c r="AF26" s="109" t="s">
        <v>1974</v>
      </c>
    </row>
    <row r="27" spans="1:32">
      <c r="A27" s="65" t="s">
        <v>892</v>
      </c>
      <c r="B27" s="65" t="s">
        <v>901</v>
      </c>
      <c r="C27" s="109" t="s">
        <v>1975</v>
      </c>
      <c r="D27" s="109" t="s">
        <v>1976</v>
      </c>
      <c r="E27" s="109" t="s">
        <v>1977</v>
      </c>
      <c r="F27" s="109" t="s">
        <v>1978</v>
      </c>
      <c r="G27" s="109" t="s">
        <v>1979</v>
      </c>
      <c r="H27" s="109" t="s">
        <v>1980</v>
      </c>
      <c r="I27" s="109" t="s">
        <v>1981</v>
      </c>
      <c r="J27" s="109" t="s">
        <v>1982</v>
      </c>
      <c r="K27" s="109" t="s">
        <v>1983</v>
      </c>
      <c r="L27" s="109" t="s">
        <v>1984</v>
      </c>
      <c r="M27" s="109" t="s">
        <v>1985</v>
      </c>
      <c r="N27" s="109" t="s">
        <v>1986</v>
      </c>
      <c r="O27" s="109" t="s">
        <v>1987</v>
      </c>
      <c r="P27" s="109" t="s">
        <v>1988</v>
      </c>
      <c r="Q27" s="109" t="s">
        <v>1989</v>
      </c>
      <c r="R27" s="109" t="s">
        <v>1990</v>
      </c>
      <c r="S27" s="109" t="s">
        <v>1991</v>
      </c>
      <c r="T27" s="109" t="s">
        <v>1992</v>
      </c>
      <c r="U27" s="109" t="s">
        <v>1925</v>
      </c>
      <c r="V27" s="109" t="s">
        <v>1926</v>
      </c>
      <c r="W27" s="109" t="s">
        <v>1993</v>
      </c>
      <c r="X27" s="109" t="s">
        <v>1994</v>
      </c>
      <c r="Y27" s="109" t="s">
        <v>1993</v>
      </c>
      <c r="Z27" s="109" t="s">
        <v>1940</v>
      </c>
      <c r="AA27" s="109" t="s">
        <v>1995</v>
      </c>
      <c r="AB27" s="109" t="s">
        <v>1996</v>
      </c>
      <c r="AC27" s="109" t="s">
        <v>1997</v>
      </c>
      <c r="AD27" s="109" t="s">
        <v>1998</v>
      </c>
      <c r="AE27" s="109" t="s">
        <v>1989</v>
      </c>
      <c r="AF27" s="109" t="s">
        <v>1978</v>
      </c>
    </row>
    <row r="28" spans="1:32">
      <c r="A28" s="65" t="s">
        <v>892</v>
      </c>
      <c r="B28" s="65" t="s">
        <v>902</v>
      </c>
      <c r="C28" s="109" t="s">
        <v>1930</v>
      </c>
      <c r="D28" s="109" t="s">
        <v>1988</v>
      </c>
      <c r="E28" s="109" t="s">
        <v>1925</v>
      </c>
      <c r="F28" s="109" t="s">
        <v>1926</v>
      </c>
      <c r="G28" s="109" t="s">
        <v>1999</v>
      </c>
      <c r="H28" s="109" t="s">
        <v>2000</v>
      </c>
      <c r="I28" s="109" t="s">
        <v>1922</v>
      </c>
      <c r="J28" s="109" t="s">
        <v>2001</v>
      </c>
      <c r="K28" s="109" t="s">
        <v>2002</v>
      </c>
      <c r="L28" s="109" t="s">
        <v>2003</v>
      </c>
      <c r="M28" s="109" t="s">
        <v>2004</v>
      </c>
      <c r="N28" s="109" t="s">
        <v>2005</v>
      </c>
      <c r="O28" s="109" t="s">
        <v>2006</v>
      </c>
      <c r="P28" s="109" t="s">
        <v>2007</v>
      </c>
      <c r="Q28" s="109" t="s">
        <v>1995</v>
      </c>
      <c r="R28" s="109" t="s">
        <v>2008</v>
      </c>
      <c r="S28" s="109" t="s">
        <v>2009</v>
      </c>
      <c r="T28" s="109" t="s">
        <v>2008</v>
      </c>
      <c r="U28" s="109" t="s">
        <v>2010</v>
      </c>
      <c r="V28" s="109" t="s">
        <v>2011</v>
      </c>
      <c r="W28" s="109" t="s">
        <v>2012</v>
      </c>
      <c r="X28" s="109" t="s">
        <v>2013</v>
      </c>
      <c r="Y28" s="109" t="s">
        <v>2014</v>
      </c>
      <c r="Z28" s="109" t="s">
        <v>2015</v>
      </c>
      <c r="AA28" s="109" t="s">
        <v>2016</v>
      </c>
      <c r="AB28" s="109" t="s">
        <v>2017</v>
      </c>
      <c r="AC28" s="109" t="s">
        <v>1958</v>
      </c>
      <c r="AD28" s="109" t="s">
        <v>2018</v>
      </c>
      <c r="AE28" s="109" t="s">
        <v>2019</v>
      </c>
      <c r="AF28" s="109" t="s">
        <v>2020</v>
      </c>
    </row>
    <row r="29" spans="1:32">
      <c r="A29" s="65" t="s">
        <v>892</v>
      </c>
      <c r="B29" s="65" t="s">
        <v>893</v>
      </c>
      <c r="C29" s="109" t="s">
        <v>2021</v>
      </c>
      <c r="D29" s="109" t="s">
        <v>2022</v>
      </c>
      <c r="E29" s="109" t="s">
        <v>2023</v>
      </c>
      <c r="F29" s="109" t="s">
        <v>2024</v>
      </c>
      <c r="G29" s="109" t="s">
        <v>1936</v>
      </c>
      <c r="H29" s="109" t="s">
        <v>2025</v>
      </c>
      <c r="I29" s="109" t="s">
        <v>2026</v>
      </c>
      <c r="J29" s="109" t="s">
        <v>1980</v>
      </c>
      <c r="K29" s="109" t="s">
        <v>2027</v>
      </c>
      <c r="L29" s="109" t="s">
        <v>2028</v>
      </c>
      <c r="M29" s="109" t="s">
        <v>1952</v>
      </c>
      <c r="N29" s="109" t="s">
        <v>2029</v>
      </c>
      <c r="O29" s="109" t="s">
        <v>1925</v>
      </c>
      <c r="P29" s="109" t="s">
        <v>1926</v>
      </c>
      <c r="Q29" s="109" t="s">
        <v>2030</v>
      </c>
      <c r="R29" s="109" t="s">
        <v>2031</v>
      </c>
      <c r="S29" s="109" t="s">
        <v>1960</v>
      </c>
      <c r="T29" s="109" t="s">
        <v>2032</v>
      </c>
      <c r="U29" s="109" t="s">
        <v>2033</v>
      </c>
      <c r="V29" s="109" t="s">
        <v>2034</v>
      </c>
      <c r="W29" s="109" t="s">
        <v>1943</v>
      </c>
      <c r="X29" s="109" t="s">
        <v>2035</v>
      </c>
      <c r="Y29" s="109" t="s">
        <v>1961</v>
      </c>
      <c r="Z29" s="109" t="s">
        <v>2036</v>
      </c>
      <c r="AA29" s="109" t="s">
        <v>2037</v>
      </c>
      <c r="AB29" s="109" t="s">
        <v>2038</v>
      </c>
      <c r="AC29" s="109" t="s">
        <v>1963</v>
      </c>
      <c r="AD29" s="109" t="s">
        <v>2039</v>
      </c>
      <c r="AE29" s="109" t="s">
        <v>2040</v>
      </c>
      <c r="AF29" s="109" t="s">
        <v>2041</v>
      </c>
    </row>
    <row r="30" spans="1:32">
      <c r="A30" s="65" t="s">
        <v>892</v>
      </c>
      <c r="B30" s="65" t="s">
        <v>895</v>
      </c>
      <c r="C30" s="109" t="s">
        <v>1922</v>
      </c>
      <c r="D30" s="109" t="s">
        <v>2042</v>
      </c>
      <c r="E30" s="109" t="s">
        <v>2043</v>
      </c>
      <c r="F30" s="109" t="s">
        <v>2044</v>
      </c>
      <c r="G30" s="109" t="s">
        <v>2045</v>
      </c>
      <c r="H30" s="109" t="s">
        <v>1932</v>
      </c>
      <c r="I30" s="109" t="s">
        <v>2046</v>
      </c>
      <c r="J30" s="109" t="s">
        <v>2047</v>
      </c>
      <c r="K30" s="109" t="s">
        <v>1979</v>
      </c>
      <c r="L30" s="109" t="s">
        <v>2035</v>
      </c>
      <c r="M30" s="109" t="s">
        <v>1921</v>
      </c>
      <c r="N30" s="109" t="s">
        <v>2048</v>
      </c>
      <c r="O30" s="109" t="s">
        <v>1987</v>
      </c>
      <c r="P30" s="109" t="s">
        <v>2049</v>
      </c>
      <c r="Q30" s="109" t="s">
        <v>2050</v>
      </c>
      <c r="R30" s="109" t="s">
        <v>2049</v>
      </c>
      <c r="S30" s="109" t="s">
        <v>2051</v>
      </c>
      <c r="T30" s="109" t="s">
        <v>2052</v>
      </c>
      <c r="U30" s="109" t="s">
        <v>1925</v>
      </c>
      <c r="V30" s="109" t="s">
        <v>1926</v>
      </c>
      <c r="W30" s="109" t="s">
        <v>1993</v>
      </c>
      <c r="X30" s="109" t="s">
        <v>2035</v>
      </c>
      <c r="Y30" s="109" t="s">
        <v>1993</v>
      </c>
      <c r="Z30" s="109" t="s">
        <v>2053</v>
      </c>
      <c r="AA30" s="109" t="s">
        <v>1952</v>
      </c>
      <c r="AB30" s="109" t="s">
        <v>2054</v>
      </c>
      <c r="AC30" s="109" t="s">
        <v>2055</v>
      </c>
      <c r="AD30" s="109" t="s">
        <v>1931</v>
      </c>
      <c r="AE30" s="109" t="s">
        <v>2056</v>
      </c>
      <c r="AF30" s="109" t="s">
        <v>2057</v>
      </c>
    </row>
    <row r="31" spans="1:32">
      <c r="A31" s="65" t="s">
        <v>892</v>
      </c>
      <c r="B31" s="65" t="s">
        <v>897</v>
      </c>
      <c r="C31" s="109" t="s">
        <v>1925</v>
      </c>
      <c r="D31" s="109" t="s">
        <v>1926</v>
      </c>
      <c r="E31" s="109" t="s">
        <v>2058</v>
      </c>
      <c r="F31" s="109" t="s">
        <v>2059</v>
      </c>
      <c r="G31" s="109" t="s">
        <v>2002</v>
      </c>
      <c r="H31" s="109" t="s">
        <v>2060</v>
      </c>
      <c r="I31" s="109" t="s">
        <v>2061</v>
      </c>
      <c r="J31" s="109" t="s">
        <v>2062</v>
      </c>
      <c r="K31" s="109" t="s">
        <v>1939</v>
      </c>
      <c r="L31" s="109" t="s">
        <v>2063</v>
      </c>
      <c r="M31" s="109" t="s">
        <v>2064</v>
      </c>
      <c r="N31" s="109" t="s">
        <v>1934</v>
      </c>
      <c r="O31" s="109" t="s">
        <v>2065</v>
      </c>
      <c r="P31" s="109" t="s">
        <v>2066</v>
      </c>
      <c r="Q31" s="109" t="s">
        <v>2067</v>
      </c>
      <c r="R31" s="109" t="s">
        <v>2068</v>
      </c>
      <c r="S31" s="109" t="s">
        <v>2069</v>
      </c>
      <c r="T31" s="109" t="s">
        <v>2070</v>
      </c>
      <c r="U31" s="109" t="s">
        <v>2071</v>
      </c>
      <c r="V31" s="109" t="s">
        <v>2011</v>
      </c>
      <c r="W31" s="109" t="s">
        <v>1929</v>
      </c>
      <c r="X31" s="109" t="s">
        <v>2072</v>
      </c>
      <c r="Y31" s="109" t="s">
        <v>2073</v>
      </c>
      <c r="Z31" s="109" t="s">
        <v>2074</v>
      </c>
      <c r="AA31" s="109" t="s">
        <v>1971</v>
      </c>
      <c r="AB31" s="109" t="s">
        <v>2075</v>
      </c>
      <c r="AC31" s="109" t="s">
        <v>2076</v>
      </c>
      <c r="AD31" s="109" t="s">
        <v>1933</v>
      </c>
      <c r="AE31" s="109" t="s">
        <v>1930</v>
      </c>
      <c r="AF31" s="109" t="s">
        <v>1962</v>
      </c>
    </row>
    <row r="32" spans="1:32">
      <c r="A32" s="65" t="s">
        <v>906</v>
      </c>
      <c r="B32" s="282" t="s">
        <v>907</v>
      </c>
      <c r="C32" s="109" t="s">
        <v>2601</v>
      </c>
      <c r="D32" s="109" t="s">
        <v>2602</v>
      </c>
      <c r="E32" s="109" t="s">
        <v>2603</v>
      </c>
      <c r="F32" s="109" t="s">
        <v>2604</v>
      </c>
      <c r="G32" s="109" t="s">
        <v>2605</v>
      </c>
      <c r="H32" s="109" t="s">
        <v>2606</v>
      </c>
      <c r="I32" s="109" t="s">
        <v>2607</v>
      </c>
      <c r="J32" s="109" t="s">
        <v>2608</v>
      </c>
      <c r="K32" s="109" t="s">
        <v>2609</v>
      </c>
      <c r="L32" s="109" t="s">
        <v>2610</v>
      </c>
      <c r="M32" s="109" t="s">
        <v>2611</v>
      </c>
      <c r="N32" s="109" t="s">
        <v>2612</v>
      </c>
    </row>
    <row r="33" spans="1:32">
      <c r="A33" s="65" t="s">
        <v>906</v>
      </c>
      <c r="B33" s="65" t="s">
        <v>909</v>
      </c>
      <c r="C33" s="109" t="s">
        <v>2601</v>
      </c>
      <c r="D33" s="109" t="s">
        <v>2602</v>
      </c>
      <c r="E33" s="109" t="s">
        <v>2613</v>
      </c>
      <c r="F33" s="109" t="s">
        <v>2614</v>
      </c>
      <c r="G33" s="109" t="s">
        <v>2615</v>
      </c>
      <c r="H33" s="109" t="s">
        <v>2616</v>
      </c>
      <c r="I33" s="109" t="s">
        <v>2617</v>
      </c>
      <c r="J33" s="109" t="s">
        <v>2618</v>
      </c>
      <c r="K33" s="109" t="s">
        <v>2619</v>
      </c>
      <c r="L33" s="109" t="s">
        <v>2620</v>
      </c>
      <c r="M33" s="109" t="s">
        <v>2603</v>
      </c>
      <c r="N33" s="109" t="s">
        <v>2604</v>
      </c>
    </row>
    <row r="34" spans="1:32">
      <c r="A34" s="65" t="s">
        <v>906</v>
      </c>
      <c r="B34" s="65" t="s">
        <v>910</v>
      </c>
      <c r="C34" s="109" t="s">
        <v>2601</v>
      </c>
      <c r="D34" s="109" t="s">
        <v>2602</v>
      </c>
      <c r="E34" s="109" t="s">
        <v>2611</v>
      </c>
      <c r="F34" s="109" t="s">
        <v>2612</v>
      </c>
      <c r="G34" s="109" t="s">
        <v>2621</v>
      </c>
      <c r="H34" s="109" t="s">
        <v>2622</v>
      </c>
      <c r="I34" s="109" t="s">
        <v>2623</v>
      </c>
      <c r="J34" s="109" t="s">
        <v>2624</v>
      </c>
      <c r="K34" s="109" t="s">
        <v>2625</v>
      </c>
      <c r="L34" s="109" t="s">
        <v>2626</v>
      </c>
      <c r="M34" s="109" t="s">
        <v>2613</v>
      </c>
      <c r="N34" s="109" t="s">
        <v>2614</v>
      </c>
    </row>
    <row r="35" spans="1:32">
      <c r="A35" s="65" t="s">
        <v>914</v>
      </c>
      <c r="B35" s="65" t="s">
        <v>924</v>
      </c>
      <c r="C35" s="109" t="s">
        <v>2249</v>
      </c>
      <c r="D35" s="109" t="s">
        <v>2250</v>
      </c>
      <c r="E35" s="109" t="s">
        <v>2251</v>
      </c>
      <c r="F35" s="109" t="s">
        <v>2252</v>
      </c>
      <c r="G35" s="109" t="s">
        <v>2253</v>
      </c>
      <c r="H35" s="109" t="s">
        <v>2254</v>
      </c>
      <c r="I35" s="109" t="s">
        <v>2255</v>
      </c>
      <c r="J35" s="109" t="s">
        <v>2256</v>
      </c>
      <c r="K35" s="109" t="s">
        <v>2257</v>
      </c>
      <c r="L35" s="109" t="s">
        <v>2258</v>
      </c>
      <c r="M35" s="109" t="s">
        <v>2259</v>
      </c>
      <c r="N35" s="109" t="s">
        <v>2183</v>
      </c>
      <c r="O35" s="109" t="s">
        <v>2180</v>
      </c>
      <c r="P35" s="109" t="s">
        <v>2225</v>
      </c>
      <c r="Q35" s="109" t="s">
        <v>2260</v>
      </c>
      <c r="R35" s="109" t="s">
        <v>2261</v>
      </c>
      <c r="S35" s="109" t="s">
        <v>2262</v>
      </c>
      <c r="T35" s="109" t="s">
        <v>2263</v>
      </c>
      <c r="U35" s="109" t="s">
        <v>2264</v>
      </c>
      <c r="V35" s="109" t="s">
        <v>2265</v>
      </c>
      <c r="W35" s="109" t="s">
        <v>2266</v>
      </c>
      <c r="X35" s="109" t="s">
        <v>2256</v>
      </c>
      <c r="Y35" s="109" t="s">
        <v>2267</v>
      </c>
      <c r="Z35" s="109" t="s">
        <v>2268</v>
      </c>
      <c r="AA35" s="109" t="s">
        <v>2269</v>
      </c>
      <c r="AB35" s="109" t="s">
        <v>2270</v>
      </c>
      <c r="AC35" s="109" t="s">
        <v>2213</v>
      </c>
      <c r="AD35" s="109" t="s">
        <v>2271</v>
      </c>
      <c r="AE35" s="109" t="s">
        <v>2272</v>
      </c>
      <c r="AF35" s="109" t="s">
        <v>2273</v>
      </c>
    </row>
    <row r="36" spans="1:32">
      <c r="A36" s="65" t="s">
        <v>914</v>
      </c>
      <c r="B36" s="65" t="s">
        <v>926</v>
      </c>
      <c r="C36" s="109" t="s">
        <v>2274</v>
      </c>
      <c r="D36" s="109" t="s">
        <v>2275</v>
      </c>
      <c r="E36" s="109" t="s">
        <v>2276</v>
      </c>
      <c r="F36" s="109" t="s">
        <v>2277</v>
      </c>
      <c r="G36" s="109" t="s">
        <v>2278</v>
      </c>
      <c r="H36" s="109" t="s">
        <v>2279</v>
      </c>
      <c r="I36" s="109" t="s">
        <v>2278</v>
      </c>
      <c r="J36" s="109" t="s">
        <v>2280</v>
      </c>
      <c r="K36" s="109" t="s">
        <v>2281</v>
      </c>
      <c r="L36" s="109" t="s">
        <v>2282</v>
      </c>
      <c r="M36" s="109" t="s">
        <v>2207</v>
      </c>
      <c r="N36" s="109" t="s">
        <v>2283</v>
      </c>
      <c r="O36" s="109" t="s">
        <v>2284</v>
      </c>
      <c r="P36" s="109" t="s">
        <v>2285</v>
      </c>
      <c r="Q36" s="109" t="s">
        <v>2286</v>
      </c>
      <c r="R36" s="109" t="s">
        <v>2287</v>
      </c>
      <c r="S36" s="109" t="s">
        <v>2288</v>
      </c>
      <c r="T36" s="109" t="s">
        <v>2289</v>
      </c>
      <c r="U36" s="109" t="s">
        <v>2290</v>
      </c>
      <c r="V36" s="109" t="s">
        <v>2291</v>
      </c>
      <c r="W36" s="109" t="s">
        <v>2292</v>
      </c>
      <c r="X36" s="109" t="s">
        <v>2293</v>
      </c>
      <c r="Y36" s="109" t="s">
        <v>2294</v>
      </c>
      <c r="Z36" s="109" t="s">
        <v>2295</v>
      </c>
      <c r="AA36" s="109" t="s">
        <v>2213</v>
      </c>
      <c r="AB36" s="109" t="s">
        <v>2296</v>
      </c>
      <c r="AC36" s="109" t="s">
        <v>2226</v>
      </c>
      <c r="AD36" s="109" t="s">
        <v>2218</v>
      </c>
      <c r="AE36" s="109" t="s">
        <v>2297</v>
      </c>
      <c r="AF36" s="109" t="s">
        <v>2298</v>
      </c>
    </row>
    <row r="37" spans="1:32">
      <c r="A37" s="65" t="s">
        <v>914</v>
      </c>
      <c r="B37" s="65" t="s">
        <v>927</v>
      </c>
      <c r="C37" s="109" t="s">
        <v>2264</v>
      </c>
      <c r="D37" s="109" t="s">
        <v>2258</v>
      </c>
      <c r="E37" s="109" t="s">
        <v>2229</v>
      </c>
      <c r="F37" s="109" t="s">
        <v>2299</v>
      </c>
      <c r="G37" s="109" t="s">
        <v>2272</v>
      </c>
      <c r="H37" s="109" t="s">
        <v>2300</v>
      </c>
      <c r="I37" s="109" t="s">
        <v>2301</v>
      </c>
      <c r="J37" s="109" t="s">
        <v>2302</v>
      </c>
      <c r="K37" s="109" t="s">
        <v>2194</v>
      </c>
      <c r="L37" s="109" t="s">
        <v>2303</v>
      </c>
      <c r="M37" s="109" t="s">
        <v>2231</v>
      </c>
      <c r="N37" s="109" t="s">
        <v>2304</v>
      </c>
      <c r="O37" s="109" t="s">
        <v>2305</v>
      </c>
      <c r="P37" s="109" t="s">
        <v>2306</v>
      </c>
      <c r="Q37" s="109" t="s">
        <v>2307</v>
      </c>
      <c r="R37" s="109" t="s">
        <v>2308</v>
      </c>
      <c r="S37" s="109" t="s">
        <v>2309</v>
      </c>
      <c r="T37" s="109" t="s">
        <v>2310</v>
      </c>
      <c r="U37" s="109" t="s">
        <v>2311</v>
      </c>
      <c r="V37" s="109" t="s">
        <v>2312</v>
      </c>
      <c r="W37" s="109" t="s">
        <v>2313</v>
      </c>
      <c r="X37" s="109" t="s">
        <v>2302</v>
      </c>
      <c r="Y37" s="109" t="s">
        <v>2314</v>
      </c>
      <c r="Z37" s="109" t="s">
        <v>2315</v>
      </c>
      <c r="AA37" s="109" t="s">
        <v>2311</v>
      </c>
      <c r="AB37" s="109" t="s">
        <v>2316</v>
      </c>
      <c r="AC37" s="109" t="s">
        <v>2317</v>
      </c>
      <c r="AD37" s="109" t="s">
        <v>2318</v>
      </c>
      <c r="AE37" s="109" t="s">
        <v>2319</v>
      </c>
      <c r="AF37" s="109" t="s">
        <v>2320</v>
      </c>
    </row>
    <row r="38" spans="1:32">
      <c r="A38" s="65" t="s">
        <v>914</v>
      </c>
      <c r="B38" s="65" t="s">
        <v>918</v>
      </c>
      <c r="C38" s="109" t="s">
        <v>2321</v>
      </c>
      <c r="D38" s="109" t="s">
        <v>2322</v>
      </c>
      <c r="E38" s="109" t="s">
        <v>2323</v>
      </c>
      <c r="F38" s="109" t="s">
        <v>2324</v>
      </c>
      <c r="G38" s="109" t="s">
        <v>2325</v>
      </c>
      <c r="H38" s="109" t="s">
        <v>2326</v>
      </c>
      <c r="I38" s="109" t="s">
        <v>2327</v>
      </c>
      <c r="J38" s="109" t="s">
        <v>2328</v>
      </c>
      <c r="K38" s="109" t="s">
        <v>2329</v>
      </c>
      <c r="L38" s="109" t="s">
        <v>2330</v>
      </c>
      <c r="M38" s="109" t="s">
        <v>2331</v>
      </c>
      <c r="N38" s="109" t="s">
        <v>2332</v>
      </c>
      <c r="O38" s="109" t="s">
        <v>2333</v>
      </c>
      <c r="P38" s="109" t="s">
        <v>2334</v>
      </c>
    </row>
    <row r="39" spans="1:32">
      <c r="A39" s="65" t="s">
        <v>914</v>
      </c>
      <c r="B39" s="65" t="s">
        <v>920</v>
      </c>
      <c r="C39" s="109" t="s">
        <v>2335</v>
      </c>
      <c r="D39" s="109" t="s">
        <v>2336</v>
      </c>
      <c r="E39" s="109" t="s">
        <v>2337</v>
      </c>
      <c r="F39" s="109" t="s">
        <v>2338</v>
      </c>
      <c r="G39" s="109" t="s">
        <v>2339</v>
      </c>
      <c r="H39" s="109" t="s">
        <v>2340</v>
      </c>
      <c r="I39" s="109" t="s">
        <v>2341</v>
      </c>
      <c r="J39" s="109" t="s">
        <v>2342</v>
      </c>
      <c r="K39" s="109" t="s">
        <v>2343</v>
      </c>
      <c r="L39" s="109" t="s">
        <v>2344</v>
      </c>
      <c r="M39" s="109" t="s">
        <v>2327</v>
      </c>
      <c r="N39" s="109" t="s">
        <v>2328</v>
      </c>
      <c r="O39" s="109" t="s">
        <v>2325</v>
      </c>
      <c r="P39" s="109" t="s">
        <v>2326</v>
      </c>
      <c r="Q39" s="109" t="s">
        <v>2345</v>
      </c>
      <c r="R39" s="109" t="s">
        <v>2346</v>
      </c>
      <c r="S39" s="109" t="s">
        <v>2347</v>
      </c>
      <c r="T39" s="109" t="s">
        <v>2348</v>
      </c>
    </row>
    <row r="40" spans="1:32">
      <c r="A40" s="65" t="s">
        <v>914</v>
      </c>
      <c r="B40" s="65" t="s">
        <v>922</v>
      </c>
      <c r="C40" s="109" t="s">
        <v>2325</v>
      </c>
      <c r="D40" s="109" t="s">
        <v>2349</v>
      </c>
      <c r="E40" s="109" t="s">
        <v>2345</v>
      </c>
      <c r="F40" s="109" t="s">
        <v>2346</v>
      </c>
      <c r="G40" s="109" t="s">
        <v>2325</v>
      </c>
      <c r="H40" s="109" t="s">
        <v>2326</v>
      </c>
      <c r="I40" s="109" t="s">
        <v>2323</v>
      </c>
      <c r="J40" s="109" t="s">
        <v>2324</v>
      </c>
      <c r="K40" s="109" t="s">
        <v>2350</v>
      </c>
      <c r="L40" s="109" t="s">
        <v>2351</v>
      </c>
      <c r="M40" s="109" t="s">
        <v>2352</v>
      </c>
      <c r="N40" s="109" t="s">
        <v>2353</v>
      </c>
      <c r="O40" s="109" t="s">
        <v>2354</v>
      </c>
      <c r="P40" s="109" t="s">
        <v>2355</v>
      </c>
      <c r="Q40" s="109" t="s">
        <v>2356</v>
      </c>
      <c r="R40" s="109" t="s">
        <v>2357</v>
      </c>
      <c r="S40" s="109" t="s">
        <v>2358</v>
      </c>
      <c r="T40" s="109" t="s">
        <v>2359</v>
      </c>
      <c r="U40" s="109" t="s">
        <v>2360</v>
      </c>
      <c r="V40" s="109" t="s">
        <v>2361</v>
      </c>
      <c r="W40" s="109" t="s">
        <v>2362</v>
      </c>
      <c r="X40" s="109" t="s">
        <v>2363</v>
      </c>
    </row>
    <row r="41" spans="1:32">
      <c r="A41" s="65" t="s">
        <v>932</v>
      </c>
      <c r="B41" s="65" t="s">
        <v>933</v>
      </c>
      <c r="C41" s="109" t="s">
        <v>2292</v>
      </c>
      <c r="D41" s="109" t="s">
        <v>2364</v>
      </c>
      <c r="E41" s="109" t="s">
        <v>2365</v>
      </c>
      <c r="F41" s="109" t="s">
        <v>2271</v>
      </c>
      <c r="G41" s="109" t="s">
        <v>2366</v>
      </c>
      <c r="H41" s="109" t="s">
        <v>2367</v>
      </c>
      <c r="I41" s="109" t="s">
        <v>2253</v>
      </c>
      <c r="J41" s="109" t="s">
        <v>2368</v>
      </c>
      <c r="K41" s="109" t="s">
        <v>2255</v>
      </c>
      <c r="L41" s="109" t="s">
        <v>2275</v>
      </c>
      <c r="M41" s="109" t="s">
        <v>2288</v>
      </c>
      <c r="N41" s="109" t="s">
        <v>2369</v>
      </c>
      <c r="O41" s="109" t="s">
        <v>2370</v>
      </c>
      <c r="P41" s="109" t="s">
        <v>2371</v>
      </c>
      <c r="Q41" s="109" t="s">
        <v>2180</v>
      </c>
      <c r="R41" s="109" t="s">
        <v>2225</v>
      </c>
      <c r="S41" s="109" t="s">
        <v>2372</v>
      </c>
      <c r="T41" s="109" t="s">
        <v>2219</v>
      </c>
      <c r="U41" s="109" t="s">
        <v>2264</v>
      </c>
      <c r="V41" s="109" t="s">
        <v>2373</v>
      </c>
      <c r="W41" s="109" t="s">
        <v>2374</v>
      </c>
      <c r="X41" s="109" t="s">
        <v>2375</v>
      </c>
      <c r="Y41" s="109" t="s">
        <v>2376</v>
      </c>
      <c r="Z41" s="109" t="s">
        <v>2377</v>
      </c>
      <c r="AA41" s="109" t="s">
        <v>2378</v>
      </c>
      <c r="AB41" s="109" t="s">
        <v>2379</v>
      </c>
      <c r="AC41" s="109" t="s">
        <v>2380</v>
      </c>
      <c r="AD41" s="109" t="s">
        <v>2364</v>
      </c>
    </row>
    <row r="42" spans="1:32">
      <c r="A42" s="65" t="s">
        <v>932</v>
      </c>
      <c r="B42" s="65" t="s">
        <v>935</v>
      </c>
      <c r="C42" s="109" t="s">
        <v>2381</v>
      </c>
      <c r="D42" s="109" t="s">
        <v>2382</v>
      </c>
      <c r="E42" s="109" t="s">
        <v>2383</v>
      </c>
      <c r="F42" s="109" t="s">
        <v>2218</v>
      </c>
      <c r="G42" s="109" t="s">
        <v>2347</v>
      </c>
      <c r="H42" s="109" t="s">
        <v>2384</v>
      </c>
      <c r="I42" s="109" t="s">
        <v>2385</v>
      </c>
      <c r="J42" s="109" t="s">
        <v>2386</v>
      </c>
      <c r="K42" s="109" t="s">
        <v>2387</v>
      </c>
      <c r="L42" s="109" t="s">
        <v>2388</v>
      </c>
      <c r="M42" s="109" t="s">
        <v>2389</v>
      </c>
      <c r="N42" s="109" t="s">
        <v>2390</v>
      </c>
      <c r="O42" s="109" t="s">
        <v>2391</v>
      </c>
      <c r="P42" s="109" t="s">
        <v>2392</v>
      </c>
      <c r="Q42" s="109" t="s">
        <v>2166</v>
      </c>
      <c r="R42" s="109" t="s">
        <v>2393</v>
      </c>
      <c r="S42" s="109" t="s">
        <v>2272</v>
      </c>
      <c r="T42" s="109" t="s">
        <v>2394</v>
      </c>
      <c r="U42" s="109" t="s">
        <v>2192</v>
      </c>
      <c r="V42" s="109" t="s">
        <v>2293</v>
      </c>
      <c r="W42" s="109" t="s">
        <v>2178</v>
      </c>
      <c r="X42" s="109" t="s">
        <v>2395</v>
      </c>
      <c r="Y42" s="109" t="s">
        <v>2226</v>
      </c>
      <c r="Z42" s="109" t="s">
        <v>2396</v>
      </c>
      <c r="AA42" s="109" t="s">
        <v>2226</v>
      </c>
      <c r="AB42" s="109" t="s">
        <v>2225</v>
      </c>
      <c r="AC42" s="109" t="s">
        <v>2397</v>
      </c>
      <c r="AD42" s="109" t="s">
        <v>2398</v>
      </c>
    </row>
    <row r="43" spans="1:32">
      <c r="A43" s="65" t="s">
        <v>932</v>
      </c>
      <c r="B43" s="65" t="s">
        <v>936</v>
      </c>
      <c r="C43" s="109" t="s">
        <v>2399</v>
      </c>
      <c r="D43" s="109" t="s">
        <v>2263</v>
      </c>
      <c r="E43" s="109" t="s">
        <v>2264</v>
      </c>
      <c r="F43" s="109" t="s">
        <v>2400</v>
      </c>
      <c r="G43" s="109" t="s">
        <v>2401</v>
      </c>
      <c r="H43" s="109" t="s">
        <v>2402</v>
      </c>
      <c r="I43" s="109" t="s">
        <v>2403</v>
      </c>
      <c r="J43" s="109" t="s">
        <v>2404</v>
      </c>
      <c r="K43" s="109" t="s">
        <v>2405</v>
      </c>
      <c r="L43" s="109" t="s">
        <v>2406</v>
      </c>
      <c r="M43" s="109" t="s">
        <v>2301</v>
      </c>
      <c r="N43" s="109" t="s">
        <v>2310</v>
      </c>
      <c r="O43" s="109" t="s">
        <v>2272</v>
      </c>
      <c r="P43" s="109" t="s">
        <v>2407</v>
      </c>
      <c r="Q43" s="109" t="s">
        <v>2305</v>
      </c>
      <c r="R43" s="109" t="s">
        <v>2408</v>
      </c>
      <c r="S43" s="109" t="s">
        <v>2409</v>
      </c>
      <c r="T43" s="109" t="s">
        <v>2410</v>
      </c>
      <c r="U43" s="109" t="s">
        <v>2411</v>
      </c>
      <c r="V43" s="109" t="s">
        <v>2412</v>
      </c>
      <c r="W43" s="109" t="s">
        <v>2413</v>
      </c>
      <c r="X43" s="109" t="s">
        <v>2312</v>
      </c>
      <c r="Y43" s="109" t="s">
        <v>2414</v>
      </c>
      <c r="Z43" s="109" t="s">
        <v>2291</v>
      </c>
      <c r="AA43" s="109" t="s">
        <v>2415</v>
      </c>
      <c r="AB43" s="109" t="s">
        <v>2416</v>
      </c>
      <c r="AC43" s="109" t="s">
        <v>2247</v>
      </c>
      <c r="AD43" s="109" t="s">
        <v>2417</v>
      </c>
      <c r="AE43" s="109" t="s">
        <v>2418</v>
      </c>
      <c r="AF43" s="109" t="s">
        <v>2419</v>
      </c>
    </row>
    <row r="44" spans="1:32">
      <c r="A44" s="65" t="s">
        <v>932</v>
      </c>
      <c r="B44" s="65" t="s">
        <v>937</v>
      </c>
      <c r="C44" s="109" t="s">
        <v>2321</v>
      </c>
      <c r="D44" s="109" t="s">
        <v>2322</v>
      </c>
      <c r="E44" s="109" t="s">
        <v>2323</v>
      </c>
      <c r="F44" s="109" t="s">
        <v>2324</v>
      </c>
      <c r="G44" s="109" t="s">
        <v>2325</v>
      </c>
      <c r="H44" s="109" t="s">
        <v>2326</v>
      </c>
      <c r="I44" s="109" t="s">
        <v>2327</v>
      </c>
      <c r="J44" s="109" t="s">
        <v>2328</v>
      </c>
      <c r="K44" s="109" t="s">
        <v>2329</v>
      </c>
      <c r="L44" s="109" t="s">
        <v>2330</v>
      </c>
      <c r="M44" s="109" t="s">
        <v>2331</v>
      </c>
      <c r="N44" s="109" t="s">
        <v>2332</v>
      </c>
      <c r="O44" s="109" t="s">
        <v>2333</v>
      </c>
      <c r="P44" s="109" t="s">
        <v>2334</v>
      </c>
    </row>
    <row r="45" spans="1:32">
      <c r="A45" s="65" t="s">
        <v>932</v>
      </c>
      <c r="B45" s="65" t="s">
        <v>939</v>
      </c>
      <c r="C45" s="109" t="s">
        <v>2335</v>
      </c>
      <c r="D45" s="109" t="s">
        <v>2336</v>
      </c>
      <c r="E45" s="109" t="s">
        <v>2337</v>
      </c>
      <c r="F45" s="109" t="s">
        <v>2338</v>
      </c>
      <c r="G45" s="109" t="s">
        <v>2339</v>
      </c>
      <c r="H45" s="109" t="s">
        <v>2340</v>
      </c>
      <c r="I45" s="109" t="s">
        <v>2341</v>
      </c>
      <c r="J45" s="109" t="s">
        <v>2342</v>
      </c>
      <c r="K45" s="109" t="s">
        <v>2343</v>
      </c>
      <c r="L45" s="109" t="s">
        <v>2344</v>
      </c>
      <c r="M45" s="109" t="s">
        <v>2327</v>
      </c>
      <c r="N45" s="109" t="s">
        <v>2328</v>
      </c>
      <c r="O45" s="109" t="s">
        <v>2325</v>
      </c>
      <c r="P45" s="109" t="s">
        <v>2326</v>
      </c>
      <c r="Q45" s="109" t="s">
        <v>2345</v>
      </c>
      <c r="R45" s="109" t="s">
        <v>2346</v>
      </c>
      <c r="S45" s="109" t="s">
        <v>2347</v>
      </c>
      <c r="T45" s="109" t="s">
        <v>2348</v>
      </c>
    </row>
    <row r="46" spans="1:32">
      <c r="A46" s="65" t="s">
        <v>932</v>
      </c>
      <c r="B46" s="65" t="s">
        <v>941</v>
      </c>
      <c r="C46" s="109" t="s">
        <v>2325</v>
      </c>
      <c r="D46" s="109" t="s">
        <v>2349</v>
      </c>
      <c r="E46" s="109" t="s">
        <v>2345</v>
      </c>
      <c r="F46" s="109" t="s">
        <v>2346</v>
      </c>
      <c r="G46" s="109" t="s">
        <v>2325</v>
      </c>
      <c r="H46" s="109" t="s">
        <v>2326</v>
      </c>
      <c r="I46" s="109" t="s">
        <v>2323</v>
      </c>
      <c r="J46" s="109" t="s">
        <v>2324</v>
      </c>
      <c r="K46" s="109" t="s">
        <v>2350</v>
      </c>
      <c r="L46" s="109" t="s">
        <v>2351</v>
      </c>
      <c r="M46" s="109" t="s">
        <v>2352</v>
      </c>
      <c r="N46" s="109" t="s">
        <v>2353</v>
      </c>
      <c r="O46" s="109" t="s">
        <v>2354</v>
      </c>
      <c r="P46" s="109" t="s">
        <v>2355</v>
      </c>
      <c r="Q46" s="109" t="s">
        <v>2356</v>
      </c>
      <c r="R46" s="109" t="s">
        <v>2357</v>
      </c>
      <c r="S46" s="109" t="s">
        <v>2358</v>
      </c>
      <c r="T46" s="109" t="s">
        <v>2359</v>
      </c>
      <c r="U46" s="109" t="s">
        <v>2360</v>
      </c>
      <c r="V46" s="109" t="s">
        <v>2361</v>
      </c>
      <c r="W46" s="109" t="s">
        <v>2362</v>
      </c>
      <c r="X46" s="109" t="s">
        <v>2363</v>
      </c>
    </row>
    <row r="47" spans="1:32">
      <c r="A47" s="65" t="s">
        <v>949</v>
      </c>
      <c r="B47" s="65" t="s">
        <v>950</v>
      </c>
      <c r="C47" s="109" t="s">
        <v>2166</v>
      </c>
      <c r="D47" s="109" t="s">
        <v>2167</v>
      </c>
      <c r="E47" s="109" t="s">
        <v>2168</v>
      </c>
      <c r="F47" s="109" t="s">
        <v>2169</v>
      </c>
      <c r="G47" s="109" t="s">
        <v>2170</v>
      </c>
      <c r="H47" s="109" t="s">
        <v>2171</v>
      </c>
      <c r="I47" s="109" t="s">
        <v>2172</v>
      </c>
      <c r="J47" s="109" t="s">
        <v>2173</v>
      </c>
      <c r="K47" s="109" t="s">
        <v>2174</v>
      </c>
      <c r="L47" s="109" t="s">
        <v>2175</v>
      </c>
      <c r="M47" s="109" t="s">
        <v>2176</v>
      </c>
      <c r="N47" s="109" t="s">
        <v>2177</v>
      </c>
      <c r="O47" s="109" t="s">
        <v>2178</v>
      </c>
      <c r="P47" s="109" t="s">
        <v>2179</v>
      </c>
      <c r="Q47" s="109" t="s">
        <v>2180</v>
      </c>
      <c r="R47" s="109" t="s">
        <v>2181</v>
      </c>
      <c r="S47" s="109" t="s">
        <v>2182</v>
      </c>
      <c r="T47" s="109" t="s">
        <v>2183</v>
      </c>
      <c r="U47" s="109" t="s">
        <v>2184</v>
      </c>
      <c r="V47" s="109" t="s">
        <v>2185</v>
      </c>
      <c r="W47" s="109" t="s">
        <v>2186</v>
      </c>
      <c r="X47" s="109" t="s">
        <v>2187</v>
      </c>
      <c r="Y47" s="109" t="s">
        <v>2188</v>
      </c>
      <c r="Z47" s="109" t="s">
        <v>2189</v>
      </c>
      <c r="AA47" s="109" t="s">
        <v>2190</v>
      </c>
      <c r="AB47" s="109" t="s">
        <v>2191</v>
      </c>
      <c r="AC47" s="109" t="s">
        <v>2192</v>
      </c>
      <c r="AD47" s="109" t="s">
        <v>2193</v>
      </c>
      <c r="AE47" s="109" t="s">
        <v>2194</v>
      </c>
      <c r="AF47" s="109" t="s">
        <v>2195</v>
      </c>
    </row>
    <row r="48" spans="1:32">
      <c r="A48" s="282" t="s">
        <v>949</v>
      </c>
      <c r="B48" s="65" t="s">
        <v>952</v>
      </c>
      <c r="C48" s="109" t="s">
        <v>2196</v>
      </c>
      <c r="D48" s="109" t="s">
        <v>2197</v>
      </c>
      <c r="E48" s="109" t="s">
        <v>2198</v>
      </c>
      <c r="F48" s="109" t="s">
        <v>2177</v>
      </c>
      <c r="G48" s="109" t="s">
        <v>2199</v>
      </c>
      <c r="H48" s="109" t="s">
        <v>2200</v>
      </c>
      <c r="I48" s="109" t="s">
        <v>2201</v>
      </c>
      <c r="J48" s="109" t="s">
        <v>2202</v>
      </c>
      <c r="K48" s="109" t="s">
        <v>2203</v>
      </c>
      <c r="L48" s="109" t="s">
        <v>2204</v>
      </c>
      <c r="M48" s="109" t="s">
        <v>2205</v>
      </c>
      <c r="N48" s="109" t="s">
        <v>2206</v>
      </c>
      <c r="O48" s="109" t="s">
        <v>2207</v>
      </c>
      <c r="P48" s="109" t="s">
        <v>2208</v>
      </c>
      <c r="Q48" s="109" t="s">
        <v>2209</v>
      </c>
      <c r="R48" s="109" t="s">
        <v>2210</v>
      </c>
      <c r="S48" s="109" t="s">
        <v>2211</v>
      </c>
      <c r="T48" s="109" t="s">
        <v>2212</v>
      </c>
      <c r="U48" s="109" t="s">
        <v>2213</v>
      </c>
      <c r="V48" s="109" t="s">
        <v>2214</v>
      </c>
      <c r="W48" s="109" t="s">
        <v>2215</v>
      </c>
      <c r="X48" s="109" t="s">
        <v>2204</v>
      </c>
      <c r="Y48" s="109" t="s">
        <v>2216</v>
      </c>
      <c r="Z48" s="109" t="s">
        <v>2217</v>
      </c>
      <c r="AA48" s="109" t="s">
        <v>2180</v>
      </c>
      <c r="AB48" s="109" t="s">
        <v>2218</v>
      </c>
      <c r="AC48" s="109" t="s">
        <v>2194</v>
      </c>
      <c r="AD48" s="109" t="s">
        <v>2219</v>
      </c>
      <c r="AE48" s="109" t="s">
        <v>2220</v>
      </c>
      <c r="AF48" s="109" t="s">
        <v>2221</v>
      </c>
    </row>
    <row r="49" spans="1:32">
      <c r="A49" s="65" t="s">
        <v>949</v>
      </c>
      <c r="B49" s="65" t="s">
        <v>953</v>
      </c>
      <c r="C49" s="109" t="s">
        <v>2222</v>
      </c>
      <c r="D49" s="109" t="s">
        <v>2202</v>
      </c>
      <c r="E49" s="109" t="s">
        <v>2223</v>
      </c>
      <c r="F49" s="109" t="s">
        <v>2224</v>
      </c>
      <c r="G49" s="109" t="s">
        <v>2180</v>
      </c>
      <c r="H49" s="109" t="s">
        <v>2225</v>
      </c>
      <c r="I49" s="109" t="s">
        <v>2226</v>
      </c>
      <c r="J49" s="109" t="s">
        <v>2227</v>
      </c>
      <c r="K49" s="109" t="s">
        <v>2213</v>
      </c>
      <c r="L49" s="109" t="s">
        <v>2228</v>
      </c>
      <c r="M49" s="109" t="s">
        <v>2229</v>
      </c>
      <c r="N49" s="109" t="s">
        <v>2230</v>
      </c>
      <c r="O49" s="109" t="s">
        <v>2231</v>
      </c>
      <c r="P49" s="109" t="s">
        <v>2232</v>
      </c>
      <c r="Q49" s="109" t="s">
        <v>2233</v>
      </c>
      <c r="R49" s="109" t="s">
        <v>2234</v>
      </c>
      <c r="S49" s="109" t="s">
        <v>2235</v>
      </c>
      <c r="T49" s="109" t="s">
        <v>2236</v>
      </c>
      <c r="U49" s="109" t="s">
        <v>2237</v>
      </c>
      <c r="V49" s="109" t="s">
        <v>2238</v>
      </c>
      <c r="W49" s="109" t="s">
        <v>2239</v>
      </c>
      <c r="X49" s="109" t="s">
        <v>2240</v>
      </c>
      <c r="Y49" s="109" t="s">
        <v>2241</v>
      </c>
      <c r="Z49" s="109" t="s">
        <v>2242</v>
      </c>
      <c r="AA49" s="109" t="s">
        <v>2243</v>
      </c>
      <c r="AB49" s="109" t="s">
        <v>2244</v>
      </c>
      <c r="AC49" s="109" t="s">
        <v>2245</v>
      </c>
      <c r="AD49" s="109" t="s">
        <v>2246</v>
      </c>
      <c r="AE49" s="109" t="s">
        <v>2247</v>
      </c>
      <c r="AF49" s="109" t="s">
        <v>2248</v>
      </c>
    </row>
    <row r="50" spans="1:32">
      <c r="A50" s="65" t="s">
        <v>957</v>
      </c>
      <c r="B50" s="65" t="s">
        <v>966</v>
      </c>
      <c r="C50" s="109" t="s">
        <v>2464</v>
      </c>
      <c r="D50" s="109" t="s">
        <v>2465</v>
      </c>
      <c r="E50" s="109" t="s">
        <v>2466</v>
      </c>
      <c r="F50" s="109" t="s">
        <v>2467</v>
      </c>
      <c r="G50" s="109" t="s">
        <v>2464</v>
      </c>
      <c r="H50" s="109" t="s">
        <v>2468</v>
      </c>
      <c r="I50" s="109" t="s">
        <v>2469</v>
      </c>
      <c r="J50" s="109" t="s">
        <v>2470</v>
      </c>
      <c r="K50" s="109" t="s">
        <v>2471</v>
      </c>
      <c r="L50" s="109" t="s">
        <v>2472</v>
      </c>
      <c r="M50" s="109" t="s">
        <v>2473</v>
      </c>
      <c r="N50" s="109" t="s">
        <v>2474</v>
      </c>
      <c r="O50" s="109" t="s">
        <v>2475</v>
      </c>
      <c r="P50" s="109" t="s">
        <v>2476</v>
      </c>
    </row>
    <row r="51" spans="1:32">
      <c r="A51" s="65" t="s">
        <v>957</v>
      </c>
      <c r="B51" s="65" t="s">
        <v>969</v>
      </c>
      <c r="C51" s="109" t="s">
        <v>2464</v>
      </c>
      <c r="D51" s="109" t="s">
        <v>2465</v>
      </c>
      <c r="E51" s="109" t="s">
        <v>2477</v>
      </c>
      <c r="F51" s="109" t="s">
        <v>2465</v>
      </c>
      <c r="G51" s="109" t="s">
        <v>2478</v>
      </c>
      <c r="H51" s="109" t="s">
        <v>2465</v>
      </c>
      <c r="I51" s="109" t="s">
        <v>2479</v>
      </c>
      <c r="J51" s="109" t="s">
        <v>2480</v>
      </c>
      <c r="K51" s="109" t="s">
        <v>2466</v>
      </c>
      <c r="L51" s="109" t="s">
        <v>2467</v>
      </c>
      <c r="M51" s="109" t="s">
        <v>2464</v>
      </c>
      <c r="N51" s="109" t="s">
        <v>2465</v>
      </c>
    </row>
    <row r="52" spans="1:32">
      <c r="A52" s="65" t="s">
        <v>957</v>
      </c>
      <c r="B52" s="65" t="s">
        <v>970</v>
      </c>
      <c r="C52" s="109" t="s">
        <v>2481</v>
      </c>
      <c r="D52" s="109" t="s">
        <v>2482</v>
      </c>
      <c r="E52" s="109" t="s">
        <v>2464</v>
      </c>
      <c r="F52" s="109" t="s">
        <v>2468</v>
      </c>
      <c r="G52" s="109" t="s">
        <v>2466</v>
      </c>
      <c r="H52" s="109" t="s">
        <v>2467</v>
      </c>
      <c r="I52" s="109" t="s">
        <v>2479</v>
      </c>
      <c r="J52" s="109" t="s">
        <v>2480</v>
      </c>
      <c r="K52" s="109" t="s">
        <v>1418</v>
      </c>
      <c r="L52" s="109" t="s">
        <v>2483</v>
      </c>
      <c r="M52" s="109" t="s">
        <v>2481</v>
      </c>
      <c r="N52" s="109" t="s">
        <v>2468</v>
      </c>
    </row>
    <row r="53" spans="1:32">
      <c r="A53" s="282" t="s">
        <v>957</v>
      </c>
      <c r="B53" s="65" t="s">
        <v>972</v>
      </c>
      <c r="C53" s="109" t="s">
        <v>2464</v>
      </c>
      <c r="D53" s="109" t="s">
        <v>2465</v>
      </c>
      <c r="E53" s="109" t="s">
        <v>2466</v>
      </c>
      <c r="F53" s="109" t="s">
        <v>2467</v>
      </c>
      <c r="G53" s="109" t="s">
        <v>2464</v>
      </c>
      <c r="H53" s="109" t="s">
        <v>2468</v>
      </c>
      <c r="I53" s="109" t="s">
        <v>2469</v>
      </c>
      <c r="J53" s="109" t="s">
        <v>2470</v>
      </c>
      <c r="K53" s="109" t="s">
        <v>2471</v>
      </c>
      <c r="L53" s="109" t="s">
        <v>2472</v>
      </c>
      <c r="M53" s="109" t="s">
        <v>2473</v>
      </c>
      <c r="N53" s="109" t="s">
        <v>2474</v>
      </c>
      <c r="O53" s="109" t="s">
        <v>2475</v>
      </c>
      <c r="P53" s="109" t="s">
        <v>2476</v>
      </c>
    </row>
    <row r="54" spans="1:32">
      <c r="A54" s="65" t="s">
        <v>957</v>
      </c>
      <c r="B54" s="65" t="s">
        <v>975</v>
      </c>
      <c r="C54" s="109" t="s">
        <v>2464</v>
      </c>
      <c r="D54" s="109" t="s">
        <v>2465</v>
      </c>
      <c r="E54" s="109" t="s">
        <v>2477</v>
      </c>
      <c r="F54" s="109" t="s">
        <v>2465</v>
      </c>
      <c r="G54" s="109" t="s">
        <v>2478</v>
      </c>
      <c r="H54" s="109" t="s">
        <v>2465</v>
      </c>
      <c r="I54" s="109" t="s">
        <v>2479</v>
      </c>
      <c r="J54" s="109" t="s">
        <v>2480</v>
      </c>
      <c r="K54" s="109" t="s">
        <v>2466</v>
      </c>
      <c r="L54" s="109" t="s">
        <v>2467</v>
      </c>
      <c r="M54" s="109" t="s">
        <v>2464</v>
      </c>
      <c r="N54" s="109" t="s">
        <v>2465</v>
      </c>
    </row>
    <row r="55" spans="1:32">
      <c r="A55" s="65" t="s">
        <v>957</v>
      </c>
      <c r="B55" s="65" t="s">
        <v>976</v>
      </c>
      <c r="C55" s="109" t="s">
        <v>2481</v>
      </c>
      <c r="D55" s="109" t="s">
        <v>2482</v>
      </c>
      <c r="E55" s="109" t="s">
        <v>2464</v>
      </c>
      <c r="F55" s="109" t="s">
        <v>2468</v>
      </c>
      <c r="G55" s="109" t="s">
        <v>2466</v>
      </c>
      <c r="H55" s="109" t="s">
        <v>2467</v>
      </c>
      <c r="I55" s="109" t="s">
        <v>2479</v>
      </c>
      <c r="J55" s="109" t="s">
        <v>2480</v>
      </c>
      <c r="K55" s="109" t="s">
        <v>1418</v>
      </c>
      <c r="L55" s="109" t="s">
        <v>2483</v>
      </c>
      <c r="M55" s="109" t="s">
        <v>2481</v>
      </c>
      <c r="N55" s="109" t="s">
        <v>2468</v>
      </c>
    </row>
    <row r="56" spans="1:32">
      <c r="A56" s="65" t="s">
        <v>957</v>
      </c>
      <c r="B56" s="65" t="s">
        <v>960</v>
      </c>
      <c r="C56" s="109" t="s">
        <v>2484</v>
      </c>
      <c r="D56" s="109" t="s">
        <v>2485</v>
      </c>
      <c r="E56" s="109" t="s">
        <v>2486</v>
      </c>
      <c r="F56" s="109" t="s">
        <v>2487</v>
      </c>
      <c r="G56" s="109" t="s">
        <v>2488</v>
      </c>
      <c r="H56" s="109" t="s">
        <v>2489</v>
      </c>
      <c r="I56" s="109" t="s">
        <v>2490</v>
      </c>
      <c r="J56" s="109" t="s">
        <v>2491</v>
      </c>
      <c r="K56" s="109" t="s">
        <v>2492</v>
      </c>
      <c r="L56" s="109" t="s">
        <v>2493</v>
      </c>
      <c r="M56" s="109" t="s">
        <v>2494</v>
      </c>
      <c r="N56" s="109" t="s">
        <v>2495</v>
      </c>
      <c r="O56" s="109" t="s">
        <v>2496</v>
      </c>
      <c r="P56" s="109" t="s">
        <v>2497</v>
      </c>
    </row>
    <row r="57" spans="1:32">
      <c r="A57" s="65" t="s">
        <v>957</v>
      </c>
      <c r="B57" s="65" t="s">
        <v>962</v>
      </c>
      <c r="C57" s="109" t="s">
        <v>2498</v>
      </c>
      <c r="D57" s="109" t="s">
        <v>2465</v>
      </c>
      <c r="E57" s="109" t="s">
        <v>2499</v>
      </c>
      <c r="F57" s="109" t="s">
        <v>2485</v>
      </c>
      <c r="G57" s="109" t="s">
        <v>2484</v>
      </c>
      <c r="H57" s="109" t="s">
        <v>2485</v>
      </c>
      <c r="I57" s="109" t="s">
        <v>2486</v>
      </c>
      <c r="J57" s="109" t="s">
        <v>2487</v>
      </c>
      <c r="K57" s="109" t="s">
        <v>2500</v>
      </c>
      <c r="L57" s="109" t="s">
        <v>2501</v>
      </c>
    </row>
    <row r="58" spans="1:32">
      <c r="A58" s="282" t="s">
        <v>957</v>
      </c>
      <c r="B58" s="65" t="s">
        <v>964</v>
      </c>
      <c r="C58" s="109" t="s">
        <v>2502</v>
      </c>
      <c r="D58" s="109" t="s">
        <v>2503</v>
      </c>
      <c r="E58" s="109" t="s">
        <v>2504</v>
      </c>
      <c r="F58" s="109" t="s">
        <v>2505</v>
      </c>
      <c r="G58" s="109" t="s">
        <v>2506</v>
      </c>
      <c r="H58" s="109" t="s">
        <v>2507</v>
      </c>
      <c r="I58" s="109" t="s">
        <v>2488</v>
      </c>
      <c r="J58" s="109" t="s">
        <v>2489</v>
      </c>
      <c r="K58" s="109" t="s">
        <v>2486</v>
      </c>
      <c r="L58" s="109" t="s">
        <v>2487</v>
      </c>
      <c r="M58" s="109" t="s">
        <v>2500</v>
      </c>
      <c r="N58" s="109" t="s">
        <v>2501</v>
      </c>
      <c r="O58" s="109" t="s">
        <v>2508</v>
      </c>
      <c r="P58" s="109" t="s">
        <v>2509</v>
      </c>
    </row>
    <row r="59" spans="1:32">
      <c r="A59" s="65" t="s">
        <v>984</v>
      </c>
      <c r="B59" s="282" t="s">
        <v>985</v>
      </c>
      <c r="C59" s="109" t="s">
        <v>2627</v>
      </c>
      <c r="D59" s="109" t="s">
        <v>2628</v>
      </c>
      <c r="E59" s="109" t="s">
        <v>2629</v>
      </c>
      <c r="F59" s="109" t="s">
        <v>2630</v>
      </c>
      <c r="G59" s="109" t="s">
        <v>2631</v>
      </c>
      <c r="H59" s="109" t="s">
        <v>2632</v>
      </c>
      <c r="I59" s="109" t="s">
        <v>2633</v>
      </c>
      <c r="J59" s="109" t="s">
        <v>2634</v>
      </c>
      <c r="K59" s="109" t="s">
        <v>2635</v>
      </c>
      <c r="L59" s="109" t="s">
        <v>2636</v>
      </c>
      <c r="M59" s="109" t="s">
        <v>2637</v>
      </c>
      <c r="N59" s="109" t="s">
        <v>2638</v>
      </c>
    </row>
    <row r="60" spans="1:32">
      <c r="A60" s="65" t="s">
        <v>984</v>
      </c>
      <c r="B60" s="65" t="s">
        <v>987</v>
      </c>
      <c r="C60" s="109" t="s">
        <v>2627</v>
      </c>
      <c r="D60" s="109" t="s">
        <v>2628</v>
      </c>
      <c r="E60" s="109" t="s">
        <v>2631</v>
      </c>
      <c r="F60" s="109" t="s">
        <v>2639</v>
      </c>
      <c r="G60" s="109" t="s">
        <v>2629</v>
      </c>
      <c r="H60" s="109" t="s">
        <v>2640</v>
      </c>
      <c r="I60" s="109" t="s">
        <v>2641</v>
      </c>
      <c r="J60" s="109" t="s">
        <v>2642</v>
      </c>
      <c r="K60" s="109" t="s">
        <v>2643</v>
      </c>
      <c r="L60" s="109" t="s">
        <v>2644</v>
      </c>
      <c r="M60" s="109" t="s">
        <v>2645</v>
      </c>
      <c r="N60" s="109" t="s">
        <v>2646</v>
      </c>
    </row>
    <row r="61" spans="1:32">
      <c r="A61" s="65" t="s">
        <v>984</v>
      </c>
      <c r="B61" s="65" t="s">
        <v>988</v>
      </c>
      <c r="C61" s="109" t="s">
        <v>2627</v>
      </c>
      <c r="D61" s="109" t="s">
        <v>2628</v>
      </c>
      <c r="E61" s="109" t="s">
        <v>2647</v>
      </c>
      <c r="F61" s="109" t="s">
        <v>2648</v>
      </c>
      <c r="G61" s="109" t="s">
        <v>2649</v>
      </c>
      <c r="H61" s="109" t="s">
        <v>2650</v>
      </c>
      <c r="I61" s="109" t="s">
        <v>2645</v>
      </c>
      <c r="J61" s="109" t="s">
        <v>2651</v>
      </c>
      <c r="K61" s="109" t="s">
        <v>2643</v>
      </c>
      <c r="L61" s="109" t="s">
        <v>2652</v>
      </c>
      <c r="M61" s="109" t="s">
        <v>2641</v>
      </c>
      <c r="N61" s="109" t="s">
        <v>2653</v>
      </c>
    </row>
    <row r="62" spans="1:32">
      <c r="A62" s="65" t="s">
        <v>990</v>
      </c>
      <c r="B62" s="65" t="s">
        <v>999</v>
      </c>
      <c r="C62" s="109" t="s">
        <v>2572</v>
      </c>
      <c r="D62" s="109" t="s">
        <v>2533</v>
      </c>
      <c r="E62" s="109" t="s">
        <v>1420</v>
      </c>
      <c r="F62" s="109" t="s">
        <v>2531</v>
      </c>
      <c r="G62" s="109" t="s">
        <v>2528</v>
      </c>
      <c r="H62" s="109" t="s">
        <v>2529</v>
      </c>
      <c r="I62" s="109" t="s">
        <v>2538</v>
      </c>
      <c r="J62" s="109" t="s">
        <v>2559</v>
      </c>
      <c r="K62" s="109" t="s">
        <v>1420</v>
      </c>
      <c r="L62" s="109" t="s">
        <v>2573</v>
      </c>
    </row>
    <row r="63" spans="1:32">
      <c r="A63" s="65" t="s">
        <v>990</v>
      </c>
      <c r="B63" s="65" t="s">
        <v>1002</v>
      </c>
      <c r="C63" s="109" t="s">
        <v>2574</v>
      </c>
      <c r="D63" s="109" t="s">
        <v>2529</v>
      </c>
      <c r="E63" s="109" t="s">
        <v>2530</v>
      </c>
      <c r="F63" s="109" t="s">
        <v>2529</v>
      </c>
      <c r="G63" s="109" t="s">
        <v>2528</v>
      </c>
      <c r="H63" s="109" t="s">
        <v>2529</v>
      </c>
      <c r="I63" s="109" t="s">
        <v>2538</v>
      </c>
      <c r="J63" s="109" t="s">
        <v>2559</v>
      </c>
      <c r="K63" s="109" t="s">
        <v>2574</v>
      </c>
      <c r="L63" s="109" t="s">
        <v>2575</v>
      </c>
      <c r="M63" s="109" t="s">
        <v>2576</v>
      </c>
      <c r="N63" s="109" t="s">
        <v>2546</v>
      </c>
      <c r="O63" s="109" t="s">
        <v>2576</v>
      </c>
      <c r="P63" s="109" t="s">
        <v>2559</v>
      </c>
    </row>
    <row r="64" spans="1:32">
      <c r="A64" s="65" t="s">
        <v>990</v>
      </c>
      <c r="B64" s="65" t="s">
        <v>1003</v>
      </c>
      <c r="C64" s="109" t="s">
        <v>2538</v>
      </c>
      <c r="D64" s="109" t="s">
        <v>2559</v>
      </c>
      <c r="E64" s="109" t="s">
        <v>2574</v>
      </c>
      <c r="F64" s="109" t="s">
        <v>2575</v>
      </c>
      <c r="G64" s="109" t="s">
        <v>2554</v>
      </c>
      <c r="H64" s="109" t="s">
        <v>2577</v>
      </c>
      <c r="I64" s="109" t="s">
        <v>2540</v>
      </c>
      <c r="J64" s="109" t="s">
        <v>2578</v>
      </c>
      <c r="K64" s="109" t="s">
        <v>2571</v>
      </c>
      <c r="L64" s="109" t="s">
        <v>2579</v>
      </c>
      <c r="M64" s="109" t="s">
        <v>1420</v>
      </c>
      <c r="N64" s="109" t="s">
        <v>2573</v>
      </c>
    </row>
    <row r="65" spans="1:30">
      <c r="A65" s="65" t="s">
        <v>990</v>
      </c>
      <c r="B65" s="65" t="s">
        <v>1005</v>
      </c>
      <c r="C65" s="109" t="s">
        <v>2572</v>
      </c>
      <c r="D65" s="109" t="s">
        <v>2533</v>
      </c>
      <c r="E65" s="109" t="s">
        <v>1420</v>
      </c>
      <c r="F65" s="109" t="s">
        <v>2531</v>
      </c>
      <c r="G65" s="109" t="s">
        <v>2528</v>
      </c>
      <c r="H65" s="109" t="s">
        <v>2529</v>
      </c>
      <c r="I65" s="109" t="s">
        <v>2538</v>
      </c>
      <c r="J65" s="109" t="s">
        <v>2559</v>
      </c>
      <c r="K65" s="109" t="s">
        <v>1420</v>
      </c>
      <c r="L65" s="109" t="s">
        <v>2573</v>
      </c>
    </row>
    <row r="66" spans="1:30">
      <c r="A66" s="65" t="s">
        <v>990</v>
      </c>
      <c r="B66" s="65" t="s">
        <v>1007</v>
      </c>
      <c r="C66" s="109" t="s">
        <v>2574</v>
      </c>
      <c r="D66" s="109" t="s">
        <v>2529</v>
      </c>
      <c r="E66" s="109" t="s">
        <v>2530</v>
      </c>
      <c r="F66" s="109" t="s">
        <v>2529</v>
      </c>
      <c r="G66" s="109" t="s">
        <v>2528</v>
      </c>
      <c r="H66" s="109" t="s">
        <v>2529</v>
      </c>
      <c r="I66" s="109" t="s">
        <v>2538</v>
      </c>
      <c r="J66" s="109" t="s">
        <v>2559</v>
      </c>
      <c r="K66" s="109" t="s">
        <v>2574</v>
      </c>
      <c r="L66" s="109" t="s">
        <v>2575</v>
      </c>
      <c r="M66" s="109" t="s">
        <v>2576</v>
      </c>
      <c r="N66" s="109" t="s">
        <v>2546</v>
      </c>
      <c r="O66" s="109" t="s">
        <v>2576</v>
      </c>
      <c r="P66" s="109" t="s">
        <v>2559</v>
      </c>
    </row>
    <row r="67" spans="1:30">
      <c r="A67" s="65" t="s">
        <v>990</v>
      </c>
      <c r="B67" s="65" t="s">
        <v>1009</v>
      </c>
      <c r="C67" s="109" t="s">
        <v>2538</v>
      </c>
      <c r="D67" s="109" t="s">
        <v>2559</v>
      </c>
      <c r="E67" s="109" t="s">
        <v>2574</v>
      </c>
      <c r="F67" s="109" t="s">
        <v>2575</v>
      </c>
      <c r="G67" s="109" t="s">
        <v>2554</v>
      </c>
      <c r="H67" s="109" t="s">
        <v>2577</v>
      </c>
      <c r="I67" s="109" t="s">
        <v>2540</v>
      </c>
      <c r="J67" s="109" t="s">
        <v>2578</v>
      </c>
      <c r="K67" s="109" t="s">
        <v>2571</v>
      </c>
      <c r="L67" s="109" t="s">
        <v>2579</v>
      </c>
      <c r="M67" s="109" t="s">
        <v>1420</v>
      </c>
      <c r="N67" s="109" t="s">
        <v>2573</v>
      </c>
    </row>
    <row r="68" spans="1:30">
      <c r="A68" s="65" t="s">
        <v>990</v>
      </c>
      <c r="B68" s="65" t="s">
        <v>993</v>
      </c>
      <c r="C68" s="109" t="s">
        <v>2566</v>
      </c>
      <c r="D68" s="109" t="s">
        <v>2580</v>
      </c>
      <c r="E68" s="109" t="s">
        <v>2581</v>
      </c>
      <c r="F68" s="109" t="s">
        <v>2582</v>
      </c>
      <c r="G68" s="109" t="s">
        <v>2556</v>
      </c>
      <c r="H68" s="109" t="s">
        <v>2583</v>
      </c>
      <c r="I68" s="109" t="s">
        <v>2530</v>
      </c>
      <c r="J68" s="109" t="s">
        <v>2584</v>
      </c>
      <c r="K68" s="109" t="s">
        <v>2538</v>
      </c>
      <c r="L68" s="109" t="s">
        <v>2559</v>
      </c>
      <c r="M68" s="109" t="s">
        <v>1420</v>
      </c>
      <c r="N68" s="109" t="s">
        <v>2573</v>
      </c>
      <c r="O68" s="109" t="s">
        <v>2566</v>
      </c>
      <c r="P68" s="109" t="s">
        <v>2585</v>
      </c>
    </row>
    <row r="69" spans="1:30">
      <c r="A69" s="65" t="s">
        <v>990</v>
      </c>
      <c r="B69" s="65" t="s">
        <v>995</v>
      </c>
      <c r="C69" s="109" t="s">
        <v>2530</v>
      </c>
      <c r="D69" s="109" t="s">
        <v>2584</v>
      </c>
      <c r="E69" s="109" t="s">
        <v>2544</v>
      </c>
      <c r="F69" s="109" t="s">
        <v>2586</v>
      </c>
      <c r="G69" s="109" t="s">
        <v>2576</v>
      </c>
      <c r="H69" s="109" t="s">
        <v>2559</v>
      </c>
      <c r="I69" s="109" t="s">
        <v>2576</v>
      </c>
      <c r="J69" s="109" t="s">
        <v>2546</v>
      </c>
      <c r="K69" s="109" t="s">
        <v>2574</v>
      </c>
      <c r="L69" s="109" t="s">
        <v>2575</v>
      </c>
      <c r="M69" s="109" t="s">
        <v>2538</v>
      </c>
      <c r="N69" s="109" t="s">
        <v>2559</v>
      </c>
    </row>
    <row r="70" spans="1:30">
      <c r="A70" s="65" t="s">
        <v>990</v>
      </c>
      <c r="B70" s="65" t="s">
        <v>997</v>
      </c>
      <c r="C70" s="109" t="s">
        <v>1420</v>
      </c>
      <c r="D70" s="109" t="s">
        <v>2573</v>
      </c>
      <c r="E70" s="109" t="s">
        <v>2587</v>
      </c>
      <c r="F70" s="109" t="s">
        <v>2588</v>
      </c>
      <c r="G70" s="109" t="s">
        <v>2574</v>
      </c>
      <c r="H70" s="109" t="s">
        <v>2575</v>
      </c>
      <c r="I70" s="109" t="s">
        <v>2538</v>
      </c>
      <c r="J70" s="109" t="s">
        <v>2559</v>
      </c>
    </row>
    <row r="71" spans="1:30">
      <c r="A71" s="65" t="s">
        <v>1012</v>
      </c>
      <c r="B71" s="65" t="s">
        <v>1013</v>
      </c>
      <c r="C71" s="109" t="s">
        <v>2654</v>
      </c>
      <c r="D71" s="109" t="s">
        <v>2655</v>
      </c>
      <c r="E71" s="109" t="s">
        <v>2656</v>
      </c>
      <c r="F71" s="109" t="s">
        <v>2657</v>
      </c>
      <c r="G71" s="109" t="s">
        <v>2658</v>
      </c>
      <c r="H71" s="109" t="s">
        <v>2659</v>
      </c>
      <c r="I71" s="109" t="s">
        <v>2660</v>
      </c>
      <c r="J71" s="109" t="s">
        <v>2661</v>
      </c>
      <c r="K71" s="109" t="s">
        <v>2662</v>
      </c>
      <c r="L71" s="109" t="s">
        <v>2663</v>
      </c>
      <c r="M71" s="109" t="s">
        <v>2662</v>
      </c>
      <c r="N71" s="109" t="s">
        <v>2664</v>
      </c>
    </row>
    <row r="72" spans="1:30">
      <c r="A72" s="65" t="s">
        <v>1012</v>
      </c>
      <c r="B72" s="65" t="s">
        <v>1015</v>
      </c>
      <c r="C72" s="109" t="s">
        <v>2665</v>
      </c>
      <c r="D72" s="109" t="s">
        <v>2666</v>
      </c>
      <c r="E72" s="109" t="s">
        <v>2667</v>
      </c>
      <c r="F72" s="109" t="s">
        <v>2668</v>
      </c>
      <c r="G72" s="109" t="s">
        <v>2669</v>
      </c>
      <c r="H72" s="109" t="s">
        <v>2670</v>
      </c>
      <c r="I72" s="109" t="s">
        <v>2671</v>
      </c>
      <c r="J72" s="109" t="s">
        <v>2672</v>
      </c>
      <c r="K72" s="109" t="s">
        <v>2673</v>
      </c>
      <c r="L72" s="109" t="s">
        <v>2674</v>
      </c>
      <c r="M72" s="109" t="s">
        <v>2675</v>
      </c>
      <c r="N72" s="109" t="s">
        <v>2676</v>
      </c>
    </row>
    <row r="73" spans="1:30">
      <c r="A73" s="65" t="s">
        <v>1012</v>
      </c>
      <c r="B73" s="65" t="s">
        <v>1017</v>
      </c>
      <c r="C73" s="109" t="s">
        <v>2677</v>
      </c>
      <c r="D73" s="109" t="s">
        <v>2678</v>
      </c>
      <c r="E73" s="109" t="s">
        <v>2679</v>
      </c>
      <c r="F73" s="109" t="s">
        <v>2680</v>
      </c>
      <c r="G73" s="109" t="s">
        <v>2681</v>
      </c>
      <c r="H73" s="109" t="s">
        <v>2682</v>
      </c>
      <c r="I73" s="109" t="s">
        <v>2683</v>
      </c>
      <c r="J73" s="109" t="s">
        <v>2684</v>
      </c>
      <c r="K73" s="109" t="s">
        <v>2685</v>
      </c>
      <c r="L73" s="109" t="s">
        <v>2686</v>
      </c>
      <c r="M73" s="109" t="s">
        <v>2687</v>
      </c>
      <c r="N73" s="109" t="s">
        <v>2688</v>
      </c>
    </row>
    <row r="74" spans="1:30">
      <c r="A74" s="65" t="s">
        <v>1020</v>
      </c>
      <c r="B74" s="65" t="s">
        <v>1029</v>
      </c>
      <c r="C74" s="109" t="s">
        <v>2701</v>
      </c>
      <c r="D74" s="109" t="s">
        <v>2702</v>
      </c>
      <c r="E74" s="109" t="s">
        <v>2703</v>
      </c>
      <c r="F74" s="109" t="s">
        <v>2704</v>
      </c>
      <c r="G74" s="109" t="s">
        <v>2705</v>
      </c>
      <c r="H74" s="109" t="s">
        <v>2706</v>
      </c>
      <c r="I74" s="109" t="s">
        <v>2707</v>
      </c>
      <c r="J74" s="109" t="s">
        <v>2708</v>
      </c>
      <c r="K74" s="109" t="s">
        <v>2709</v>
      </c>
      <c r="L74" s="109" t="s">
        <v>2710</v>
      </c>
      <c r="M74" s="109" t="s">
        <v>2711</v>
      </c>
      <c r="N74" s="109" t="s">
        <v>2712</v>
      </c>
      <c r="O74" s="109" t="s">
        <v>2713</v>
      </c>
      <c r="P74" s="109" t="s">
        <v>2714</v>
      </c>
      <c r="Q74" s="109" t="s">
        <v>2715</v>
      </c>
      <c r="R74" s="109" t="s">
        <v>2716</v>
      </c>
      <c r="S74" s="109" t="s">
        <v>2715</v>
      </c>
      <c r="T74" s="109" t="s">
        <v>2717</v>
      </c>
      <c r="U74" s="109" t="s">
        <v>2718</v>
      </c>
      <c r="V74" s="109" t="s">
        <v>2719</v>
      </c>
    </row>
    <row r="75" spans="1:30">
      <c r="A75" s="65" t="s">
        <v>1020</v>
      </c>
      <c r="B75" s="65" t="s">
        <v>1030</v>
      </c>
      <c r="C75" s="109" t="s">
        <v>2707</v>
      </c>
      <c r="D75" s="109" t="s">
        <v>2708</v>
      </c>
      <c r="E75" s="109" t="s">
        <v>2720</v>
      </c>
      <c r="F75" s="109" t="s">
        <v>2721</v>
      </c>
      <c r="G75" s="109" t="s">
        <v>2722</v>
      </c>
      <c r="H75" s="109" t="s">
        <v>2723</v>
      </c>
      <c r="I75" s="109" t="s">
        <v>2724</v>
      </c>
      <c r="J75" s="109" t="s">
        <v>2725</v>
      </c>
      <c r="K75" s="109" t="s">
        <v>2709</v>
      </c>
      <c r="L75" s="109" t="s">
        <v>2710</v>
      </c>
    </row>
    <row r="76" spans="1:30">
      <c r="A76" s="65" t="s">
        <v>1020</v>
      </c>
      <c r="B76" s="65" t="s">
        <v>1031</v>
      </c>
      <c r="C76" s="109" t="s">
        <v>2724</v>
      </c>
      <c r="D76" s="109" t="s">
        <v>2725</v>
      </c>
      <c r="E76" s="109" t="s">
        <v>2726</v>
      </c>
      <c r="F76" s="109" t="s">
        <v>2727</v>
      </c>
      <c r="G76" s="109" t="s">
        <v>2728</v>
      </c>
      <c r="H76" s="109" t="s">
        <v>2729</v>
      </c>
      <c r="I76" s="109" t="s">
        <v>2730</v>
      </c>
      <c r="J76" s="109" t="s">
        <v>2731</v>
      </c>
      <c r="K76" s="109" t="s">
        <v>2711</v>
      </c>
      <c r="L76" s="109" t="s">
        <v>2712</v>
      </c>
      <c r="M76" s="109" t="s">
        <v>2709</v>
      </c>
      <c r="N76" s="109" t="s">
        <v>2710</v>
      </c>
    </row>
    <row r="77" spans="1:30">
      <c r="A77" s="65" t="s">
        <v>1020</v>
      </c>
      <c r="B77" s="65" t="s">
        <v>1033</v>
      </c>
      <c r="C77" s="109" t="s">
        <v>2732</v>
      </c>
      <c r="D77" s="109" t="s">
        <v>1976</v>
      </c>
      <c r="E77" s="109" t="s">
        <v>2733</v>
      </c>
      <c r="F77" s="109" t="s">
        <v>1976</v>
      </c>
      <c r="G77" s="109" t="s">
        <v>2734</v>
      </c>
      <c r="H77" s="109" t="s">
        <v>2735</v>
      </c>
      <c r="I77" s="109" t="s">
        <v>2732</v>
      </c>
      <c r="J77" s="109" t="s">
        <v>2736</v>
      </c>
      <c r="K77" s="109" t="s">
        <v>2732</v>
      </c>
      <c r="L77" s="109" t="s">
        <v>2737</v>
      </c>
      <c r="M77" s="109" t="s">
        <v>2738</v>
      </c>
      <c r="N77" s="109" t="s">
        <v>2737</v>
      </c>
      <c r="O77" s="109" t="s">
        <v>2739</v>
      </c>
      <c r="P77" s="109" t="s">
        <v>2740</v>
      </c>
      <c r="Q77" s="109" t="s">
        <v>2741</v>
      </c>
      <c r="R77" s="109" t="s">
        <v>2740</v>
      </c>
      <c r="S77" s="109" t="s">
        <v>2741</v>
      </c>
      <c r="T77" s="109" t="s">
        <v>2742</v>
      </c>
      <c r="U77" s="109" t="s">
        <v>2743</v>
      </c>
      <c r="V77" s="109" t="s">
        <v>2742</v>
      </c>
      <c r="W77" s="109" t="s">
        <v>2739</v>
      </c>
      <c r="X77" s="109" t="s">
        <v>2735</v>
      </c>
      <c r="Y77" s="109" t="s">
        <v>2744</v>
      </c>
      <c r="Z77" s="109" t="s">
        <v>2735</v>
      </c>
      <c r="AA77" s="109" t="s">
        <v>2744</v>
      </c>
      <c r="AB77" s="109" t="s">
        <v>1976</v>
      </c>
      <c r="AC77" s="109" t="s">
        <v>2738</v>
      </c>
      <c r="AD77" s="109" t="s">
        <v>1976</v>
      </c>
    </row>
    <row r="78" spans="1:30">
      <c r="A78" s="65" t="s">
        <v>1020</v>
      </c>
      <c r="B78" s="65" t="s">
        <v>1035</v>
      </c>
      <c r="C78" s="109" t="s">
        <v>2745</v>
      </c>
      <c r="D78" s="109" t="s">
        <v>1974</v>
      </c>
      <c r="E78" s="109" t="s">
        <v>2745</v>
      </c>
      <c r="F78" s="109" t="s">
        <v>2737</v>
      </c>
      <c r="G78" s="109" t="s">
        <v>2745</v>
      </c>
      <c r="H78" s="109" t="s">
        <v>2746</v>
      </c>
      <c r="I78" s="109" t="s">
        <v>2747</v>
      </c>
      <c r="J78" s="109" t="s">
        <v>2748</v>
      </c>
      <c r="K78" s="109" t="s">
        <v>2749</v>
      </c>
      <c r="L78" s="109" t="s">
        <v>2748</v>
      </c>
      <c r="M78" s="109" t="s">
        <v>2749</v>
      </c>
      <c r="N78" s="109" t="s">
        <v>2746</v>
      </c>
      <c r="O78" s="109" t="s">
        <v>2734</v>
      </c>
      <c r="P78" s="109" t="s">
        <v>1951</v>
      </c>
      <c r="Q78" s="109" t="s">
        <v>2734</v>
      </c>
      <c r="R78" s="109" t="s">
        <v>2737</v>
      </c>
      <c r="S78" s="109" t="s">
        <v>2734</v>
      </c>
      <c r="T78" s="109" t="s">
        <v>2736</v>
      </c>
      <c r="U78" s="109" t="s">
        <v>2733</v>
      </c>
      <c r="V78" s="109" t="s">
        <v>1974</v>
      </c>
      <c r="W78" s="109" t="s">
        <v>2750</v>
      </c>
      <c r="X78" s="109" t="s">
        <v>1976</v>
      </c>
      <c r="Y78" s="109" t="s">
        <v>2751</v>
      </c>
      <c r="Z78" s="109" t="s">
        <v>1976</v>
      </c>
    </row>
    <row r="79" spans="1:30">
      <c r="A79" s="65" t="s">
        <v>1020</v>
      </c>
      <c r="B79" s="65" t="s">
        <v>1036</v>
      </c>
      <c r="C79" s="109" t="s">
        <v>2732</v>
      </c>
      <c r="D79" s="109" t="s">
        <v>1951</v>
      </c>
      <c r="E79" s="109" t="s">
        <v>2734</v>
      </c>
      <c r="F79" s="109" t="s">
        <v>2746</v>
      </c>
      <c r="G79" s="109" t="s">
        <v>2749</v>
      </c>
      <c r="H79" s="109" t="s">
        <v>2752</v>
      </c>
      <c r="I79" s="109" t="s">
        <v>2749</v>
      </c>
      <c r="J79" s="109" t="s">
        <v>2057</v>
      </c>
      <c r="K79" s="109" t="s">
        <v>2753</v>
      </c>
      <c r="L79" s="109" t="s">
        <v>2754</v>
      </c>
      <c r="M79" s="109" t="s">
        <v>2738</v>
      </c>
      <c r="N79" s="109" t="s">
        <v>2755</v>
      </c>
      <c r="O79" s="109" t="s">
        <v>2739</v>
      </c>
      <c r="P79" s="109" t="s">
        <v>2128</v>
      </c>
      <c r="Q79" s="109" t="s">
        <v>2743</v>
      </c>
      <c r="R79" s="109" t="s">
        <v>2756</v>
      </c>
      <c r="S79" s="109" t="s">
        <v>2743</v>
      </c>
      <c r="T79" s="109" t="s">
        <v>2752</v>
      </c>
      <c r="U79" s="109" t="s">
        <v>2743</v>
      </c>
      <c r="V79" s="109" t="s">
        <v>2746</v>
      </c>
      <c r="W79" s="109" t="s">
        <v>2741</v>
      </c>
      <c r="X79" s="109" t="s">
        <v>1951</v>
      </c>
      <c r="Y79" s="109" t="s">
        <v>2738</v>
      </c>
      <c r="Z79" s="109" t="s">
        <v>1951</v>
      </c>
    </row>
    <row r="80" spans="1:30">
      <c r="A80" s="65" t="s">
        <v>1020</v>
      </c>
      <c r="B80" s="65" t="s">
        <v>1023</v>
      </c>
      <c r="C80" s="109" t="s">
        <v>2709</v>
      </c>
      <c r="D80" s="109" t="s">
        <v>2710</v>
      </c>
      <c r="E80" s="109" t="s">
        <v>2711</v>
      </c>
      <c r="F80" s="109" t="s">
        <v>2712</v>
      </c>
      <c r="G80" s="109" t="s">
        <v>2713</v>
      </c>
      <c r="H80" s="109" t="s">
        <v>2757</v>
      </c>
      <c r="I80" s="109" t="s">
        <v>2713</v>
      </c>
      <c r="J80" s="109" t="s">
        <v>2758</v>
      </c>
      <c r="K80" s="109" t="s">
        <v>2759</v>
      </c>
      <c r="L80" s="109" t="s">
        <v>2760</v>
      </c>
      <c r="M80" s="109" t="s">
        <v>2761</v>
      </c>
      <c r="N80" s="109" t="s">
        <v>2762</v>
      </c>
      <c r="O80" s="109" t="s">
        <v>2763</v>
      </c>
      <c r="P80" s="109" t="s">
        <v>2764</v>
      </c>
    </row>
    <row r="81" spans="1:32">
      <c r="A81" s="65" t="s">
        <v>1020</v>
      </c>
      <c r="B81" s="65" t="s">
        <v>1025</v>
      </c>
      <c r="C81" s="109" t="s">
        <v>2765</v>
      </c>
      <c r="D81" s="109" t="s">
        <v>2766</v>
      </c>
      <c r="E81" s="109" t="s">
        <v>2767</v>
      </c>
      <c r="F81" s="109" t="s">
        <v>2768</v>
      </c>
      <c r="G81" s="109" t="s">
        <v>2769</v>
      </c>
      <c r="H81" s="109" t="s">
        <v>2770</v>
      </c>
      <c r="I81" s="109" t="s">
        <v>2724</v>
      </c>
      <c r="J81" s="109" t="s">
        <v>2725</v>
      </c>
      <c r="K81" s="109" t="s">
        <v>2709</v>
      </c>
      <c r="L81" s="109" t="s">
        <v>2710</v>
      </c>
      <c r="M81" s="109" t="s">
        <v>2763</v>
      </c>
      <c r="N81" s="109" t="s">
        <v>2764</v>
      </c>
    </row>
    <row r="82" spans="1:32">
      <c r="A82" s="65" t="s">
        <v>1020</v>
      </c>
      <c r="B82" s="65" t="s">
        <v>1027</v>
      </c>
      <c r="C82" s="109" t="s">
        <v>2771</v>
      </c>
      <c r="D82" s="109" t="s">
        <v>2772</v>
      </c>
      <c r="E82" s="109" t="s">
        <v>2773</v>
      </c>
      <c r="F82" s="109" t="s">
        <v>2774</v>
      </c>
      <c r="G82" s="109" t="s">
        <v>2775</v>
      </c>
      <c r="H82" s="109" t="s">
        <v>2776</v>
      </c>
      <c r="I82" s="109" t="s">
        <v>2777</v>
      </c>
      <c r="J82" s="109" t="s">
        <v>2778</v>
      </c>
      <c r="K82" s="109" t="s">
        <v>2711</v>
      </c>
      <c r="L82" s="109" t="s">
        <v>2712</v>
      </c>
      <c r="M82" s="109" t="s">
        <v>2709</v>
      </c>
      <c r="N82" s="109" t="s">
        <v>2710</v>
      </c>
      <c r="O82" s="109" t="s">
        <v>2724</v>
      </c>
      <c r="P82" s="109" t="s">
        <v>2725</v>
      </c>
    </row>
    <row r="83" spans="1:32">
      <c r="A83" s="282" t="s">
        <v>1039</v>
      </c>
      <c r="B83" s="65" t="s">
        <v>1040</v>
      </c>
      <c r="C83" s="109" t="s">
        <v>2779</v>
      </c>
      <c r="D83" s="109" t="s">
        <v>2780</v>
      </c>
      <c r="E83" s="109" t="s">
        <v>2779</v>
      </c>
      <c r="F83" s="109" t="s">
        <v>2025</v>
      </c>
      <c r="G83" s="109" t="s">
        <v>2781</v>
      </c>
      <c r="H83" s="109" t="s">
        <v>2782</v>
      </c>
      <c r="I83" s="109" t="s">
        <v>2779</v>
      </c>
      <c r="J83" s="109" t="s">
        <v>1972</v>
      </c>
      <c r="K83" s="109" t="s">
        <v>2747</v>
      </c>
      <c r="L83" s="109" t="s">
        <v>2022</v>
      </c>
      <c r="M83" s="109" t="s">
        <v>2783</v>
      </c>
      <c r="N83" s="109" t="s">
        <v>1974</v>
      </c>
      <c r="O83" s="109" t="s">
        <v>2783</v>
      </c>
      <c r="P83" s="109" t="s">
        <v>1951</v>
      </c>
      <c r="Q83" s="109" t="s">
        <v>2749</v>
      </c>
      <c r="R83" s="109" t="s">
        <v>2784</v>
      </c>
      <c r="S83" s="109" t="s">
        <v>2785</v>
      </c>
      <c r="T83" s="109" t="s">
        <v>2786</v>
      </c>
      <c r="U83" s="109" t="s">
        <v>2744</v>
      </c>
      <c r="V83" s="109" t="s">
        <v>2787</v>
      </c>
      <c r="W83" s="109" t="s">
        <v>2788</v>
      </c>
      <c r="X83" s="109" t="s">
        <v>2789</v>
      </c>
      <c r="Y83" s="109" t="s">
        <v>2788</v>
      </c>
      <c r="Z83" s="109" t="s">
        <v>1978</v>
      </c>
      <c r="AA83" s="109" t="s">
        <v>2790</v>
      </c>
      <c r="AB83" s="109" t="s">
        <v>1949</v>
      </c>
      <c r="AC83" s="109" t="s">
        <v>2753</v>
      </c>
      <c r="AD83" s="109" t="s">
        <v>2791</v>
      </c>
      <c r="AE83" s="109" t="s">
        <v>2703</v>
      </c>
      <c r="AF83" s="109" t="s">
        <v>2792</v>
      </c>
    </row>
    <row r="84" spans="1:32">
      <c r="A84" s="65" t="s">
        <v>1039</v>
      </c>
      <c r="B84" s="65" t="s">
        <v>1042</v>
      </c>
      <c r="C84" s="109" t="s">
        <v>2793</v>
      </c>
      <c r="D84" s="109" t="s">
        <v>2794</v>
      </c>
      <c r="E84" s="109" t="s">
        <v>2795</v>
      </c>
      <c r="F84" s="109" t="s">
        <v>2796</v>
      </c>
      <c r="G84" s="109" t="s">
        <v>2797</v>
      </c>
      <c r="H84" s="109" t="s">
        <v>2057</v>
      </c>
      <c r="I84" s="109" t="s">
        <v>2798</v>
      </c>
      <c r="J84" s="109" t="s">
        <v>2126</v>
      </c>
      <c r="K84" s="109" t="s">
        <v>2799</v>
      </c>
      <c r="L84" s="109" t="s">
        <v>2800</v>
      </c>
      <c r="M84" s="109" t="s">
        <v>2801</v>
      </c>
      <c r="N84" s="109" t="s">
        <v>2802</v>
      </c>
      <c r="O84" s="109" t="s">
        <v>2745</v>
      </c>
      <c r="P84" s="109" t="s">
        <v>2803</v>
      </c>
      <c r="Q84" s="109" t="s">
        <v>2804</v>
      </c>
      <c r="R84" s="109" t="s">
        <v>2139</v>
      </c>
      <c r="S84" s="109" t="s">
        <v>2805</v>
      </c>
      <c r="T84" s="109" t="s">
        <v>2755</v>
      </c>
      <c r="U84" s="109" t="s">
        <v>2738</v>
      </c>
      <c r="V84" s="109" t="s">
        <v>2806</v>
      </c>
      <c r="W84" s="109" t="s">
        <v>2738</v>
      </c>
      <c r="X84" s="109" t="s">
        <v>2756</v>
      </c>
      <c r="Y84" s="109" t="s">
        <v>2790</v>
      </c>
      <c r="Z84" s="109" t="s">
        <v>2756</v>
      </c>
      <c r="AA84" s="109" t="s">
        <v>2785</v>
      </c>
      <c r="AB84" s="109" t="s">
        <v>2807</v>
      </c>
      <c r="AC84" s="109" t="s">
        <v>2734</v>
      </c>
      <c r="AD84" s="109" t="s">
        <v>2784</v>
      </c>
      <c r="AE84" s="109" t="s">
        <v>2733</v>
      </c>
      <c r="AF84" s="109" t="s">
        <v>2784</v>
      </c>
    </row>
    <row r="85" spans="1:32">
      <c r="A85" s="65" t="s">
        <v>1039</v>
      </c>
      <c r="B85" s="65" t="s">
        <v>1043</v>
      </c>
      <c r="C85" s="109" t="s">
        <v>2808</v>
      </c>
      <c r="D85" s="109" t="s">
        <v>2742</v>
      </c>
      <c r="E85" s="109" t="s">
        <v>2809</v>
      </c>
      <c r="F85" s="109" t="s">
        <v>2041</v>
      </c>
      <c r="G85" s="109" t="s">
        <v>2739</v>
      </c>
      <c r="H85" s="109" t="s">
        <v>2735</v>
      </c>
      <c r="I85" s="109" t="s">
        <v>2732</v>
      </c>
      <c r="J85" s="109" t="s">
        <v>2810</v>
      </c>
      <c r="K85" s="109" t="s">
        <v>2732</v>
      </c>
      <c r="L85" s="109" t="s">
        <v>2807</v>
      </c>
      <c r="M85" s="109" t="s">
        <v>2811</v>
      </c>
      <c r="N85" s="109" t="s">
        <v>1951</v>
      </c>
      <c r="O85" s="109" t="s">
        <v>2812</v>
      </c>
      <c r="P85" s="109" t="s">
        <v>2813</v>
      </c>
      <c r="Q85" s="109" t="s">
        <v>2814</v>
      </c>
      <c r="R85" s="109" t="s">
        <v>2754</v>
      </c>
      <c r="S85" s="109" t="s">
        <v>2814</v>
      </c>
      <c r="T85" s="109" t="s">
        <v>2815</v>
      </c>
      <c r="U85" s="109" t="s">
        <v>2808</v>
      </c>
      <c r="V85" s="109" t="s">
        <v>2815</v>
      </c>
      <c r="W85" s="109" t="s">
        <v>2816</v>
      </c>
      <c r="X85" s="109" t="s">
        <v>2754</v>
      </c>
      <c r="Y85" s="109" t="s">
        <v>2817</v>
      </c>
      <c r="Z85" s="109" t="s">
        <v>2039</v>
      </c>
      <c r="AA85" s="109" t="s">
        <v>2818</v>
      </c>
      <c r="AB85" s="109" t="s">
        <v>2057</v>
      </c>
      <c r="AC85" s="109" t="s">
        <v>2819</v>
      </c>
      <c r="AD85" s="109" t="s">
        <v>2784</v>
      </c>
      <c r="AE85" s="109" t="s">
        <v>2820</v>
      </c>
      <c r="AF85" s="109" t="s">
        <v>2810</v>
      </c>
    </row>
    <row r="86" spans="1:32">
      <c r="A86" s="65" t="s">
        <v>1045</v>
      </c>
      <c r="B86" s="65" t="s">
        <v>1048</v>
      </c>
      <c r="C86" s="109" t="s">
        <v>2827</v>
      </c>
      <c r="D86" s="109" t="s">
        <v>2828</v>
      </c>
      <c r="E86" s="109" t="s">
        <v>2829</v>
      </c>
      <c r="F86" s="109" t="s">
        <v>2830</v>
      </c>
      <c r="G86" s="109" t="s">
        <v>2831</v>
      </c>
      <c r="H86" s="109" t="s">
        <v>2832</v>
      </c>
      <c r="I86" s="109" t="s">
        <v>2833</v>
      </c>
      <c r="J86" s="109" t="s">
        <v>2834</v>
      </c>
      <c r="K86" s="109" t="s">
        <v>2835</v>
      </c>
      <c r="L86" s="109" t="s">
        <v>2836</v>
      </c>
      <c r="M86" s="109" t="s">
        <v>2837</v>
      </c>
      <c r="N86" s="109" t="s">
        <v>2838</v>
      </c>
      <c r="O86" s="109" t="s">
        <v>2839</v>
      </c>
      <c r="P86" s="109" t="s">
        <v>2840</v>
      </c>
    </row>
    <row r="87" spans="1:32">
      <c r="A87" s="65" t="s">
        <v>1045</v>
      </c>
      <c r="B87" s="65" t="s">
        <v>1050</v>
      </c>
      <c r="C87" s="109" t="s">
        <v>2827</v>
      </c>
      <c r="D87" s="109" t="s">
        <v>2828</v>
      </c>
      <c r="E87" s="109" t="s">
        <v>2841</v>
      </c>
      <c r="F87" s="109" t="s">
        <v>2842</v>
      </c>
      <c r="G87" s="109" t="s">
        <v>2843</v>
      </c>
      <c r="H87" s="109" t="s">
        <v>2844</v>
      </c>
      <c r="I87" s="109" t="s">
        <v>2845</v>
      </c>
      <c r="J87" s="109" t="s">
        <v>2846</v>
      </c>
      <c r="K87" s="109" t="s">
        <v>2847</v>
      </c>
      <c r="L87" s="109" t="s">
        <v>2848</v>
      </c>
    </row>
    <row r="88" spans="1:32">
      <c r="A88" s="65" t="s">
        <v>1045</v>
      </c>
      <c r="B88" s="65" t="s">
        <v>1052</v>
      </c>
      <c r="C88" s="109" t="s">
        <v>2827</v>
      </c>
      <c r="D88" s="109" t="s">
        <v>2828</v>
      </c>
      <c r="E88" s="109" t="s">
        <v>2847</v>
      </c>
      <c r="F88" s="109" t="s">
        <v>2848</v>
      </c>
      <c r="G88" s="109" t="s">
        <v>2849</v>
      </c>
      <c r="H88" s="109" t="s">
        <v>2850</v>
      </c>
      <c r="I88" s="109" t="s">
        <v>2851</v>
      </c>
      <c r="J88" s="109" t="s">
        <v>2852</v>
      </c>
      <c r="K88" s="109" t="s">
        <v>2853</v>
      </c>
      <c r="L88" s="109" t="s">
        <v>2854</v>
      </c>
      <c r="M88" s="109" t="s">
        <v>2829</v>
      </c>
      <c r="N88" s="109" t="s">
        <v>2830</v>
      </c>
    </row>
    <row r="89" spans="1:32">
      <c r="A89" s="65" t="s">
        <v>1045</v>
      </c>
      <c r="B89" s="65" t="s">
        <v>1053</v>
      </c>
      <c r="C89" s="109" t="s">
        <v>2855</v>
      </c>
      <c r="D89" s="109" t="s">
        <v>2856</v>
      </c>
      <c r="E89" s="109" t="s">
        <v>2857</v>
      </c>
      <c r="F89" s="109" t="s">
        <v>2858</v>
      </c>
      <c r="G89" s="109" t="s">
        <v>2859</v>
      </c>
      <c r="H89" s="109" t="s">
        <v>2860</v>
      </c>
      <c r="I89" s="109" t="s">
        <v>2859</v>
      </c>
      <c r="J89" s="109" t="s">
        <v>2861</v>
      </c>
      <c r="K89" s="109" t="s">
        <v>2859</v>
      </c>
      <c r="L89" s="109" t="s">
        <v>2862</v>
      </c>
      <c r="M89" s="109" t="s">
        <v>2863</v>
      </c>
      <c r="N89" s="109" t="s">
        <v>2068</v>
      </c>
      <c r="O89" s="109" t="s">
        <v>2864</v>
      </c>
      <c r="P89" s="109" t="s">
        <v>2865</v>
      </c>
      <c r="Q89" s="109" t="s">
        <v>2866</v>
      </c>
      <c r="R89" s="109" t="s">
        <v>2867</v>
      </c>
      <c r="S89" s="109" t="s">
        <v>2868</v>
      </c>
      <c r="T89" s="109" t="s">
        <v>2869</v>
      </c>
      <c r="U89" s="109" t="s">
        <v>2870</v>
      </c>
      <c r="V89" s="109" t="s">
        <v>2871</v>
      </c>
      <c r="W89" s="109" t="s">
        <v>2872</v>
      </c>
      <c r="X89" s="109" t="s">
        <v>2155</v>
      </c>
      <c r="Y89" s="109" t="s">
        <v>2873</v>
      </c>
      <c r="Z89" s="109" t="s">
        <v>2874</v>
      </c>
      <c r="AA89" s="109" t="s">
        <v>2870</v>
      </c>
      <c r="AB89" s="109" t="s">
        <v>1937</v>
      </c>
      <c r="AC89" s="109" t="s">
        <v>2875</v>
      </c>
      <c r="AD89" s="109" t="s">
        <v>2876</v>
      </c>
      <c r="AE89" s="109" t="s">
        <v>2877</v>
      </c>
      <c r="AF89" s="109" t="s">
        <v>2878</v>
      </c>
    </row>
    <row r="90" spans="1:32">
      <c r="A90" s="65" t="s">
        <v>1045</v>
      </c>
      <c r="B90" s="65" t="s">
        <v>1055</v>
      </c>
      <c r="C90" s="109" t="s">
        <v>2879</v>
      </c>
      <c r="D90" s="109" t="s">
        <v>2880</v>
      </c>
      <c r="E90" s="109" t="s">
        <v>2881</v>
      </c>
      <c r="F90" s="109" t="s">
        <v>2882</v>
      </c>
      <c r="G90" s="109" t="s">
        <v>2837</v>
      </c>
      <c r="H90" s="109" t="s">
        <v>2883</v>
      </c>
      <c r="I90" s="109" t="s">
        <v>2884</v>
      </c>
      <c r="J90" s="109" t="s">
        <v>2885</v>
      </c>
      <c r="K90" s="109" t="s">
        <v>2879</v>
      </c>
      <c r="L90" s="109" t="s">
        <v>2886</v>
      </c>
      <c r="M90" s="109" t="s">
        <v>2887</v>
      </c>
      <c r="N90" s="109" t="s">
        <v>2888</v>
      </c>
      <c r="O90" s="109" t="s">
        <v>2889</v>
      </c>
      <c r="P90" s="109" t="s">
        <v>2890</v>
      </c>
      <c r="Q90" s="109" t="s">
        <v>2891</v>
      </c>
      <c r="R90" s="109" t="s">
        <v>2888</v>
      </c>
      <c r="S90" s="109" t="s">
        <v>2868</v>
      </c>
      <c r="T90" s="109" t="s">
        <v>2066</v>
      </c>
      <c r="U90" s="109" t="s">
        <v>2870</v>
      </c>
      <c r="V90" s="109" t="s">
        <v>2892</v>
      </c>
      <c r="W90" s="109" t="s">
        <v>2893</v>
      </c>
      <c r="X90" s="109" t="s">
        <v>2885</v>
      </c>
      <c r="Y90" s="109" t="s">
        <v>2870</v>
      </c>
      <c r="Z90" s="109" t="s">
        <v>2828</v>
      </c>
      <c r="AA90" s="109" t="s">
        <v>2891</v>
      </c>
      <c r="AB90" s="109" t="s">
        <v>2894</v>
      </c>
      <c r="AC90" s="109" t="s">
        <v>2889</v>
      </c>
      <c r="AD90" s="109" t="s">
        <v>2865</v>
      </c>
    </row>
    <row r="91" spans="1:32">
      <c r="A91" s="65" t="s">
        <v>1045</v>
      </c>
      <c r="B91" s="65" t="s">
        <v>1056</v>
      </c>
      <c r="C91" s="109" t="s">
        <v>2895</v>
      </c>
      <c r="D91" s="109" t="s">
        <v>2896</v>
      </c>
      <c r="E91" s="109" t="s">
        <v>2868</v>
      </c>
      <c r="F91" s="109" t="s">
        <v>2897</v>
      </c>
      <c r="G91" s="109" t="s">
        <v>2868</v>
      </c>
      <c r="H91" s="109" t="s">
        <v>2898</v>
      </c>
      <c r="I91" s="109" t="s">
        <v>2899</v>
      </c>
      <c r="J91" s="109" t="s">
        <v>1935</v>
      </c>
      <c r="K91" s="109" t="s">
        <v>2872</v>
      </c>
      <c r="L91" s="109" t="s">
        <v>2900</v>
      </c>
      <c r="M91" s="109" t="s">
        <v>2798</v>
      </c>
      <c r="N91" s="109" t="s">
        <v>1935</v>
      </c>
      <c r="O91" s="109" t="s">
        <v>2799</v>
      </c>
      <c r="P91" s="109" t="s">
        <v>2901</v>
      </c>
      <c r="Q91" s="109" t="s">
        <v>2902</v>
      </c>
      <c r="R91" s="109" t="s">
        <v>2897</v>
      </c>
      <c r="S91" s="109" t="s">
        <v>2903</v>
      </c>
      <c r="T91" s="109" t="s">
        <v>2897</v>
      </c>
      <c r="U91" s="109" t="s">
        <v>2903</v>
      </c>
      <c r="V91" s="109" t="s">
        <v>2892</v>
      </c>
      <c r="W91" s="109" t="s">
        <v>2904</v>
      </c>
      <c r="X91" s="109" t="s">
        <v>2894</v>
      </c>
      <c r="Y91" s="109" t="s">
        <v>2905</v>
      </c>
      <c r="Z91" s="109" t="s">
        <v>2068</v>
      </c>
      <c r="AA91" s="109" t="s">
        <v>2797</v>
      </c>
      <c r="AB91" s="109" t="s">
        <v>2068</v>
      </c>
      <c r="AC91" s="109" t="s">
        <v>2797</v>
      </c>
      <c r="AD91" s="109" t="s">
        <v>2155</v>
      </c>
    </row>
    <row r="92" spans="1:32">
      <c r="A92" s="65" t="s">
        <v>1058</v>
      </c>
      <c r="B92" s="65" t="s">
        <v>1059</v>
      </c>
      <c r="C92" s="109" t="s">
        <v>2906</v>
      </c>
      <c r="D92" s="109" t="s">
        <v>2907</v>
      </c>
      <c r="E92" s="109" t="s">
        <v>2908</v>
      </c>
      <c r="F92" s="109" t="s">
        <v>2909</v>
      </c>
      <c r="G92" s="109" t="s">
        <v>2910</v>
      </c>
      <c r="H92" s="109" t="s">
        <v>2911</v>
      </c>
      <c r="I92" s="109" t="s">
        <v>2912</v>
      </c>
      <c r="J92" s="109" t="s">
        <v>2913</v>
      </c>
      <c r="K92" s="109" t="s">
        <v>2914</v>
      </c>
      <c r="L92" s="109" t="s">
        <v>2915</v>
      </c>
      <c r="M92" s="109" t="s">
        <v>2916</v>
      </c>
      <c r="N92" s="109" t="s">
        <v>2917</v>
      </c>
    </row>
    <row r="93" spans="1:32">
      <c r="A93" s="65" t="s">
        <v>1058</v>
      </c>
      <c r="B93" s="65" t="s">
        <v>1061</v>
      </c>
      <c r="C93" s="109" t="s">
        <v>2918</v>
      </c>
      <c r="D93" s="109" t="s">
        <v>2919</v>
      </c>
      <c r="E93" s="109" t="s">
        <v>2920</v>
      </c>
      <c r="F93" s="109" t="s">
        <v>2921</v>
      </c>
      <c r="G93" s="109" t="s">
        <v>2922</v>
      </c>
      <c r="H93" s="109" t="s">
        <v>2923</v>
      </c>
      <c r="I93" s="109" t="s">
        <v>2924</v>
      </c>
      <c r="J93" s="109" t="s">
        <v>2925</v>
      </c>
      <c r="K93" s="109" t="s">
        <v>2926</v>
      </c>
      <c r="L93" s="109" t="s">
        <v>2927</v>
      </c>
      <c r="M93" s="109" t="s">
        <v>2928</v>
      </c>
      <c r="N93" s="109" t="s">
        <v>2929</v>
      </c>
    </row>
    <row r="94" spans="1:32">
      <c r="A94" s="65" t="s">
        <v>1058</v>
      </c>
      <c r="B94" s="65" t="s">
        <v>1062</v>
      </c>
      <c r="C94" s="109" t="s">
        <v>2930</v>
      </c>
      <c r="D94" s="109" t="s">
        <v>2931</v>
      </c>
      <c r="E94" s="109" t="s">
        <v>2932</v>
      </c>
      <c r="F94" s="109" t="s">
        <v>2933</v>
      </c>
      <c r="G94" s="109" t="s">
        <v>2934</v>
      </c>
      <c r="H94" s="109" t="s">
        <v>2935</v>
      </c>
      <c r="I94" s="109" t="s">
        <v>2936</v>
      </c>
      <c r="J94" s="109" t="s">
        <v>2937</v>
      </c>
      <c r="K94" s="109" t="s">
        <v>2938</v>
      </c>
      <c r="L94" s="109" t="s">
        <v>2939</v>
      </c>
      <c r="M94" s="109" t="s">
        <v>2940</v>
      </c>
      <c r="N94" s="109" t="s">
        <v>2941</v>
      </c>
    </row>
    <row r="95" spans="1:32">
      <c r="A95" s="65" t="s">
        <v>1064</v>
      </c>
      <c r="B95" s="65" t="s">
        <v>1067</v>
      </c>
      <c r="C95" s="109" t="s">
        <v>2957</v>
      </c>
      <c r="D95" s="109" t="s">
        <v>2958</v>
      </c>
      <c r="E95" s="109" t="s">
        <v>1418</v>
      </c>
      <c r="F95" s="109" t="s">
        <v>2959</v>
      </c>
      <c r="G95" s="109" t="s">
        <v>2564</v>
      </c>
      <c r="H95" s="109" t="s">
        <v>2960</v>
      </c>
      <c r="I95" s="109" t="s">
        <v>2587</v>
      </c>
      <c r="J95" s="109" t="s">
        <v>2961</v>
      </c>
      <c r="K95" s="109" t="s">
        <v>2962</v>
      </c>
      <c r="L95" s="109" t="s">
        <v>2963</v>
      </c>
    </row>
    <row r="96" spans="1:32">
      <c r="A96" s="65" t="s">
        <v>1064</v>
      </c>
      <c r="B96" s="282" t="s">
        <v>1069</v>
      </c>
      <c r="C96" s="109" t="s">
        <v>2964</v>
      </c>
      <c r="D96" s="109" t="s">
        <v>1419</v>
      </c>
      <c r="E96" s="109" t="s">
        <v>2964</v>
      </c>
      <c r="F96" s="109" t="s">
        <v>1419</v>
      </c>
      <c r="G96" s="109" t="s">
        <v>2962</v>
      </c>
      <c r="H96" s="109" t="s">
        <v>2963</v>
      </c>
      <c r="I96" s="109" t="s">
        <v>2587</v>
      </c>
      <c r="J96" s="109" t="s">
        <v>2961</v>
      </c>
      <c r="K96" s="109" t="s">
        <v>2539</v>
      </c>
      <c r="L96" s="109" t="s">
        <v>2965</v>
      </c>
    </row>
    <row r="97" spans="1:14">
      <c r="A97" s="65" t="s">
        <v>1064</v>
      </c>
      <c r="B97" s="65" t="s">
        <v>1071</v>
      </c>
      <c r="C97" s="109" t="s">
        <v>2957</v>
      </c>
      <c r="D97" s="109" t="s">
        <v>2958</v>
      </c>
      <c r="E97" s="109" t="s">
        <v>2962</v>
      </c>
      <c r="F97" s="109" t="s">
        <v>2963</v>
      </c>
      <c r="G97" s="109" t="s">
        <v>2964</v>
      </c>
      <c r="H97" s="109" t="s">
        <v>1419</v>
      </c>
      <c r="I97" s="109" t="s">
        <v>2571</v>
      </c>
      <c r="J97" s="109" t="s">
        <v>2966</v>
      </c>
    </row>
    <row r="98" spans="1:14">
      <c r="A98" s="65" t="s">
        <v>1064</v>
      </c>
      <c r="B98" s="65" t="s">
        <v>1072</v>
      </c>
      <c r="C98" s="109" t="s">
        <v>2967</v>
      </c>
      <c r="D98" s="109" t="s">
        <v>2968</v>
      </c>
      <c r="E98" s="109" t="s">
        <v>2969</v>
      </c>
      <c r="F98" s="109" t="s">
        <v>2970</v>
      </c>
      <c r="G98" s="109" t="s">
        <v>2971</v>
      </c>
      <c r="H98" s="109" t="s">
        <v>2972</v>
      </c>
      <c r="I98" s="109" t="s">
        <v>2973</v>
      </c>
      <c r="J98" s="109" t="s">
        <v>2974</v>
      </c>
      <c r="K98" s="109" t="s">
        <v>2975</v>
      </c>
      <c r="L98" s="109" t="s">
        <v>2976</v>
      </c>
      <c r="M98" s="109" t="s">
        <v>2977</v>
      </c>
      <c r="N98" s="109" t="s">
        <v>2978</v>
      </c>
    </row>
    <row r="99" spans="1:14">
      <c r="A99" s="65" t="s">
        <v>1064</v>
      </c>
      <c r="B99" s="65" t="s">
        <v>1075</v>
      </c>
      <c r="C99" s="109" t="s">
        <v>2979</v>
      </c>
      <c r="D99" s="109" t="s">
        <v>2980</v>
      </c>
      <c r="E99" s="109" t="s">
        <v>2981</v>
      </c>
      <c r="F99" s="109" t="s">
        <v>2982</v>
      </c>
      <c r="G99" s="109" t="s">
        <v>2983</v>
      </c>
      <c r="H99" s="109" t="s">
        <v>2980</v>
      </c>
      <c r="I99" s="109" t="s">
        <v>2981</v>
      </c>
      <c r="J99" s="109" t="s">
        <v>2984</v>
      </c>
      <c r="K99" s="109" t="s">
        <v>2985</v>
      </c>
      <c r="L99" s="109" t="s">
        <v>2986</v>
      </c>
      <c r="M99" s="109" t="s">
        <v>2979</v>
      </c>
      <c r="N99" s="109" t="s">
        <v>2987</v>
      </c>
    </row>
    <row r="100" spans="1:14">
      <c r="A100" s="65" t="s">
        <v>1076</v>
      </c>
      <c r="B100" s="65" t="s">
        <v>1078</v>
      </c>
      <c r="C100" s="109" t="s">
        <v>1408</v>
      </c>
      <c r="D100" s="109" t="s">
        <v>3007</v>
      </c>
      <c r="E100" s="109" t="s">
        <v>3008</v>
      </c>
      <c r="F100" s="109" t="s">
        <v>2993</v>
      </c>
      <c r="G100" s="109" t="s">
        <v>3009</v>
      </c>
      <c r="H100" s="109" t="s">
        <v>2993</v>
      </c>
      <c r="I100" s="109" t="s">
        <v>3010</v>
      </c>
      <c r="J100" s="109" t="s">
        <v>3011</v>
      </c>
      <c r="K100" s="109" t="s">
        <v>3012</v>
      </c>
      <c r="L100" s="109" t="s">
        <v>3013</v>
      </c>
      <c r="M100" s="109" t="s">
        <v>3012</v>
      </c>
      <c r="N100" s="109" t="s">
        <v>3014</v>
      </c>
    </row>
    <row r="101" spans="1:14">
      <c r="A101" s="65" t="s">
        <v>1076</v>
      </c>
      <c r="B101" s="65" t="s">
        <v>1081</v>
      </c>
      <c r="C101" t="s">
        <v>2508</v>
      </c>
      <c r="D101" t="s">
        <v>2988</v>
      </c>
      <c r="E101" t="s">
        <v>2989</v>
      </c>
      <c r="F101" t="s">
        <v>2990</v>
      </c>
      <c r="G101" t="s">
        <v>2500</v>
      </c>
      <c r="H101" t="s">
        <v>2991</v>
      </c>
      <c r="I101" t="s">
        <v>2992</v>
      </c>
      <c r="J101" t="s">
        <v>2993</v>
      </c>
      <c r="K101" t="s">
        <v>2994</v>
      </c>
      <c r="L101" t="s">
        <v>2995</v>
      </c>
      <c r="M101" t="s">
        <v>2996</v>
      </c>
      <c r="N101" t="s">
        <v>1404</v>
      </c>
    </row>
    <row r="102" spans="1:14">
      <c r="A102" s="65" t="s">
        <v>1076</v>
      </c>
      <c r="B102" s="65" t="s">
        <v>1084</v>
      </c>
      <c r="C102" t="s">
        <v>2508</v>
      </c>
      <c r="D102" t="s">
        <v>2988</v>
      </c>
      <c r="E102" t="s">
        <v>2997</v>
      </c>
      <c r="F102" t="s">
        <v>2998</v>
      </c>
      <c r="G102" t="s">
        <v>2999</v>
      </c>
      <c r="H102" t="s">
        <v>3000</v>
      </c>
      <c r="I102" t="s">
        <v>3001</v>
      </c>
      <c r="J102" t="s">
        <v>3002</v>
      </c>
      <c r="K102" t="s">
        <v>3003</v>
      </c>
      <c r="L102" t="s">
        <v>3004</v>
      </c>
      <c r="M102" t="s">
        <v>3005</v>
      </c>
      <c r="N102" t="s">
        <v>3006</v>
      </c>
    </row>
    <row r="103" spans="1:14">
      <c r="A103" s="65" t="s">
        <v>1100</v>
      </c>
      <c r="B103" s="65" t="s">
        <v>1101</v>
      </c>
      <c r="C103" s="109" t="s">
        <v>3015</v>
      </c>
      <c r="D103" s="109" t="s">
        <v>3016</v>
      </c>
      <c r="E103" s="109" t="s">
        <v>3017</v>
      </c>
      <c r="F103" s="109" t="s">
        <v>3018</v>
      </c>
      <c r="G103" s="109" t="s">
        <v>3019</v>
      </c>
      <c r="H103" s="109" t="s">
        <v>3020</v>
      </c>
      <c r="I103" s="109" t="s">
        <v>3021</v>
      </c>
      <c r="J103" s="109" t="s">
        <v>3022</v>
      </c>
      <c r="K103" s="109" t="s">
        <v>3023</v>
      </c>
      <c r="L103" s="109" t="s">
        <v>3024</v>
      </c>
      <c r="M103" s="109" t="s">
        <v>3025</v>
      </c>
      <c r="N103" s="109" t="s">
        <v>3026</v>
      </c>
    </row>
    <row r="104" spans="1:14">
      <c r="A104" s="65" t="s">
        <v>1100</v>
      </c>
      <c r="B104" s="65" t="s">
        <v>1102</v>
      </c>
      <c r="C104" s="109" t="s">
        <v>3015</v>
      </c>
      <c r="D104" s="109" t="s">
        <v>3016</v>
      </c>
      <c r="E104" s="109" t="s">
        <v>3027</v>
      </c>
      <c r="F104" s="109" t="s">
        <v>3028</v>
      </c>
      <c r="G104" s="109" t="s">
        <v>3029</v>
      </c>
      <c r="H104" s="109" t="s">
        <v>3030</v>
      </c>
      <c r="I104" s="109" t="s">
        <v>3031</v>
      </c>
      <c r="J104" s="109" t="s">
        <v>3030</v>
      </c>
      <c r="K104" s="109" t="s">
        <v>3032</v>
      </c>
      <c r="L104" s="109" t="s">
        <v>3028</v>
      </c>
      <c r="M104" s="109" t="s">
        <v>3033</v>
      </c>
      <c r="N104" s="109" t="s">
        <v>3034</v>
      </c>
    </row>
    <row r="105" spans="1:14">
      <c r="A105" s="65" t="s">
        <v>1100</v>
      </c>
      <c r="B105" s="65" t="s">
        <v>1103</v>
      </c>
      <c r="C105" s="109" t="s">
        <v>2957</v>
      </c>
      <c r="D105" s="109" t="s">
        <v>3035</v>
      </c>
      <c r="E105" s="109" t="s">
        <v>3036</v>
      </c>
      <c r="F105" s="109" t="s">
        <v>3037</v>
      </c>
      <c r="G105" s="109" t="s">
        <v>3038</v>
      </c>
      <c r="H105" s="109" t="s">
        <v>3039</v>
      </c>
      <c r="I105" s="109" t="s">
        <v>3040</v>
      </c>
      <c r="J105" s="109" t="s">
        <v>3041</v>
      </c>
      <c r="K105" s="109" t="s">
        <v>3042</v>
      </c>
      <c r="L105" s="109" t="s">
        <v>3043</v>
      </c>
      <c r="M105" s="109" t="s">
        <v>3044</v>
      </c>
      <c r="N105" s="109" t="s">
        <v>3045</v>
      </c>
    </row>
    <row r="106" spans="1:14">
      <c r="A106" s="65" t="s">
        <v>1100</v>
      </c>
      <c r="B106" s="65" t="s">
        <v>1104</v>
      </c>
      <c r="C106" s="109" t="s">
        <v>2957</v>
      </c>
      <c r="D106" s="109" t="s">
        <v>3035</v>
      </c>
      <c r="E106" s="109" t="s">
        <v>3046</v>
      </c>
      <c r="F106" s="109" t="s">
        <v>3047</v>
      </c>
      <c r="G106" s="109" t="s">
        <v>3048</v>
      </c>
      <c r="H106" s="109" t="s">
        <v>3049</v>
      </c>
      <c r="I106" s="109" t="s">
        <v>3050</v>
      </c>
      <c r="J106" s="109" t="s">
        <v>3051</v>
      </c>
      <c r="K106" s="109" t="s">
        <v>3052</v>
      </c>
      <c r="L106" s="109" t="s">
        <v>3053</v>
      </c>
      <c r="M106" s="109" t="s">
        <v>3054</v>
      </c>
      <c r="N106" s="109" t="s">
        <v>3030</v>
      </c>
    </row>
    <row r="107" spans="1:14">
      <c r="A107" s="65" t="s">
        <v>1100</v>
      </c>
      <c r="B107" s="65" t="s">
        <v>1105</v>
      </c>
      <c r="C107" s="109" t="s">
        <v>2957</v>
      </c>
      <c r="D107" s="109" t="s">
        <v>3035</v>
      </c>
      <c r="E107" s="109" t="s">
        <v>3040</v>
      </c>
      <c r="F107" s="109" t="s">
        <v>3041</v>
      </c>
      <c r="G107" s="109" t="s">
        <v>3042</v>
      </c>
      <c r="H107" s="109" t="s">
        <v>3043</v>
      </c>
      <c r="I107" s="109" t="s">
        <v>3044</v>
      </c>
      <c r="J107" s="109" t="s">
        <v>3045</v>
      </c>
      <c r="K107" s="109" t="s">
        <v>3055</v>
      </c>
      <c r="L107" s="109" t="s">
        <v>2960</v>
      </c>
      <c r="M107" s="109" t="s">
        <v>3056</v>
      </c>
      <c r="N107" s="109" t="s">
        <v>3057</v>
      </c>
    </row>
    <row r="108" spans="1:14">
      <c r="A108" s="65" t="s">
        <v>1113</v>
      </c>
      <c r="B108" s="65" t="s">
        <v>1114</v>
      </c>
      <c r="C108" s="109" t="s">
        <v>2967</v>
      </c>
      <c r="D108" s="109" t="s">
        <v>2968</v>
      </c>
      <c r="E108" s="109" t="s">
        <v>2969</v>
      </c>
      <c r="F108" s="109" t="s">
        <v>2970</v>
      </c>
      <c r="G108" s="109" t="s">
        <v>2971</v>
      </c>
      <c r="H108" s="109" t="s">
        <v>2972</v>
      </c>
      <c r="I108" s="109" t="s">
        <v>2973</v>
      </c>
      <c r="J108" s="109" t="s">
        <v>2974</v>
      </c>
      <c r="K108" s="109" t="s">
        <v>2975</v>
      </c>
      <c r="L108" s="109" t="s">
        <v>2976</v>
      </c>
      <c r="M108" s="109" t="s">
        <v>2977</v>
      </c>
      <c r="N108" s="109" t="s">
        <v>2978</v>
      </c>
    </row>
    <row r="109" spans="1:14">
      <c r="A109" s="65" t="s">
        <v>1113</v>
      </c>
      <c r="B109" s="65" t="s">
        <v>1115</v>
      </c>
      <c r="C109" s="109" t="s">
        <v>2967</v>
      </c>
      <c r="D109" s="109" t="s">
        <v>2968</v>
      </c>
      <c r="E109" s="109" t="s">
        <v>3058</v>
      </c>
      <c r="F109" s="109" t="s">
        <v>3059</v>
      </c>
      <c r="G109" s="109" t="s">
        <v>3060</v>
      </c>
      <c r="H109" s="109" t="s">
        <v>3059</v>
      </c>
      <c r="I109" s="109" t="s">
        <v>3061</v>
      </c>
      <c r="J109" s="109" t="s">
        <v>3062</v>
      </c>
      <c r="K109" s="109" t="s">
        <v>3063</v>
      </c>
      <c r="L109" s="109" t="s">
        <v>3064</v>
      </c>
      <c r="M109" s="109" t="s">
        <v>3063</v>
      </c>
      <c r="N109" s="109" t="s">
        <v>3065</v>
      </c>
    </row>
    <row r="110" spans="1:14">
      <c r="A110" s="65" t="s">
        <v>1113</v>
      </c>
      <c r="B110" s="65" t="s">
        <v>1117</v>
      </c>
      <c r="C110" s="109" t="s">
        <v>2967</v>
      </c>
      <c r="D110" s="109" t="s">
        <v>2968</v>
      </c>
      <c r="E110" s="109" t="s">
        <v>3066</v>
      </c>
      <c r="F110" s="109" t="s">
        <v>1411</v>
      </c>
      <c r="G110" s="109" t="s">
        <v>2538</v>
      </c>
      <c r="H110" s="109" t="s">
        <v>3067</v>
      </c>
      <c r="I110" s="109" t="s">
        <v>3068</v>
      </c>
      <c r="J110" s="109" t="s">
        <v>1415</v>
      </c>
      <c r="K110" s="109" t="s">
        <v>3069</v>
      </c>
      <c r="L110" s="109" t="s">
        <v>3070</v>
      </c>
      <c r="M110" s="109" t="s">
        <v>2534</v>
      </c>
      <c r="N110" s="109" t="s">
        <v>3071</v>
      </c>
    </row>
    <row r="111" spans="1:14">
      <c r="A111" s="65" t="s">
        <v>1113</v>
      </c>
      <c r="B111" s="65" t="s">
        <v>1118</v>
      </c>
      <c r="C111" s="109" t="s">
        <v>1408</v>
      </c>
      <c r="D111" s="109" t="s">
        <v>3072</v>
      </c>
      <c r="E111" s="109" t="s">
        <v>3073</v>
      </c>
      <c r="F111" s="109" t="s">
        <v>3074</v>
      </c>
      <c r="G111" s="109" t="s">
        <v>3054</v>
      </c>
      <c r="H111" s="109" t="s">
        <v>3075</v>
      </c>
      <c r="I111" s="109" t="s">
        <v>1408</v>
      </c>
      <c r="J111" s="109" t="s">
        <v>3076</v>
      </c>
      <c r="K111" s="109" t="s">
        <v>3077</v>
      </c>
      <c r="L111" s="109" t="s">
        <v>3075</v>
      </c>
      <c r="M111" s="109" t="s">
        <v>3078</v>
      </c>
      <c r="N111" s="109" t="s">
        <v>3074</v>
      </c>
    </row>
    <row r="112" spans="1:14">
      <c r="A112" s="65" t="s">
        <v>1113</v>
      </c>
      <c r="B112" s="65" t="s">
        <v>1119</v>
      </c>
      <c r="C112" s="109" t="s">
        <v>1408</v>
      </c>
      <c r="D112" s="109" t="s">
        <v>3072</v>
      </c>
      <c r="E112" s="109" t="s">
        <v>3079</v>
      </c>
      <c r="F112" s="109" t="s">
        <v>3080</v>
      </c>
      <c r="G112" s="109" t="s">
        <v>2964</v>
      </c>
      <c r="H112" s="109" t="s">
        <v>3081</v>
      </c>
      <c r="I112" s="109" t="s">
        <v>3082</v>
      </c>
      <c r="J112" s="109" t="s">
        <v>3083</v>
      </c>
      <c r="K112" s="109" t="s">
        <v>3082</v>
      </c>
      <c r="L112" s="109" t="s">
        <v>3084</v>
      </c>
      <c r="M112" s="109" t="s">
        <v>2964</v>
      </c>
      <c r="N112" s="109" t="s">
        <v>3085</v>
      </c>
    </row>
    <row r="113" spans="1:30">
      <c r="A113" s="65" t="s">
        <v>1113</v>
      </c>
      <c r="B113" s="65" t="s">
        <v>1120</v>
      </c>
      <c r="C113" s="109" t="s">
        <v>1408</v>
      </c>
      <c r="D113" s="109" t="s">
        <v>3072</v>
      </c>
      <c r="E113" s="109" t="s">
        <v>3086</v>
      </c>
      <c r="F113" s="109" t="s">
        <v>3085</v>
      </c>
      <c r="G113" s="109" t="s">
        <v>3087</v>
      </c>
      <c r="H113" s="109" t="s">
        <v>3084</v>
      </c>
      <c r="I113" s="109" t="s">
        <v>3087</v>
      </c>
      <c r="J113" s="109" t="s">
        <v>3083</v>
      </c>
      <c r="K113" s="109" t="s">
        <v>3086</v>
      </c>
      <c r="L113" s="109" t="s">
        <v>3081</v>
      </c>
      <c r="M113" s="109" t="s">
        <v>3088</v>
      </c>
      <c r="N113" s="109" t="s">
        <v>3080</v>
      </c>
    </row>
    <row r="114" spans="1:30">
      <c r="A114" s="65" t="s">
        <v>1113</v>
      </c>
      <c r="B114" s="65" t="s">
        <v>1121</v>
      </c>
      <c r="C114" s="109" t="s">
        <v>2979</v>
      </c>
      <c r="D114" s="109" t="s">
        <v>2980</v>
      </c>
      <c r="E114" s="109" t="s">
        <v>3089</v>
      </c>
      <c r="F114" s="109" t="s">
        <v>3090</v>
      </c>
      <c r="G114" s="109" t="s">
        <v>2571</v>
      </c>
      <c r="H114" s="109" t="s">
        <v>3091</v>
      </c>
      <c r="I114" s="109" t="s">
        <v>3092</v>
      </c>
      <c r="J114" s="109" t="s">
        <v>3093</v>
      </c>
      <c r="K114" s="109" t="s">
        <v>3094</v>
      </c>
      <c r="L114" s="109" t="s">
        <v>3022</v>
      </c>
      <c r="M114" s="109" t="s">
        <v>3095</v>
      </c>
      <c r="N114" s="109" t="s">
        <v>3096</v>
      </c>
    </row>
    <row r="115" spans="1:30">
      <c r="A115" s="65" t="s">
        <v>1113</v>
      </c>
      <c r="B115" s="65" t="s">
        <v>1122</v>
      </c>
      <c r="C115" s="109" t="s">
        <v>2979</v>
      </c>
      <c r="D115" s="109" t="s">
        <v>2980</v>
      </c>
      <c r="E115" s="109" t="s">
        <v>2981</v>
      </c>
      <c r="F115" s="109" t="s">
        <v>2982</v>
      </c>
      <c r="G115" s="109" t="s">
        <v>2983</v>
      </c>
      <c r="H115" s="109" t="s">
        <v>2980</v>
      </c>
      <c r="I115" s="109" t="s">
        <v>2981</v>
      </c>
      <c r="J115" s="109" t="s">
        <v>2984</v>
      </c>
      <c r="K115" s="109" t="s">
        <v>2985</v>
      </c>
      <c r="L115" s="109" t="s">
        <v>2986</v>
      </c>
      <c r="M115" s="109" t="s">
        <v>2979</v>
      </c>
      <c r="N115" s="109" t="s">
        <v>2987</v>
      </c>
    </row>
    <row r="116" spans="1:30">
      <c r="A116" s="65" t="s">
        <v>1113</v>
      </c>
      <c r="B116" s="65" t="s">
        <v>1123</v>
      </c>
      <c r="C116" s="109" t="s">
        <v>2979</v>
      </c>
      <c r="D116" s="109" t="s">
        <v>2980</v>
      </c>
      <c r="E116" s="109" t="s">
        <v>3097</v>
      </c>
      <c r="F116" s="109" t="s">
        <v>2968</v>
      </c>
      <c r="G116" s="109" t="s">
        <v>3098</v>
      </c>
      <c r="H116" s="109" t="s">
        <v>2958</v>
      </c>
      <c r="I116" s="109" t="s">
        <v>3099</v>
      </c>
      <c r="J116" s="109" t="s">
        <v>3100</v>
      </c>
      <c r="K116" s="109" t="s">
        <v>3101</v>
      </c>
      <c r="L116" s="109" t="s">
        <v>3100</v>
      </c>
      <c r="M116" s="109" t="s">
        <v>3102</v>
      </c>
      <c r="N116" s="109" t="s">
        <v>2958</v>
      </c>
    </row>
    <row r="117" spans="1:30">
      <c r="A117" s="65" t="s">
        <v>1151</v>
      </c>
      <c r="B117" s="282" t="s">
        <v>1152</v>
      </c>
      <c r="C117" s="109" t="s">
        <v>3110</v>
      </c>
      <c r="D117" s="109" t="s">
        <v>3111</v>
      </c>
      <c r="E117" s="109" t="s">
        <v>3112</v>
      </c>
      <c r="F117" s="109" t="s">
        <v>3113</v>
      </c>
      <c r="G117" s="109" t="s">
        <v>3114</v>
      </c>
      <c r="H117" s="109" t="s">
        <v>3115</v>
      </c>
      <c r="I117" s="109" t="s">
        <v>3116</v>
      </c>
      <c r="J117" s="109" t="s">
        <v>3117</v>
      </c>
      <c r="K117" s="109" t="s">
        <v>3118</v>
      </c>
      <c r="L117" s="109" t="s">
        <v>3119</v>
      </c>
      <c r="M117" s="109" t="s">
        <v>3120</v>
      </c>
      <c r="N117" s="109" t="s">
        <v>3121</v>
      </c>
    </row>
    <row r="118" spans="1:30">
      <c r="A118" s="65" t="s">
        <v>1151</v>
      </c>
      <c r="B118" s="65" t="s">
        <v>1154</v>
      </c>
      <c r="C118" s="109" t="s">
        <v>3122</v>
      </c>
      <c r="D118" s="109" t="s">
        <v>3123</v>
      </c>
      <c r="E118" s="109" t="s">
        <v>3124</v>
      </c>
      <c r="F118" s="109" t="s">
        <v>3125</v>
      </c>
      <c r="G118" s="109" t="s">
        <v>3124</v>
      </c>
      <c r="H118" s="109" t="s">
        <v>3126</v>
      </c>
      <c r="I118" s="109" t="s">
        <v>3127</v>
      </c>
      <c r="J118" s="109" t="s">
        <v>3128</v>
      </c>
      <c r="K118" s="109" t="s">
        <v>3129</v>
      </c>
      <c r="L118" s="109" t="s">
        <v>3130</v>
      </c>
      <c r="M118" s="109" t="s">
        <v>3131</v>
      </c>
      <c r="N118" s="109" t="s">
        <v>3132</v>
      </c>
    </row>
    <row r="119" spans="1:30">
      <c r="A119" s="65" t="s">
        <v>1151</v>
      </c>
      <c r="B119" s="65" t="s">
        <v>1156</v>
      </c>
      <c r="C119" s="109" t="s">
        <v>3110</v>
      </c>
      <c r="D119" s="109" t="s">
        <v>3111</v>
      </c>
      <c r="E119" s="109" t="s">
        <v>3133</v>
      </c>
      <c r="F119" s="109" t="s">
        <v>3134</v>
      </c>
      <c r="G119" s="109" t="s">
        <v>3135</v>
      </c>
      <c r="H119" s="109" t="s">
        <v>3136</v>
      </c>
      <c r="I119" s="109" t="s">
        <v>3137</v>
      </c>
      <c r="J119" s="109" t="s">
        <v>3138</v>
      </c>
      <c r="K119" s="109" t="s">
        <v>3139</v>
      </c>
      <c r="L119" s="109" t="s">
        <v>3140</v>
      </c>
      <c r="M119" s="109" t="s">
        <v>3141</v>
      </c>
      <c r="N119" s="109" t="s">
        <v>3142</v>
      </c>
    </row>
    <row r="120" spans="1:30">
      <c r="A120" s="65" t="s">
        <v>1160</v>
      </c>
      <c r="B120" s="65" t="s">
        <v>1163</v>
      </c>
      <c r="C120" s="109" t="s">
        <v>3207</v>
      </c>
      <c r="D120" s="109" t="s">
        <v>3208</v>
      </c>
      <c r="E120" s="109" t="s">
        <v>3209</v>
      </c>
      <c r="F120" s="109" t="s">
        <v>3210</v>
      </c>
      <c r="G120" s="109" t="s">
        <v>3211</v>
      </c>
      <c r="H120" s="109" t="s">
        <v>3212</v>
      </c>
      <c r="I120" s="109" t="s">
        <v>3213</v>
      </c>
      <c r="J120" s="109" t="s">
        <v>3214</v>
      </c>
      <c r="K120" s="109" t="s">
        <v>3215</v>
      </c>
      <c r="L120" s="109" t="s">
        <v>3216</v>
      </c>
    </row>
    <row r="121" spans="1:30">
      <c r="A121" s="65" t="s">
        <v>1160</v>
      </c>
      <c r="B121" s="65" t="s">
        <v>1164</v>
      </c>
      <c r="C121" s="109" t="s">
        <v>3217</v>
      </c>
      <c r="D121" s="109" t="s">
        <v>3218</v>
      </c>
      <c r="E121" s="109" t="s">
        <v>3219</v>
      </c>
      <c r="F121" s="109" t="s">
        <v>3220</v>
      </c>
      <c r="G121" s="109" t="s">
        <v>3213</v>
      </c>
      <c r="H121" s="109" t="s">
        <v>3214</v>
      </c>
      <c r="I121" s="109" t="s">
        <v>3211</v>
      </c>
      <c r="J121" s="109" t="s">
        <v>3212</v>
      </c>
      <c r="K121" s="109" t="s">
        <v>3221</v>
      </c>
      <c r="L121" s="109" t="s">
        <v>3222</v>
      </c>
      <c r="M121" s="109" t="s">
        <v>3223</v>
      </c>
      <c r="N121" s="109" t="s">
        <v>3222</v>
      </c>
    </row>
    <row r="122" spans="1:30">
      <c r="A122" s="65" t="s">
        <v>1160</v>
      </c>
      <c r="B122" s="65" t="s">
        <v>1165</v>
      </c>
      <c r="C122" s="109" t="s">
        <v>3224</v>
      </c>
      <c r="D122" s="109" t="s">
        <v>3225</v>
      </c>
      <c r="E122" s="109" t="s">
        <v>3226</v>
      </c>
      <c r="F122" s="109" t="s">
        <v>3227</v>
      </c>
      <c r="G122" s="109" t="s">
        <v>3215</v>
      </c>
      <c r="H122" s="109" t="s">
        <v>3216</v>
      </c>
      <c r="I122" s="109" t="s">
        <v>3213</v>
      </c>
      <c r="J122" s="109" t="s">
        <v>3214</v>
      </c>
      <c r="K122" s="109" t="s">
        <v>3219</v>
      </c>
      <c r="L122" s="109" t="s">
        <v>3220</v>
      </c>
    </row>
    <row r="123" spans="1:30">
      <c r="A123" s="65" t="s">
        <v>1160</v>
      </c>
      <c r="B123" s="65" t="s">
        <v>1166</v>
      </c>
      <c r="C123" s="109" t="s">
        <v>3228</v>
      </c>
      <c r="D123" s="109" t="s">
        <v>3229</v>
      </c>
      <c r="E123" s="109" t="s">
        <v>3230</v>
      </c>
      <c r="F123" s="109" t="s">
        <v>2549</v>
      </c>
      <c r="G123" s="109" t="s">
        <v>3231</v>
      </c>
      <c r="H123" s="109" t="s">
        <v>2549</v>
      </c>
      <c r="I123" s="109" t="s">
        <v>3231</v>
      </c>
      <c r="J123" s="109" t="s">
        <v>2553</v>
      </c>
      <c r="K123" s="109" t="s">
        <v>3231</v>
      </c>
      <c r="L123" s="109" t="s">
        <v>3232</v>
      </c>
      <c r="M123" s="109" t="s">
        <v>3228</v>
      </c>
      <c r="N123" s="109" t="s">
        <v>3232</v>
      </c>
      <c r="O123" s="109" t="s">
        <v>3233</v>
      </c>
      <c r="P123" s="109" t="s">
        <v>3232</v>
      </c>
      <c r="Q123" s="109" t="s">
        <v>3234</v>
      </c>
      <c r="R123" s="109" t="s">
        <v>3235</v>
      </c>
      <c r="S123" s="109" t="s">
        <v>3236</v>
      </c>
      <c r="T123" s="109" t="s">
        <v>2588</v>
      </c>
      <c r="U123" s="109" t="s">
        <v>3236</v>
      </c>
      <c r="V123" s="109" t="s">
        <v>3237</v>
      </c>
      <c r="W123" s="109" t="s">
        <v>3238</v>
      </c>
      <c r="X123" s="109" t="s">
        <v>3237</v>
      </c>
      <c r="Y123" s="109" t="s">
        <v>3233</v>
      </c>
      <c r="Z123" s="109" t="s">
        <v>2578</v>
      </c>
    </row>
    <row r="124" spans="1:30">
      <c r="A124" s="65" t="s">
        <v>1160</v>
      </c>
      <c r="B124" s="65" t="s">
        <v>1167</v>
      </c>
      <c r="C124" s="109" t="s">
        <v>3239</v>
      </c>
      <c r="D124" s="109" t="s">
        <v>2567</v>
      </c>
      <c r="E124" s="109" t="s">
        <v>3240</v>
      </c>
      <c r="F124" s="109" t="s">
        <v>2567</v>
      </c>
      <c r="G124" s="109" t="s">
        <v>3241</v>
      </c>
      <c r="H124" s="109" t="s">
        <v>2567</v>
      </c>
      <c r="I124" s="109" t="s">
        <v>3240</v>
      </c>
      <c r="J124" s="109" t="s">
        <v>3242</v>
      </c>
      <c r="K124" s="109" t="s">
        <v>3241</v>
      </c>
      <c r="L124" s="109" t="s">
        <v>3242</v>
      </c>
      <c r="M124" s="109" t="s">
        <v>3240</v>
      </c>
      <c r="N124" s="109" t="s">
        <v>3243</v>
      </c>
      <c r="O124" s="109" t="s">
        <v>3240</v>
      </c>
      <c r="P124" s="109" t="s">
        <v>2549</v>
      </c>
      <c r="Q124" s="109" t="s">
        <v>3240</v>
      </c>
      <c r="R124" s="109" t="s">
        <v>3229</v>
      </c>
      <c r="S124" s="109" t="s">
        <v>3239</v>
      </c>
      <c r="T124" s="109" t="s">
        <v>2549</v>
      </c>
      <c r="U124" s="109" t="s">
        <v>3244</v>
      </c>
      <c r="V124" s="109" t="s">
        <v>2549</v>
      </c>
      <c r="W124" s="109" t="s">
        <v>3231</v>
      </c>
      <c r="X124" s="109" t="s">
        <v>3243</v>
      </c>
      <c r="Y124" s="109" t="s">
        <v>3231</v>
      </c>
      <c r="Z124" s="109" t="s">
        <v>3242</v>
      </c>
      <c r="AA124" s="109" t="s">
        <v>3231</v>
      </c>
      <c r="AB124" s="109" t="s">
        <v>2567</v>
      </c>
      <c r="AC124" s="109" t="s">
        <v>3244</v>
      </c>
      <c r="AD124" s="109" t="s">
        <v>2567</v>
      </c>
    </row>
    <row r="125" spans="1:30">
      <c r="A125" s="65" t="s">
        <v>1160</v>
      </c>
      <c r="B125" s="65" t="s">
        <v>1168</v>
      </c>
      <c r="C125" s="109" t="s">
        <v>3245</v>
      </c>
      <c r="D125" s="109" t="s">
        <v>3246</v>
      </c>
      <c r="E125" s="109" t="s">
        <v>3247</v>
      </c>
      <c r="F125" s="109" t="s">
        <v>2553</v>
      </c>
      <c r="G125" s="109" t="s">
        <v>3248</v>
      </c>
      <c r="H125" s="109" t="s">
        <v>3232</v>
      </c>
      <c r="I125" s="109" t="s">
        <v>3241</v>
      </c>
      <c r="J125" s="109" t="s">
        <v>3249</v>
      </c>
      <c r="K125" s="109" t="s">
        <v>3239</v>
      </c>
      <c r="L125" s="109" t="s">
        <v>3232</v>
      </c>
      <c r="M125" s="109" t="s">
        <v>3240</v>
      </c>
      <c r="N125" s="109" t="s">
        <v>3249</v>
      </c>
      <c r="O125" s="109" t="s">
        <v>3244</v>
      </c>
      <c r="P125" s="109" t="s">
        <v>3232</v>
      </c>
      <c r="Q125" s="109" t="s">
        <v>3244</v>
      </c>
      <c r="R125" s="109" t="s">
        <v>3249</v>
      </c>
      <c r="S125" s="109" t="s">
        <v>3239</v>
      </c>
      <c r="T125" s="109" t="s">
        <v>2553</v>
      </c>
      <c r="U125" s="109" t="s">
        <v>3240</v>
      </c>
      <c r="V125" s="109" t="s">
        <v>2553</v>
      </c>
      <c r="W125" s="109" t="s">
        <v>3240</v>
      </c>
      <c r="X125" s="109" t="s">
        <v>3246</v>
      </c>
    </row>
    <row r="126" spans="1:30">
      <c r="A126" s="65" t="s">
        <v>1169</v>
      </c>
      <c r="B126" s="65" t="s">
        <v>1170</v>
      </c>
      <c r="C126" s="109" t="s">
        <v>3250</v>
      </c>
      <c r="D126" s="109" t="s">
        <v>3251</v>
      </c>
      <c r="E126" s="109" t="s">
        <v>3252</v>
      </c>
      <c r="F126" s="109" t="s">
        <v>3253</v>
      </c>
      <c r="G126" s="109" t="s">
        <v>3254</v>
      </c>
      <c r="H126" s="109" t="s">
        <v>3255</v>
      </c>
      <c r="I126" s="109" t="s">
        <v>3256</v>
      </c>
      <c r="J126" s="109" t="s">
        <v>3257</v>
      </c>
      <c r="K126" s="109" t="s">
        <v>3258</v>
      </c>
      <c r="L126" s="109" t="s">
        <v>3259</v>
      </c>
      <c r="M126" s="109" t="s">
        <v>3260</v>
      </c>
      <c r="N126" s="109" t="s">
        <v>3261</v>
      </c>
    </row>
    <row r="127" spans="1:30">
      <c r="A127" s="65" t="s">
        <v>1169</v>
      </c>
      <c r="B127" s="65" t="s">
        <v>1172</v>
      </c>
      <c r="C127" s="109" t="s">
        <v>3262</v>
      </c>
      <c r="D127" s="109" t="s">
        <v>3263</v>
      </c>
      <c r="E127" s="109" t="s">
        <v>3264</v>
      </c>
      <c r="F127" s="109" t="s">
        <v>3265</v>
      </c>
      <c r="G127" s="109" t="s">
        <v>3266</v>
      </c>
      <c r="H127" s="109" t="s">
        <v>3267</v>
      </c>
      <c r="I127" s="109" t="s">
        <v>3268</v>
      </c>
      <c r="J127" s="109" t="s">
        <v>3269</v>
      </c>
      <c r="K127" s="109" t="s">
        <v>3270</v>
      </c>
      <c r="L127" s="109" t="s">
        <v>3271</v>
      </c>
      <c r="M127" s="109" t="s">
        <v>3272</v>
      </c>
      <c r="N127" s="109" t="s">
        <v>3273</v>
      </c>
    </row>
    <row r="128" spans="1:30">
      <c r="A128" s="65" t="s">
        <v>1169</v>
      </c>
      <c r="B128" s="65" t="s">
        <v>1174</v>
      </c>
      <c r="C128" s="109" t="s">
        <v>3274</v>
      </c>
      <c r="D128" s="109" t="s">
        <v>3275</v>
      </c>
      <c r="E128" s="109" t="s">
        <v>3276</v>
      </c>
      <c r="F128" s="109" t="s">
        <v>3277</v>
      </c>
      <c r="G128" s="109" t="s">
        <v>3278</v>
      </c>
      <c r="H128" s="109" t="s">
        <v>3279</v>
      </c>
      <c r="I128" s="109" t="s">
        <v>3280</v>
      </c>
      <c r="J128" s="109" t="s">
        <v>3281</v>
      </c>
      <c r="K128" s="109" t="s">
        <v>3282</v>
      </c>
      <c r="L128" s="109" t="s">
        <v>3283</v>
      </c>
      <c r="M128" s="109" t="s">
        <v>3284</v>
      </c>
      <c r="N128" s="109" t="s">
        <v>3285</v>
      </c>
    </row>
    <row r="129" spans="1:32">
      <c r="A129" s="65" t="s">
        <v>1176</v>
      </c>
      <c r="B129" s="65" t="s">
        <v>1181</v>
      </c>
      <c r="C129" s="109" t="s">
        <v>3319</v>
      </c>
      <c r="D129" s="109" t="s">
        <v>3320</v>
      </c>
      <c r="E129" s="109" t="s">
        <v>3321</v>
      </c>
      <c r="F129" s="109" t="s">
        <v>3322</v>
      </c>
      <c r="G129" s="109" t="s">
        <v>3323</v>
      </c>
      <c r="H129" s="109" t="s">
        <v>3324</v>
      </c>
      <c r="I129" s="109" t="s">
        <v>3325</v>
      </c>
      <c r="J129" s="109" t="s">
        <v>3326</v>
      </c>
      <c r="K129" s="109" t="s">
        <v>3327</v>
      </c>
      <c r="L129" s="109" t="s">
        <v>3328</v>
      </c>
      <c r="M129" s="109" t="s">
        <v>3329</v>
      </c>
      <c r="N129" s="109" t="s">
        <v>3330</v>
      </c>
      <c r="O129" s="109" t="s">
        <v>3331</v>
      </c>
      <c r="P129" s="109" t="s">
        <v>3332</v>
      </c>
      <c r="Q129" s="109" t="s">
        <v>3333</v>
      </c>
      <c r="R129" s="109" t="s">
        <v>3334</v>
      </c>
      <c r="S129" s="109" t="s">
        <v>3335</v>
      </c>
      <c r="T129" s="109" t="s">
        <v>3336</v>
      </c>
      <c r="U129" s="109" t="s">
        <v>3337</v>
      </c>
      <c r="V129" s="109" t="s">
        <v>3338</v>
      </c>
      <c r="W129" s="109" t="s">
        <v>3339</v>
      </c>
      <c r="X129" s="109" t="s">
        <v>3340</v>
      </c>
      <c r="Y129" s="109" t="s">
        <v>3341</v>
      </c>
      <c r="Z129" s="109" t="s">
        <v>3342</v>
      </c>
      <c r="AA129" s="109" t="s">
        <v>3343</v>
      </c>
      <c r="AB129" s="109" t="s">
        <v>3344</v>
      </c>
      <c r="AC129" s="109" t="s">
        <v>3345</v>
      </c>
      <c r="AD129" s="109" t="s">
        <v>3346</v>
      </c>
      <c r="AE129" s="109" t="s">
        <v>3347</v>
      </c>
      <c r="AF129" s="109" t="s">
        <v>3348</v>
      </c>
    </row>
    <row r="130" spans="1:32">
      <c r="A130" s="65" t="s">
        <v>1176</v>
      </c>
      <c r="B130" s="65" t="s">
        <v>1183</v>
      </c>
      <c r="C130" s="109" t="s">
        <v>3349</v>
      </c>
      <c r="D130" s="109" t="s">
        <v>3330</v>
      </c>
      <c r="E130" s="109" t="s">
        <v>3350</v>
      </c>
      <c r="F130" s="109" t="s">
        <v>3351</v>
      </c>
      <c r="G130" s="109" t="s">
        <v>3352</v>
      </c>
      <c r="H130" s="109" t="s">
        <v>3353</v>
      </c>
      <c r="I130" s="109" t="s">
        <v>3354</v>
      </c>
      <c r="J130" s="109" t="s">
        <v>3355</v>
      </c>
      <c r="K130" s="109" t="s">
        <v>3356</v>
      </c>
      <c r="L130" s="109" t="s">
        <v>3357</v>
      </c>
      <c r="M130" s="109" t="s">
        <v>3358</v>
      </c>
      <c r="N130" s="109" t="s">
        <v>3359</v>
      </c>
      <c r="O130" s="109" t="s">
        <v>3360</v>
      </c>
      <c r="P130" s="109" t="s">
        <v>3361</v>
      </c>
      <c r="Q130" s="109" t="s">
        <v>3362</v>
      </c>
      <c r="R130" s="109" t="s">
        <v>3363</v>
      </c>
      <c r="S130" s="109" t="s">
        <v>3364</v>
      </c>
      <c r="T130" s="109" t="s">
        <v>3365</v>
      </c>
      <c r="U130" s="109" t="s">
        <v>3366</v>
      </c>
      <c r="V130" s="109" t="s">
        <v>3367</v>
      </c>
      <c r="W130" s="109" t="s">
        <v>3368</v>
      </c>
      <c r="X130" s="109" t="s">
        <v>3332</v>
      </c>
      <c r="Y130" s="109" t="s">
        <v>3369</v>
      </c>
      <c r="Z130" s="109" t="s">
        <v>3370</v>
      </c>
      <c r="AA130" s="109" t="s">
        <v>3371</v>
      </c>
      <c r="AB130" s="109" t="s">
        <v>3372</v>
      </c>
      <c r="AC130" s="109" t="s">
        <v>3373</v>
      </c>
      <c r="AD130" s="109" t="s">
        <v>3374</v>
      </c>
      <c r="AE130" s="109" t="s">
        <v>3375</v>
      </c>
      <c r="AF130" s="109" t="s">
        <v>3376</v>
      </c>
    </row>
    <row r="131" spans="1:32">
      <c r="A131" s="65" t="s">
        <v>1176</v>
      </c>
      <c r="B131" s="65" t="s">
        <v>1185</v>
      </c>
      <c r="C131" s="109" t="s">
        <v>3377</v>
      </c>
      <c r="D131" s="109" t="s">
        <v>3378</v>
      </c>
      <c r="E131" s="109" t="s">
        <v>3379</v>
      </c>
      <c r="F131" s="109" t="s">
        <v>3380</v>
      </c>
      <c r="G131" s="109" t="s">
        <v>3381</v>
      </c>
      <c r="H131" s="109" t="s">
        <v>3382</v>
      </c>
      <c r="I131" s="109" t="s">
        <v>3383</v>
      </c>
      <c r="J131" s="109" t="s">
        <v>3384</v>
      </c>
      <c r="K131" s="109" t="s">
        <v>3385</v>
      </c>
      <c r="L131" s="109" t="s">
        <v>3386</v>
      </c>
      <c r="M131" s="109" t="s">
        <v>3387</v>
      </c>
      <c r="N131" s="109" t="s">
        <v>3388</v>
      </c>
      <c r="O131" s="109" t="s">
        <v>3389</v>
      </c>
      <c r="P131" s="109" t="s">
        <v>3390</v>
      </c>
      <c r="Q131" s="109" t="s">
        <v>3391</v>
      </c>
      <c r="R131" s="109" t="s">
        <v>3392</v>
      </c>
      <c r="S131" s="109" t="s">
        <v>3393</v>
      </c>
      <c r="T131" s="109" t="s">
        <v>3394</v>
      </c>
      <c r="U131" s="109" t="s">
        <v>3395</v>
      </c>
      <c r="V131" s="109" t="s">
        <v>3396</v>
      </c>
      <c r="W131" s="109" t="s">
        <v>3397</v>
      </c>
      <c r="X131" s="109" t="s">
        <v>3398</v>
      </c>
      <c r="Y131" s="109" t="s">
        <v>3399</v>
      </c>
      <c r="Z131" s="109" t="s">
        <v>3400</v>
      </c>
      <c r="AA131" s="109" t="s">
        <v>3401</v>
      </c>
      <c r="AB131" s="109" t="s">
        <v>3402</v>
      </c>
      <c r="AC131" s="109" t="s">
        <v>3403</v>
      </c>
      <c r="AD131" s="109" t="s">
        <v>3404</v>
      </c>
      <c r="AE131" s="109" t="s">
        <v>3405</v>
      </c>
      <c r="AF131" s="109" t="s">
        <v>3406</v>
      </c>
    </row>
    <row r="132" spans="1:32">
      <c r="A132" s="65" t="s">
        <v>1176</v>
      </c>
      <c r="B132" s="65" t="s">
        <v>1186</v>
      </c>
      <c r="C132" s="109" t="s">
        <v>3407</v>
      </c>
      <c r="D132" s="109" t="s">
        <v>3408</v>
      </c>
      <c r="E132" s="109" t="s">
        <v>3409</v>
      </c>
      <c r="F132" s="109" t="s">
        <v>3410</v>
      </c>
      <c r="G132" s="109" t="s">
        <v>3411</v>
      </c>
      <c r="H132" s="109" t="s">
        <v>3412</v>
      </c>
      <c r="I132" s="109" t="s">
        <v>3413</v>
      </c>
      <c r="J132" s="109" t="s">
        <v>3414</v>
      </c>
      <c r="K132" s="109" t="s">
        <v>3415</v>
      </c>
      <c r="L132" s="109" t="s">
        <v>3416</v>
      </c>
      <c r="M132" s="109" t="s">
        <v>3417</v>
      </c>
      <c r="N132" s="109" t="s">
        <v>3418</v>
      </c>
      <c r="O132" s="109" t="s">
        <v>3419</v>
      </c>
      <c r="P132" s="109" t="s">
        <v>3420</v>
      </c>
      <c r="Q132" s="109" t="s">
        <v>3421</v>
      </c>
      <c r="R132" s="109" t="s">
        <v>3422</v>
      </c>
      <c r="S132" s="109" t="s">
        <v>3423</v>
      </c>
      <c r="T132" s="109" t="s">
        <v>3424</v>
      </c>
      <c r="U132" s="109" t="s">
        <v>3425</v>
      </c>
      <c r="V132" s="109" t="s">
        <v>3426</v>
      </c>
      <c r="W132" s="109" t="s">
        <v>3427</v>
      </c>
      <c r="X132" s="109" t="s">
        <v>3428</v>
      </c>
      <c r="Y132" s="109" t="s">
        <v>3429</v>
      </c>
      <c r="Z132" s="109" t="s">
        <v>3430</v>
      </c>
      <c r="AA132" s="109" t="s">
        <v>3431</v>
      </c>
      <c r="AB132" s="109" t="s">
        <v>3432</v>
      </c>
      <c r="AC132" s="109" t="s">
        <v>3433</v>
      </c>
      <c r="AD132" s="109" t="s">
        <v>3434</v>
      </c>
      <c r="AE132" s="109" t="s">
        <v>3364</v>
      </c>
      <c r="AF132" s="109" t="s">
        <v>3435</v>
      </c>
    </row>
    <row r="133" spans="1:32">
      <c r="A133" s="65" t="s">
        <v>1176</v>
      </c>
      <c r="B133" s="65" t="s">
        <v>1188</v>
      </c>
      <c r="C133" s="109" t="s">
        <v>3436</v>
      </c>
      <c r="D133" s="109" t="s">
        <v>3437</v>
      </c>
      <c r="E133" s="109" t="s">
        <v>3423</v>
      </c>
      <c r="F133" s="109" t="s">
        <v>3438</v>
      </c>
      <c r="G133" s="109" t="s">
        <v>3439</v>
      </c>
      <c r="H133" s="109" t="s">
        <v>3440</v>
      </c>
      <c r="I133" s="109" t="s">
        <v>3441</v>
      </c>
      <c r="J133" s="109" t="s">
        <v>3442</v>
      </c>
      <c r="K133" s="109" t="s">
        <v>3443</v>
      </c>
      <c r="L133" s="109" t="s">
        <v>3444</v>
      </c>
      <c r="M133" s="109" t="s">
        <v>3369</v>
      </c>
      <c r="N133" s="109" t="s">
        <v>3445</v>
      </c>
      <c r="O133" s="109" t="s">
        <v>3446</v>
      </c>
      <c r="P133" s="109" t="s">
        <v>3332</v>
      </c>
      <c r="Q133" s="109" t="s">
        <v>3447</v>
      </c>
      <c r="R133" s="109" t="s">
        <v>3448</v>
      </c>
      <c r="S133" s="109" t="s">
        <v>3449</v>
      </c>
      <c r="T133" s="109" t="s">
        <v>3450</v>
      </c>
      <c r="U133" s="109" t="s">
        <v>3451</v>
      </c>
      <c r="V133" s="109" t="s">
        <v>3452</v>
      </c>
      <c r="W133" s="109" t="s">
        <v>3453</v>
      </c>
      <c r="X133" s="109" t="s">
        <v>3454</v>
      </c>
      <c r="Y133" s="109" t="s">
        <v>3455</v>
      </c>
      <c r="Z133" s="109" t="s">
        <v>3456</v>
      </c>
      <c r="AA133" s="109" t="s">
        <v>3335</v>
      </c>
      <c r="AB133" s="109" t="s">
        <v>3457</v>
      </c>
      <c r="AC133" s="109" t="s">
        <v>3458</v>
      </c>
      <c r="AD133" s="109" t="s">
        <v>3459</v>
      </c>
      <c r="AE133" s="109" t="s">
        <v>3460</v>
      </c>
      <c r="AF133" s="109" t="s">
        <v>3461</v>
      </c>
    </row>
    <row r="134" spans="1:32">
      <c r="A134" s="65" t="s">
        <v>1176</v>
      </c>
      <c r="B134" s="65" t="s">
        <v>1189</v>
      </c>
      <c r="C134" s="109" t="s">
        <v>3462</v>
      </c>
      <c r="D134" s="109" t="s">
        <v>3463</v>
      </c>
      <c r="E134" s="109" t="s">
        <v>3464</v>
      </c>
      <c r="F134" s="109" t="s">
        <v>3465</v>
      </c>
      <c r="G134" s="109" t="s">
        <v>3466</v>
      </c>
      <c r="H134" s="109" t="s">
        <v>3467</v>
      </c>
      <c r="I134" s="109" t="s">
        <v>3468</v>
      </c>
      <c r="J134" s="109" t="s">
        <v>3469</v>
      </c>
      <c r="K134" s="109" t="s">
        <v>3470</v>
      </c>
      <c r="L134" s="109" t="s">
        <v>3471</v>
      </c>
      <c r="M134" s="109" t="s">
        <v>3472</v>
      </c>
      <c r="N134" s="109" t="s">
        <v>3473</v>
      </c>
      <c r="O134" s="109" t="s">
        <v>3474</v>
      </c>
      <c r="P134" s="109" t="s">
        <v>3475</v>
      </c>
      <c r="Q134" s="109" t="s">
        <v>3476</v>
      </c>
      <c r="R134" s="109" t="s">
        <v>3477</v>
      </c>
      <c r="S134" s="109" t="s">
        <v>3478</v>
      </c>
      <c r="T134" s="109" t="s">
        <v>3479</v>
      </c>
      <c r="U134" s="109" t="s">
        <v>3480</v>
      </c>
      <c r="V134" s="109" t="s">
        <v>3481</v>
      </c>
      <c r="W134" s="109" t="s">
        <v>3482</v>
      </c>
      <c r="X134" s="109" t="s">
        <v>3483</v>
      </c>
      <c r="Y134" s="109" t="s">
        <v>3484</v>
      </c>
      <c r="Z134" s="109" t="s">
        <v>3485</v>
      </c>
      <c r="AA134" s="109" t="s">
        <v>3368</v>
      </c>
      <c r="AB134" s="109" t="s">
        <v>3486</v>
      </c>
      <c r="AC134" s="109" t="s">
        <v>3487</v>
      </c>
      <c r="AD134" s="109" t="s">
        <v>3488</v>
      </c>
      <c r="AE134" s="109" t="s">
        <v>3489</v>
      </c>
      <c r="AF134" s="109" t="s">
        <v>3490</v>
      </c>
    </row>
    <row r="135" spans="1:32">
      <c r="A135" s="65" t="s">
        <v>1176</v>
      </c>
      <c r="B135" s="65" t="s">
        <v>1191</v>
      </c>
      <c r="C135" s="109" t="s">
        <v>3491</v>
      </c>
      <c r="D135" s="109" t="s">
        <v>3492</v>
      </c>
      <c r="E135" s="109" t="s">
        <v>3493</v>
      </c>
      <c r="F135" s="109" t="s">
        <v>3494</v>
      </c>
      <c r="G135" s="109" t="s">
        <v>3495</v>
      </c>
      <c r="H135" s="109" t="s">
        <v>3496</v>
      </c>
      <c r="I135" s="109" t="s">
        <v>3497</v>
      </c>
      <c r="J135" s="109" t="s">
        <v>3498</v>
      </c>
      <c r="K135" s="109" t="s">
        <v>3499</v>
      </c>
      <c r="L135" s="109" t="s">
        <v>3500</v>
      </c>
      <c r="M135" s="109" t="s">
        <v>3501</v>
      </c>
      <c r="N135" s="109" t="s">
        <v>3502</v>
      </c>
      <c r="O135" s="109" t="s">
        <v>3503</v>
      </c>
      <c r="P135" s="109" t="s">
        <v>3504</v>
      </c>
      <c r="Q135" s="109" t="s">
        <v>3505</v>
      </c>
      <c r="R135" s="109" t="s">
        <v>3506</v>
      </c>
      <c r="S135" s="109" t="s">
        <v>3507</v>
      </c>
      <c r="T135" s="109" t="s">
        <v>3508</v>
      </c>
      <c r="U135" s="109" t="s">
        <v>3509</v>
      </c>
      <c r="V135" s="109" t="s">
        <v>3510</v>
      </c>
      <c r="W135" s="109" t="s">
        <v>3511</v>
      </c>
      <c r="X135" s="109" t="s">
        <v>3512</v>
      </c>
      <c r="Y135" s="109" t="s">
        <v>3513</v>
      </c>
      <c r="Z135" s="109" t="s">
        <v>3336</v>
      </c>
      <c r="AA135" s="109" t="s">
        <v>3514</v>
      </c>
      <c r="AB135" s="109" t="s">
        <v>3515</v>
      </c>
      <c r="AC135" s="109" t="s">
        <v>3516</v>
      </c>
      <c r="AD135" s="109" t="s">
        <v>3517</v>
      </c>
      <c r="AE135" s="109" t="s">
        <v>3518</v>
      </c>
      <c r="AF135" s="109" t="s">
        <v>3471</v>
      </c>
    </row>
    <row r="136" spans="1:32">
      <c r="A136" s="65" t="s">
        <v>1207</v>
      </c>
      <c r="B136" s="65" t="s">
        <v>1214</v>
      </c>
      <c r="C136" s="109" t="s">
        <v>3436</v>
      </c>
      <c r="D136" s="109" t="s">
        <v>3519</v>
      </c>
      <c r="E136" s="109" t="s">
        <v>3520</v>
      </c>
      <c r="F136" s="109" t="s">
        <v>3521</v>
      </c>
      <c r="G136" s="109" t="s">
        <v>3522</v>
      </c>
      <c r="H136" s="109" t="s">
        <v>3459</v>
      </c>
      <c r="I136" s="109" t="s">
        <v>3523</v>
      </c>
      <c r="J136" s="109" t="s">
        <v>3524</v>
      </c>
      <c r="K136" s="109" t="s">
        <v>3525</v>
      </c>
      <c r="L136" s="109" t="s">
        <v>3526</v>
      </c>
      <c r="M136" s="109" t="s">
        <v>3527</v>
      </c>
      <c r="N136" s="109" t="s">
        <v>3334</v>
      </c>
      <c r="O136" s="109" t="s">
        <v>3331</v>
      </c>
      <c r="P136" s="109" t="s">
        <v>3332</v>
      </c>
      <c r="Q136" s="109" t="s">
        <v>3528</v>
      </c>
      <c r="R136" s="109" t="s">
        <v>3529</v>
      </c>
      <c r="S136" s="109" t="s">
        <v>3530</v>
      </c>
      <c r="T136" s="109" t="s">
        <v>3531</v>
      </c>
      <c r="U136" s="109" t="s">
        <v>3532</v>
      </c>
      <c r="V136" s="109" t="s">
        <v>3533</v>
      </c>
      <c r="W136" s="109" t="s">
        <v>3534</v>
      </c>
      <c r="X136" s="109" t="s">
        <v>3535</v>
      </c>
      <c r="Y136" s="109" t="s">
        <v>3536</v>
      </c>
      <c r="Z136" s="109" t="s">
        <v>3537</v>
      </c>
      <c r="AA136" s="109" t="s">
        <v>3538</v>
      </c>
      <c r="AB136" s="109" t="s">
        <v>3539</v>
      </c>
      <c r="AC136" s="109" t="s">
        <v>3540</v>
      </c>
      <c r="AD136" s="109" t="s">
        <v>3440</v>
      </c>
      <c r="AE136" s="109" t="s">
        <v>3541</v>
      </c>
      <c r="AF136" s="109" t="s">
        <v>3542</v>
      </c>
    </row>
    <row r="137" spans="1:32">
      <c r="A137" s="65" t="s">
        <v>1207</v>
      </c>
      <c r="B137" s="65" t="s">
        <v>1215</v>
      </c>
      <c r="C137" s="109" t="s">
        <v>3543</v>
      </c>
      <c r="D137" s="109" t="s">
        <v>3544</v>
      </c>
      <c r="E137" s="109" t="s">
        <v>3545</v>
      </c>
      <c r="F137" s="109" t="s">
        <v>3546</v>
      </c>
      <c r="G137" s="109" t="s">
        <v>3547</v>
      </c>
      <c r="H137" s="109" t="s">
        <v>3410</v>
      </c>
      <c r="I137" s="109" t="s">
        <v>3548</v>
      </c>
      <c r="J137" s="109" t="s">
        <v>3492</v>
      </c>
      <c r="K137" s="109" t="s">
        <v>3549</v>
      </c>
      <c r="L137" s="109" t="s">
        <v>3550</v>
      </c>
      <c r="M137" s="109" t="s">
        <v>3354</v>
      </c>
      <c r="N137" s="109" t="s">
        <v>3551</v>
      </c>
      <c r="O137" s="109" t="s">
        <v>3552</v>
      </c>
      <c r="P137" s="109" t="s">
        <v>3504</v>
      </c>
      <c r="Q137" s="109" t="s">
        <v>3553</v>
      </c>
      <c r="R137" s="109" t="s">
        <v>3554</v>
      </c>
      <c r="S137" s="109" t="s">
        <v>3555</v>
      </c>
      <c r="T137" s="109" t="s">
        <v>3556</v>
      </c>
      <c r="U137" s="109" t="s">
        <v>3557</v>
      </c>
      <c r="V137" s="109" t="s">
        <v>3558</v>
      </c>
      <c r="W137" s="109" t="s">
        <v>3525</v>
      </c>
      <c r="X137" s="109" t="s">
        <v>3559</v>
      </c>
      <c r="Y137" s="109" t="s">
        <v>3368</v>
      </c>
      <c r="Z137" s="109" t="s">
        <v>3486</v>
      </c>
      <c r="AA137" s="109" t="s">
        <v>3484</v>
      </c>
      <c r="AB137" s="109" t="s">
        <v>3560</v>
      </c>
      <c r="AC137" s="109" t="s">
        <v>3561</v>
      </c>
      <c r="AD137" s="109" t="s">
        <v>3562</v>
      </c>
      <c r="AE137" s="109" t="s">
        <v>3563</v>
      </c>
      <c r="AF137" s="109" t="s">
        <v>3488</v>
      </c>
    </row>
    <row r="138" spans="1:32">
      <c r="A138" s="65" t="s">
        <v>1207</v>
      </c>
      <c r="B138" s="65" t="s">
        <v>1216</v>
      </c>
      <c r="C138" s="109" t="s">
        <v>3564</v>
      </c>
      <c r="D138" s="109" t="s">
        <v>3565</v>
      </c>
      <c r="E138" s="109" t="s">
        <v>3491</v>
      </c>
      <c r="F138" s="109" t="s">
        <v>3566</v>
      </c>
      <c r="G138" s="109" t="s">
        <v>3520</v>
      </c>
      <c r="H138" s="109" t="s">
        <v>3567</v>
      </c>
      <c r="I138" s="109" t="s">
        <v>3497</v>
      </c>
      <c r="J138" s="109" t="s">
        <v>3568</v>
      </c>
      <c r="K138" s="109" t="s">
        <v>3368</v>
      </c>
      <c r="L138" s="109" t="s">
        <v>3569</v>
      </c>
      <c r="M138" s="109" t="s">
        <v>3570</v>
      </c>
      <c r="N138" s="109" t="s">
        <v>3571</v>
      </c>
      <c r="O138" s="109" t="s">
        <v>3572</v>
      </c>
      <c r="P138" s="109" t="s">
        <v>3573</v>
      </c>
      <c r="Q138" s="109" t="s">
        <v>3574</v>
      </c>
      <c r="R138" s="109" t="s">
        <v>3575</v>
      </c>
      <c r="S138" s="109" t="s">
        <v>3377</v>
      </c>
      <c r="T138" s="109" t="s">
        <v>3576</v>
      </c>
      <c r="U138" s="109" t="s">
        <v>3577</v>
      </c>
      <c r="V138" s="109" t="s">
        <v>3406</v>
      </c>
      <c r="W138" s="109" t="s">
        <v>3578</v>
      </c>
      <c r="X138" s="109" t="s">
        <v>3579</v>
      </c>
      <c r="Y138" s="109" t="s">
        <v>3339</v>
      </c>
      <c r="Z138" s="109" t="s">
        <v>3531</v>
      </c>
      <c r="AA138" s="109" t="s">
        <v>3339</v>
      </c>
      <c r="AB138" s="109" t="s">
        <v>3370</v>
      </c>
      <c r="AC138" s="109" t="s">
        <v>3513</v>
      </c>
      <c r="AD138" s="109" t="s">
        <v>3580</v>
      </c>
      <c r="AE138" s="109" t="s">
        <v>3581</v>
      </c>
      <c r="AF138" s="109" t="s">
        <v>3582</v>
      </c>
    </row>
    <row r="139" spans="1:32">
      <c r="A139" s="65" t="s">
        <v>1207</v>
      </c>
      <c r="B139" s="65" t="s">
        <v>1208</v>
      </c>
      <c r="C139" s="109" t="s">
        <v>3436</v>
      </c>
      <c r="D139" s="109" t="s">
        <v>3437</v>
      </c>
      <c r="E139" s="109" t="s">
        <v>3583</v>
      </c>
      <c r="F139" s="109" t="s">
        <v>3584</v>
      </c>
      <c r="G139" s="109" t="s">
        <v>3585</v>
      </c>
      <c r="H139" s="109" t="s">
        <v>3586</v>
      </c>
      <c r="I139" s="109" t="s">
        <v>3587</v>
      </c>
      <c r="J139" s="109" t="s">
        <v>3524</v>
      </c>
      <c r="K139" s="109" t="s">
        <v>3588</v>
      </c>
      <c r="L139" s="109" t="s">
        <v>3589</v>
      </c>
      <c r="M139" s="109" t="s">
        <v>3484</v>
      </c>
      <c r="N139" s="109" t="s">
        <v>3590</v>
      </c>
      <c r="O139" s="109" t="s">
        <v>3331</v>
      </c>
      <c r="P139" s="109" t="s">
        <v>3332</v>
      </c>
      <c r="Q139" s="109" t="s">
        <v>3591</v>
      </c>
      <c r="R139" s="109" t="s">
        <v>3471</v>
      </c>
      <c r="S139" s="109" t="s">
        <v>3431</v>
      </c>
      <c r="T139" s="109" t="s">
        <v>3592</v>
      </c>
      <c r="U139" s="109" t="s">
        <v>3593</v>
      </c>
      <c r="V139" s="109" t="s">
        <v>3594</v>
      </c>
      <c r="W139" s="109" t="s">
        <v>3595</v>
      </c>
      <c r="X139" s="109" t="s">
        <v>3596</v>
      </c>
      <c r="Y139" s="109" t="s">
        <v>3597</v>
      </c>
      <c r="Z139" s="109" t="s">
        <v>3598</v>
      </c>
      <c r="AA139" s="109" t="s">
        <v>3599</v>
      </c>
      <c r="AB139" s="109" t="s">
        <v>3600</v>
      </c>
      <c r="AC139" s="109" t="s">
        <v>3601</v>
      </c>
      <c r="AD139" s="109" t="s">
        <v>3602</v>
      </c>
      <c r="AE139" s="109" t="s">
        <v>3603</v>
      </c>
      <c r="AF139" s="109" t="s">
        <v>3604</v>
      </c>
    </row>
    <row r="140" spans="1:32">
      <c r="A140" s="65" t="s">
        <v>1207</v>
      </c>
      <c r="B140" s="65" t="s">
        <v>1210</v>
      </c>
      <c r="C140" s="109" t="s">
        <v>3605</v>
      </c>
      <c r="D140" s="109" t="s">
        <v>3606</v>
      </c>
      <c r="E140" s="109" t="s">
        <v>3607</v>
      </c>
      <c r="F140" s="109" t="s">
        <v>3378</v>
      </c>
      <c r="G140" s="109" t="s">
        <v>3608</v>
      </c>
      <c r="H140" s="109" t="s">
        <v>3609</v>
      </c>
      <c r="I140" s="109" t="s">
        <v>3610</v>
      </c>
      <c r="J140" s="109" t="s">
        <v>3611</v>
      </c>
      <c r="K140" s="109" t="s">
        <v>3612</v>
      </c>
      <c r="L140" s="109" t="s">
        <v>3613</v>
      </c>
      <c r="M140" s="109" t="s">
        <v>3614</v>
      </c>
      <c r="N140" s="109" t="s">
        <v>3615</v>
      </c>
      <c r="O140" s="109" t="s">
        <v>3616</v>
      </c>
      <c r="P140" s="109" t="s">
        <v>3617</v>
      </c>
      <c r="Q140" s="109" t="s">
        <v>3618</v>
      </c>
      <c r="R140" s="109" t="s">
        <v>3609</v>
      </c>
      <c r="S140" s="109" t="s">
        <v>3619</v>
      </c>
      <c r="T140" s="109" t="s">
        <v>3620</v>
      </c>
      <c r="U140" s="109" t="s">
        <v>3499</v>
      </c>
      <c r="V140" s="109" t="s">
        <v>3621</v>
      </c>
      <c r="W140" s="109" t="s">
        <v>3368</v>
      </c>
      <c r="X140" s="109" t="s">
        <v>3332</v>
      </c>
      <c r="Y140" s="109" t="s">
        <v>3622</v>
      </c>
      <c r="Z140" s="109" t="s">
        <v>3376</v>
      </c>
      <c r="AA140" s="109" t="s">
        <v>3623</v>
      </c>
      <c r="AB140" s="109" t="s">
        <v>3624</v>
      </c>
      <c r="AC140" s="109" t="s">
        <v>3625</v>
      </c>
      <c r="AD140" s="109" t="s">
        <v>3626</v>
      </c>
      <c r="AE140" s="109" t="s">
        <v>3627</v>
      </c>
      <c r="AF140" s="109" t="s">
        <v>3628</v>
      </c>
    </row>
    <row r="141" spans="1:32">
      <c r="A141" s="65" t="s">
        <v>1207</v>
      </c>
      <c r="B141" s="65" t="s">
        <v>1212</v>
      </c>
      <c r="C141" s="109" t="s">
        <v>3629</v>
      </c>
      <c r="D141" s="109" t="s">
        <v>3630</v>
      </c>
      <c r="E141" s="109" t="s">
        <v>3387</v>
      </c>
      <c r="F141" s="109" t="s">
        <v>3631</v>
      </c>
      <c r="G141" s="109" t="s">
        <v>3632</v>
      </c>
      <c r="H141" s="109" t="s">
        <v>3633</v>
      </c>
      <c r="I141" s="109" t="s">
        <v>3501</v>
      </c>
      <c r="J141" s="109" t="s">
        <v>3634</v>
      </c>
      <c r="K141" s="109" t="s">
        <v>3635</v>
      </c>
      <c r="L141" s="109" t="s">
        <v>3636</v>
      </c>
      <c r="M141" s="109" t="s">
        <v>3503</v>
      </c>
      <c r="N141" s="109" t="s">
        <v>3637</v>
      </c>
      <c r="O141" s="109" t="s">
        <v>3460</v>
      </c>
      <c r="P141" s="109" t="s">
        <v>3638</v>
      </c>
      <c r="Q141" s="109" t="s">
        <v>3381</v>
      </c>
      <c r="R141" s="109" t="s">
        <v>3639</v>
      </c>
      <c r="S141" s="109" t="s">
        <v>3640</v>
      </c>
      <c r="T141" s="109" t="s">
        <v>3508</v>
      </c>
      <c r="U141" s="109" t="s">
        <v>3641</v>
      </c>
      <c r="V141" s="109" t="s">
        <v>3642</v>
      </c>
      <c r="W141" s="109" t="s">
        <v>3643</v>
      </c>
      <c r="X141" s="109" t="s">
        <v>3644</v>
      </c>
      <c r="Y141" s="109" t="s">
        <v>3645</v>
      </c>
      <c r="Z141" s="109" t="s">
        <v>3646</v>
      </c>
      <c r="AA141" s="109" t="s">
        <v>3597</v>
      </c>
      <c r="AB141" s="109" t="s">
        <v>3647</v>
      </c>
      <c r="AC141" s="109" t="s">
        <v>3648</v>
      </c>
      <c r="AD141" s="109" t="s">
        <v>3517</v>
      </c>
      <c r="AE141" s="109" t="s">
        <v>3577</v>
      </c>
      <c r="AF141" s="109" t="s">
        <v>3649</v>
      </c>
    </row>
    <row r="142" spans="1:32">
      <c r="A142" s="65" t="s">
        <v>1218</v>
      </c>
      <c r="B142" s="65" t="s">
        <v>1219</v>
      </c>
      <c r="C142" s="109" t="s">
        <v>3673</v>
      </c>
      <c r="D142" s="109" t="s">
        <v>3674</v>
      </c>
      <c r="E142" s="109" t="s">
        <v>3675</v>
      </c>
      <c r="F142" s="109" t="s">
        <v>3676</v>
      </c>
      <c r="G142" s="109" t="s">
        <v>3677</v>
      </c>
      <c r="H142" s="109" t="s">
        <v>3678</v>
      </c>
      <c r="I142" s="109" t="s">
        <v>3679</v>
      </c>
      <c r="J142" s="109" t="s">
        <v>3680</v>
      </c>
      <c r="K142" s="109" t="s">
        <v>3681</v>
      </c>
      <c r="L142" s="109" t="s">
        <v>3682</v>
      </c>
      <c r="M142" s="109" t="s">
        <v>3683</v>
      </c>
      <c r="N142" s="109" t="s">
        <v>3684</v>
      </c>
    </row>
    <row r="143" spans="1:32">
      <c r="A143" s="65" t="s">
        <v>1218</v>
      </c>
      <c r="B143" s="65" t="s">
        <v>1221</v>
      </c>
      <c r="C143" s="109" t="s">
        <v>3635</v>
      </c>
      <c r="D143" s="109" t="s">
        <v>3650</v>
      </c>
      <c r="E143" s="109" t="s">
        <v>3651</v>
      </c>
      <c r="F143" s="109" t="s">
        <v>3606</v>
      </c>
      <c r="G143" s="109" t="s">
        <v>3652</v>
      </c>
      <c r="H143" s="109" t="s">
        <v>3653</v>
      </c>
      <c r="I143" s="109" t="s">
        <v>3654</v>
      </c>
      <c r="J143" s="109" t="s">
        <v>3655</v>
      </c>
      <c r="K143" s="109" t="s">
        <v>3552</v>
      </c>
      <c r="L143" s="109" t="s">
        <v>3656</v>
      </c>
      <c r="M143" s="109" t="s">
        <v>3657</v>
      </c>
      <c r="N143" s="109" t="s">
        <v>3658</v>
      </c>
      <c r="O143" s="109" t="s">
        <v>3659</v>
      </c>
      <c r="P143" s="109" t="s">
        <v>3660</v>
      </c>
      <c r="Q143" s="109" t="s">
        <v>3652</v>
      </c>
      <c r="R143" s="109" t="s">
        <v>3661</v>
      </c>
      <c r="S143" s="109" t="s">
        <v>3662</v>
      </c>
      <c r="T143" s="109" t="s">
        <v>3663</v>
      </c>
      <c r="U143" s="109" t="s">
        <v>3664</v>
      </c>
      <c r="V143" s="109" t="s">
        <v>3665</v>
      </c>
      <c r="W143" s="109" t="s">
        <v>3666</v>
      </c>
      <c r="X143" s="109" t="s">
        <v>3667</v>
      </c>
      <c r="Y143" s="109" t="s">
        <v>3668</v>
      </c>
      <c r="Z143" s="109" t="s">
        <v>3669</v>
      </c>
      <c r="AA143" s="109" t="s">
        <v>3645</v>
      </c>
      <c r="AB143" s="109" t="s">
        <v>3670</v>
      </c>
      <c r="AC143" s="109" t="s">
        <v>3671</v>
      </c>
      <c r="AD143" s="109" t="s">
        <v>3672</v>
      </c>
      <c r="AE143" s="109" t="s">
        <v>3530</v>
      </c>
      <c r="AF143" s="109" t="s">
        <v>3512</v>
      </c>
    </row>
    <row r="144" spans="1:32">
      <c r="A144" s="65" t="s">
        <v>1226</v>
      </c>
      <c r="B144" s="65" t="s">
        <v>1231</v>
      </c>
      <c r="C144" s="109" t="s">
        <v>2581</v>
      </c>
      <c r="D144" s="109" t="s">
        <v>3781</v>
      </c>
      <c r="E144" s="109" t="s">
        <v>2564</v>
      </c>
      <c r="F144" s="109" t="s">
        <v>3781</v>
      </c>
      <c r="G144" s="109" t="s">
        <v>2571</v>
      </c>
      <c r="H144" s="109" t="s">
        <v>3782</v>
      </c>
      <c r="I144" s="109" t="s">
        <v>2571</v>
      </c>
      <c r="J144" s="109" t="s">
        <v>3783</v>
      </c>
      <c r="K144" s="109" t="s">
        <v>2957</v>
      </c>
      <c r="L144" s="109" t="s">
        <v>3784</v>
      </c>
      <c r="M144" s="109" t="s">
        <v>1418</v>
      </c>
      <c r="N144" s="109" t="s">
        <v>3781</v>
      </c>
      <c r="O144" s="109" t="s">
        <v>1418</v>
      </c>
      <c r="P144" s="109" t="s">
        <v>3785</v>
      </c>
      <c r="Q144" s="109" t="s">
        <v>2479</v>
      </c>
      <c r="R144" s="109" t="s">
        <v>3786</v>
      </c>
      <c r="S144" s="109" t="s">
        <v>2479</v>
      </c>
      <c r="T144" s="109" t="s">
        <v>3787</v>
      </c>
      <c r="U144" s="109" t="s">
        <v>1418</v>
      </c>
      <c r="V144" s="109" t="s">
        <v>3786</v>
      </c>
      <c r="W144" s="109" t="s">
        <v>1418</v>
      </c>
      <c r="X144" s="109" t="s">
        <v>3787</v>
      </c>
      <c r="Y144" s="109" t="s">
        <v>2957</v>
      </c>
      <c r="Z144" s="109" t="s">
        <v>3785</v>
      </c>
    </row>
    <row r="145" spans="1:32">
      <c r="A145" s="65" t="s">
        <v>1226</v>
      </c>
      <c r="B145" s="65" t="s">
        <v>1233</v>
      </c>
      <c r="C145" s="109" t="s">
        <v>2962</v>
      </c>
      <c r="D145" s="109" t="s">
        <v>3781</v>
      </c>
      <c r="E145" s="109" t="s">
        <v>2962</v>
      </c>
      <c r="F145" s="109" t="s">
        <v>3781</v>
      </c>
      <c r="G145" s="109" t="s">
        <v>2540</v>
      </c>
      <c r="H145" s="109" t="s">
        <v>3784</v>
      </c>
      <c r="I145" s="109" t="s">
        <v>2587</v>
      </c>
      <c r="J145" s="109" t="s">
        <v>3782</v>
      </c>
      <c r="K145" s="109" t="s">
        <v>2587</v>
      </c>
      <c r="L145" s="109" t="s">
        <v>3788</v>
      </c>
      <c r="M145" s="109" t="s">
        <v>2581</v>
      </c>
      <c r="N145" s="109" t="s">
        <v>3789</v>
      </c>
      <c r="O145" s="109" t="s">
        <v>2581</v>
      </c>
      <c r="P145" s="109" t="s">
        <v>3788</v>
      </c>
      <c r="Q145" s="109" t="s">
        <v>2571</v>
      </c>
      <c r="R145" s="109" t="s">
        <v>3788</v>
      </c>
      <c r="S145" s="109" t="s">
        <v>2581</v>
      </c>
      <c r="T145" s="109" t="s">
        <v>3783</v>
      </c>
      <c r="U145" s="109" t="s">
        <v>2581</v>
      </c>
      <c r="V145" s="109" t="s">
        <v>3782</v>
      </c>
      <c r="W145" s="109" t="s">
        <v>2581</v>
      </c>
      <c r="X145" s="109" t="s">
        <v>3784</v>
      </c>
      <c r="Y145" s="109" t="s">
        <v>2587</v>
      </c>
      <c r="Z145" s="109" t="s">
        <v>3784</v>
      </c>
      <c r="AA145" s="109" t="s">
        <v>2587</v>
      </c>
      <c r="AB145" s="109" t="s">
        <v>3781</v>
      </c>
    </row>
    <row r="146" spans="1:32">
      <c r="A146" s="65" t="s">
        <v>1226</v>
      </c>
      <c r="B146" s="65" t="s">
        <v>1234</v>
      </c>
      <c r="C146" s="109" t="s">
        <v>2564</v>
      </c>
      <c r="D146" s="109" t="s">
        <v>3783</v>
      </c>
      <c r="E146" s="109" t="s">
        <v>2571</v>
      </c>
      <c r="F146" s="109" t="s">
        <v>3788</v>
      </c>
      <c r="G146" s="109" t="s">
        <v>2957</v>
      </c>
      <c r="H146" s="109" t="s">
        <v>3788</v>
      </c>
      <c r="I146" s="109" t="s">
        <v>2957</v>
      </c>
      <c r="J146" s="109" t="s">
        <v>3783</v>
      </c>
      <c r="K146" s="109" t="s">
        <v>2957</v>
      </c>
      <c r="L146" s="109" t="s">
        <v>3782</v>
      </c>
    </row>
    <row r="147" spans="1:32">
      <c r="A147" s="65" t="s">
        <v>1236</v>
      </c>
      <c r="B147" s="65" t="s">
        <v>1237</v>
      </c>
      <c r="C147" s="109" t="s">
        <v>2957</v>
      </c>
      <c r="D147" s="109" t="s">
        <v>3790</v>
      </c>
      <c r="E147" s="109" t="s">
        <v>2581</v>
      </c>
      <c r="F147" s="109" t="s">
        <v>3791</v>
      </c>
      <c r="G147" s="109" t="s">
        <v>2581</v>
      </c>
      <c r="H147" s="109" t="s">
        <v>3792</v>
      </c>
      <c r="I147" s="109" t="s">
        <v>2581</v>
      </c>
      <c r="J147" s="109" t="s">
        <v>3781</v>
      </c>
      <c r="K147" s="109" t="s">
        <v>2571</v>
      </c>
      <c r="L147" s="109" t="s">
        <v>3785</v>
      </c>
      <c r="M147" s="109" t="s">
        <v>1418</v>
      </c>
      <c r="N147" s="109" t="s">
        <v>3783</v>
      </c>
      <c r="O147" s="109" t="s">
        <v>2570</v>
      </c>
      <c r="P147" s="109" t="s">
        <v>3793</v>
      </c>
      <c r="Q147" s="109" t="s">
        <v>3174</v>
      </c>
      <c r="R147" s="109" t="s">
        <v>3784</v>
      </c>
      <c r="S147" s="109" t="s">
        <v>2481</v>
      </c>
      <c r="T147" s="109" t="s">
        <v>3794</v>
      </c>
      <c r="U147" s="109" t="s">
        <v>2481</v>
      </c>
      <c r="V147" s="109" t="s">
        <v>3785</v>
      </c>
      <c r="W147" s="109" t="s">
        <v>2481</v>
      </c>
      <c r="X147" s="109" t="s">
        <v>3792</v>
      </c>
      <c r="Y147" s="109" t="s">
        <v>3795</v>
      </c>
      <c r="Z147" s="109" t="s">
        <v>3796</v>
      </c>
      <c r="AA147" s="109" t="s">
        <v>2568</v>
      </c>
      <c r="AB147" s="109" t="s">
        <v>3796</v>
      </c>
      <c r="AC147" s="109" t="s">
        <v>3174</v>
      </c>
      <c r="AD147" s="109" t="s">
        <v>3797</v>
      </c>
      <c r="AE147" s="109" t="s">
        <v>2570</v>
      </c>
      <c r="AF147" s="109" t="s">
        <v>3798</v>
      </c>
    </row>
    <row r="148" spans="1:32">
      <c r="A148" s="65" t="s">
        <v>1236</v>
      </c>
      <c r="B148" s="65" t="s">
        <v>1239</v>
      </c>
      <c r="C148" s="109" t="s">
        <v>2542</v>
      </c>
      <c r="D148" s="109" t="s">
        <v>3799</v>
      </c>
      <c r="E148" s="109" t="s">
        <v>2536</v>
      </c>
      <c r="F148" s="109" t="s">
        <v>3799</v>
      </c>
      <c r="G148" s="109" t="s">
        <v>2542</v>
      </c>
      <c r="H148" s="109" t="s">
        <v>3800</v>
      </c>
      <c r="I148" s="109" t="s">
        <v>2971</v>
      </c>
      <c r="J148" s="109" t="s">
        <v>3782</v>
      </c>
      <c r="K148" s="109" t="s">
        <v>3102</v>
      </c>
      <c r="L148" s="109" t="s">
        <v>3782</v>
      </c>
      <c r="M148" s="109" t="s">
        <v>2971</v>
      </c>
      <c r="N148" s="109" t="s">
        <v>3793</v>
      </c>
      <c r="O148" s="109" t="s">
        <v>2542</v>
      </c>
      <c r="P148" s="109" t="s">
        <v>3789</v>
      </c>
      <c r="Q148" s="109" t="s">
        <v>2563</v>
      </c>
      <c r="R148" s="109" t="s">
        <v>3801</v>
      </c>
      <c r="S148" s="109" t="s">
        <v>2563</v>
      </c>
      <c r="T148" s="109" t="s">
        <v>3802</v>
      </c>
      <c r="U148" s="109" t="s">
        <v>2540</v>
      </c>
      <c r="V148" s="109" t="s">
        <v>3801</v>
      </c>
      <c r="W148" s="109" t="s">
        <v>2587</v>
      </c>
      <c r="X148" s="109" t="s">
        <v>3803</v>
      </c>
      <c r="Y148" s="109" t="s">
        <v>2962</v>
      </c>
      <c r="Z148" s="109" t="s">
        <v>3784</v>
      </c>
      <c r="AA148" s="109" t="s">
        <v>2587</v>
      </c>
      <c r="AB148" s="109" t="s">
        <v>3781</v>
      </c>
      <c r="AC148" s="109" t="s">
        <v>2540</v>
      </c>
      <c r="AD148" s="109" t="s">
        <v>3804</v>
      </c>
      <c r="AE148" s="109" t="s">
        <v>2554</v>
      </c>
      <c r="AF148" s="109" t="s">
        <v>3805</v>
      </c>
    </row>
    <row r="149" spans="1:32">
      <c r="A149" s="65" t="s">
        <v>1236</v>
      </c>
      <c r="B149" s="65" t="s">
        <v>1240</v>
      </c>
      <c r="C149" s="109" t="s">
        <v>2957</v>
      </c>
      <c r="D149" s="109" t="s">
        <v>3788</v>
      </c>
      <c r="E149" s="109" t="s">
        <v>2571</v>
      </c>
      <c r="F149" s="109" t="s">
        <v>3803</v>
      </c>
      <c r="G149" s="109" t="s">
        <v>2587</v>
      </c>
      <c r="H149" s="109" t="s">
        <v>3802</v>
      </c>
      <c r="I149" s="109" t="s">
        <v>2581</v>
      </c>
      <c r="J149" s="109" t="s">
        <v>3801</v>
      </c>
      <c r="K149" s="109" t="s">
        <v>2957</v>
      </c>
      <c r="L149" s="109" t="s">
        <v>3806</v>
      </c>
      <c r="M149" s="109" t="s">
        <v>1418</v>
      </c>
      <c r="N149" s="109" t="s">
        <v>3806</v>
      </c>
      <c r="O149" s="109" t="s">
        <v>2479</v>
      </c>
      <c r="P149" s="109" t="s">
        <v>3806</v>
      </c>
      <c r="Q149" s="109" t="s">
        <v>2479</v>
      </c>
      <c r="R149" s="109" t="s">
        <v>3802</v>
      </c>
      <c r="S149" s="109" t="s">
        <v>1420</v>
      </c>
      <c r="T149" s="109" t="s">
        <v>3803</v>
      </c>
      <c r="U149" s="109" t="s">
        <v>2570</v>
      </c>
      <c r="V149" s="109" t="s">
        <v>3788</v>
      </c>
      <c r="W149" s="109" t="s">
        <v>1420</v>
      </c>
      <c r="X149" s="109" t="s">
        <v>3793</v>
      </c>
      <c r="Y149" s="109" t="s">
        <v>2479</v>
      </c>
      <c r="Z149" s="109" t="s">
        <v>3793</v>
      </c>
      <c r="AA149" s="109" t="s">
        <v>1418</v>
      </c>
      <c r="AB149" s="109" t="s">
        <v>3793</v>
      </c>
    </row>
    <row r="150" spans="1:32">
      <c r="A150" s="65" t="s">
        <v>1242</v>
      </c>
      <c r="B150" s="65" t="s">
        <v>1251</v>
      </c>
      <c r="C150" s="109" t="s">
        <v>3819</v>
      </c>
      <c r="D150" s="109" t="s">
        <v>3820</v>
      </c>
      <c r="E150" s="109" t="s">
        <v>3821</v>
      </c>
      <c r="F150" s="109" t="s">
        <v>3822</v>
      </c>
      <c r="G150" s="109" t="s">
        <v>3823</v>
      </c>
      <c r="H150" s="109" t="s">
        <v>3824</v>
      </c>
      <c r="I150" s="109" t="s">
        <v>3825</v>
      </c>
      <c r="J150" s="109" t="s">
        <v>3826</v>
      </c>
      <c r="K150" s="109" t="s">
        <v>3827</v>
      </c>
      <c r="L150" s="109" t="s">
        <v>3828</v>
      </c>
      <c r="M150" s="109" t="s">
        <v>3829</v>
      </c>
      <c r="N150" s="109" t="s">
        <v>3830</v>
      </c>
    </row>
    <row r="151" spans="1:32">
      <c r="A151" s="65" t="s">
        <v>1242</v>
      </c>
      <c r="B151" s="65" t="s">
        <v>1252</v>
      </c>
      <c r="C151" s="109" t="s">
        <v>3831</v>
      </c>
      <c r="D151" s="109" t="s">
        <v>3832</v>
      </c>
      <c r="E151" s="109" t="s">
        <v>3833</v>
      </c>
      <c r="F151" s="109" t="s">
        <v>3834</v>
      </c>
      <c r="G151" s="109" t="s">
        <v>3835</v>
      </c>
      <c r="H151" s="109" t="s">
        <v>3836</v>
      </c>
      <c r="I151" s="109" t="s">
        <v>3837</v>
      </c>
      <c r="J151" s="109" t="s">
        <v>3838</v>
      </c>
      <c r="K151" s="109" t="s">
        <v>3839</v>
      </c>
      <c r="L151" s="109" t="s">
        <v>3840</v>
      </c>
      <c r="M151" s="109" t="s">
        <v>3831</v>
      </c>
      <c r="N151" s="109" t="s">
        <v>3841</v>
      </c>
      <c r="O151" s="109" t="s">
        <v>3842</v>
      </c>
      <c r="P151" s="109" t="s">
        <v>3843</v>
      </c>
      <c r="Q151" s="109" t="s">
        <v>3844</v>
      </c>
      <c r="R151" s="109" t="s">
        <v>3843</v>
      </c>
      <c r="S151" s="109" t="s">
        <v>3845</v>
      </c>
      <c r="T151" s="109" t="s">
        <v>3841</v>
      </c>
      <c r="U151" s="109" t="s">
        <v>3845</v>
      </c>
      <c r="V151" s="109" t="s">
        <v>3840</v>
      </c>
      <c r="W151" s="109" t="s">
        <v>3846</v>
      </c>
      <c r="X151" s="109" t="s">
        <v>3847</v>
      </c>
      <c r="Y151" s="109" t="s">
        <v>3846</v>
      </c>
      <c r="Z151" s="109" t="s">
        <v>3848</v>
      </c>
      <c r="AA151" s="109" t="s">
        <v>3846</v>
      </c>
      <c r="AB151" s="109" t="s">
        <v>3834</v>
      </c>
      <c r="AC151" s="109" t="s">
        <v>3842</v>
      </c>
      <c r="AD151" s="109" t="s">
        <v>3849</v>
      </c>
      <c r="AE151" s="109" t="s">
        <v>3850</v>
      </c>
      <c r="AF151" s="109" t="s">
        <v>3851</v>
      </c>
    </row>
    <row r="152" spans="1:32">
      <c r="A152" s="65" t="s">
        <v>1242</v>
      </c>
      <c r="B152" s="65" t="s">
        <v>1254</v>
      </c>
      <c r="C152" s="109" t="s">
        <v>3852</v>
      </c>
      <c r="D152" s="109" t="s">
        <v>3853</v>
      </c>
      <c r="E152" s="109" t="s">
        <v>3854</v>
      </c>
      <c r="F152" s="109" t="s">
        <v>3855</v>
      </c>
      <c r="G152" s="109" t="s">
        <v>3856</v>
      </c>
      <c r="H152" s="109" t="s">
        <v>3848</v>
      </c>
      <c r="I152" s="109" t="s">
        <v>3846</v>
      </c>
      <c r="J152" s="109" t="s">
        <v>3840</v>
      </c>
      <c r="K152" s="109" t="s">
        <v>3846</v>
      </c>
      <c r="L152" s="109" t="s">
        <v>3857</v>
      </c>
      <c r="M152" s="109" t="s">
        <v>3854</v>
      </c>
      <c r="N152" s="109" t="s">
        <v>3857</v>
      </c>
      <c r="O152" s="109" t="s">
        <v>3852</v>
      </c>
      <c r="P152" s="109" t="s">
        <v>3858</v>
      </c>
      <c r="Q152" s="109" t="s">
        <v>3859</v>
      </c>
      <c r="R152" s="109" t="s">
        <v>3858</v>
      </c>
      <c r="S152" s="109" t="s">
        <v>3860</v>
      </c>
      <c r="T152" s="109" t="s">
        <v>3857</v>
      </c>
      <c r="U152" s="109" t="s">
        <v>3861</v>
      </c>
      <c r="V152" s="109" t="s">
        <v>3847</v>
      </c>
      <c r="W152" s="109" t="s">
        <v>3861</v>
      </c>
      <c r="X152" s="109" t="s">
        <v>3838</v>
      </c>
      <c r="Y152" s="109" t="s">
        <v>3862</v>
      </c>
      <c r="Z152" s="109" t="s">
        <v>3848</v>
      </c>
      <c r="AA152" s="109" t="s">
        <v>3860</v>
      </c>
      <c r="AB152" s="109" t="s">
        <v>3863</v>
      </c>
      <c r="AC152" s="109" t="s">
        <v>3864</v>
      </c>
      <c r="AD152" s="109" t="s">
        <v>3865</v>
      </c>
    </row>
    <row r="153" spans="1:32">
      <c r="A153" s="65" t="s">
        <v>1242</v>
      </c>
      <c r="B153" s="65" t="s">
        <v>1255</v>
      </c>
      <c r="C153" s="109" t="s">
        <v>3850</v>
      </c>
      <c r="D153" s="109" t="s">
        <v>3100</v>
      </c>
      <c r="E153" s="109" t="s">
        <v>3833</v>
      </c>
      <c r="F153" s="109" t="s">
        <v>3853</v>
      </c>
      <c r="G153" s="109" t="s">
        <v>3837</v>
      </c>
      <c r="H153" s="109" t="s">
        <v>3853</v>
      </c>
      <c r="I153" s="109" t="s">
        <v>3839</v>
      </c>
      <c r="J153" s="109" t="s">
        <v>3866</v>
      </c>
      <c r="K153" s="109" t="s">
        <v>3850</v>
      </c>
      <c r="L153" s="109" t="s">
        <v>3855</v>
      </c>
      <c r="M153" s="109" t="s">
        <v>3844</v>
      </c>
      <c r="N153" s="109" t="s">
        <v>3851</v>
      </c>
      <c r="O153" s="109" t="s">
        <v>3846</v>
      </c>
      <c r="P153" s="109" t="s">
        <v>3820</v>
      </c>
      <c r="Q153" s="109" t="s">
        <v>3856</v>
      </c>
      <c r="R153" s="109" t="s">
        <v>3855</v>
      </c>
      <c r="S153" s="109" t="s">
        <v>3854</v>
      </c>
      <c r="T153" s="109" t="s">
        <v>3867</v>
      </c>
      <c r="U153" s="109" t="s">
        <v>3868</v>
      </c>
      <c r="V153" s="109" t="s">
        <v>3853</v>
      </c>
      <c r="W153" s="109" t="s">
        <v>3869</v>
      </c>
      <c r="X153" s="109" t="s">
        <v>3853</v>
      </c>
      <c r="Y153" s="109" t="s">
        <v>3854</v>
      </c>
      <c r="Z153" s="109" t="s">
        <v>1421</v>
      </c>
      <c r="AA153" s="109" t="s">
        <v>3856</v>
      </c>
      <c r="AB153" s="109" t="s">
        <v>1421</v>
      </c>
      <c r="AC153" s="109" t="s">
        <v>3845</v>
      </c>
      <c r="AD153" s="109" t="s">
        <v>1421</v>
      </c>
    </row>
    <row r="154" spans="1:32">
      <c r="A154" s="65" t="s">
        <v>1242</v>
      </c>
      <c r="B154" s="65" t="s">
        <v>1256</v>
      </c>
      <c r="C154" s="109" t="s">
        <v>3844</v>
      </c>
      <c r="D154" s="109" t="s">
        <v>3857</v>
      </c>
      <c r="E154" s="109" t="s">
        <v>3844</v>
      </c>
      <c r="F154" s="109" t="s">
        <v>3870</v>
      </c>
      <c r="G154" s="109" t="s">
        <v>3839</v>
      </c>
      <c r="H154" s="109" t="s">
        <v>3870</v>
      </c>
      <c r="I154" s="109" t="s">
        <v>3839</v>
      </c>
      <c r="J154" s="109" t="s">
        <v>3838</v>
      </c>
      <c r="K154" s="109" t="s">
        <v>3850</v>
      </c>
      <c r="L154" s="109" t="s">
        <v>3838</v>
      </c>
      <c r="M154" s="109" t="s">
        <v>3850</v>
      </c>
      <c r="N154" s="109" t="s">
        <v>3871</v>
      </c>
      <c r="O154" s="109" t="s">
        <v>3839</v>
      </c>
      <c r="P154" s="109" t="s">
        <v>3871</v>
      </c>
      <c r="Q154" s="109" t="s">
        <v>3839</v>
      </c>
      <c r="R154" s="109" t="s">
        <v>3863</v>
      </c>
      <c r="S154" s="109" t="s">
        <v>3850</v>
      </c>
      <c r="T154" s="109" t="s">
        <v>3863</v>
      </c>
      <c r="U154" s="109" t="s">
        <v>3850</v>
      </c>
      <c r="V154" s="109" t="s">
        <v>3834</v>
      </c>
      <c r="W154" s="109" t="s">
        <v>3846</v>
      </c>
      <c r="X154" s="109" t="s">
        <v>3834</v>
      </c>
      <c r="Y154" s="109" t="s">
        <v>3846</v>
      </c>
      <c r="Z154" s="109" t="s">
        <v>3857</v>
      </c>
      <c r="AA154" s="109" t="s">
        <v>3845</v>
      </c>
      <c r="AB154" s="109" t="s">
        <v>3857</v>
      </c>
      <c r="AC154" s="109" t="s">
        <v>3844</v>
      </c>
      <c r="AD154" s="109" t="s">
        <v>3857</v>
      </c>
    </row>
    <row r="155" spans="1:32">
      <c r="A155" s="65" t="s">
        <v>1242</v>
      </c>
      <c r="B155" s="65" t="s">
        <v>1257</v>
      </c>
      <c r="C155" s="109" t="s">
        <v>3845</v>
      </c>
      <c r="D155" s="109" t="s">
        <v>3832</v>
      </c>
      <c r="E155" s="109" t="s">
        <v>3872</v>
      </c>
      <c r="F155" s="109" t="s">
        <v>3853</v>
      </c>
      <c r="G155" s="109" t="s">
        <v>3859</v>
      </c>
      <c r="H155" s="109" t="s">
        <v>2958</v>
      </c>
      <c r="I155" s="109" t="s">
        <v>3873</v>
      </c>
      <c r="J155" s="109" t="s">
        <v>3108</v>
      </c>
      <c r="K155" s="109" t="s">
        <v>3874</v>
      </c>
      <c r="L155" s="109" t="s">
        <v>3853</v>
      </c>
      <c r="M155" s="109" t="s">
        <v>3874</v>
      </c>
      <c r="N155" s="109" t="s">
        <v>3863</v>
      </c>
      <c r="O155" s="109" t="s">
        <v>3875</v>
      </c>
      <c r="P155" s="109" t="s">
        <v>3870</v>
      </c>
      <c r="Q155" s="109" t="s">
        <v>3876</v>
      </c>
      <c r="R155" s="109" t="s">
        <v>3877</v>
      </c>
      <c r="S155" s="109" t="s">
        <v>3878</v>
      </c>
      <c r="T155" s="109" t="s">
        <v>3879</v>
      </c>
      <c r="U155" s="109" t="s">
        <v>3880</v>
      </c>
      <c r="V155" s="109" t="s">
        <v>3881</v>
      </c>
      <c r="W155" s="109" t="s">
        <v>3882</v>
      </c>
      <c r="X155" s="109" t="s">
        <v>3841</v>
      </c>
    </row>
    <row r="156" spans="1:32">
      <c r="A156" s="65" t="s">
        <v>1242</v>
      </c>
      <c r="B156" s="65" t="s">
        <v>1245</v>
      </c>
      <c r="C156" s="109" t="s">
        <v>3842</v>
      </c>
      <c r="D156" s="109" t="s">
        <v>3826</v>
      </c>
      <c r="E156" s="109" t="s">
        <v>3883</v>
      </c>
      <c r="F156" s="109" t="s">
        <v>3884</v>
      </c>
      <c r="G156" s="109" t="s">
        <v>3885</v>
      </c>
      <c r="H156" s="109" t="s">
        <v>1409</v>
      </c>
      <c r="I156" s="109" t="s">
        <v>3886</v>
      </c>
      <c r="J156" s="109" t="s">
        <v>3887</v>
      </c>
      <c r="K156" s="109" t="s">
        <v>3888</v>
      </c>
      <c r="L156" s="109" t="s">
        <v>3889</v>
      </c>
    </row>
    <row r="157" spans="1:32">
      <c r="A157" s="65" t="s">
        <v>1242</v>
      </c>
      <c r="B157" s="65" t="s">
        <v>1247</v>
      </c>
      <c r="C157" s="109" t="s">
        <v>3890</v>
      </c>
      <c r="D157" s="109" t="s">
        <v>3891</v>
      </c>
      <c r="E157" s="109" t="s">
        <v>3892</v>
      </c>
      <c r="F157" s="109" t="s">
        <v>3893</v>
      </c>
      <c r="G157" s="109" t="s">
        <v>3894</v>
      </c>
      <c r="H157" s="109" t="s">
        <v>3895</v>
      </c>
      <c r="I157" s="109" t="s">
        <v>3886</v>
      </c>
      <c r="J157" s="109" t="s">
        <v>3887</v>
      </c>
      <c r="K157" s="109" t="s">
        <v>3885</v>
      </c>
      <c r="L157" s="109" t="s">
        <v>1409</v>
      </c>
      <c r="M157" s="109" t="s">
        <v>3896</v>
      </c>
      <c r="N157" s="109" t="s">
        <v>3897</v>
      </c>
    </row>
    <row r="158" spans="1:32">
      <c r="A158" s="65" t="s">
        <v>1242</v>
      </c>
      <c r="B158" s="65" t="s">
        <v>1249</v>
      </c>
      <c r="C158" s="109" t="s">
        <v>3898</v>
      </c>
      <c r="D158" s="109" t="s">
        <v>3899</v>
      </c>
      <c r="E158" s="109" t="s">
        <v>3873</v>
      </c>
      <c r="F158" s="109" t="s">
        <v>3900</v>
      </c>
      <c r="G158" s="109" t="s">
        <v>3860</v>
      </c>
      <c r="H158" s="109" t="s">
        <v>3901</v>
      </c>
      <c r="I158" s="109" t="s">
        <v>3888</v>
      </c>
      <c r="J158" s="109" t="s">
        <v>3889</v>
      </c>
      <c r="K158" s="109" t="s">
        <v>3886</v>
      </c>
      <c r="L158" s="109" t="s">
        <v>3887</v>
      </c>
      <c r="M158" s="109" t="s">
        <v>3894</v>
      </c>
      <c r="N158" s="109" t="s">
        <v>3895</v>
      </c>
      <c r="O158" s="109" t="s">
        <v>3902</v>
      </c>
      <c r="P158" s="109" t="s">
        <v>3903</v>
      </c>
    </row>
    <row r="159" spans="1:32">
      <c r="A159" s="65" t="s">
        <v>1260</v>
      </c>
      <c r="B159" s="65" t="s">
        <v>1261</v>
      </c>
      <c r="C159" s="109" t="s">
        <v>3872</v>
      </c>
      <c r="D159" s="109" t="s">
        <v>1419</v>
      </c>
      <c r="E159" s="109" t="s">
        <v>3854</v>
      </c>
      <c r="F159" s="109" t="s">
        <v>1419</v>
      </c>
      <c r="G159" s="109" t="s">
        <v>3856</v>
      </c>
      <c r="H159" s="109" t="s">
        <v>3100</v>
      </c>
      <c r="I159" s="109" t="s">
        <v>3845</v>
      </c>
      <c r="J159" s="109" t="s">
        <v>3866</v>
      </c>
      <c r="K159" s="109" t="s">
        <v>3842</v>
      </c>
      <c r="L159" s="109" t="s">
        <v>3855</v>
      </c>
      <c r="M159" s="109" t="s">
        <v>3842</v>
      </c>
      <c r="N159" s="109" t="s">
        <v>3863</v>
      </c>
      <c r="O159" s="109" t="s">
        <v>3854</v>
      </c>
      <c r="P159" s="109" t="s">
        <v>3909</v>
      </c>
      <c r="Q159" s="109" t="s">
        <v>3882</v>
      </c>
      <c r="R159" s="109" t="s">
        <v>3836</v>
      </c>
      <c r="S159" s="109" t="s">
        <v>3864</v>
      </c>
      <c r="T159" s="109" t="s">
        <v>3836</v>
      </c>
      <c r="U159" s="109" t="s">
        <v>3864</v>
      </c>
      <c r="V159" s="109" t="s">
        <v>3909</v>
      </c>
      <c r="W159" s="109" t="s">
        <v>3880</v>
      </c>
      <c r="X159" s="109" t="s">
        <v>3866</v>
      </c>
      <c r="Y159" s="109" t="s">
        <v>3910</v>
      </c>
      <c r="Z159" s="109" t="s">
        <v>3866</v>
      </c>
      <c r="AA159" s="109" t="s">
        <v>3910</v>
      </c>
      <c r="AB159" s="109" t="s">
        <v>3865</v>
      </c>
      <c r="AC159" s="109" t="s">
        <v>3908</v>
      </c>
      <c r="AD159" s="109" t="s">
        <v>1421</v>
      </c>
      <c r="AE159" s="109" t="s">
        <v>3872</v>
      </c>
      <c r="AF159" s="109" t="s">
        <v>1419</v>
      </c>
    </row>
    <row r="160" spans="1:32">
      <c r="A160" s="65" t="s">
        <v>1260</v>
      </c>
      <c r="B160" s="65" t="s">
        <v>1263</v>
      </c>
      <c r="C160" s="109" t="s">
        <v>3856</v>
      </c>
      <c r="D160" s="109" t="s">
        <v>3834</v>
      </c>
      <c r="E160" s="109" t="s">
        <v>3846</v>
      </c>
      <c r="F160" s="109" t="s">
        <v>3851</v>
      </c>
      <c r="G160" s="109" t="s">
        <v>3844</v>
      </c>
      <c r="H160" s="109" t="s">
        <v>3851</v>
      </c>
      <c r="I160" s="109" t="s">
        <v>3850</v>
      </c>
      <c r="J160" s="109" t="s">
        <v>3871</v>
      </c>
      <c r="K160" s="109" t="s">
        <v>3837</v>
      </c>
      <c r="L160" s="109" t="s">
        <v>3870</v>
      </c>
      <c r="M160" s="109" t="s">
        <v>3839</v>
      </c>
      <c r="N160" s="109" t="s">
        <v>3904</v>
      </c>
      <c r="O160" s="109" t="s">
        <v>3837</v>
      </c>
      <c r="P160" s="109" t="s">
        <v>3905</v>
      </c>
      <c r="Q160" s="109" t="s">
        <v>3839</v>
      </c>
      <c r="R160" s="109" t="s">
        <v>3906</v>
      </c>
      <c r="S160" s="109" t="s">
        <v>3844</v>
      </c>
      <c r="T160" s="109" t="s">
        <v>3843</v>
      </c>
      <c r="U160" s="109" t="s">
        <v>3846</v>
      </c>
      <c r="V160" s="109" t="s">
        <v>3843</v>
      </c>
      <c r="W160" s="109" t="s">
        <v>3869</v>
      </c>
      <c r="X160" s="109" t="s">
        <v>3907</v>
      </c>
      <c r="Y160" s="109" t="s">
        <v>3859</v>
      </c>
      <c r="Z160" s="109" t="s">
        <v>3904</v>
      </c>
      <c r="AA160" s="109" t="s">
        <v>3880</v>
      </c>
      <c r="AB160" s="109" t="s">
        <v>3838</v>
      </c>
      <c r="AC160" s="109" t="s">
        <v>3908</v>
      </c>
      <c r="AD160" s="109" t="s">
        <v>3909</v>
      </c>
      <c r="AE160" s="109" t="s">
        <v>3868</v>
      </c>
      <c r="AF160" s="109" t="s">
        <v>3836</v>
      </c>
    </row>
    <row r="161" spans="1:32">
      <c r="A161" s="65" t="s">
        <v>1266</v>
      </c>
      <c r="B161" s="65" t="s">
        <v>1269</v>
      </c>
      <c r="C161" s="109" t="s">
        <v>3917</v>
      </c>
      <c r="D161" s="109" t="s">
        <v>3918</v>
      </c>
      <c r="E161" s="109" t="s">
        <v>3919</v>
      </c>
      <c r="F161" s="109" t="s">
        <v>3920</v>
      </c>
      <c r="G161" s="109" t="s">
        <v>3921</v>
      </c>
      <c r="H161" s="109" t="s">
        <v>3922</v>
      </c>
      <c r="I161" s="109" t="s">
        <v>3923</v>
      </c>
      <c r="J161" s="109" t="s">
        <v>3924</v>
      </c>
      <c r="K161" s="109" t="s">
        <v>3925</v>
      </c>
      <c r="L161" s="109" t="s">
        <v>3926</v>
      </c>
      <c r="M161" s="109" t="s">
        <v>3927</v>
      </c>
      <c r="N161" s="109" t="s">
        <v>3928</v>
      </c>
    </row>
    <row r="162" spans="1:32">
      <c r="A162" s="65" t="s">
        <v>1266</v>
      </c>
      <c r="B162" s="65" t="s">
        <v>1271</v>
      </c>
      <c r="C162" s="109" t="s">
        <v>3929</v>
      </c>
      <c r="D162" s="109" t="s">
        <v>3930</v>
      </c>
      <c r="E162" s="109" t="s">
        <v>3931</v>
      </c>
      <c r="F162" s="109" t="s">
        <v>3932</v>
      </c>
      <c r="G162" s="109" t="s">
        <v>3933</v>
      </c>
      <c r="H162" s="109" t="s">
        <v>3934</v>
      </c>
      <c r="I162" s="109" t="s">
        <v>3919</v>
      </c>
      <c r="J162" s="109" t="s">
        <v>3920</v>
      </c>
      <c r="K162" s="109" t="s">
        <v>3917</v>
      </c>
      <c r="L162" s="109" t="s">
        <v>3918</v>
      </c>
      <c r="M162" s="109" t="s">
        <v>3917</v>
      </c>
      <c r="N162" s="109" t="s">
        <v>3935</v>
      </c>
    </row>
    <row r="163" spans="1:32">
      <c r="A163" s="65" t="s">
        <v>1266</v>
      </c>
      <c r="B163" s="65" t="s">
        <v>1272</v>
      </c>
      <c r="C163" s="109" t="s">
        <v>3933</v>
      </c>
      <c r="D163" s="109" t="s">
        <v>3934</v>
      </c>
      <c r="E163" s="109" t="s">
        <v>3936</v>
      </c>
      <c r="F163" s="109" t="s">
        <v>3937</v>
      </c>
      <c r="G163" s="109" t="s">
        <v>3938</v>
      </c>
      <c r="H163" s="109" t="s">
        <v>3939</v>
      </c>
      <c r="I163" s="109" t="s">
        <v>3940</v>
      </c>
      <c r="J163" s="109" t="s">
        <v>3941</v>
      </c>
      <c r="K163" s="109" t="s">
        <v>3921</v>
      </c>
      <c r="L163" s="109" t="s">
        <v>3922</v>
      </c>
      <c r="M163" s="109" t="s">
        <v>3919</v>
      </c>
      <c r="N163" s="109" t="s">
        <v>3920</v>
      </c>
    </row>
    <row r="164" spans="1:32">
      <c r="A164" s="282" t="s">
        <v>1266</v>
      </c>
      <c r="B164" s="65" t="s">
        <v>1273</v>
      </c>
      <c r="C164" s="109" t="s">
        <v>3837</v>
      </c>
      <c r="D164" s="109" t="s">
        <v>3942</v>
      </c>
      <c r="E164" s="109" t="s">
        <v>3837</v>
      </c>
      <c r="F164" s="109" t="s">
        <v>3943</v>
      </c>
      <c r="G164" s="109" t="s">
        <v>3856</v>
      </c>
      <c r="H164" s="109" t="s">
        <v>3805</v>
      </c>
      <c r="I164" s="109" t="s">
        <v>3869</v>
      </c>
      <c r="J164" s="109" t="s">
        <v>3804</v>
      </c>
      <c r="K164" s="109" t="s">
        <v>3908</v>
      </c>
      <c r="L164" s="109" t="s">
        <v>3804</v>
      </c>
      <c r="M164" s="109" t="s">
        <v>3860</v>
      </c>
      <c r="N164" s="109" t="s">
        <v>3804</v>
      </c>
      <c r="O164" s="109" t="s">
        <v>3944</v>
      </c>
      <c r="P164" s="109" t="s">
        <v>3798</v>
      </c>
      <c r="Q164" s="109" t="s">
        <v>3874</v>
      </c>
      <c r="R164" s="109" t="s">
        <v>3945</v>
      </c>
      <c r="S164" s="109" t="s">
        <v>3946</v>
      </c>
      <c r="T164" s="109" t="s">
        <v>3947</v>
      </c>
      <c r="U164" s="109" t="s">
        <v>3946</v>
      </c>
      <c r="V164" s="109" t="s">
        <v>3948</v>
      </c>
      <c r="W164" s="109" t="s">
        <v>3874</v>
      </c>
      <c r="X164" s="109" t="s">
        <v>3949</v>
      </c>
      <c r="Y164" s="109" t="s">
        <v>3910</v>
      </c>
      <c r="Z164" s="109" t="s">
        <v>3948</v>
      </c>
      <c r="AA164" s="109" t="s">
        <v>3869</v>
      </c>
      <c r="AB164" s="109" t="s">
        <v>3950</v>
      </c>
    </row>
    <row r="165" spans="1:32">
      <c r="A165" s="65" t="s">
        <v>1266</v>
      </c>
      <c r="B165" s="65" t="s">
        <v>1274</v>
      </c>
      <c r="C165" s="109" t="s">
        <v>3860</v>
      </c>
      <c r="D165" s="109" t="s">
        <v>3783</v>
      </c>
      <c r="E165" s="109" t="s">
        <v>3860</v>
      </c>
      <c r="F165" s="109" t="s">
        <v>3951</v>
      </c>
      <c r="G165" s="109" t="s">
        <v>3944</v>
      </c>
      <c r="H165" s="109" t="s">
        <v>3952</v>
      </c>
      <c r="I165" s="109" t="s">
        <v>3864</v>
      </c>
      <c r="J165" s="109" t="s">
        <v>3953</v>
      </c>
      <c r="K165" s="109" t="s">
        <v>3869</v>
      </c>
      <c r="L165" s="109" t="s">
        <v>3954</v>
      </c>
      <c r="M165" s="109" t="s">
        <v>3854</v>
      </c>
      <c r="N165" s="109" t="s">
        <v>3955</v>
      </c>
      <c r="O165" s="109" t="s">
        <v>3846</v>
      </c>
      <c r="P165" s="109" t="s">
        <v>3806</v>
      </c>
      <c r="Q165" s="109" t="s">
        <v>3844</v>
      </c>
      <c r="R165" s="109" t="s">
        <v>3785</v>
      </c>
      <c r="S165" s="109" t="s">
        <v>3846</v>
      </c>
      <c r="T165" s="109" t="s">
        <v>3791</v>
      </c>
      <c r="U165" s="109" t="s">
        <v>3882</v>
      </c>
      <c r="V165" s="109" t="s">
        <v>3787</v>
      </c>
      <c r="W165" s="109" t="s">
        <v>3859</v>
      </c>
      <c r="X165" s="109" t="s">
        <v>3787</v>
      </c>
      <c r="Y165" s="109" t="s">
        <v>3880</v>
      </c>
      <c r="Z165" s="109" t="s">
        <v>3785</v>
      </c>
    </row>
    <row r="166" spans="1:32">
      <c r="A166" s="65" t="s">
        <v>1266</v>
      </c>
      <c r="B166" s="65" t="s">
        <v>1276</v>
      </c>
      <c r="C166" s="109" t="s">
        <v>3880</v>
      </c>
      <c r="D166" s="109" t="s">
        <v>3787</v>
      </c>
      <c r="E166" s="109" t="s">
        <v>3944</v>
      </c>
      <c r="F166" s="109" t="s">
        <v>3790</v>
      </c>
      <c r="G166" s="109" t="s">
        <v>3956</v>
      </c>
      <c r="H166" s="109" t="s">
        <v>3957</v>
      </c>
      <c r="I166" s="109" t="s">
        <v>3878</v>
      </c>
      <c r="J166" s="109" t="s">
        <v>3958</v>
      </c>
      <c r="K166" s="109" t="s">
        <v>3959</v>
      </c>
      <c r="L166" s="109" t="s">
        <v>3798</v>
      </c>
      <c r="M166" s="109" t="s">
        <v>3960</v>
      </c>
      <c r="N166" s="109" t="s">
        <v>3791</v>
      </c>
      <c r="O166" s="109" t="s">
        <v>3961</v>
      </c>
      <c r="P166" s="109" t="s">
        <v>3800</v>
      </c>
      <c r="Q166" s="109" t="s">
        <v>3962</v>
      </c>
      <c r="R166" s="109" t="s">
        <v>3802</v>
      </c>
      <c r="S166" s="109" t="s">
        <v>3961</v>
      </c>
      <c r="T166" s="109" t="s">
        <v>3963</v>
      </c>
      <c r="U166" s="109" t="s">
        <v>3861</v>
      </c>
      <c r="V166" s="109" t="s">
        <v>3952</v>
      </c>
      <c r="W166" s="109" t="s">
        <v>3860</v>
      </c>
      <c r="X166" s="109" t="s">
        <v>3951</v>
      </c>
      <c r="Y166" s="109" t="s">
        <v>3860</v>
      </c>
      <c r="Z166" s="109" t="s">
        <v>3783</v>
      </c>
    </row>
    <row r="167" spans="1:32">
      <c r="A167" s="65" t="s">
        <v>1277</v>
      </c>
      <c r="B167" s="65" t="s">
        <v>1278</v>
      </c>
      <c r="C167" s="109" t="s">
        <v>3964</v>
      </c>
      <c r="D167" s="109" t="s">
        <v>3965</v>
      </c>
      <c r="E167" s="109" t="s">
        <v>3966</v>
      </c>
      <c r="F167" s="109" t="s">
        <v>3967</v>
      </c>
      <c r="G167" s="109" t="s">
        <v>3968</v>
      </c>
      <c r="H167" s="109" t="s">
        <v>3969</v>
      </c>
      <c r="I167" s="109" t="s">
        <v>3944</v>
      </c>
      <c r="J167" s="109" t="s">
        <v>3970</v>
      </c>
      <c r="K167" s="109" t="s">
        <v>3860</v>
      </c>
      <c r="L167" s="109" t="s">
        <v>3794</v>
      </c>
      <c r="M167" s="109" t="s">
        <v>3971</v>
      </c>
      <c r="N167" s="109" t="s">
        <v>3794</v>
      </c>
      <c r="O167" s="109" t="s">
        <v>3972</v>
      </c>
      <c r="P167" s="109" t="s">
        <v>3950</v>
      </c>
      <c r="Q167" s="109" t="s">
        <v>3973</v>
      </c>
      <c r="R167" s="109" t="s">
        <v>3974</v>
      </c>
      <c r="S167" s="109" t="s">
        <v>3975</v>
      </c>
      <c r="T167" s="109" t="s">
        <v>3976</v>
      </c>
      <c r="U167" s="109" t="s">
        <v>3977</v>
      </c>
      <c r="V167" s="109" t="s">
        <v>3978</v>
      </c>
      <c r="W167" s="109" t="s">
        <v>3234</v>
      </c>
      <c r="X167" s="109" t="s">
        <v>3979</v>
      </c>
      <c r="Y167" s="109" t="s">
        <v>3980</v>
      </c>
      <c r="Z167" s="109" t="s">
        <v>3981</v>
      </c>
      <c r="AA167" s="109" t="s">
        <v>3982</v>
      </c>
      <c r="AB167" s="109" t="s">
        <v>3983</v>
      </c>
      <c r="AC167" s="109" t="s">
        <v>3984</v>
      </c>
      <c r="AD167" s="109" t="s">
        <v>3985</v>
      </c>
      <c r="AE167" s="109" t="s">
        <v>3986</v>
      </c>
      <c r="AF167" s="109" t="s">
        <v>3987</v>
      </c>
    </row>
    <row r="168" spans="1:32">
      <c r="A168" s="65" t="s">
        <v>1277</v>
      </c>
      <c r="B168" s="65" t="s">
        <v>1280</v>
      </c>
      <c r="C168" s="109" t="s">
        <v>3988</v>
      </c>
      <c r="D168" s="109" t="s">
        <v>3989</v>
      </c>
      <c r="E168" s="109" t="s">
        <v>3990</v>
      </c>
      <c r="F168" s="109" t="s">
        <v>3991</v>
      </c>
      <c r="G168" s="109" t="s">
        <v>3992</v>
      </c>
      <c r="H168" s="109" t="s">
        <v>3993</v>
      </c>
      <c r="I168" s="109" t="s">
        <v>3992</v>
      </c>
      <c r="J168" s="109" t="s">
        <v>3945</v>
      </c>
      <c r="K168" s="109" t="s">
        <v>3992</v>
      </c>
      <c r="L168" s="109" t="s">
        <v>3957</v>
      </c>
      <c r="M168" s="109" t="s">
        <v>3994</v>
      </c>
      <c r="N168" s="109" t="s">
        <v>3804</v>
      </c>
      <c r="O168" s="109" t="s">
        <v>3995</v>
      </c>
      <c r="P168" s="109" t="s">
        <v>3804</v>
      </c>
      <c r="Q168" s="109" t="s">
        <v>3850</v>
      </c>
      <c r="R168" s="109" t="s">
        <v>3792</v>
      </c>
      <c r="S168" s="109" t="s">
        <v>3856</v>
      </c>
      <c r="T168" s="109" t="s">
        <v>3996</v>
      </c>
      <c r="U168" s="109" t="s">
        <v>3856</v>
      </c>
      <c r="V168" s="109" t="s">
        <v>3970</v>
      </c>
      <c r="W168" s="109" t="s">
        <v>3845</v>
      </c>
      <c r="X168" s="109" t="s">
        <v>3945</v>
      </c>
      <c r="Y168" s="109" t="s">
        <v>3837</v>
      </c>
      <c r="Z168" s="109" t="s">
        <v>3997</v>
      </c>
      <c r="AA168" s="109" t="s">
        <v>3896</v>
      </c>
      <c r="AB168" s="109" t="s">
        <v>3948</v>
      </c>
    </row>
    <row r="169" spans="1:32">
      <c r="A169" s="65" t="s">
        <v>1277</v>
      </c>
      <c r="B169" s="65" t="s">
        <v>1281</v>
      </c>
      <c r="C169" s="109" t="s">
        <v>3860</v>
      </c>
      <c r="D169" s="109" t="s">
        <v>3786</v>
      </c>
      <c r="E169" s="109" t="s">
        <v>3859</v>
      </c>
      <c r="F169" s="109" t="s">
        <v>3801</v>
      </c>
      <c r="G169" s="109" t="s">
        <v>3868</v>
      </c>
      <c r="H169" s="109" t="s">
        <v>3998</v>
      </c>
      <c r="I169" s="109" t="s">
        <v>3882</v>
      </c>
      <c r="J169" s="109" t="s">
        <v>3999</v>
      </c>
      <c r="K169" s="109" t="s">
        <v>3869</v>
      </c>
      <c r="L169" s="109" t="s">
        <v>4000</v>
      </c>
      <c r="M169" s="109" t="s">
        <v>3882</v>
      </c>
      <c r="N169" s="109" t="s">
        <v>4001</v>
      </c>
      <c r="O169" s="109" t="s">
        <v>3864</v>
      </c>
      <c r="P169" s="109" t="s">
        <v>4001</v>
      </c>
      <c r="Q169" s="109" t="s">
        <v>3910</v>
      </c>
      <c r="R169" s="109" t="s">
        <v>3024</v>
      </c>
      <c r="S169" s="109" t="s">
        <v>3944</v>
      </c>
      <c r="T169" s="109" t="s">
        <v>4002</v>
      </c>
      <c r="U169" s="109" t="s">
        <v>4003</v>
      </c>
      <c r="V169" s="109" t="s">
        <v>4004</v>
      </c>
      <c r="W169" s="109" t="s">
        <v>3968</v>
      </c>
      <c r="X169" s="109" t="s">
        <v>4005</v>
      </c>
      <c r="Y169" s="109" t="s">
        <v>3960</v>
      </c>
      <c r="Z169" s="109" t="s">
        <v>4005</v>
      </c>
      <c r="AA169" s="109" t="s">
        <v>3875</v>
      </c>
      <c r="AB169" s="109" t="s">
        <v>3951</v>
      </c>
      <c r="AC169" s="109" t="s">
        <v>4006</v>
      </c>
      <c r="AD169" s="109" t="s">
        <v>4007</v>
      </c>
      <c r="AE169" s="109" t="s">
        <v>3862</v>
      </c>
      <c r="AF169" s="109" t="s">
        <v>3793</v>
      </c>
    </row>
    <row r="170" spans="1:32">
      <c r="A170" s="65" t="s">
        <v>1283</v>
      </c>
      <c r="B170" s="65" t="s">
        <v>1287</v>
      </c>
      <c r="C170" s="109" t="s">
        <v>4008</v>
      </c>
      <c r="D170" s="109" t="s">
        <v>4009</v>
      </c>
      <c r="E170" s="109" t="s">
        <v>4010</v>
      </c>
      <c r="F170" s="109" t="s">
        <v>4011</v>
      </c>
      <c r="G170" s="109" t="s">
        <v>4012</v>
      </c>
      <c r="H170" s="109" t="s">
        <v>4013</v>
      </c>
      <c r="I170" s="109" t="s">
        <v>4014</v>
      </c>
      <c r="J170" s="109" t="s">
        <v>4015</v>
      </c>
      <c r="K170" s="109" t="s">
        <v>4016</v>
      </c>
      <c r="L170" s="109" t="s">
        <v>4017</v>
      </c>
      <c r="M170" s="109" t="s">
        <v>4018</v>
      </c>
      <c r="N170" s="109" t="s">
        <v>4019</v>
      </c>
    </row>
    <row r="171" spans="1:32">
      <c r="A171" s="65" t="s">
        <v>1290</v>
      </c>
      <c r="B171" s="65" t="s">
        <v>1299</v>
      </c>
      <c r="C171" s="109" t="s">
        <v>4038</v>
      </c>
      <c r="D171" s="109" t="s">
        <v>4039</v>
      </c>
      <c r="E171" s="109" t="s">
        <v>4040</v>
      </c>
      <c r="F171" s="109" t="s">
        <v>4041</v>
      </c>
      <c r="G171" s="109" t="s">
        <v>4042</v>
      </c>
      <c r="H171" s="109" t="s">
        <v>4043</v>
      </c>
      <c r="I171" s="109" t="s">
        <v>4044</v>
      </c>
      <c r="J171" s="109" t="s">
        <v>4045</v>
      </c>
      <c r="K171" s="109" t="s">
        <v>4046</v>
      </c>
      <c r="L171" s="109" t="s">
        <v>4047</v>
      </c>
      <c r="M171" s="109" t="s">
        <v>4048</v>
      </c>
      <c r="N171" s="109" t="s">
        <v>4049</v>
      </c>
      <c r="O171" s="109" t="s">
        <v>4050</v>
      </c>
      <c r="P171" s="109" t="s">
        <v>4051</v>
      </c>
    </row>
    <row r="172" spans="1:32">
      <c r="A172" s="65" t="s">
        <v>1290</v>
      </c>
      <c r="B172" s="65" t="s">
        <v>1301</v>
      </c>
      <c r="C172" s="109" t="s">
        <v>4052</v>
      </c>
      <c r="D172" s="109" t="s">
        <v>4053</v>
      </c>
      <c r="E172" s="109" t="s">
        <v>4054</v>
      </c>
      <c r="F172" s="109" t="s">
        <v>4055</v>
      </c>
      <c r="G172" s="109" t="s">
        <v>4056</v>
      </c>
      <c r="H172" s="109" t="s">
        <v>4057</v>
      </c>
      <c r="I172" s="109" t="s">
        <v>4044</v>
      </c>
      <c r="J172" s="109" t="s">
        <v>4045</v>
      </c>
      <c r="K172" s="109" t="s">
        <v>4042</v>
      </c>
      <c r="L172" s="109" t="s">
        <v>4043</v>
      </c>
    </row>
    <row r="173" spans="1:32">
      <c r="A173" s="65" t="s">
        <v>1290</v>
      </c>
      <c r="B173" s="65" t="s">
        <v>1302</v>
      </c>
      <c r="C173" s="109" t="s">
        <v>4046</v>
      </c>
      <c r="D173" s="109" t="s">
        <v>4047</v>
      </c>
      <c r="E173" s="109" t="s">
        <v>4044</v>
      </c>
      <c r="F173" s="109" t="s">
        <v>4045</v>
      </c>
      <c r="G173" s="109" t="s">
        <v>4056</v>
      </c>
      <c r="H173" s="109" t="s">
        <v>4057</v>
      </c>
      <c r="I173" s="109" t="s">
        <v>4058</v>
      </c>
      <c r="J173" s="109" t="s">
        <v>4059</v>
      </c>
      <c r="K173" s="109" t="s">
        <v>4060</v>
      </c>
      <c r="L173" s="109" t="s">
        <v>4061</v>
      </c>
      <c r="M173" s="109" t="s">
        <v>4062</v>
      </c>
      <c r="N173" s="109" t="s">
        <v>4063</v>
      </c>
      <c r="O173" s="109" t="s">
        <v>4064</v>
      </c>
      <c r="P173" s="109" t="s">
        <v>4065</v>
      </c>
    </row>
    <row r="174" spans="1:32">
      <c r="A174" s="65" t="s">
        <v>1290</v>
      </c>
      <c r="B174" s="65" t="s">
        <v>1304</v>
      </c>
      <c r="C174" s="109" t="s">
        <v>4066</v>
      </c>
      <c r="D174" s="109" t="s">
        <v>3879</v>
      </c>
      <c r="E174" s="109" t="s">
        <v>4066</v>
      </c>
      <c r="F174" s="109" t="s">
        <v>4067</v>
      </c>
      <c r="G174" s="109" t="s">
        <v>4068</v>
      </c>
      <c r="H174" s="109" t="s">
        <v>4069</v>
      </c>
      <c r="I174" s="109" t="s">
        <v>4044</v>
      </c>
      <c r="J174" s="109" t="s">
        <v>4070</v>
      </c>
      <c r="K174" s="109" t="s">
        <v>4071</v>
      </c>
      <c r="L174" s="109" t="s">
        <v>4069</v>
      </c>
      <c r="M174" s="109" t="s">
        <v>4072</v>
      </c>
      <c r="N174" s="109" t="s">
        <v>3858</v>
      </c>
      <c r="O174" s="109" t="s">
        <v>4073</v>
      </c>
      <c r="P174" s="109" t="s">
        <v>3858</v>
      </c>
    </row>
    <row r="175" spans="1:32">
      <c r="A175" s="65" t="s">
        <v>1290</v>
      </c>
      <c r="B175" s="65" t="s">
        <v>1306</v>
      </c>
      <c r="C175" s="109" t="s">
        <v>4074</v>
      </c>
      <c r="D175" s="109" t="s">
        <v>3030</v>
      </c>
      <c r="E175" s="109" t="s">
        <v>4075</v>
      </c>
      <c r="F175" s="109" t="s">
        <v>4076</v>
      </c>
      <c r="G175" s="109" t="s">
        <v>4077</v>
      </c>
      <c r="H175" s="109" t="s">
        <v>4076</v>
      </c>
      <c r="I175" s="109" t="s">
        <v>4044</v>
      </c>
      <c r="J175" s="109" t="s">
        <v>4070</v>
      </c>
      <c r="K175" s="109" t="s">
        <v>4068</v>
      </c>
      <c r="L175" s="109" t="s">
        <v>4069</v>
      </c>
    </row>
    <row r="176" spans="1:32">
      <c r="A176" s="65" t="s">
        <v>1290</v>
      </c>
      <c r="B176" s="65" t="s">
        <v>1307</v>
      </c>
      <c r="C176" s="109" t="s">
        <v>4071</v>
      </c>
      <c r="D176" s="109" t="s">
        <v>4069</v>
      </c>
      <c r="E176" s="109" t="s">
        <v>4044</v>
      </c>
      <c r="F176" s="109" t="s">
        <v>4070</v>
      </c>
      <c r="G176" s="109" t="s">
        <v>4077</v>
      </c>
      <c r="H176" s="109" t="s">
        <v>4076</v>
      </c>
      <c r="I176" s="109" t="s">
        <v>3990</v>
      </c>
      <c r="J176" s="109" t="s">
        <v>4076</v>
      </c>
      <c r="K176" s="109" t="s">
        <v>3988</v>
      </c>
      <c r="L176" s="109" t="s">
        <v>4078</v>
      </c>
      <c r="M176" s="109" t="s">
        <v>4079</v>
      </c>
      <c r="N176" s="109" t="s">
        <v>4080</v>
      </c>
      <c r="O176" s="109" t="s">
        <v>4081</v>
      </c>
      <c r="P176" s="109" t="s">
        <v>4082</v>
      </c>
    </row>
    <row r="177" spans="1:32">
      <c r="A177" s="65" t="s">
        <v>1290</v>
      </c>
      <c r="B177" s="65" t="s">
        <v>1293</v>
      </c>
      <c r="C177" s="109" t="s">
        <v>4066</v>
      </c>
      <c r="D177" s="109" t="s">
        <v>3879</v>
      </c>
      <c r="E177" s="109" t="s">
        <v>4066</v>
      </c>
      <c r="F177" s="109" t="s">
        <v>4067</v>
      </c>
      <c r="G177" s="109" t="s">
        <v>4068</v>
      </c>
      <c r="H177" s="109" t="s">
        <v>4069</v>
      </c>
      <c r="I177" s="109" t="s">
        <v>4044</v>
      </c>
      <c r="J177" s="109" t="s">
        <v>4070</v>
      </c>
      <c r="K177" s="109" t="s">
        <v>4071</v>
      </c>
      <c r="L177" s="109" t="s">
        <v>4069</v>
      </c>
      <c r="M177" s="109" t="s">
        <v>4072</v>
      </c>
      <c r="N177" s="109" t="s">
        <v>3858</v>
      </c>
      <c r="O177" s="109" t="s">
        <v>4073</v>
      </c>
      <c r="P177" s="109" t="s">
        <v>3858</v>
      </c>
    </row>
    <row r="178" spans="1:32">
      <c r="A178" s="65" t="s">
        <v>1290</v>
      </c>
      <c r="B178" s="65" t="s">
        <v>1295</v>
      </c>
      <c r="C178" s="109" t="s">
        <v>4074</v>
      </c>
      <c r="D178" s="109" t="s">
        <v>3030</v>
      </c>
      <c r="E178" s="109" t="s">
        <v>4075</v>
      </c>
      <c r="F178" s="109" t="s">
        <v>4076</v>
      </c>
      <c r="G178" s="109" t="s">
        <v>4077</v>
      </c>
      <c r="H178" s="109" t="s">
        <v>4076</v>
      </c>
      <c r="I178" s="109" t="s">
        <v>4044</v>
      </c>
      <c r="J178" s="109" t="s">
        <v>4070</v>
      </c>
      <c r="K178" s="109" t="s">
        <v>4068</v>
      </c>
      <c r="L178" s="109" t="s">
        <v>4069</v>
      </c>
    </row>
    <row r="179" spans="1:32">
      <c r="A179" s="65" t="s">
        <v>1290</v>
      </c>
      <c r="B179" s="65" t="s">
        <v>1297</v>
      </c>
      <c r="C179" s="109" t="s">
        <v>4071</v>
      </c>
      <c r="D179" s="109" t="s">
        <v>4069</v>
      </c>
      <c r="E179" s="109" t="s">
        <v>4044</v>
      </c>
      <c r="F179" s="109" t="s">
        <v>4070</v>
      </c>
      <c r="G179" s="109" t="s">
        <v>4077</v>
      </c>
      <c r="H179" s="109" t="s">
        <v>4076</v>
      </c>
      <c r="I179" s="109" t="s">
        <v>3990</v>
      </c>
      <c r="J179" s="109" t="s">
        <v>4076</v>
      </c>
      <c r="K179" s="109" t="s">
        <v>3988</v>
      </c>
      <c r="L179" s="109" t="s">
        <v>4078</v>
      </c>
      <c r="M179" s="109" t="s">
        <v>4079</v>
      </c>
      <c r="N179" s="109" t="s">
        <v>4080</v>
      </c>
      <c r="O179" s="109" t="s">
        <v>4081</v>
      </c>
      <c r="P179" s="109" t="s">
        <v>4082</v>
      </c>
    </row>
    <row r="180" spans="1:32">
      <c r="A180" s="65" t="s">
        <v>1309</v>
      </c>
      <c r="B180" s="65" t="s">
        <v>1310</v>
      </c>
      <c r="C180" s="109" t="s">
        <v>4083</v>
      </c>
      <c r="D180" s="109" t="s">
        <v>4084</v>
      </c>
      <c r="E180" s="109" t="s">
        <v>4085</v>
      </c>
      <c r="F180" s="109" t="s">
        <v>4086</v>
      </c>
      <c r="G180" s="109" t="s">
        <v>4087</v>
      </c>
      <c r="H180" s="109" t="s">
        <v>4088</v>
      </c>
      <c r="I180" s="109" t="s">
        <v>4089</v>
      </c>
      <c r="J180" s="109" t="s">
        <v>4090</v>
      </c>
      <c r="K180" s="109" t="s">
        <v>4091</v>
      </c>
      <c r="L180" s="109" t="s">
        <v>4092</v>
      </c>
      <c r="M180" s="109" t="s">
        <v>4093</v>
      </c>
      <c r="N180" s="109" t="s">
        <v>4094</v>
      </c>
    </row>
    <row r="181" spans="1:32">
      <c r="A181" s="65" t="s">
        <v>1309</v>
      </c>
      <c r="B181" s="65" t="s">
        <v>1312</v>
      </c>
      <c r="C181" s="109" t="s">
        <v>4095</v>
      </c>
      <c r="D181" s="109" t="s">
        <v>4096</v>
      </c>
      <c r="E181" s="109" t="s">
        <v>4097</v>
      </c>
      <c r="F181" s="109" t="s">
        <v>4098</v>
      </c>
      <c r="G181" s="109" t="s">
        <v>4099</v>
      </c>
      <c r="H181" s="109" t="s">
        <v>4100</v>
      </c>
      <c r="I181" s="109" t="s">
        <v>4101</v>
      </c>
      <c r="J181" s="109" t="s">
        <v>4102</v>
      </c>
      <c r="K181" s="109" t="s">
        <v>4103</v>
      </c>
      <c r="L181" s="109" t="s">
        <v>4104</v>
      </c>
      <c r="M181" s="109" t="s">
        <v>4103</v>
      </c>
      <c r="N181" s="109" t="s">
        <v>4105</v>
      </c>
    </row>
    <row r="182" spans="1:32">
      <c r="A182" s="65" t="s">
        <v>1309</v>
      </c>
      <c r="B182" s="65" t="s">
        <v>1313</v>
      </c>
      <c r="C182" s="109" t="s">
        <v>4106</v>
      </c>
      <c r="D182" s="109" t="s">
        <v>4107</v>
      </c>
      <c r="E182" s="109" t="s">
        <v>4108</v>
      </c>
      <c r="F182" s="109" t="s">
        <v>4109</v>
      </c>
      <c r="G182" s="109" t="s">
        <v>4110</v>
      </c>
      <c r="H182" s="109" t="s">
        <v>4111</v>
      </c>
      <c r="I182" s="109" t="s">
        <v>4110</v>
      </c>
      <c r="J182" s="109" t="s">
        <v>4112</v>
      </c>
      <c r="K182" s="109" t="s">
        <v>4108</v>
      </c>
      <c r="L182" s="109" t="s">
        <v>4113</v>
      </c>
      <c r="M182" s="109" t="s">
        <v>4114</v>
      </c>
      <c r="N182" s="109" t="s">
        <v>4115</v>
      </c>
    </row>
    <row r="183" spans="1:32">
      <c r="A183" s="65" t="s">
        <v>1316</v>
      </c>
      <c r="B183" s="65" t="s">
        <v>1326</v>
      </c>
      <c r="C183" s="109" t="s">
        <v>4131</v>
      </c>
      <c r="D183" s="109" t="s">
        <v>3235</v>
      </c>
      <c r="E183" s="109" t="s">
        <v>2538</v>
      </c>
      <c r="F183" s="109" t="s">
        <v>4132</v>
      </c>
      <c r="G183" s="109" t="s">
        <v>2554</v>
      </c>
      <c r="H183" s="109" t="s">
        <v>2577</v>
      </c>
      <c r="I183" s="109" t="s">
        <v>2574</v>
      </c>
      <c r="J183" s="109" t="s">
        <v>2575</v>
      </c>
      <c r="K183" s="109" t="s">
        <v>2576</v>
      </c>
      <c r="L183" s="109" t="s">
        <v>2546</v>
      </c>
      <c r="M183" s="109" t="s">
        <v>2547</v>
      </c>
      <c r="N183" s="109" t="s">
        <v>2548</v>
      </c>
    </row>
    <row r="184" spans="1:32">
      <c r="A184" s="65" t="s">
        <v>1316</v>
      </c>
      <c r="B184" s="65" t="s">
        <v>1328</v>
      </c>
      <c r="C184" s="109" t="s">
        <v>4133</v>
      </c>
      <c r="D184" s="109" t="s">
        <v>4134</v>
      </c>
      <c r="E184" s="109" t="s">
        <v>4131</v>
      </c>
      <c r="F184" s="109" t="s">
        <v>3235</v>
      </c>
      <c r="G184" s="109" t="s">
        <v>4135</v>
      </c>
      <c r="H184" s="109" t="s">
        <v>2567</v>
      </c>
      <c r="I184" s="109" t="s">
        <v>4136</v>
      </c>
      <c r="J184" s="109" t="s">
        <v>2546</v>
      </c>
      <c r="K184" s="109" t="s">
        <v>4133</v>
      </c>
      <c r="L184" s="109" t="s">
        <v>4137</v>
      </c>
    </row>
    <row r="185" spans="1:32">
      <c r="A185" s="65" t="s">
        <v>1316</v>
      </c>
      <c r="B185" s="65" t="s">
        <v>1330</v>
      </c>
      <c r="C185" s="109" t="s">
        <v>2971</v>
      </c>
      <c r="D185" s="109" t="s">
        <v>4138</v>
      </c>
      <c r="E185" s="109" t="s">
        <v>2538</v>
      </c>
      <c r="F185" s="109" t="s">
        <v>4132</v>
      </c>
      <c r="G185" s="109" t="s">
        <v>4131</v>
      </c>
      <c r="H185" s="109" t="s">
        <v>3235</v>
      </c>
      <c r="I185" s="109" t="s">
        <v>4139</v>
      </c>
      <c r="J185" s="109" t="s">
        <v>4137</v>
      </c>
      <c r="K185" s="109" t="s">
        <v>4140</v>
      </c>
      <c r="L185" s="109" t="s">
        <v>4141</v>
      </c>
    </row>
    <row r="186" spans="1:32">
      <c r="A186" s="65" t="s">
        <v>1316</v>
      </c>
      <c r="B186" s="65" t="s">
        <v>1320</v>
      </c>
      <c r="C186" s="109" t="s">
        <v>2571</v>
      </c>
      <c r="D186" s="109" t="s">
        <v>4142</v>
      </c>
      <c r="E186" s="109" t="s">
        <v>2587</v>
      </c>
      <c r="F186" s="109" t="s">
        <v>2588</v>
      </c>
      <c r="G186" s="109" t="s">
        <v>2574</v>
      </c>
      <c r="H186" s="109" t="s">
        <v>2575</v>
      </c>
      <c r="I186" s="109" t="s">
        <v>2576</v>
      </c>
      <c r="J186" s="109" t="s">
        <v>2546</v>
      </c>
      <c r="K186" s="109" t="s">
        <v>2547</v>
      </c>
      <c r="L186" s="109" t="s">
        <v>2548</v>
      </c>
      <c r="M186" s="109" t="s">
        <v>4131</v>
      </c>
      <c r="N186" s="109" t="s">
        <v>3235</v>
      </c>
      <c r="O186" s="109" t="s">
        <v>2581</v>
      </c>
      <c r="P186" s="109" t="s">
        <v>4143</v>
      </c>
    </row>
    <row r="187" spans="1:32">
      <c r="A187" s="65" t="s">
        <v>1316</v>
      </c>
      <c r="B187" s="65" t="s">
        <v>1322</v>
      </c>
      <c r="C187" s="109" t="s">
        <v>2547</v>
      </c>
      <c r="D187" s="109" t="s">
        <v>2548</v>
      </c>
      <c r="E187" s="109" t="s">
        <v>4139</v>
      </c>
      <c r="F187" s="109" t="s">
        <v>3246</v>
      </c>
      <c r="G187" s="109" t="s">
        <v>4144</v>
      </c>
      <c r="H187" s="109" t="s">
        <v>4138</v>
      </c>
      <c r="I187" s="109" t="s">
        <v>4139</v>
      </c>
      <c r="J187" s="109" t="s">
        <v>4137</v>
      </c>
      <c r="K187" s="109" t="s">
        <v>4131</v>
      </c>
      <c r="L187" s="109" t="s">
        <v>3235</v>
      </c>
    </row>
    <row r="188" spans="1:32">
      <c r="A188" s="65" t="s">
        <v>1316</v>
      </c>
      <c r="B188" s="65" t="s">
        <v>1324</v>
      </c>
      <c r="C188" s="109" t="s">
        <v>2581</v>
      </c>
      <c r="D188" s="109" t="s">
        <v>4143</v>
      </c>
      <c r="E188" s="109" t="s">
        <v>4140</v>
      </c>
      <c r="F188" s="109" t="s">
        <v>4141</v>
      </c>
      <c r="G188" s="109" t="s">
        <v>4139</v>
      </c>
      <c r="H188" s="109" t="s">
        <v>4137</v>
      </c>
      <c r="I188" s="109" t="s">
        <v>4131</v>
      </c>
      <c r="J188" s="109" t="s">
        <v>3235</v>
      </c>
    </row>
    <row r="189" spans="1:32">
      <c r="A189" s="65" t="s">
        <v>1333</v>
      </c>
      <c r="B189" s="65" t="s">
        <v>1334</v>
      </c>
      <c r="C189" s="109" t="s">
        <v>2545</v>
      </c>
      <c r="D189" s="109" t="s">
        <v>4145</v>
      </c>
      <c r="E189" s="109" t="s">
        <v>2547</v>
      </c>
      <c r="F189" s="109" t="s">
        <v>2565</v>
      </c>
      <c r="G189" s="109" t="s">
        <v>4146</v>
      </c>
      <c r="H189" s="109" t="s">
        <v>2565</v>
      </c>
      <c r="I189" s="109" t="s">
        <v>4146</v>
      </c>
      <c r="J189" s="109" t="s">
        <v>2557</v>
      </c>
      <c r="K189" s="109" t="s">
        <v>4147</v>
      </c>
      <c r="L189" s="109" t="s">
        <v>4148</v>
      </c>
      <c r="M189" s="109" t="s">
        <v>4147</v>
      </c>
      <c r="N189" s="109" t="s">
        <v>2551</v>
      </c>
      <c r="O189" s="109" t="s">
        <v>4147</v>
      </c>
      <c r="P189" s="109" t="s">
        <v>2553</v>
      </c>
      <c r="Q189" s="109" t="s">
        <v>2547</v>
      </c>
      <c r="R189" s="109" t="s">
        <v>2588</v>
      </c>
      <c r="S189" s="109" t="s">
        <v>4149</v>
      </c>
      <c r="T189" s="109" t="s">
        <v>4150</v>
      </c>
      <c r="U189" s="109" t="s">
        <v>4131</v>
      </c>
      <c r="V189" s="109" t="s">
        <v>4150</v>
      </c>
      <c r="W189" s="109" t="s">
        <v>4131</v>
      </c>
      <c r="X189" s="109" t="s">
        <v>3249</v>
      </c>
      <c r="Y189" s="109" t="s">
        <v>2532</v>
      </c>
      <c r="Z189" s="109" t="s">
        <v>2577</v>
      </c>
      <c r="AA189" s="109" t="s">
        <v>4151</v>
      </c>
      <c r="AB189" s="109" t="s">
        <v>2579</v>
      </c>
      <c r="AC189" s="109" t="s">
        <v>4151</v>
      </c>
      <c r="AD189" s="109" t="s">
        <v>4152</v>
      </c>
      <c r="AE189" s="109" t="s">
        <v>4153</v>
      </c>
      <c r="AF189" s="109" t="s">
        <v>2557</v>
      </c>
    </row>
    <row r="190" spans="1:32">
      <c r="A190" s="65" t="s">
        <v>1333</v>
      </c>
      <c r="B190" s="65" t="s">
        <v>1336</v>
      </c>
      <c r="C190" s="109" t="s">
        <v>4154</v>
      </c>
      <c r="D190" s="109" t="s">
        <v>2553</v>
      </c>
      <c r="E190" s="109" t="s">
        <v>4155</v>
      </c>
      <c r="F190" s="109" t="s">
        <v>4156</v>
      </c>
      <c r="G190" s="109" t="s">
        <v>4157</v>
      </c>
      <c r="H190" s="109" t="s">
        <v>4158</v>
      </c>
      <c r="I190" s="109" t="s">
        <v>4133</v>
      </c>
      <c r="J190" s="109" t="s">
        <v>4159</v>
      </c>
      <c r="K190" s="109" t="s">
        <v>4133</v>
      </c>
      <c r="L190" s="109" t="s">
        <v>4160</v>
      </c>
      <c r="M190" s="109" t="s">
        <v>4161</v>
      </c>
      <c r="N190" s="109" t="s">
        <v>4162</v>
      </c>
      <c r="O190" s="109" t="s">
        <v>4154</v>
      </c>
      <c r="P190" s="109" t="s">
        <v>4163</v>
      </c>
      <c r="Q190" s="109" t="s">
        <v>4135</v>
      </c>
      <c r="R190" s="109" t="s">
        <v>4164</v>
      </c>
      <c r="S190" s="109" t="s">
        <v>4165</v>
      </c>
      <c r="T190" s="109" t="s">
        <v>4166</v>
      </c>
      <c r="U190" s="109" t="s">
        <v>4153</v>
      </c>
      <c r="V190" s="109" t="s">
        <v>4167</v>
      </c>
      <c r="W190" s="109" t="s">
        <v>2971</v>
      </c>
      <c r="X190" s="109" t="s">
        <v>4168</v>
      </c>
      <c r="Y190" s="109" t="s">
        <v>2971</v>
      </c>
      <c r="Z190" s="109" t="s">
        <v>4169</v>
      </c>
      <c r="AA190" s="109" t="s">
        <v>2532</v>
      </c>
      <c r="AB190" s="109" t="s">
        <v>4158</v>
      </c>
      <c r="AC190" s="109" t="s">
        <v>4131</v>
      </c>
      <c r="AD190" s="109" t="s">
        <v>3235</v>
      </c>
      <c r="AE190" s="109" t="s">
        <v>4170</v>
      </c>
      <c r="AF190" s="109" t="s">
        <v>2588</v>
      </c>
    </row>
    <row r="191" spans="1:32">
      <c r="A191" s="65" t="s">
        <v>1333</v>
      </c>
      <c r="B191" s="65" t="s">
        <v>1338</v>
      </c>
      <c r="C191" s="109" t="s">
        <v>4151</v>
      </c>
      <c r="D191" s="109" t="s">
        <v>2550</v>
      </c>
      <c r="E191" s="109" t="s">
        <v>4171</v>
      </c>
      <c r="F191" s="109" t="s">
        <v>2553</v>
      </c>
      <c r="G191" s="109" t="s">
        <v>4131</v>
      </c>
      <c r="H191" s="109" t="s">
        <v>3235</v>
      </c>
      <c r="I191" s="109" t="s">
        <v>4172</v>
      </c>
      <c r="J191" s="109" t="s">
        <v>4173</v>
      </c>
      <c r="K191" s="109" t="s">
        <v>4174</v>
      </c>
      <c r="L191" s="109" t="s">
        <v>4142</v>
      </c>
      <c r="M191" s="109" t="s">
        <v>2532</v>
      </c>
      <c r="N191" s="109" t="s">
        <v>4175</v>
      </c>
      <c r="O191" s="109" t="s">
        <v>2560</v>
      </c>
      <c r="P191" s="109" t="s">
        <v>4159</v>
      </c>
      <c r="Q191" s="109" t="s">
        <v>3102</v>
      </c>
      <c r="R191" s="109" t="s">
        <v>4169</v>
      </c>
      <c r="S191" s="109" t="s">
        <v>2534</v>
      </c>
      <c r="T191" s="109" t="s">
        <v>4176</v>
      </c>
      <c r="U191" s="109" t="s">
        <v>2552</v>
      </c>
      <c r="V191" s="109" t="s">
        <v>4177</v>
      </c>
      <c r="W191" s="109" t="s">
        <v>2538</v>
      </c>
      <c r="X191" s="109" t="s">
        <v>4132</v>
      </c>
      <c r="Y191" s="109" t="s">
        <v>2552</v>
      </c>
      <c r="Z191" s="109" t="s">
        <v>3225</v>
      </c>
      <c r="AA191" s="109" t="s">
        <v>2538</v>
      </c>
      <c r="AB191" s="109" t="s">
        <v>4178</v>
      </c>
      <c r="AC191" s="109" t="s">
        <v>2534</v>
      </c>
      <c r="AD191" s="109" t="s">
        <v>4179</v>
      </c>
      <c r="AE191" s="109" t="s">
        <v>2560</v>
      </c>
      <c r="AF191" s="109" t="s">
        <v>4152</v>
      </c>
    </row>
    <row r="192" spans="1:32">
      <c r="A192" s="65" t="s">
        <v>1340</v>
      </c>
      <c r="B192" s="65" t="s">
        <v>1349</v>
      </c>
      <c r="C192" s="109" t="s">
        <v>4192</v>
      </c>
      <c r="D192" s="109" t="s">
        <v>2541</v>
      </c>
      <c r="E192" s="109" t="s">
        <v>2718</v>
      </c>
      <c r="F192" s="109" t="s">
        <v>4193</v>
      </c>
      <c r="G192" s="109" t="s">
        <v>4194</v>
      </c>
      <c r="H192" s="109" t="s">
        <v>4195</v>
      </c>
      <c r="I192" s="109" t="s">
        <v>4196</v>
      </c>
      <c r="J192" s="109" t="s">
        <v>4197</v>
      </c>
      <c r="K192" s="109" t="s">
        <v>2808</v>
      </c>
      <c r="L192" s="109" t="s">
        <v>4198</v>
      </c>
      <c r="M192" s="109" t="s">
        <v>2816</v>
      </c>
      <c r="N192" s="109" t="s">
        <v>2548</v>
      </c>
      <c r="O192" s="109" t="s">
        <v>4199</v>
      </c>
      <c r="P192" s="109" t="s">
        <v>2548</v>
      </c>
      <c r="Q192" s="109" t="s">
        <v>4200</v>
      </c>
      <c r="R192" s="109" t="s">
        <v>2546</v>
      </c>
      <c r="S192" s="109" t="s">
        <v>4201</v>
      </c>
      <c r="T192" s="109" t="s">
        <v>4202</v>
      </c>
      <c r="U192" s="109" t="s">
        <v>2819</v>
      </c>
      <c r="V192" s="109" t="s">
        <v>2569</v>
      </c>
      <c r="W192" s="109" t="s">
        <v>2819</v>
      </c>
      <c r="X192" s="109" t="s">
        <v>2535</v>
      </c>
      <c r="Y192" s="109" t="s">
        <v>2819</v>
      </c>
      <c r="Z192" s="109" t="s">
        <v>2561</v>
      </c>
      <c r="AA192" s="109" t="s">
        <v>4203</v>
      </c>
      <c r="AB192" s="109" t="s">
        <v>2541</v>
      </c>
      <c r="AC192" s="109" t="s">
        <v>4204</v>
      </c>
      <c r="AD192" s="109" t="s">
        <v>2529</v>
      </c>
    </row>
    <row r="193" spans="1:32">
      <c r="A193" s="65" t="s">
        <v>1340</v>
      </c>
      <c r="B193" s="65" t="s">
        <v>1350</v>
      </c>
      <c r="C193" s="109" t="s">
        <v>2718</v>
      </c>
      <c r="D193" s="109" t="s">
        <v>2546</v>
      </c>
      <c r="E193" s="109" t="s">
        <v>4194</v>
      </c>
      <c r="F193" s="109" t="s">
        <v>4205</v>
      </c>
      <c r="G193" s="109" t="s">
        <v>4206</v>
      </c>
      <c r="H193" s="109" t="s">
        <v>4205</v>
      </c>
      <c r="I193" s="109" t="s">
        <v>4196</v>
      </c>
      <c r="J193" s="109" t="s">
        <v>2548</v>
      </c>
      <c r="K193" s="109" t="s">
        <v>4207</v>
      </c>
      <c r="L193" s="109" t="s">
        <v>4152</v>
      </c>
      <c r="M193" s="109" t="s">
        <v>4207</v>
      </c>
      <c r="N193" s="109" t="s">
        <v>3229</v>
      </c>
      <c r="O193" s="109" t="s">
        <v>2808</v>
      </c>
      <c r="P193" s="109" t="s">
        <v>3246</v>
      </c>
      <c r="Q193" s="109" t="s">
        <v>4208</v>
      </c>
      <c r="R193" s="109" t="s">
        <v>4178</v>
      </c>
      <c r="S193" s="109" t="s">
        <v>2718</v>
      </c>
      <c r="T193" s="109" t="s">
        <v>4178</v>
      </c>
      <c r="U193" s="109" t="s">
        <v>4200</v>
      </c>
      <c r="V193" s="109" t="s">
        <v>2553</v>
      </c>
      <c r="W193" s="109" t="s">
        <v>4200</v>
      </c>
      <c r="X193" s="109" t="s">
        <v>2555</v>
      </c>
      <c r="Y193" s="109" t="s">
        <v>4209</v>
      </c>
      <c r="Z193" s="109" t="s">
        <v>2549</v>
      </c>
      <c r="AA193" s="109" t="s">
        <v>4199</v>
      </c>
      <c r="AB193" s="109" t="s">
        <v>4210</v>
      </c>
    </row>
    <row r="194" spans="1:32">
      <c r="A194" s="65" t="s">
        <v>1340</v>
      </c>
      <c r="B194" s="65" t="s">
        <v>1351</v>
      </c>
      <c r="C194" s="109" t="s">
        <v>2817</v>
      </c>
      <c r="D194" s="109" t="s">
        <v>4197</v>
      </c>
      <c r="E194" s="109" t="s">
        <v>4204</v>
      </c>
      <c r="F194" s="109" t="s">
        <v>2546</v>
      </c>
      <c r="G194" s="109" t="s">
        <v>4211</v>
      </c>
      <c r="H194" s="109" t="s">
        <v>2548</v>
      </c>
      <c r="I194" s="109" t="s">
        <v>4199</v>
      </c>
      <c r="J194" s="109" t="s">
        <v>2549</v>
      </c>
      <c r="K194" s="109" t="s">
        <v>4200</v>
      </c>
      <c r="L194" s="109" t="s">
        <v>2549</v>
      </c>
      <c r="M194" s="109" t="s">
        <v>4209</v>
      </c>
      <c r="N194" s="109" t="s">
        <v>3246</v>
      </c>
      <c r="O194" s="109" t="s">
        <v>4209</v>
      </c>
      <c r="P194" s="109" t="s">
        <v>2553</v>
      </c>
      <c r="Q194" s="109" t="s">
        <v>4212</v>
      </c>
      <c r="R194" s="109" t="s">
        <v>2553</v>
      </c>
      <c r="S194" s="109" t="s">
        <v>4213</v>
      </c>
      <c r="T194" s="109" t="s">
        <v>2553</v>
      </c>
      <c r="U194" s="109" t="s">
        <v>4214</v>
      </c>
      <c r="V194" s="109" t="s">
        <v>2579</v>
      </c>
      <c r="W194" s="109" t="s">
        <v>4215</v>
      </c>
      <c r="X194" s="109" t="s">
        <v>4145</v>
      </c>
      <c r="Y194" s="109" t="s">
        <v>4216</v>
      </c>
      <c r="Z194" s="109" t="s">
        <v>2548</v>
      </c>
      <c r="AA194" s="109" t="s">
        <v>4217</v>
      </c>
      <c r="AB194" s="109" t="s">
        <v>3242</v>
      </c>
      <c r="AC194" s="109" t="s">
        <v>4216</v>
      </c>
      <c r="AD194" s="109" t="s">
        <v>2562</v>
      </c>
      <c r="AE194" s="109" t="s">
        <v>2819</v>
      </c>
      <c r="AF194" s="109" t="s">
        <v>2537</v>
      </c>
    </row>
    <row r="195" spans="1:32">
      <c r="A195" s="65" t="s">
        <v>1340</v>
      </c>
      <c r="B195" s="65" t="s">
        <v>1352</v>
      </c>
      <c r="C195" s="109" t="s">
        <v>4192</v>
      </c>
      <c r="D195" s="109" t="s">
        <v>2541</v>
      </c>
      <c r="E195" s="109" t="s">
        <v>2718</v>
      </c>
      <c r="F195" s="109" t="s">
        <v>4193</v>
      </c>
      <c r="G195" s="109" t="s">
        <v>4194</v>
      </c>
      <c r="H195" s="109" t="s">
        <v>4195</v>
      </c>
      <c r="I195" s="109" t="s">
        <v>4196</v>
      </c>
      <c r="J195" s="109" t="s">
        <v>4197</v>
      </c>
      <c r="K195" s="109" t="s">
        <v>2808</v>
      </c>
      <c r="L195" s="109" t="s">
        <v>4198</v>
      </c>
      <c r="M195" s="109" t="s">
        <v>2816</v>
      </c>
      <c r="N195" s="109" t="s">
        <v>2548</v>
      </c>
      <c r="O195" s="109" t="s">
        <v>4199</v>
      </c>
      <c r="P195" s="109" t="s">
        <v>2548</v>
      </c>
      <c r="Q195" s="109" t="s">
        <v>4200</v>
      </c>
      <c r="R195" s="109" t="s">
        <v>2546</v>
      </c>
      <c r="S195" s="109" t="s">
        <v>4201</v>
      </c>
      <c r="T195" s="109" t="s">
        <v>4202</v>
      </c>
      <c r="U195" s="109" t="s">
        <v>2819</v>
      </c>
      <c r="V195" s="109" t="s">
        <v>2569</v>
      </c>
      <c r="W195" s="109" t="s">
        <v>2819</v>
      </c>
      <c r="X195" s="109" t="s">
        <v>2535</v>
      </c>
      <c r="Y195" s="109" t="s">
        <v>2819</v>
      </c>
      <c r="Z195" s="109" t="s">
        <v>2561</v>
      </c>
      <c r="AA195" s="109" t="s">
        <v>4203</v>
      </c>
      <c r="AB195" s="109" t="s">
        <v>2541</v>
      </c>
      <c r="AC195" s="109" t="s">
        <v>4204</v>
      </c>
      <c r="AD195" s="109" t="s">
        <v>2529</v>
      </c>
    </row>
    <row r="196" spans="1:32">
      <c r="A196" s="65" t="s">
        <v>1340</v>
      </c>
      <c r="B196" s="65" t="s">
        <v>1353</v>
      </c>
      <c r="C196" s="109" t="s">
        <v>2808</v>
      </c>
      <c r="D196" s="109" t="s">
        <v>3225</v>
      </c>
      <c r="E196" s="109" t="s">
        <v>2739</v>
      </c>
      <c r="F196" s="109" t="s">
        <v>3232</v>
      </c>
      <c r="G196" s="109" t="s">
        <v>2738</v>
      </c>
      <c r="H196" s="109" t="s">
        <v>3232</v>
      </c>
      <c r="I196" s="109" t="s">
        <v>2738</v>
      </c>
      <c r="J196" s="109" t="s">
        <v>2577</v>
      </c>
      <c r="K196" s="109" t="s">
        <v>2744</v>
      </c>
      <c r="L196" s="109" t="s">
        <v>4145</v>
      </c>
      <c r="M196" s="109" t="s">
        <v>4218</v>
      </c>
      <c r="N196" s="109" t="s">
        <v>2558</v>
      </c>
      <c r="O196" s="109" t="s">
        <v>4219</v>
      </c>
      <c r="P196" s="109" t="s">
        <v>4220</v>
      </c>
      <c r="Q196" s="109" t="s">
        <v>4207</v>
      </c>
      <c r="R196" s="109" t="s">
        <v>2567</v>
      </c>
      <c r="S196" s="109" t="s">
        <v>4221</v>
      </c>
      <c r="T196" s="109" t="s">
        <v>2546</v>
      </c>
      <c r="U196" s="109" t="s">
        <v>4199</v>
      </c>
      <c r="V196" s="109" t="s">
        <v>4222</v>
      </c>
      <c r="W196" s="109" t="s">
        <v>4200</v>
      </c>
      <c r="X196" s="109" t="s">
        <v>4178</v>
      </c>
    </row>
    <row r="197" spans="1:32">
      <c r="A197" s="65" t="s">
        <v>1340</v>
      </c>
      <c r="B197" s="65" t="s">
        <v>1354</v>
      </c>
      <c r="C197" s="109" t="s">
        <v>4209</v>
      </c>
      <c r="D197" s="109" t="s">
        <v>2546</v>
      </c>
      <c r="E197" s="109" t="s">
        <v>4223</v>
      </c>
      <c r="F197" s="109" t="s">
        <v>4220</v>
      </c>
      <c r="G197" s="109" t="s">
        <v>4224</v>
      </c>
      <c r="H197" s="109" t="s">
        <v>2535</v>
      </c>
      <c r="I197" s="109" t="s">
        <v>4225</v>
      </c>
      <c r="J197" s="109" t="s">
        <v>2535</v>
      </c>
      <c r="K197" s="109" t="s">
        <v>4226</v>
      </c>
      <c r="L197" s="109" t="s">
        <v>2562</v>
      </c>
      <c r="M197" s="109" t="s">
        <v>4227</v>
      </c>
      <c r="N197" s="109" t="s">
        <v>4205</v>
      </c>
      <c r="O197" s="109" t="s">
        <v>4227</v>
      </c>
      <c r="P197" s="109" t="s">
        <v>4152</v>
      </c>
      <c r="Q197" s="109" t="s">
        <v>4228</v>
      </c>
      <c r="R197" s="109" t="s">
        <v>4179</v>
      </c>
      <c r="S197" s="109" t="s">
        <v>4229</v>
      </c>
      <c r="T197" s="109" t="s">
        <v>4179</v>
      </c>
      <c r="U197" s="109" t="s">
        <v>4230</v>
      </c>
      <c r="V197" s="109" t="s">
        <v>3246</v>
      </c>
      <c r="W197" s="109" t="s">
        <v>4212</v>
      </c>
      <c r="X197" s="109" t="s">
        <v>3237</v>
      </c>
      <c r="Y197" s="109" t="s">
        <v>4200</v>
      </c>
      <c r="Z197" s="109" t="s">
        <v>3243</v>
      </c>
    </row>
    <row r="198" spans="1:32">
      <c r="A198" s="65" t="s">
        <v>1340</v>
      </c>
      <c r="B198" s="65" t="s">
        <v>1343</v>
      </c>
      <c r="C198" s="109" t="s">
        <v>4231</v>
      </c>
      <c r="D198" s="109" t="s">
        <v>2548</v>
      </c>
      <c r="E198" s="109" t="s">
        <v>4232</v>
      </c>
      <c r="F198" s="109" t="s">
        <v>4233</v>
      </c>
      <c r="G198" s="109" t="s">
        <v>4234</v>
      </c>
      <c r="H198" s="109" t="s">
        <v>4235</v>
      </c>
      <c r="I198" s="109" t="s">
        <v>4236</v>
      </c>
      <c r="J198" s="109" t="s">
        <v>4237</v>
      </c>
      <c r="K198" s="109" t="s">
        <v>4238</v>
      </c>
      <c r="L198" s="109" t="s">
        <v>4239</v>
      </c>
      <c r="M198" s="109" t="s">
        <v>4240</v>
      </c>
      <c r="N198" s="109" t="s">
        <v>4241</v>
      </c>
      <c r="O198" s="109" t="s">
        <v>4242</v>
      </c>
      <c r="P198" s="109" t="s">
        <v>4243</v>
      </c>
    </row>
    <row r="199" spans="1:32">
      <c r="A199" s="65" t="s">
        <v>1340</v>
      </c>
      <c r="B199" s="65" t="s">
        <v>1345</v>
      </c>
      <c r="C199" s="109" t="s">
        <v>4219</v>
      </c>
      <c r="D199" s="109" t="s">
        <v>4244</v>
      </c>
      <c r="E199" s="109" t="s">
        <v>4245</v>
      </c>
      <c r="F199" s="109" t="s">
        <v>4246</v>
      </c>
      <c r="G199" s="109" t="s">
        <v>4247</v>
      </c>
      <c r="H199" s="109" t="s">
        <v>4248</v>
      </c>
      <c r="I199" s="109" t="s">
        <v>4249</v>
      </c>
      <c r="J199" s="109" t="s">
        <v>4250</v>
      </c>
      <c r="K199" s="109" t="s">
        <v>4231</v>
      </c>
      <c r="L199" s="109" t="s">
        <v>2548</v>
      </c>
      <c r="M199" s="109" t="s">
        <v>4242</v>
      </c>
      <c r="N199" s="109" t="s">
        <v>4243</v>
      </c>
    </row>
    <row r="200" spans="1:32">
      <c r="A200" s="65" t="s">
        <v>1340</v>
      </c>
      <c r="B200" s="65" t="s">
        <v>1347</v>
      </c>
      <c r="C200" s="109" t="s">
        <v>4251</v>
      </c>
      <c r="D200" s="109" t="s">
        <v>4252</v>
      </c>
      <c r="E200" s="109" t="s">
        <v>4253</v>
      </c>
      <c r="F200" s="109" t="s">
        <v>4254</v>
      </c>
      <c r="G200" s="109" t="s">
        <v>4249</v>
      </c>
      <c r="H200" s="109" t="s">
        <v>4250</v>
      </c>
      <c r="I200" s="109" t="s">
        <v>4231</v>
      </c>
      <c r="J200" s="109" t="s">
        <v>2548</v>
      </c>
      <c r="K200" s="109" t="s">
        <v>4232</v>
      </c>
      <c r="L200" s="109" t="s">
        <v>4233</v>
      </c>
    </row>
    <row r="201" spans="1:32">
      <c r="A201" s="65" t="s">
        <v>1355</v>
      </c>
      <c r="B201" s="65" t="s">
        <v>1356</v>
      </c>
      <c r="C201" s="109" t="s">
        <v>4212</v>
      </c>
      <c r="D201" s="109" t="s">
        <v>2543</v>
      </c>
      <c r="E201" s="109" t="s">
        <v>4209</v>
      </c>
      <c r="F201" s="109" t="s">
        <v>4255</v>
      </c>
      <c r="G201" s="109" t="s">
        <v>4211</v>
      </c>
      <c r="H201" s="109" t="s">
        <v>2546</v>
      </c>
      <c r="I201" s="109" t="s">
        <v>4199</v>
      </c>
      <c r="J201" s="109" t="s">
        <v>2558</v>
      </c>
      <c r="K201" s="109" t="s">
        <v>4211</v>
      </c>
      <c r="L201" s="109" t="s">
        <v>2548</v>
      </c>
      <c r="M201" s="109" t="s">
        <v>4224</v>
      </c>
      <c r="N201" s="109" t="s">
        <v>2546</v>
      </c>
      <c r="O201" s="109" t="s">
        <v>4225</v>
      </c>
      <c r="P201" s="109" t="s">
        <v>2567</v>
      </c>
      <c r="Q201" s="109" t="s">
        <v>4226</v>
      </c>
      <c r="R201" s="109" t="s">
        <v>4256</v>
      </c>
      <c r="S201" s="109" t="s">
        <v>4257</v>
      </c>
      <c r="T201" s="109" t="s">
        <v>2569</v>
      </c>
      <c r="U201" s="109" t="s">
        <v>4257</v>
      </c>
      <c r="V201" s="109" t="s">
        <v>2533</v>
      </c>
      <c r="W201" s="109" t="s">
        <v>4257</v>
      </c>
      <c r="X201" s="109" t="s">
        <v>4258</v>
      </c>
      <c r="Y201" s="109" t="s">
        <v>4259</v>
      </c>
      <c r="Z201" s="109" t="s">
        <v>4260</v>
      </c>
      <c r="AA201" s="109" t="s">
        <v>4261</v>
      </c>
      <c r="AB201" s="109" t="s">
        <v>4260</v>
      </c>
      <c r="AC201" s="109" t="s">
        <v>4229</v>
      </c>
      <c r="AD201" s="109" t="s">
        <v>2543</v>
      </c>
      <c r="AE201" s="109" t="s">
        <v>4217</v>
      </c>
      <c r="AF201" s="109" t="s">
        <v>2531</v>
      </c>
    </row>
    <row r="202" spans="1:32">
      <c r="A202" s="65" t="s">
        <v>1355</v>
      </c>
      <c r="B202" s="65" t="s">
        <v>1358</v>
      </c>
      <c r="C202" s="109" t="s">
        <v>4262</v>
      </c>
      <c r="D202" s="109" t="s">
        <v>2585</v>
      </c>
      <c r="E202" s="109" t="s">
        <v>2738</v>
      </c>
      <c r="F202" s="109" t="s">
        <v>4263</v>
      </c>
      <c r="G202" s="109" t="s">
        <v>4264</v>
      </c>
      <c r="H202" s="109" t="s">
        <v>4265</v>
      </c>
      <c r="I202" s="109" t="s">
        <v>2793</v>
      </c>
      <c r="J202" s="109" t="s">
        <v>2543</v>
      </c>
      <c r="K202" s="109" t="s">
        <v>2747</v>
      </c>
      <c r="L202" s="109" t="s">
        <v>2561</v>
      </c>
      <c r="M202" s="109" t="s">
        <v>2703</v>
      </c>
      <c r="N202" s="109" t="s">
        <v>4198</v>
      </c>
      <c r="O202" s="109" t="s">
        <v>2732</v>
      </c>
      <c r="P202" s="109" t="s">
        <v>4222</v>
      </c>
      <c r="Q202" s="109" t="s">
        <v>4262</v>
      </c>
      <c r="R202" s="109" t="s">
        <v>2565</v>
      </c>
      <c r="S202" s="109" t="s">
        <v>2812</v>
      </c>
      <c r="T202" s="109" t="s">
        <v>2549</v>
      </c>
      <c r="U202" s="109" t="s">
        <v>4266</v>
      </c>
      <c r="V202" s="109" t="s">
        <v>2549</v>
      </c>
      <c r="W202" s="109" t="s">
        <v>4207</v>
      </c>
      <c r="X202" s="109" t="s">
        <v>2549</v>
      </c>
      <c r="Y202" s="109" t="s">
        <v>4199</v>
      </c>
      <c r="Z202" s="109" t="s">
        <v>4222</v>
      </c>
      <c r="AA202" s="109" t="s">
        <v>2816</v>
      </c>
      <c r="AB202" s="109" t="s">
        <v>4205</v>
      </c>
      <c r="AC202" s="109" t="s">
        <v>2814</v>
      </c>
      <c r="AD202" s="109" t="s">
        <v>4193</v>
      </c>
      <c r="AE202" s="109" t="s">
        <v>4219</v>
      </c>
      <c r="AF202" s="109" t="s">
        <v>2543</v>
      </c>
    </row>
    <row r="203" spans="1:32">
      <c r="A203" s="65" t="s">
        <v>1355</v>
      </c>
      <c r="B203" s="65" t="s">
        <v>1360</v>
      </c>
      <c r="C203" s="109" t="s">
        <v>2817</v>
      </c>
      <c r="D203" s="109" t="s">
        <v>2550</v>
      </c>
      <c r="E203" s="109" t="s">
        <v>4203</v>
      </c>
      <c r="F203" s="109" t="s">
        <v>2579</v>
      </c>
      <c r="G203" s="109" t="s">
        <v>4201</v>
      </c>
      <c r="H203" s="109" t="s">
        <v>2579</v>
      </c>
      <c r="I203" s="109" t="s">
        <v>4209</v>
      </c>
      <c r="J203" s="109" t="s">
        <v>2550</v>
      </c>
      <c r="K203" s="109" t="s">
        <v>4199</v>
      </c>
      <c r="L203" s="109" t="s">
        <v>2578</v>
      </c>
      <c r="M203" s="109" t="s">
        <v>4199</v>
      </c>
      <c r="N203" s="109" t="s">
        <v>2551</v>
      </c>
      <c r="O203" s="109" t="s">
        <v>4223</v>
      </c>
      <c r="P203" s="109" t="s">
        <v>4178</v>
      </c>
      <c r="Q203" s="109" t="s">
        <v>4223</v>
      </c>
      <c r="R203" s="109" t="s">
        <v>3249</v>
      </c>
      <c r="S203" s="109" t="s">
        <v>4223</v>
      </c>
      <c r="T203" s="109" t="s">
        <v>4142</v>
      </c>
      <c r="U203" s="109" t="s">
        <v>4223</v>
      </c>
      <c r="V203" s="109" t="s">
        <v>4143</v>
      </c>
      <c r="W203" s="109" t="s">
        <v>4214</v>
      </c>
      <c r="X203" s="109" t="s">
        <v>4132</v>
      </c>
      <c r="Y203" s="109" t="s">
        <v>4217</v>
      </c>
      <c r="Z203" s="109" t="s">
        <v>3232</v>
      </c>
      <c r="AA203" s="109" t="s">
        <v>4230</v>
      </c>
      <c r="AB203" s="109" t="s">
        <v>3235</v>
      </c>
      <c r="AC203" s="109" t="s">
        <v>4215</v>
      </c>
      <c r="AD203" s="109" t="s">
        <v>2553</v>
      </c>
      <c r="AE203" s="109" t="s">
        <v>4214</v>
      </c>
      <c r="AF203" s="109" t="s">
        <v>3246</v>
      </c>
    </row>
    <row r="204" spans="1:32">
      <c r="A204" s="65" t="s">
        <v>1363</v>
      </c>
      <c r="B204" s="65" t="s">
        <v>1367</v>
      </c>
      <c r="C204" s="109" t="s">
        <v>4276</v>
      </c>
      <c r="D204" s="109" t="s">
        <v>4277</v>
      </c>
      <c r="E204" s="109" t="s">
        <v>4091</v>
      </c>
      <c r="F204" s="109" t="s">
        <v>4278</v>
      </c>
      <c r="G204" s="109" t="s">
        <v>4279</v>
      </c>
      <c r="H204" s="109" t="s">
        <v>4280</v>
      </c>
      <c r="I204" s="109" t="s">
        <v>4281</v>
      </c>
      <c r="J204" s="109" t="s">
        <v>4282</v>
      </c>
      <c r="K204" s="109" t="s">
        <v>4283</v>
      </c>
      <c r="L204" s="109" t="s">
        <v>4284</v>
      </c>
      <c r="M204" s="109" t="s">
        <v>4285</v>
      </c>
      <c r="N204" s="109" t="s">
        <v>4286</v>
      </c>
      <c r="O204" s="109" t="s">
        <v>4287</v>
      </c>
      <c r="P204" s="109" t="s">
        <v>4288</v>
      </c>
    </row>
    <row r="205" spans="1:32">
      <c r="A205" s="65" t="s">
        <v>1363</v>
      </c>
      <c r="B205" s="65" t="s">
        <v>1370</v>
      </c>
      <c r="C205" s="109" t="s">
        <v>4289</v>
      </c>
      <c r="D205" s="109" t="s">
        <v>4290</v>
      </c>
      <c r="E205" s="109" t="s">
        <v>4291</v>
      </c>
      <c r="F205" s="109" t="s">
        <v>4292</v>
      </c>
      <c r="G205" s="109" t="s">
        <v>4091</v>
      </c>
      <c r="H205" s="109" t="s">
        <v>4278</v>
      </c>
      <c r="I205" s="109" t="s">
        <v>4276</v>
      </c>
      <c r="J205" s="109" t="s">
        <v>4277</v>
      </c>
      <c r="K205" s="109" t="s">
        <v>4293</v>
      </c>
      <c r="L205" s="109" t="s">
        <v>4294</v>
      </c>
    </row>
    <row r="206" spans="1:32">
      <c r="A206" s="65" t="s">
        <v>1363</v>
      </c>
      <c r="B206" s="65" t="s">
        <v>1371</v>
      </c>
      <c r="C206" s="109" t="s">
        <v>4291</v>
      </c>
      <c r="D206" s="109" t="s">
        <v>4292</v>
      </c>
      <c r="E206" s="109" t="s">
        <v>4295</v>
      </c>
      <c r="F206" s="109" t="s">
        <v>4296</v>
      </c>
      <c r="G206" s="109" t="s">
        <v>4297</v>
      </c>
      <c r="H206" s="109" t="s">
        <v>4298</v>
      </c>
      <c r="I206" s="109" t="s">
        <v>4091</v>
      </c>
      <c r="J206" s="109" t="s">
        <v>4278</v>
      </c>
    </row>
    <row r="207" spans="1:32">
      <c r="A207" s="65" t="s">
        <v>1372</v>
      </c>
      <c r="B207" s="65" t="s">
        <v>1373</v>
      </c>
      <c r="C207" s="109" t="s">
        <v>4299</v>
      </c>
      <c r="D207" s="109" t="s">
        <v>4300</v>
      </c>
      <c r="E207" s="109" t="s">
        <v>4301</v>
      </c>
      <c r="F207" s="109" t="s">
        <v>4302</v>
      </c>
      <c r="G207" s="109" t="s">
        <v>4303</v>
      </c>
      <c r="H207" s="109" t="s">
        <v>4304</v>
      </c>
      <c r="I207" s="109" t="s">
        <v>4305</v>
      </c>
      <c r="J207" s="109" t="s">
        <v>4306</v>
      </c>
      <c r="K207" s="109" t="s">
        <v>4307</v>
      </c>
      <c r="L207" s="109" t="s">
        <v>4308</v>
      </c>
      <c r="M207" s="109" t="s">
        <v>4309</v>
      </c>
      <c r="N207" s="109" t="s">
        <v>4310</v>
      </c>
    </row>
    <row r="208" spans="1:32">
      <c r="A208" s="65" t="s">
        <v>1372</v>
      </c>
      <c r="B208" s="65" t="s">
        <v>1374</v>
      </c>
      <c r="C208" s="109" t="s">
        <v>4299</v>
      </c>
      <c r="D208" s="109" t="s">
        <v>4300</v>
      </c>
      <c r="E208" s="109" t="s">
        <v>4311</v>
      </c>
      <c r="F208" s="109" t="s">
        <v>4312</v>
      </c>
      <c r="G208" s="109" t="s">
        <v>4313</v>
      </c>
      <c r="H208" s="109" t="s">
        <v>4314</v>
      </c>
      <c r="I208" s="109" t="s">
        <v>4315</v>
      </c>
      <c r="J208" s="109" t="s">
        <v>4316</v>
      </c>
      <c r="K208" s="109" t="s">
        <v>4317</v>
      </c>
      <c r="L208" s="109" t="s">
        <v>4318</v>
      </c>
      <c r="M208" s="109" t="s">
        <v>4301</v>
      </c>
      <c r="N208" s="109" t="s">
        <v>4302</v>
      </c>
    </row>
    <row r="209" spans="1:32">
      <c r="A209" s="65" t="s">
        <v>1372</v>
      </c>
      <c r="B209" s="65" t="s">
        <v>1375</v>
      </c>
      <c r="C209" s="109" t="s">
        <v>4299</v>
      </c>
      <c r="D209" s="109" t="s">
        <v>4300</v>
      </c>
      <c r="E209" s="109" t="s">
        <v>4309</v>
      </c>
      <c r="F209" s="109" t="s">
        <v>4310</v>
      </c>
      <c r="G209" s="109" t="s">
        <v>4319</v>
      </c>
      <c r="H209" s="109" t="s">
        <v>4320</v>
      </c>
      <c r="I209" s="109" t="s">
        <v>4321</v>
      </c>
      <c r="J209" s="109" t="s">
        <v>4322</v>
      </c>
      <c r="K209" s="109" t="s">
        <v>4323</v>
      </c>
      <c r="L209" s="109" t="s">
        <v>4324</v>
      </c>
      <c r="M209" s="109" t="s">
        <v>4311</v>
      </c>
      <c r="N209" s="109" t="s">
        <v>4312</v>
      </c>
    </row>
    <row r="210" spans="1:32">
      <c r="A210" s="65" t="s">
        <v>1377</v>
      </c>
      <c r="B210" s="65" t="s">
        <v>1381</v>
      </c>
      <c r="C210" s="109" t="s">
        <v>4329</v>
      </c>
      <c r="D210" s="109" t="s">
        <v>4330</v>
      </c>
      <c r="E210" s="109" t="s">
        <v>4331</v>
      </c>
      <c r="F210" s="109" t="s">
        <v>2806</v>
      </c>
      <c r="G210" s="109" t="s">
        <v>4332</v>
      </c>
      <c r="H210" s="109" t="s">
        <v>2042</v>
      </c>
      <c r="I210" s="109" t="s">
        <v>4333</v>
      </c>
      <c r="J210" s="109" t="s">
        <v>2141</v>
      </c>
      <c r="K210" s="109" t="s">
        <v>4334</v>
      </c>
      <c r="L210" s="109" t="s">
        <v>4335</v>
      </c>
      <c r="M210" s="109" t="s">
        <v>4333</v>
      </c>
      <c r="N210" s="109" t="s">
        <v>1928</v>
      </c>
      <c r="O210" s="109" t="s">
        <v>4336</v>
      </c>
      <c r="P210" s="109" t="s">
        <v>1996</v>
      </c>
      <c r="Q210" s="109" t="s">
        <v>4337</v>
      </c>
      <c r="R210" s="109" t="s">
        <v>2121</v>
      </c>
      <c r="S210" s="109" t="s">
        <v>4338</v>
      </c>
      <c r="T210" s="109" t="s">
        <v>1966</v>
      </c>
      <c r="U210" s="109" t="s">
        <v>4339</v>
      </c>
      <c r="V210" s="109" t="s">
        <v>2044</v>
      </c>
      <c r="W210" s="109" t="s">
        <v>4340</v>
      </c>
      <c r="X210" s="109" t="s">
        <v>4341</v>
      </c>
      <c r="Y210" s="109" t="s">
        <v>4342</v>
      </c>
      <c r="Z210" s="109" t="s">
        <v>4343</v>
      </c>
      <c r="AA210" s="109" t="s">
        <v>4344</v>
      </c>
      <c r="AB210" s="109" t="s">
        <v>1942</v>
      </c>
      <c r="AC210" s="109" t="s">
        <v>4345</v>
      </c>
      <c r="AD210" s="109" t="s">
        <v>4330</v>
      </c>
      <c r="AE210" s="109" t="s">
        <v>4346</v>
      </c>
      <c r="AF210" s="109" t="s">
        <v>4330</v>
      </c>
    </row>
    <row r="211" spans="1:32">
      <c r="A211" s="65" t="s">
        <v>1377</v>
      </c>
      <c r="B211" s="65" t="s">
        <v>1383</v>
      </c>
      <c r="C211" s="109" t="s">
        <v>4347</v>
      </c>
      <c r="D211" s="109" t="s">
        <v>4348</v>
      </c>
      <c r="E211" s="109" t="s">
        <v>4349</v>
      </c>
      <c r="F211" s="109" t="s">
        <v>2029</v>
      </c>
      <c r="G211" s="109" t="s">
        <v>4350</v>
      </c>
      <c r="H211" s="109" t="s">
        <v>4351</v>
      </c>
      <c r="I211" s="109" t="s">
        <v>4352</v>
      </c>
      <c r="J211" s="109" t="s">
        <v>2108</v>
      </c>
      <c r="K211" s="109" t="s">
        <v>4350</v>
      </c>
      <c r="L211" s="109" t="s">
        <v>4353</v>
      </c>
      <c r="M211" s="109" t="s">
        <v>4354</v>
      </c>
      <c r="N211" s="109" t="s">
        <v>4355</v>
      </c>
      <c r="O211" s="109" t="s">
        <v>4349</v>
      </c>
      <c r="P211" s="109" t="s">
        <v>4356</v>
      </c>
      <c r="Q211" s="109" t="s">
        <v>4357</v>
      </c>
      <c r="R211" s="109" t="s">
        <v>2164</v>
      </c>
      <c r="S211" s="109" t="s">
        <v>4358</v>
      </c>
      <c r="T211" s="109" t="s">
        <v>2035</v>
      </c>
      <c r="U211" s="109" t="s">
        <v>4359</v>
      </c>
      <c r="V211" s="109" t="s">
        <v>1944</v>
      </c>
      <c r="W211" s="109" t="s">
        <v>4360</v>
      </c>
      <c r="X211" s="109" t="s">
        <v>4361</v>
      </c>
      <c r="Y211" s="109" t="s">
        <v>4362</v>
      </c>
      <c r="Z211" s="109" t="s">
        <v>2121</v>
      </c>
      <c r="AA211" s="109" t="s">
        <v>4363</v>
      </c>
      <c r="AB211" s="109" t="s">
        <v>4364</v>
      </c>
      <c r="AC211" s="109" t="s">
        <v>4358</v>
      </c>
      <c r="AD211" s="109" t="s">
        <v>1927</v>
      </c>
      <c r="AE211" s="109" t="s">
        <v>4365</v>
      </c>
      <c r="AF211" s="109" t="s">
        <v>4366</v>
      </c>
    </row>
    <row r="212" spans="1:32">
      <c r="A212" s="65" t="s">
        <v>1377</v>
      </c>
      <c r="B212" s="65" t="s">
        <v>1385</v>
      </c>
      <c r="C212" s="109" t="s">
        <v>4367</v>
      </c>
      <c r="D212" s="109" t="s">
        <v>2082</v>
      </c>
      <c r="E212" s="109" t="s">
        <v>4368</v>
      </c>
      <c r="F212" s="109" t="s">
        <v>2054</v>
      </c>
      <c r="G212" s="109" t="s">
        <v>4362</v>
      </c>
      <c r="H212" s="109" t="s">
        <v>2121</v>
      </c>
      <c r="I212" s="109" t="s">
        <v>4369</v>
      </c>
      <c r="J212" s="109" t="s">
        <v>4370</v>
      </c>
      <c r="K212" s="109" t="s">
        <v>4371</v>
      </c>
      <c r="L212" s="109" t="s">
        <v>4372</v>
      </c>
      <c r="M212" s="109" t="s">
        <v>4373</v>
      </c>
      <c r="N212" s="109" t="s">
        <v>4374</v>
      </c>
      <c r="O212" s="109" t="s">
        <v>4375</v>
      </c>
      <c r="P212" s="109" t="s">
        <v>4376</v>
      </c>
      <c r="Q212" s="109" t="s">
        <v>4377</v>
      </c>
      <c r="R212" s="109" t="s">
        <v>4378</v>
      </c>
      <c r="S212" s="109" t="s">
        <v>4379</v>
      </c>
      <c r="T212" s="109" t="s">
        <v>4380</v>
      </c>
      <c r="U212" s="109" t="s">
        <v>4381</v>
      </c>
      <c r="V212" s="109" t="s">
        <v>2146</v>
      </c>
      <c r="W212" s="109" t="s">
        <v>4382</v>
      </c>
      <c r="X212" s="109" t="s">
        <v>2121</v>
      </c>
      <c r="Y212" s="109" t="s">
        <v>4382</v>
      </c>
      <c r="Z212" s="109" t="s">
        <v>1932</v>
      </c>
      <c r="AA212" s="109" t="s">
        <v>4383</v>
      </c>
      <c r="AB212" s="109" t="s">
        <v>1982</v>
      </c>
      <c r="AC212" s="109" t="s">
        <v>4384</v>
      </c>
      <c r="AD212" s="109" t="s">
        <v>4366</v>
      </c>
      <c r="AE212" s="109" t="s">
        <v>4385</v>
      </c>
      <c r="AF212" s="109" t="s">
        <v>4386</v>
      </c>
    </row>
    <row r="213" spans="1:32">
      <c r="A213" s="65" t="s">
        <v>1377</v>
      </c>
      <c r="B213" s="65" t="s">
        <v>1387</v>
      </c>
      <c r="C213" s="109" t="s">
        <v>4387</v>
      </c>
      <c r="D213" s="109" t="s">
        <v>4388</v>
      </c>
      <c r="E213" s="109" t="s">
        <v>4389</v>
      </c>
      <c r="F213" s="109" t="s">
        <v>4390</v>
      </c>
      <c r="G213" s="109" t="s">
        <v>4391</v>
      </c>
      <c r="H213" s="109" t="s">
        <v>2138</v>
      </c>
      <c r="I213" s="109" t="s">
        <v>4391</v>
      </c>
      <c r="J213" s="109" t="s">
        <v>1948</v>
      </c>
      <c r="K213" s="109" t="s">
        <v>4389</v>
      </c>
      <c r="L213" s="109" t="s">
        <v>4341</v>
      </c>
      <c r="M213" s="109" t="s">
        <v>4338</v>
      </c>
      <c r="N213" s="109" t="s">
        <v>2121</v>
      </c>
      <c r="O213" s="109" t="s">
        <v>4392</v>
      </c>
      <c r="P213" s="109" t="s">
        <v>4393</v>
      </c>
      <c r="Q213" s="109" t="s">
        <v>4394</v>
      </c>
      <c r="R213" s="109" t="s">
        <v>4393</v>
      </c>
      <c r="S213" s="109" t="s">
        <v>4395</v>
      </c>
      <c r="T213" s="109" t="s">
        <v>1932</v>
      </c>
      <c r="U213" s="109" t="s">
        <v>4396</v>
      </c>
      <c r="V213" s="109" t="s">
        <v>2123</v>
      </c>
      <c r="W213" s="109" t="s">
        <v>4396</v>
      </c>
      <c r="X213" s="109" t="s">
        <v>2086</v>
      </c>
      <c r="Y213" s="109" t="s">
        <v>4396</v>
      </c>
      <c r="Z213" s="109" t="s">
        <v>2028</v>
      </c>
      <c r="AA213" s="109" t="s">
        <v>4397</v>
      </c>
      <c r="AB213" s="109" t="s">
        <v>4398</v>
      </c>
      <c r="AC213" s="109" t="s">
        <v>4399</v>
      </c>
      <c r="AD213" s="109" t="s">
        <v>4388</v>
      </c>
    </row>
    <row r="214" spans="1:32">
      <c r="A214" s="65" t="s">
        <v>1377</v>
      </c>
      <c r="B214" s="65" t="s">
        <v>1390</v>
      </c>
      <c r="C214" s="109" t="s">
        <v>4400</v>
      </c>
      <c r="D214" s="109" t="s">
        <v>1998</v>
      </c>
      <c r="E214" s="109" t="s">
        <v>4401</v>
      </c>
      <c r="F214" s="109" t="s">
        <v>4343</v>
      </c>
      <c r="G214" s="109" t="s">
        <v>4402</v>
      </c>
      <c r="H214" s="109" t="s">
        <v>2123</v>
      </c>
      <c r="I214" s="109" t="s">
        <v>4403</v>
      </c>
      <c r="J214" s="109" t="s">
        <v>2044</v>
      </c>
      <c r="K214" s="109" t="s">
        <v>4404</v>
      </c>
      <c r="L214" s="109" t="s">
        <v>4366</v>
      </c>
      <c r="M214" s="109" t="s">
        <v>4405</v>
      </c>
      <c r="N214" s="109" t="s">
        <v>2082</v>
      </c>
      <c r="O214" s="109" t="s">
        <v>4406</v>
      </c>
      <c r="P214" s="109" t="s">
        <v>4407</v>
      </c>
      <c r="Q214" s="109" t="s">
        <v>4334</v>
      </c>
      <c r="R214" s="109" t="s">
        <v>4407</v>
      </c>
      <c r="S214" s="109" t="s">
        <v>4408</v>
      </c>
      <c r="T214" s="109" t="s">
        <v>2054</v>
      </c>
      <c r="U214" s="109" t="s">
        <v>4391</v>
      </c>
      <c r="V214" s="109" t="s">
        <v>2036</v>
      </c>
      <c r="W214" s="109" t="s">
        <v>4409</v>
      </c>
      <c r="X214" s="109" t="s">
        <v>2121</v>
      </c>
      <c r="Y214" s="109" t="s">
        <v>4409</v>
      </c>
      <c r="Z214" s="109" t="s">
        <v>1955</v>
      </c>
      <c r="AA214" s="109" t="s">
        <v>4345</v>
      </c>
      <c r="AB214" s="109" t="s">
        <v>4335</v>
      </c>
      <c r="AC214" s="109" t="s">
        <v>4331</v>
      </c>
      <c r="AD214" s="109" t="s">
        <v>4410</v>
      </c>
      <c r="AE214" s="109" t="s">
        <v>4411</v>
      </c>
      <c r="AF214" s="109" t="s">
        <v>4410</v>
      </c>
    </row>
    <row r="215" spans="1:32">
      <c r="A215" s="65" t="s">
        <v>1377</v>
      </c>
      <c r="B215" s="65" t="s">
        <v>1391</v>
      </c>
      <c r="C215" s="109" t="s">
        <v>4362</v>
      </c>
      <c r="D215" s="109" t="s">
        <v>2121</v>
      </c>
      <c r="E215" s="109" t="s">
        <v>4412</v>
      </c>
      <c r="F215" s="109" t="s">
        <v>4413</v>
      </c>
      <c r="G215" s="109" t="s">
        <v>4396</v>
      </c>
      <c r="H215" s="109" t="s">
        <v>2130</v>
      </c>
      <c r="I215" s="109" t="s">
        <v>4414</v>
      </c>
      <c r="J215" s="109" t="s">
        <v>4415</v>
      </c>
      <c r="K215" s="109" t="s">
        <v>4397</v>
      </c>
      <c r="L215" s="109" t="s">
        <v>2106</v>
      </c>
      <c r="M215" s="109" t="s">
        <v>4416</v>
      </c>
      <c r="N215" s="109" t="s">
        <v>2106</v>
      </c>
      <c r="O215" s="109" t="s">
        <v>4417</v>
      </c>
      <c r="P215" s="109" t="s">
        <v>2074</v>
      </c>
      <c r="Q215" s="109" t="s">
        <v>4418</v>
      </c>
      <c r="R215" s="109" t="s">
        <v>4419</v>
      </c>
      <c r="S215" s="109" t="s">
        <v>4420</v>
      </c>
      <c r="T215" s="109" t="s">
        <v>2075</v>
      </c>
      <c r="U215" s="109" t="s">
        <v>4421</v>
      </c>
      <c r="V215" s="109" t="s">
        <v>4422</v>
      </c>
      <c r="W215" s="109" t="s">
        <v>4423</v>
      </c>
      <c r="X215" s="109" t="s">
        <v>4424</v>
      </c>
      <c r="Y215" s="109" t="s">
        <v>4425</v>
      </c>
      <c r="Z215" s="109" t="s">
        <v>4426</v>
      </c>
      <c r="AA215" s="109" t="s">
        <v>4427</v>
      </c>
      <c r="AB215" s="109" t="s">
        <v>4428</v>
      </c>
      <c r="AC215" s="109" t="s">
        <v>4429</v>
      </c>
      <c r="AD215" s="109" t="s">
        <v>2120</v>
      </c>
      <c r="AE215" s="109" t="s">
        <v>4430</v>
      </c>
      <c r="AF215" s="109" t="s">
        <v>2095</v>
      </c>
    </row>
    <row r="216" spans="1:32">
      <c r="A216" s="65" t="s">
        <v>1392</v>
      </c>
      <c r="B216" s="65" t="s">
        <v>1393</v>
      </c>
      <c r="C216" s="109" t="s">
        <v>4431</v>
      </c>
      <c r="D216" s="109" t="s">
        <v>4432</v>
      </c>
      <c r="E216" s="109" t="s">
        <v>4433</v>
      </c>
      <c r="F216" s="109" t="s">
        <v>4434</v>
      </c>
      <c r="G216" s="109" t="s">
        <v>4435</v>
      </c>
      <c r="H216" s="109" t="s">
        <v>4436</v>
      </c>
      <c r="I216" s="109" t="s">
        <v>4437</v>
      </c>
      <c r="J216" s="109" t="s">
        <v>4438</v>
      </c>
      <c r="K216" s="109" t="s">
        <v>4439</v>
      </c>
      <c r="L216" s="109" t="s">
        <v>4440</v>
      </c>
      <c r="M216" s="109" t="s">
        <v>4441</v>
      </c>
      <c r="N216" s="109" t="s">
        <v>4442</v>
      </c>
    </row>
    <row r="217" spans="1:32">
      <c r="A217" s="65" t="s">
        <v>1392</v>
      </c>
      <c r="B217" s="65" t="s">
        <v>1394</v>
      </c>
      <c r="C217" s="109" t="s">
        <v>4431</v>
      </c>
      <c r="D217" s="109" t="s">
        <v>4432</v>
      </c>
      <c r="E217" s="109" t="s">
        <v>4439</v>
      </c>
      <c r="F217" s="109" t="s">
        <v>4443</v>
      </c>
      <c r="G217" s="109" t="s">
        <v>4437</v>
      </c>
      <c r="H217" s="109" t="s">
        <v>4444</v>
      </c>
      <c r="I217" s="109" t="s">
        <v>4435</v>
      </c>
      <c r="J217" s="109" t="s">
        <v>4445</v>
      </c>
      <c r="K217" s="109" t="s">
        <v>4433</v>
      </c>
      <c r="L217" s="109" t="s">
        <v>4446</v>
      </c>
      <c r="M217" s="109" t="s">
        <v>4433</v>
      </c>
      <c r="N217" s="109" t="s">
        <v>4434</v>
      </c>
    </row>
    <row r="218" spans="1:32">
      <c r="A218" s="65" t="s">
        <v>1392</v>
      </c>
      <c r="B218" s="65" t="s">
        <v>1395</v>
      </c>
      <c r="C218" s="109" t="s">
        <v>4431</v>
      </c>
      <c r="D218" s="109" t="s">
        <v>4432</v>
      </c>
      <c r="E218" s="109" t="s">
        <v>4441</v>
      </c>
      <c r="F218" s="109" t="s">
        <v>4442</v>
      </c>
      <c r="G218" s="109" t="s">
        <v>4447</v>
      </c>
      <c r="H218" s="109" t="s">
        <v>4448</v>
      </c>
      <c r="I218" s="109" t="s">
        <v>4447</v>
      </c>
      <c r="J218" s="109" t="s">
        <v>4449</v>
      </c>
      <c r="K218" s="109" t="s">
        <v>4441</v>
      </c>
      <c r="L218" s="109" t="s">
        <v>4450</v>
      </c>
      <c r="M218" s="109" t="s">
        <v>4439</v>
      </c>
      <c r="N218" s="109" t="s">
        <v>4443</v>
      </c>
    </row>
    <row r="219" spans="1:32">
      <c r="A219" s="65" t="s">
        <v>1136</v>
      </c>
      <c r="B219" s="65" t="s">
        <v>1137</v>
      </c>
      <c r="C219" s="109" t="s">
        <v>2581</v>
      </c>
      <c r="D219" s="109" t="s">
        <v>2960</v>
      </c>
      <c r="E219" s="109" t="s">
        <v>2587</v>
      </c>
      <c r="F219" s="109" t="s">
        <v>2960</v>
      </c>
      <c r="G219" s="109" t="s">
        <v>2587</v>
      </c>
      <c r="H219" s="109" t="s">
        <v>2961</v>
      </c>
      <c r="I219" s="109" t="s">
        <v>2962</v>
      </c>
      <c r="J219" s="109" t="s">
        <v>3103</v>
      </c>
      <c r="K219" s="109" t="s">
        <v>2587</v>
      </c>
      <c r="L219" s="109" t="s">
        <v>2965</v>
      </c>
      <c r="M219" s="109" t="s">
        <v>2587</v>
      </c>
      <c r="N219" s="109" t="s">
        <v>3104</v>
      </c>
      <c r="O219" s="109" t="s">
        <v>2581</v>
      </c>
      <c r="P219" s="109" t="s">
        <v>3105</v>
      </c>
      <c r="Q219" s="109" t="s">
        <v>2581</v>
      </c>
      <c r="R219" s="109" t="s">
        <v>2959</v>
      </c>
      <c r="S219" s="109" t="s">
        <v>2564</v>
      </c>
      <c r="T219" s="109" t="s">
        <v>2959</v>
      </c>
      <c r="U219" s="109" t="s">
        <v>2564</v>
      </c>
      <c r="V219" s="109" t="s">
        <v>3104</v>
      </c>
      <c r="W219" s="109" t="s">
        <v>2564</v>
      </c>
      <c r="X219" s="109" t="s">
        <v>2965</v>
      </c>
      <c r="Y219" s="109" t="s">
        <v>2564</v>
      </c>
      <c r="Z219" s="109" t="s">
        <v>2961</v>
      </c>
      <c r="AA219" s="109" t="s">
        <v>2564</v>
      </c>
      <c r="AB219" s="109" t="s">
        <v>3103</v>
      </c>
    </row>
    <row r="220" spans="1:32">
      <c r="A220" s="65" t="s">
        <v>1136</v>
      </c>
      <c r="B220" s="65" t="s">
        <v>1140</v>
      </c>
      <c r="C220" s="109" t="s">
        <v>2540</v>
      </c>
      <c r="D220" s="109" t="s">
        <v>3103</v>
      </c>
      <c r="E220" s="109" t="s">
        <v>2563</v>
      </c>
      <c r="F220" s="109" t="s">
        <v>3103</v>
      </c>
      <c r="G220" s="109" t="s">
        <v>2563</v>
      </c>
      <c r="H220" s="109" t="s">
        <v>2965</v>
      </c>
      <c r="I220" s="109" t="s">
        <v>2964</v>
      </c>
      <c r="J220" s="109" t="s">
        <v>2965</v>
      </c>
      <c r="K220" s="109" t="s">
        <v>2964</v>
      </c>
      <c r="L220" s="109" t="s">
        <v>3104</v>
      </c>
      <c r="M220" s="109" t="s">
        <v>2964</v>
      </c>
      <c r="N220" s="109" t="s">
        <v>3105</v>
      </c>
      <c r="O220" s="109" t="s">
        <v>2563</v>
      </c>
      <c r="P220" s="109" t="s">
        <v>3105</v>
      </c>
      <c r="Q220" s="109" t="s">
        <v>2563</v>
      </c>
      <c r="R220" s="109" t="s">
        <v>2959</v>
      </c>
      <c r="S220" s="109" t="s">
        <v>2540</v>
      </c>
      <c r="T220" s="109" t="s">
        <v>2959</v>
      </c>
      <c r="U220" s="109" t="s">
        <v>3106</v>
      </c>
      <c r="V220" s="109" t="s">
        <v>2959</v>
      </c>
      <c r="W220" s="109" t="s">
        <v>2962</v>
      </c>
      <c r="X220" s="109" t="s">
        <v>2963</v>
      </c>
      <c r="Y220" s="109" t="s">
        <v>2587</v>
      </c>
      <c r="Z220" s="109" t="s">
        <v>3105</v>
      </c>
      <c r="AA220" s="109" t="s">
        <v>2962</v>
      </c>
      <c r="AB220" s="109" t="s">
        <v>3104</v>
      </c>
      <c r="AC220" s="109" t="s">
        <v>2962</v>
      </c>
      <c r="AD220" s="109" t="s">
        <v>2961</v>
      </c>
      <c r="AE220" s="109" t="s">
        <v>3106</v>
      </c>
      <c r="AF220" s="109" t="s">
        <v>3103</v>
      </c>
    </row>
    <row r="221" spans="1:32">
      <c r="A221" s="65" t="s">
        <v>1136</v>
      </c>
      <c r="B221" s="65" t="s">
        <v>1142</v>
      </c>
      <c r="C221" s="109" t="s">
        <v>2962</v>
      </c>
      <c r="D221" s="109" t="s">
        <v>2959</v>
      </c>
      <c r="E221" s="109" t="s">
        <v>2962</v>
      </c>
      <c r="F221" s="109" t="s">
        <v>2958</v>
      </c>
      <c r="G221" s="109" t="s">
        <v>2540</v>
      </c>
      <c r="H221" s="109" t="s">
        <v>2958</v>
      </c>
      <c r="I221" s="109" t="s">
        <v>2962</v>
      </c>
      <c r="J221" s="109" t="s">
        <v>3107</v>
      </c>
      <c r="K221" s="109" t="s">
        <v>2587</v>
      </c>
      <c r="L221" s="109" t="s">
        <v>3108</v>
      </c>
      <c r="M221" s="109" t="s">
        <v>2581</v>
      </c>
      <c r="N221" s="109" t="s">
        <v>3108</v>
      </c>
      <c r="O221" s="109" t="s">
        <v>2571</v>
      </c>
      <c r="P221" s="109" t="s">
        <v>3107</v>
      </c>
      <c r="Q221" s="109" t="s">
        <v>2571</v>
      </c>
      <c r="R221" s="109" t="s">
        <v>2958</v>
      </c>
      <c r="S221" s="109" t="s">
        <v>2587</v>
      </c>
      <c r="T221" s="109" t="s">
        <v>2958</v>
      </c>
      <c r="U221" s="109" t="s">
        <v>2587</v>
      </c>
      <c r="V221" s="109" t="s">
        <v>2959</v>
      </c>
    </row>
    <row r="222" spans="1:32">
      <c r="A222" s="65" t="s">
        <v>1136</v>
      </c>
      <c r="B222" s="65" t="s">
        <v>1143</v>
      </c>
      <c r="C222" s="109" t="s">
        <v>3106</v>
      </c>
      <c r="D222" s="109" t="s">
        <v>2960</v>
      </c>
      <c r="E222" s="109" t="s">
        <v>2540</v>
      </c>
      <c r="F222" s="109" t="s">
        <v>3103</v>
      </c>
      <c r="G222" s="109" t="s">
        <v>2563</v>
      </c>
      <c r="H222" s="109" t="s">
        <v>3103</v>
      </c>
      <c r="I222" s="109" t="s">
        <v>2563</v>
      </c>
      <c r="J222" s="109" t="s">
        <v>3109</v>
      </c>
      <c r="K222" s="109" t="s">
        <v>2540</v>
      </c>
      <c r="L222" s="109" t="s">
        <v>2965</v>
      </c>
      <c r="M222" s="109" t="s">
        <v>2540</v>
      </c>
      <c r="N222" s="109" t="s">
        <v>3104</v>
      </c>
      <c r="O222" s="109" t="s">
        <v>3106</v>
      </c>
      <c r="P222" s="109" t="s">
        <v>3105</v>
      </c>
      <c r="Q222" s="109" t="s">
        <v>2962</v>
      </c>
      <c r="R222" s="109" t="s">
        <v>2963</v>
      </c>
      <c r="S222" s="109" t="s">
        <v>2587</v>
      </c>
      <c r="T222" s="109" t="s">
        <v>3105</v>
      </c>
      <c r="U222" s="109" t="s">
        <v>2581</v>
      </c>
      <c r="V222" s="109" t="s">
        <v>3104</v>
      </c>
      <c r="W222" s="109" t="s">
        <v>2587</v>
      </c>
      <c r="X222" s="109" t="s">
        <v>2961</v>
      </c>
      <c r="Y222" s="109" t="s">
        <v>2962</v>
      </c>
      <c r="Z222" s="109" t="s">
        <v>3103</v>
      </c>
    </row>
    <row r="223" spans="1:32">
      <c r="A223" s="65" t="s">
        <v>1136</v>
      </c>
      <c r="B223" s="65" t="s">
        <v>1145</v>
      </c>
      <c r="C223" s="109" t="s">
        <v>2563</v>
      </c>
      <c r="D223" s="109" t="s">
        <v>2963</v>
      </c>
      <c r="E223" s="109" t="s">
        <v>2563</v>
      </c>
      <c r="F223" s="109" t="s">
        <v>2959</v>
      </c>
      <c r="G223" s="109" t="s">
        <v>2964</v>
      </c>
      <c r="H223" s="109" t="s">
        <v>2958</v>
      </c>
      <c r="I223" s="109" t="s">
        <v>2539</v>
      </c>
      <c r="J223" s="109" t="s">
        <v>3107</v>
      </c>
      <c r="K223" s="109" t="s">
        <v>2563</v>
      </c>
      <c r="L223" s="109" t="s">
        <v>2958</v>
      </c>
      <c r="M223" s="109" t="s">
        <v>2540</v>
      </c>
      <c r="N223" s="109" t="s">
        <v>3107</v>
      </c>
      <c r="O223" s="109" t="s">
        <v>2540</v>
      </c>
      <c r="P223" s="109" t="s">
        <v>2958</v>
      </c>
      <c r="Q223" s="109" t="s">
        <v>3106</v>
      </c>
      <c r="R223" s="109" t="s">
        <v>2958</v>
      </c>
      <c r="S223" s="109" t="s">
        <v>3106</v>
      </c>
      <c r="T223" s="109" t="s">
        <v>2959</v>
      </c>
      <c r="U223" s="109" t="s">
        <v>2540</v>
      </c>
      <c r="V223" s="109" t="s">
        <v>2963</v>
      </c>
      <c r="W223" s="109" t="s">
        <v>2540</v>
      </c>
      <c r="X223" s="109" t="s">
        <v>3105</v>
      </c>
    </row>
    <row r="224" spans="1:32">
      <c r="A224" s="65" t="s">
        <v>1136</v>
      </c>
      <c r="B224" s="65" t="s">
        <v>1147</v>
      </c>
      <c r="C224" s="109" t="s">
        <v>2581</v>
      </c>
      <c r="D224" s="109" t="s">
        <v>3105</v>
      </c>
      <c r="E224" s="109" t="s">
        <v>2581</v>
      </c>
      <c r="F224" s="109" t="s">
        <v>2963</v>
      </c>
      <c r="G224" s="109" t="s">
        <v>2587</v>
      </c>
      <c r="H224" s="109" t="s">
        <v>2959</v>
      </c>
      <c r="I224" s="109" t="s">
        <v>2962</v>
      </c>
      <c r="J224" s="109" t="s">
        <v>2958</v>
      </c>
      <c r="K224" s="109" t="s">
        <v>2581</v>
      </c>
      <c r="L224" s="109" t="s">
        <v>2959</v>
      </c>
      <c r="M224" s="109" t="s">
        <v>2962</v>
      </c>
      <c r="N224" s="109" t="s">
        <v>3107</v>
      </c>
      <c r="O224" s="109" t="s">
        <v>2581</v>
      </c>
      <c r="P224" s="109" t="s">
        <v>2958</v>
      </c>
      <c r="Q224" s="109" t="s">
        <v>2571</v>
      </c>
      <c r="R224" s="109" t="s">
        <v>2958</v>
      </c>
      <c r="S224" s="109" t="s">
        <v>2564</v>
      </c>
      <c r="T224" s="109" t="s">
        <v>2959</v>
      </c>
      <c r="U224" s="109" t="s">
        <v>2564</v>
      </c>
      <c r="V224" s="109" t="s">
        <v>2963</v>
      </c>
      <c r="W224" s="109" t="s">
        <v>2571</v>
      </c>
      <c r="X224" s="109" t="s">
        <v>2963</v>
      </c>
      <c r="Y224" s="109" t="s">
        <v>2571</v>
      </c>
      <c r="Z224" s="109" t="s">
        <v>3105</v>
      </c>
    </row>
    <row r="225" spans="1:14">
      <c r="A225" s="65" t="s">
        <v>4452</v>
      </c>
      <c r="B225" s="65" t="s">
        <v>4118</v>
      </c>
      <c r="C225" s="109" t="s">
        <v>4131</v>
      </c>
      <c r="D225" s="109" t="s">
        <v>3235</v>
      </c>
      <c r="E225" s="109" t="s">
        <v>2538</v>
      </c>
      <c r="F225" s="109" t="s">
        <v>4132</v>
      </c>
      <c r="G225" s="109" t="s">
        <v>2554</v>
      </c>
      <c r="H225" s="109" t="s">
        <v>2577</v>
      </c>
      <c r="I225" s="109" t="s">
        <v>2574</v>
      </c>
      <c r="J225" s="109" t="s">
        <v>2575</v>
      </c>
      <c r="K225" s="109" t="s">
        <v>2576</v>
      </c>
      <c r="L225" s="109" t="s">
        <v>2546</v>
      </c>
      <c r="M225" s="109" t="s">
        <v>2547</v>
      </c>
      <c r="N225" s="109" t="s">
        <v>2548</v>
      </c>
    </row>
    <row r="226" spans="1:14">
      <c r="A226" s="65" t="s">
        <v>4452</v>
      </c>
      <c r="B226" s="65" t="s">
        <v>4122</v>
      </c>
      <c r="C226" s="109" t="s">
        <v>4133</v>
      </c>
      <c r="D226" s="109" t="s">
        <v>4134</v>
      </c>
      <c r="E226" s="109" t="s">
        <v>4131</v>
      </c>
      <c r="F226" s="109" t="s">
        <v>3235</v>
      </c>
      <c r="G226" s="109" t="s">
        <v>4135</v>
      </c>
      <c r="H226" s="109" t="s">
        <v>2567</v>
      </c>
      <c r="I226" s="109" t="s">
        <v>4136</v>
      </c>
      <c r="J226" s="109" t="s">
        <v>2546</v>
      </c>
      <c r="K226" s="109" t="s">
        <v>4133</v>
      </c>
      <c r="L226" s="109" t="s">
        <v>4137</v>
      </c>
    </row>
    <row r="227" spans="1:14">
      <c r="A227" s="65" t="s">
        <v>4452</v>
      </c>
      <c r="B227" s="65" t="s">
        <v>4126</v>
      </c>
      <c r="C227" s="109" t="s">
        <v>2971</v>
      </c>
      <c r="D227" s="109" t="s">
        <v>4138</v>
      </c>
      <c r="E227" s="109" t="s">
        <v>2538</v>
      </c>
      <c r="F227" s="109" t="s">
        <v>4132</v>
      </c>
      <c r="G227" s="109" t="s">
        <v>4131</v>
      </c>
      <c r="H227" s="109" t="s">
        <v>3235</v>
      </c>
      <c r="I227" s="109" t="s">
        <v>4139</v>
      </c>
      <c r="J227" s="109" t="s">
        <v>4137</v>
      </c>
      <c r="K227" s="109" t="s">
        <v>4140</v>
      </c>
      <c r="L227" s="109" t="s">
        <v>4141</v>
      </c>
    </row>
  </sheetData>
  <autoFilter ref="A1:AF1" xr:uid="{77985D8C-4965-472E-B40D-472291F78BA2}">
    <filterColumn colId="2" showButton="0"/>
    <filterColumn colId="4" showButton="0"/>
    <filterColumn colId="6" showButton="0"/>
    <filterColumn colId="8" showButton="0"/>
    <filterColumn colId="10" showButton="0"/>
    <filterColumn colId="12" showButton="0"/>
    <filterColumn colId="14" showButton="0"/>
    <filterColumn colId="16" showButton="0"/>
    <filterColumn colId="18" showButton="0"/>
    <filterColumn colId="20" showButton="0"/>
    <filterColumn colId="22" showButton="0"/>
    <filterColumn colId="24" showButton="0"/>
    <filterColumn colId="26" showButton="0"/>
    <filterColumn colId="28" showButton="0"/>
    <filterColumn colId="30" showButton="0"/>
  </autoFilter>
  <mergeCells count="15">
    <mergeCell ref="AA1:AB1"/>
    <mergeCell ref="AC1:AD1"/>
    <mergeCell ref="AE1:AF1"/>
    <mergeCell ref="O1:P1"/>
    <mergeCell ref="Q1:R1"/>
    <mergeCell ref="S1:T1"/>
    <mergeCell ref="U1:V1"/>
    <mergeCell ref="W1:X1"/>
    <mergeCell ref="Y1:Z1"/>
    <mergeCell ref="M1:N1"/>
    <mergeCell ref="C1:D1"/>
    <mergeCell ref="E1:F1"/>
    <mergeCell ref="G1:H1"/>
    <mergeCell ref="I1:J1"/>
    <mergeCell ref="K1:L1"/>
  </mergeCells>
  <phoneticPr fontId="26" type="noConversion"/>
  <conditionalFormatting sqref="B1:B1048576">
    <cfRule type="duplicateValues" dxfId="21" priority="1"/>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9">
    <tabColor rgb="FF0000FF"/>
  </sheetPr>
  <dimension ref="A1:E221"/>
  <sheetViews>
    <sheetView zoomScaleNormal="100" workbookViewId="0">
      <pane xSplit="1" ySplit="1" topLeftCell="B186" activePane="bottomRight" state="frozen"/>
      <selection pane="topRight" activeCell="B1" sqref="B1"/>
      <selection pane="bottomLeft" activeCell="A2" sqref="A2"/>
      <selection pane="bottomRight" activeCell="A2" sqref="A2"/>
    </sheetView>
  </sheetViews>
  <sheetFormatPr baseColWidth="10" defaultColWidth="8.83203125" defaultRowHeight="13"/>
  <cols>
    <col min="1" max="4" width="17" style="108" customWidth="1"/>
    <col min="5" max="5" width="21.83203125" style="108" customWidth="1"/>
  </cols>
  <sheetData>
    <row r="1" spans="1:5">
      <c r="A1" s="220" t="s">
        <v>307</v>
      </c>
      <c r="B1" s="220" t="s">
        <v>215</v>
      </c>
      <c r="C1" s="220" t="s">
        <v>23</v>
      </c>
      <c r="D1" s="220" t="s">
        <v>24</v>
      </c>
      <c r="E1" s="220" t="s">
        <v>299</v>
      </c>
    </row>
    <row r="2" spans="1:5">
      <c r="A2" s="108" t="s">
        <v>748</v>
      </c>
      <c r="B2" s="108" t="s">
        <v>761</v>
      </c>
      <c r="C2" s="108">
        <f>VLOOKUP(B2,'eUtran Parameters'!C:H,6,0)*1000</f>
        <v>15000</v>
      </c>
      <c r="D2" s="108">
        <f>VLOOKUP(B2,'eUtran Parameters'!C:I,7,0)*10</f>
        <v>1240</v>
      </c>
      <c r="E2" s="108">
        <v>1200</v>
      </c>
    </row>
    <row r="3" spans="1:5">
      <c r="A3" s="108" t="s">
        <v>771</v>
      </c>
      <c r="B3" s="108" t="s">
        <v>774</v>
      </c>
      <c r="C3" s="108">
        <f>VLOOKUP(B3,'eUtran Parameters'!C:H,6,0)*1000</f>
        <v>15000</v>
      </c>
      <c r="D3" s="108">
        <f>VLOOKUP(B3,'eUtran Parameters'!C:I,7,0)*10</f>
        <v>1240</v>
      </c>
      <c r="E3" s="108">
        <v>1200</v>
      </c>
    </row>
    <row r="4" spans="1:5">
      <c r="A4" s="108" t="s">
        <v>779</v>
      </c>
      <c r="B4" s="108" t="s">
        <v>780</v>
      </c>
      <c r="C4" s="108">
        <f>VLOOKUP(B4,'eUtran Parameters'!C:H,6,0)*1000</f>
        <v>35000</v>
      </c>
      <c r="D4" s="108">
        <f>VLOOKUP(B4,'eUtran Parameters'!C:I,7,0)*10</f>
        <v>1700</v>
      </c>
      <c r="E4" s="108">
        <v>1200</v>
      </c>
    </row>
    <row r="5" spans="1:5">
      <c r="A5" s="108" t="s">
        <v>790</v>
      </c>
      <c r="B5" s="108" t="s">
        <v>797</v>
      </c>
      <c r="C5" s="108">
        <f>VLOOKUP(B5,'eUtran Parameters'!C:H,6,0)*1000</f>
        <v>15000</v>
      </c>
      <c r="D5" s="108">
        <f>VLOOKUP(B5,'eUtran Parameters'!C:I,7,0)*10</f>
        <v>800</v>
      </c>
      <c r="E5" s="108">
        <v>1200</v>
      </c>
    </row>
    <row r="6" spans="1:5">
      <c r="A6" s="108" t="s">
        <v>790</v>
      </c>
      <c r="B6" s="108" t="s">
        <v>802</v>
      </c>
      <c r="C6" s="108">
        <f>VLOOKUP(B6,'eUtran Parameters'!C:H,6,0)*1000</f>
        <v>15000</v>
      </c>
      <c r="D6" s="108">
        <f>VLOOKUP(B6,'eUtran Parameters'!C:I,7,0)*10</f>
        <v>2000</v>
      </c>
      <c r="E6" s="108">
        <v>1200</v>
      </c>
    </row>
    <row r="7" spans="1:5">
      <c r="A7" s="108" t="s">
        <v>790</v>
      </c>
      <c r="B7" s="108" t="s">
        <v>804</v>
      </c>
      <c r="C7" s="108">
        <f>VLOOKUP(B7,'eUtran Parameters'!C:H,6,0)*1000</f>
        <v>15000</v>
      </c>
      <c r="D7" s="108">
        <f>VLOOKUP(B7,'eUtran Parameters'!C:I,7,0)*10</f>
        <v>3200</v>
      </c>
      <c r="E7" s="108">
        <v>1200</v>
      </c>
    </row>
    <row r="8" spans="1:5">
      <c r="A8" s="108" t="s">
        <v>790</v>
      </c>
      <c r="B8" s="108" t="s">
        <v>806</v>
      </c>
      <c r="C8" s="108">
        <f>VLOOKUP(B8,'eUtran Parameters'!C:H,6,0)*1000</f>
        <v>35000</v>
      </c>
      <c r="D8" s="108">
        <f>VLOOKUP(B8,'eUtran Parameters'!C:I,7,0)*10</f>
        <v>100</v>
      </c>
      <c r="E8" s="108">
        <v>1200</v>
      </c>
    </row>
    <row r="9" spans="1:5">
      <c r="A9" s="108" t="s">
        <v>790</v>
      </c>
      <c r="B9" s="108" t="s">
        <v>812</v>
      </c>
      <c r="C9" s="108">
        <f>VLOOKUP(B9,'eUtran Parameters'!C:H,6,0)*1000</f>
        <v>35000</v>
      </c>
      <c r="D9" s="108">
        <f>VLOOKUP(B9,'eUtran Parameters'!C:I,7,0)*10</f>
        <v>1300</v>
      </c>
      <c r="E9" s="108">
        <v>1200</v>
      </c>
    </row>
    <row r="10" spans="1:5">
      <c r="A10" s="108" t="s">
        <v>790</v>
      </c>
      <c r="B10" s="108" t="s">
        <v>815</v>
      </c>
      <c r="C10" s="108">
        <f>VLOOKUP(B10,'eUtran Parameters'!C:H,6,0)*1000</f>
        <v>35000</v>
      </c>
      <c r="D10" s="108">
        <f>VLOOKUP(B10,'eUtran Parameters'!C:I,7,0)*10</f>
        <v>2700</v>
      </c>
      <c r="E10" s="108">
        <v>1200</v>
      </c>
    </row>
    <row r="11" spans="1:5">
      <c r="A11" s="108" t="s">
        <v>836</v>
      </c>
      <c r="B11" s="108" t="s">
        <v>844</v>
      </c>
      <c r="C11" s="108">
        <f>VLOOKUP(B11,'eUtran Parameters'!C:H,6,0)*1000</f>
        <v>15000</v>
      </c>
      <c r="D11" s="108">
        <f>VLOOKUP(B11,'eUtran Parameters'!C:I,7,0)*10</f>
        <v>100</v>
      </c>
      <c r="E11" s="108">
        <v>1200</v>
      </c>
    </row>
    <row r="12" spans="1:5">
      <c r="A12" s="108" t="s">
        <v>836</v>
      </c>
      <c r="B12" s="108" t="s">
        <v>849</v>
      </c>
      <c r="C12" s="108">
        <f>VLOOKUP(B12,'eUtran Parameters'!C:H,6,0)*1000</f>
        <v>15000</v>
      </c>
      <c r="D12" s="108">
        <f>VLOOKUP(B12,'eUtran Parameters'!C:I,7,0)*10</f>
        <v>1300</v>
      </c>
      <c r="E12" s="108">
        <v>1200</v>
      </c>
    </row>
    <row r="13" spans="1:5">
      <c r="A13" s="108" t="s">
        <v>836</v>
      </c>
      <c r="B13" s="108" t="s">
        <v>851</v>
      </c>
      <c r="C13" s="108">
        <f>VLOOKUP(B13,'eUtran Parameters'!C:H,6,0)*1000</f>
        <v>15000</v>
      </c>
      <c r="D13" s="108">
        <f>VLOOKUP(B13,'eUtran Parameters'!C:I,7,0)*10</f>
        <v>2700</v>
      </c>
      <c r="E13" s="108">
        <v>1200</v>
      </c>
    </row>
    <row r="14" spans="1:5">
      <c r="A14" s="108" t="s">
        <v>836</v>
      </c>
      <c r="B14" s="108" t="s">
        <v>837</v>
      </c>
      <c r="C14" s="108">
        <f>VLOOKUP(B14,'eUtran Parameters'!C:H,6,0)*1000</f>
        <v>35000</v>
      </c>
      <c r="D14" s="108">
        <f>VLOOKUP(B14,'eUtran Parameters'!C:I,7,0)*10</f>
        <v>100</v>
      </c>
      <c r="E14" s="108">
        <v>1200</v>
      </c>
    </row>
    <row r="15" spans="1:5">
      <c r="A15" s="108" t="s">
        <v>836</v>
      </c>
      <c r="B15" s="108" t="s">
        <v>840</v>
      </c>
      <c r="C15" s="108">
        <f>VLOOKUP(B15,'eUtran Parameters'!C:H,6,0)*1000</f>
        <v>35000</v>
      </c>
      <c r="D15" s="108">
        <f>VLOOKUP(B15,'eUtran Parameters'!C:I,7,0)*10</f>
        <v>1300</v>
      </c>
      <c r="E15" s="108">
        <v>1200</v>
      </c>
    </row>
    <row r="16" spans="1:5">
      <c r="A16" s="108" t="s">
        <v>836</v>
      </c>
      <c r="B16" s="108" t="s">
        <v>842</v>
      </c>
      <c r="C16" s="108">
        <f>VLOOKUP(B16,'eUtran Parameters'!C:H,6,0)*1000</f>
        <v>35000</v>
      </c>
      <c r="D16" s="108">
        <f>VLOOKUP(B16,'eUtran Parameters'!C:I,7,0)*10</f>
        <v>2700</v>
      </c>
      <c r="E16" s="108">
        <v>1200</v>
      </c>
    </row>
    <row r="17" spans="1:5">
      <c r="A17" s="108" t="s">
        <v>859</v>
      </c>
      <c r="B17" s="108" t="s">
        <v>860</v>
      </c>
      <c r="C17" s="108">
        <f>VLOOKUP(B17,'eUtran Parameters'!C:H,6,0)*1000</f>
        <v>35000</v>
      </c>
      <c r="D17" s="108">
        <f>VLOOKUP(B17,'eUtran Parameters'!C:I,7,0)*10</f>
        <v>800</v>
      </c>
      <c r="E17" s="108">
        <v>1200</v>
      </c>
    </row>
    <row r="18" spans="1:5">
      <c r="A18" s="108" t="s">
        <v>859</v>
      </c>
      <c r="B18" s="108" t="s">
        <v>863</v>
      </c>
      <c r="C18" s="108">
        <f>VLOOKUP(B18,'eUtran Parameters'!C:H,6,0)*1000</f>
        <v>35000</v>
      </c>
      <c r="D18" s="108">
        <f>VLOOKUP(B18,'eUtran Parameters'!C:I,7,0)*10</f>
        <v>2000</v>
      </c>
      <c r="E18" s="108">
        <v>1200</v>
      </c>
    </row>
    <row r="19" spans="1:5">
      <c r="A19" s="108" t="s">
        <v>859</v>
      </c>
      <c r="B19" s="108" t="s">
        <v>864</v>
      </c>
      <c r="C19" s="108">
        <f>VLOOKUP(B19,'eUtran Parameters'!C:H,6,0)*1000</f>
        <v>35000</v>
      </c>
      <c r="D19" s="108">
        <f>VLOOKUP(B19,'eUtran Parameters'!C:I,7,0)*10</f>
        <v>3200</v>
      </c>
      <c r="E19" s="108">
        <v>1200</v>
      </c>
    </row>
    <row r="20" spans="1:5">
      <c r="A20" s="108" t="s">
        <v>869</v>
      </c>
      <c r="B20" s="108" t="s">
        <v>875</v>
      </c>
      <c r="C20" s="108">
        <f>VLOOKUP(B20,'eUtran Parameters'!C:H,6,0)*1000</f>
        <v>15000</v>
      </c>
      <c r="D20" s="108">
        <f>VLOOKUP(B20,'eUtran Parameters'!C:I,7,0)*10</f>
        <v>1100</v>
      </c>
      <c r="E20" s="108">
        <v>1200</v>
      </c>
    </row>
    <row r="21" spans="1:5">
      <c r="A21" s="108" t="s">
        <v>869</v>
      </c>
      <c r="B21" s="108" t="s">
        <v>877</v>
      </c>
      <c r="C21" s="108">
        <f>VLOOKUP(B21,'eUtran Parameters'!C:H,6,0)*1000</f>
        <v>15000</v>
      </c>
      <c r="D21" s="108">
        <f>VLOOKUP(B21,'eUtran Parameters'!C:I,7,0)*10</f>
        <v>2300</v>
      </c>
      <c r="E21" s="108">
        <v>1200</v>
      </c>
    </row>
    <row r="22" spans="1:5">
      <c r="A22" s="108" t="s">
        <v>869</v>
      </c>
      <c r="B22" s="108" t="s">
        <v>878</v>
      </c>
      <c r="C22" s="108">
        <f>VLOOKUP(B22,'eUtran Parameters'!C:H,6,0)*1000</f>
        <v>15000</v>
      </c>
      <c r="D22" s="108">
        <f>VLOOKUP(B22,'eUtran Parameters'!C:I,7,0)*10</f>
        <v>3500</v>
      </c>
      <c r="E22" s="108">
        <v>1200</v>
      </c>
    </row>
    <row r="23" spans="1:5">
      <c r="A23" s="108" t="s">
        <v>869</v>
      </c>
      <c r="B23" s="108" t="s">
        <v>879</v>
      </c>
      <c r="C23" s="108">
        <f>VLOOKUP(B23,'eUtran Parameters'!C:H,6,0)*1000</f>
        <v>35000</v>
      </c>
      <c r="D23" s="108">
        <f>VLOOKUP(B23,'eUtran Parameters'!C:I,7,0)*10</f>
        <v>500</v>
      </c>
      <c r="E23" s="108">
        <v>1200</v>
      </c>
    </row>
    <row r="24" spans="1:5">
      <c r="A24" s="108" t="s">
        <v>869</v>
      </c>
      <c r="B24" s="108" t="s">
        <v>882</v>
      </c>
      <c r="C24" s="108">
        <f>VLOOKUP(B24,'eUtran Parameters'!C:H,6,0)*1000</f>
        <v>35000</v>
      </c>
      <c r="D24" s="108">
        <f>VLOOKUP(B24,'eUtran Parameters'!C:I,7,0)*10</f>
        <v>1700</v>
      </c>
      <c r="E24" s="108">
        <v>1200</v>
      </c>
    </row>
    <row r="25" spans="1:5">
      <c r="A25" s="108" t="s">
        <v>869</v>
      </c>
      <c r="B25" s="108" t="s">
        <v>884</v>
      </c>
      <c r="C25" s="108">
        <f>VLOOKUP(B25,'eUtran Parameters'!C:H,6,0)*1000</f>
        <v>35000</v>
      </c>
      <c r="D25" s="108">
        <f>VLOOKUP(B25,'eUtran Parameters'!C:I,7,0)*10</f>
        <v>2900</v>
      </c>
      <c r="E25" s="108">
        <v>1200</v>
      </c>
    </row>
    <row r="26" spans="1:5">
      <c r="A26" s="108" t="s">
        <v>892</v>
      </c>
      <c r="B26" s="108" t="s">
        <v>899</v>
      </c>
      <c r="C26" s="108">
        <f>VLOOKUP(B26,'eUtran Parameters'!C:H,6,0)*1000</f>
        <v>15000</v>
      </c>
      <c r="D26" s="108">
        <f>VLOOKUP(B26,'eUtran Parameters'!C:I,7,0)*10</f>
        <v>500</v>
      </c>
      <c r="E26" s="108">
        <v>1200</v>
      </c>
    </row>
    <row r="27" spans="1:5">
      <c r="A27" s="108" t="s">
        <v>892</v>
      </c>
      <c r="B27" s="108" t="s">
        <v>901</v>
      </c>
      <c r="C27" s="108">
        <f>VLOOKUP(B27,'eUtran Parameters'!C:H,6,0)*1000</f>
        <v>15000</v>
      </c>
      <c r="D27" s="108">
        <f>VLOOKUP(B27,'eUtran Parameters'!C:I,7,0)*10</f>
        <v>1700</v>
      </c>
      <c r="E27" s="108">
        <v>1200</v>
      </c>
    </row>
    <row r="28" spans="1:5">
      <c r="A28" s="108" t="s">
        <v>892</v>
      </c>
      <c r="B28" s="108" t="s">
        <v>902</v>
      </c>
      <c r="C28" s="108">
        <f>VLOOKUP(B28,'eUtran Parameters'!C:H,6,0)*1000</f>
        <v>15000</v>
      </c>
      <c r="D28" s="108">
        <f>VLOOKUP(B28,'eUtran Parameters'!C:I,7,0)*10</f>
        <v>2900</v>
      </c>
      <c r="E28" s="108">
        <v>1200</v>
      </c>
    </row>
    <row r="29" spans="1:5">
      <c r="A29" s="108" t="s">
        <v>892</v>
      </c>
      <c r="B29" s="108" t="s">
        <v>893</v>
      </c>
      <c r="C29" s="108">
        <f>VLOOKUP(B29,'eUtran Parameters'!C:H,6,0)*1000</f>
        <v>15000</v>
      </c>
      <c r="D29" s="108">
        <f>VLOOKUP(B29,'eUtran Parameters'!C:I,7,0)*10</f>
        <v>500</v>
      </c>
      <c r="E29" s="108">
        <v>1200</v>
      </c>
    </row>
    <row r="30" spans="1:5">
      <c r="A30" s="108" t="s">
        <v>892</v>
      </c>
      <c r="B30" s="108" t="s">
        <v>895</v>
      </c>
      <c r="C30" s="108">
        <f>VLOOKUP(B30,'eUtran Parameters'!C:H,6,0)*1000</f>
        <v>15000</v>
      </c>
      <c r="D30" s="108">
        <f>VLOOKUP(B30,'eUtran Parameters'!C:I,7,0)*10</f>
        <v>1700</v>
      </c>
      <c r="E30" s="108">
        <v>1200</v>
      </c>
    </row>
    <row r="31" spans="1:5">
      <c r="A31" s="108" t="s">
        <v>892</v>
      </c>
      <c r="B31" s="108" t="s">
        <v>897</v>
      </c>
      <c r="C31" s="108">
        <f>VLOOKUP(B31,'eUtran Parameters'!C:H,6,0)*1000</f>
        <v>15000</v>
      </c>
      <c r="D31" s="108">
        <f>VLOOKUP(B31,'eUtran Parameters'!C:I,7,0)*10</f>
        <v>2900</v>
      </c>
      <c r="E31" s="108">
        <v>1200</v>
      </c>
    </row>
    <row r="32" spans="1:5">
      <c r="A32" s="108" t="s">
        <v>906</v>
      </c>
      <c r="B32" s="108" t="s">
        <v>907</v>
      </c>
      <c r="C32" s="108">
        <f>VLOOKUP(B32,'eUtran Parameters'!C:H,6,0)*1000</f>
        <v>35000</v>
      </c>
      <c r="D32" s="108">
        <f>VLOOKUP(B32,'eUtran Parameters'!C:I,7,0)*10</f>
        <v>500</v>
      </c>
      <c r="E32" s="108">
        <v>1200</v>
      </c>
    </row>
    <row r="33" spans="1:5">
      <c r="A33" s="108" t="s">
        <v>906</v>
      </c>
      <c r="B33" s="108" t="s">
        <v>909</v>
      </c>
      <c r="C33" s="108">
        <f>VLOOKUP(B33,'eUtran Parameters'!C:H,6,0)*1000</f>
        <v>35000</v>
      </c>
      <c r="D33" s="108">
        <f>VLOOKUP(B33,'eUtran Parameters'!C:I,7,0)*10</f>
        <v>1700</v>
      </c>
      <c r="E33" s="108">
        <v>1200</v>
      </c>
    </row>
    <row r="34" spans="1:5">
      <c r="A34" s="108" t="s">
        <v>906</v>
      </c>
      <c r="B34" s="108" t="s">
        <v>910</v>
      </c>
      <c r="C34" s="108">
        <f>VLOOKUP(B34,'eUtran Parameters'!C:H,6,0)*1000</f>
        <v>35000</v>
      </c>
      <c r="D34" s="108">
        <f>VLOOKUP(B34,'eUtran Parameters'!C:I,7,0)*10</f>
        <v>2900</v>
      </c>
      <c r="E34" s="108">
        <v>1200</v>
      </c>
    </row>
    <row r="35" spans="1:5">
      <c r="A35" s="108" t="s">
        <v>914</v>
      </c>
      <c r="B35" s="108" t="s">
        <v>924</v>
      </c>
      <c r="C35" s="108">
        <f>VLOOKUP(B35,'eUtran Parameters'!C:H,6,0)*1000</f>
        <v>35000</v>
      </c>
      <c r="D35" s="108">
        <f>VLOOKUP(B35,'eUtran Parameters'!C:I,7,0)*10</f>
        <v>900</v>
      </c>
      <c r="E35" s="108">
        <v>1200</v>
      </c>
    </row>
    <row r="36" spans="1:5">
      <c r="A36" s="108" t="s">
        <v>914</v>
      </c>
      <c r="B36" s="108" t="s">
        <v>926</v>
      </c>
      <c r="C36" s="108">
        <f>VLOOKUP(B36,'eUtran Parameters'!C:H,6,0)*1000</f>
        <v>15000</v>
      </c>
      <c r="D36" s="108">
        <f>VLOOKUP(B36,'eUtran Parameters'!C:I,7,0)*10</f>
        <v>2100</v>
      </c>
      <c r="E36" s="108">
        <v>1200</v>
      </c>
    </row>
    <row r="37" spans="1:5">
      <c r="A37" s="108" t="s">
        <v>914</v>
      </c>
      <c r="B37" s="108" t="s">
        <v>927</v>
      </c>
      <c r="C37" s="108">
        <f>VLOOKUP(B37,'eUtran Parameters'!C:H,6,0)*1000</f>
        <v>15000</v>
      </c>
      <c r="D37" s="108">
        <f>VLOOKUP(B37,'eUtran Parameters'!C:I,7,0)*10</f>
        <v>3200</v>
      </c>
      <c r="E37" s="108">
        <v>1200</v>
      </c>
    </row>
    <row r="38" spans="1:5">
      <c r="A38" s="108" t="s">
        <v>914</v>
      </c>
      <c r="B38" s="108" t="s">
        <v>918</v>
      </c>
      <c r="C38" s="108">
        <f>VLOOKUP(B38,'eUtran Parameters'!C:H,6,0)*1000</f>
        <v>35000</v>
      </c>
      <c r="D38" s="108">
        <f>VLOOKUP(B38,'eUtran Parameters'!C:I,7,0)*10</f>
        <v>900</v>
      </c>
      <c r="E38" s="108">
        <v>1200</v>
      </c>
    </row>
    <row r="39" spans="1:5">
      <c r="A39" s="108" t="s">
        <v>914</v>
      </c>
      <c r="B39" s="108" t="s">
        <v>920</v>
      </c>
      <c r="C39" s="108">
        <f>VLOOKUP(B39,'eUtran Parameters'!C:H,6,0)*1000</f>
        <v>35000</v>
      </c>
      <c r="D39" s="108">
        <f>VLOOKUP(B39,'eUtran Parameters'!C:I,7,0)*10</f>
        <v>2100</v>
      </c>
      <c r="E39" s="108">
        <v>1200</v>
      </c>
    </row>
    <row r="40" spans="1:5">
      <c r="A40" s="108" t="s">
        <v>914</v>
      </c>
      <c r="B40" s="108" t="s">
        <v>922</v>
      </c>
      <c r="C40" s="108">
        <f>VLOOKUP(B40,'eUtran Parameters'!C:H,6,0)*1000</f>
        <v>15000</v>
      </c>
      <c r="D40" s="108">
        <f>VLOOKUP(B40,'eUtran Parameters'!C:I,7,0)*10</f>
        <v>3200</v>
      </c>
      <c r="E40" s="108">
        <v>1200</v>
      </c>
    </row>
    <row r="41" spans="1:5">
      <c r="A41" s="108" t="s">
        <v>932</v>
      </c>
      <c r="B41" s="108" t="s">
        <v>933</v>
      </c>
      <c r="C41" s="108">
        <f>VLOOKUP(B41,'eUtran Parameters'!C:H,6,0)*1000</f>
        <v>15000</v>
      </c>
      <c r="D41" s="108">
        <f>VLOOKUP(B41,'eUtran Parameters'!C:I,7,0)*10</f>
        <v>900</v>
      </c>
      <c r="E41" s="108">
        <v>1200</v>
      </c>
    </row>
    <row r="42" spans="1:5">
      <c r="A42" s="108" t="s">
        <v>932</v>
      </c>
      <c r="B42" s="108" t="s">
        <v>935</v>
      </c>
      <c r="C42" s="108">
        <f>VLOOKUP(B42,'eUtran Parameters'!C:H,6,0)*1000</f>
        <v>15000</v>
      </c>
      <c r="D42" s="108">
        <f>VLOOKUP(B42,'eUtran Parameters'!C:I,7,0)*10</f>
        <v>2100</v>
      </c>
      <c r="E42" s="108">
        <v>1200</v>
      </c>
    </row>
    <row r="43" spans="1:5">
      <c r="A43" s="108" t="s">
        <v>932</v>
      </c>
      <c r="B43" s="108" t="s">
        <v>936</v>
      </c>
      <c r="C43" s="108">
        <f>VLOOKUP(B43,'eUtran Parameters'!C:H,6,0)*1000</f>
        <v>15000</v>
      </c>
      <c r="D43" s="108">
        <f>VLOOKUP(B43,'eUtran Parameters'!C:I,7,0)*10</f>
        <v>3200</v>
      </c>
      <c r="E43" s="108">
        <v>1200</v>
      </c>
    </row>
    <row r="44" spans="1:5">
      <c r="A44" s="108" t="s">
        <v>932</v>
      </c>
      <c r="B44" s="108" t="s">
        <v>937</v>
      </c>
      <c r="C44" s="108">
        <f>VLOOKUP(B44,'eUtran Parameters'!C:H,6,0)*1000</f>
        <v>35000</v>
      </c>
      <c r="D44" s="108">
        <f>VLOOKUP(B44,'eUtran Parameters'!C:I,7,0)*10</f>
        <v>900</v>
      </c>
      <c r="E44" s="108">
        <v>1200</v>
      </c>
    </row>
    <row r="45" spans="1:5">
      <c r="A45" s="108" t="s">
        <v>932</v>
      </c>
      <c r="B45" s="108" t="s">
        <v>939</v>
      </c>
      <c r="C45" s="108">
        <f>VLOOKUP(B45,'eUtran Parameters'!C:H,6,0)*1000</f>
        <v>35000</v>
      </c>
      <c r="D45" s="108">
        <f>VLOOKUP(B45,'eUtran Parameters'!C:I,7,0)*10</f>
        <v>2100</v>
      </c>
      <c r="E45" s="108">
        <v>1200</v>
      </c>
    </row>
    <row r="46" spans="1:5">
      <c r="A46" s="108" t="s">
        <v>932</v>
      </c>
      <c r="B46" s="108" t="s">
        <v>941</v>
      </c>
      <c r="C46" s="108">
        <f>VLOOKUP(B46,'eUtran Parameters'!C:H,6,0)*1000</f>
        <v>35000</v>
      </c>
      <c r="D46" s="108">
        <f>VLOOKUP(B46,'eUtran Parameters'!C:I,7,0)*10</f>
        <v>3200</v>
      </c>
      <c r="E46" s="108">
        <v>1200</v>
      </c>
    </row>
    <row r="47" spans="1:5">
      <c r="A47" s="108" t="s">
        <v>949</v>
      </c>
      <c r="B47" s="108" t="s">
        <v>950</v>
      </c>
      <c r="C47" s="108">
        <f>VLOOKUP(B47,'eUtran Parameters'!C:H,6,0)*1000</f>
        <v>35000</v>
      </c>
      <c r="D47" s="108">
        <f>VLOOKUP(B47,'eUtran Parameters'!C:I,7,0)*10</f>
        <v>900</v>
      </c>
      <c r="E47" s="108">
        <v>1200</v>
      </c>
    </row>
    <row r="48" spans="1:5">
      <c r="A48" s="108" t="s">
        <v>949</v>
      </c>
      <c r="B48" s="108" t="s">
        <v>952</v>
      </c>
      <c r="C48" s="108">
        <f>VLOOKUP(B48,'eUtran Parameters'!C:H,6,0)*1000</f>
        <v>35000</v>
      </c>
      <c r="D48" s="108">
        <f>VLOOKUP(B48,'eUtran Parameters'!C:I,7,0)*10</f>
        <v>2100</v>
      </c>
      <c r="E48" s="108">
        <v>1200</v>
      </c>
    </row>
    <row r="49" spans="1:5">
      <c r="A49" s="108" t="s">
        <v>949</v>
      </c>
      <c r="B49" s="108" t="s">
        <v>953</v>
      </c>
      <c r="C49" s="108">
        <f>VLOOKUP(B49,'eUtran Parameters'!C:H,6,0)*1000</f>
        <v>35000</v>
      </c>
      <c r="D49" s="108">
        <f>VLOOKUP(B49,'eUtran Parameters'!C:I,7,0)*10</f>
        <v>3200</v>
      </c>
      <c r="E49" s="108">
        <v>1200</v>
      </c>
    </row>
    <row r="50" spans="1:5">
      <c r="A50" s="108" t="s">
        <v>957</v>
      </c>
      <c r="B50" s="108" t="s">
        <v>966</v>
      </c>
      <c r="C50" s="108">
        <f>VLOOKUP(B50,'eUtran Parameters'!C:H,6,0)*1000</f>
        <v>15000</v>
      </c>
      <c r="D50" s="108">
        <f>VLOOKUP(B50,'eUtran Parameters'!C:I,7,0)*10</f>
        <v>400</v>
      </c>
      <c r="E50" s="108">
        <v>1200</v>
      </c>
    </row>
    <row r="51" spans="1:5">
      <c r="A51" s="108" t="s">
        <v>957</v>
      </c>
      <c r="B51" s="108" t="s">
        <v>969</v>
      </c>
      <c r="C51" s="108">
        <f>VLOOKUP(B51,'eUtran Parameters'!C:H,6,0)*1000</f>
        <v>15000</v>
      </c>
      <c r="D51" s="108">
        <f>VLOOKUP(B51,'eUtran Parameters'!C:I,7,0)*10</f>
        <v>1100</v>
      </c>
      <c r="E51" s="108">
        <v>1200</v>
      </c>
    </row>
    <row r="52" spans="1:5">
      <c r="A52" s="108" t="s">
        <v>957</v>
      </c>
      <c r="B52" s="108" t="s">
        <v>970</v>
      </c>
      <c r="C52" s="108">
        <f>VLOOKUP(B52,'eUtran Parameters'!C:H,6,0)*1000</f>
        <v>15000</v>
      </c>
      <c r="D52" s="108">
        <f>VLOOKUP(B52,'eUtran Parameters'!C:I,7,0)*10</f>
        <v>1900</v>
      </c>
      <c r="E52" s="108">
        <v>1200</v>
      </c>
    </row>
    <row r="53" spans="1:5">
      <c r="A53" s="108" t="s">
        <v>957</v>
      </c>
      <c r="B53" s="108" t="s">
        <v>972</v>
      </c>
      <c r="C53" s="108">
        <f>VLOOKUP(B53,'eUtran Parameters'!C:H,6,0)*1000</f>
        <v>15000</v>
      </c>
      <c r="D53" s="108">
        <f>VLOOKUP(B53,'eUtran Parameters'!C:I,7,0)*10</f>
        <v>400</v>
      </c>
      <c r="E53" s="108">
        <v>1200</v>
      </c>
    </row>
    <row r="54" spans="1:5">
      <c r="A54" s="108" t="s">
        <v>957</v>
      </c>
      <c r="B54" s="108" t="s">
        <v>975</v>
      </c>
      <c r="C54" s="108">
        <f>VLOOKUP(B54,'eUtran Parameters'!C:H,6,0)*1000</f>
        <v>15000</v>
      </c>
      <c r="D54" s="108">
        <f>VLOOKUP(B54,'eUtran Parameters'!C:I,7,0)*10</f>
        <v>1100</v>
      </c>
      <c r="E54" s="108">
        <v>1200</v>
      </c>
    </row>
    <row r="55" spans="1:5">
      <c r="A55" s="108" t="s">
        <v>957</v>
      </c>
      <c r="B55" s="108" t="s">
        <v>976</v>
      </c>
      <c r="C55" s="108">
        <f>VLOOKUP(B55,'eUtran Parameters'!C:H,6,0)*1000</f>
        <v>15000</v>
      </c>
      <c r="D55" s="108">
        <f>VLOOKUP(B55,'eUtran Parameters'!C:I,7,0)*10</f>
        <v>1900</v>
      </c>
      <c r="E55" s="108">
        <v>1200</v>
      </c>
    </row>
    <row r="56" spans="1:5">
      <c r="A56" s="108" t="s">
        <v>957</v>
      </c>
      <c r="B56" s="108" t="s">
        <v>960</v>
      </c>
      <c r="C56" s="108">
        <f>VLOOKUP(B56,'eUtran Parameters'!C:H,6,0)*1000</f>
        <v>15000</v>
      </c>
      <c r="D56" s="108">
        <f>VLOOKUP(B56,'eUtran Parameters'!C:I,7,0)*10</f>
        <v>400</v>
      </c>
      <c r="E56" s="108">
        <v>1200</v>
      </c>
    </row>
    <row r="57" spans="1:5">
      <c r="A57" s="108" t="s">
        <v>957</v>
      </c>
      <c r="B57" s="108" t="s">
        <v>962</v>
      </c>
      <c r="C57" s="108">
        <f>VLOOKUP(B57,'eUtran Parameters'!C:H,6,0)*1000</f>
        <v>15000</v>
      </c>
      <c r="D57" s="108">
        <f>VLOOKUP(B57,'eUtran Parameters'!C:I,7,0)*10</f>
        <v>1100</v>
      </c>
      <c r="E57" s="108">
        <v>1200</v>
      </c>
    </row>
    <row r="58" spans="1:5">
      <c r="A58" s="108" t="s">
        <v>957</v>
      </c>
      <c r="B58" s="108" t="s">
        <v>964</v>
      </c>
      <c r="C58" s="108">
        <f>VLOOKUP(B58,'eUtran Parameters'!C:H,6,0)*1000</f>
        <v>15000</v>
      </c>
      <c r="D58" s="108">
        <f>VLOOKUP(B58,'eUtran Parameters'!C:I,7,0)*10</f>
        <v>1900</v>
      </c>
      <c r="E58" s="108">
        <v>1200</v>
      </c>
    </row>
    <row r="59" spans="1:5">
      <c r="A59" s="108" t="s">
        <v>984</v>
      </c>
      <c r="B59" s="108" t="s">
        <v>985</v>
      </c>
      <c r="C59" s="108">
        <f>VLOOKUP(B59,'eUtran Parameters'!C:H,6,0)*1000</f>
        <v>35000</v>
      </c>
      <c r="D59" s="108">
        <f>VLOOKUP(B59,'eUtran Parameters'!C:I,7,0)*10</f>
        <v>1000</v>
      </c>
      <c r="E59" s="108">
        <v>1200</v>
      </c>
    </row>
    <row r="60" spans="1:5">
      <c r="A60" s="108" t="s">
        <v>984</v>
      </c>
      <c r="B60" s="108" t="s">
        <v>987</v>
      </c>
      <c r="C60" s="108">
        <f>VLOOKUP(B60,'eUtran Parameters'!C:H,6,0)*1000</f>
        <v>35000</v>
      </c>
      <c r="D60" s="108">
        <f>VLOOKUP(B60,'eUtran Parameters'!C:I,7,0)*10</f>
        <v>1700</v>
      </c>
      <c r="E60" s="108">
        <v>1200</v>
      </c>
    </row>
    <row r="61" spans="1:5">
      <c r="A61" s="108" t="s">
        <v>984</v>
      </c>
      <c r="B61" s="108" t="s">
        <v>988</v>
      </c>
      <c r="C61" s="108">
        <f>VLOOKUP(B61,'eUtran Parameters'!C:H,6,0)*1000</f>
        <v>35000</v>
      </c>
      <c r="D61" s="108">
        <f>VLOOKUP(B61,'eUtran Parameters'!C:I,7,0)*10</f>
        <v>2500</v>
      </c>
      <c r="E61" s="108">
        <v>1200</v>
      </c>
    </row>
    <row r="62" spans="1:5">
      <c r="A62" s="108" t="s">
        <v>990</v>
      </c>
      <c r="B62" s="108" t="s">
        <v>999</v>
      </c>
      <c r="C62" s="108">
        <f>VLOOKUP(B62,'eUtran Parameters'!C:H,6,0)*1000</f>
        <v>15000</v>
      </c>
      <c r="D62" s="108">
        <f>VLOOKUP(B62,'eUtran Parameters'!C:I,7,0)*10</f>
        <v>450</v>
      </c>
      <c r="E62" s="108">
        <v>1200</v>
      </c>
    </row>
    <row r="63" spans="1:5">
      <c r="A63" s="108" t="s">
        <v>990</v>
      </c>
      <c r="B63" s="108" t="s">
        <v>1002</v>
      </c>
      <c r="C63" s="108">
        <f>VLOOKUP(B63,'eUtran Parameters'!C:H,6,0)*1000</f>
        <v>15000</v>
      </c>
      <c r="D63" s="108">
        <f>VLOOKUP(B63,'eUtran Parameters'!C:I,7,0)*10</f>
        <v>1700</v>
      </c>
      <c r="E63" s="108">
        <v>1200</v>
      </c>
    </row>
    <row r="64" spans="1:5">
      <c r="A64" s="108" t="s">
        <v>990</v>
      </c>
      <c r="B64" s="108" t="s">
        <v>1003</v>
      </c>
      <c r="C64" s="108">
        <f>VLOOKUP(B64,'eUtran Parameters'!C:H,6,0)*1000</f>
        <v>15000</v>
      </c>
      <c r="D64" s="108">
        <f>VLOOKUP(B64,'eUtran Parameters'!C:I,7,0)*10</f>
        <v>2900</v>
      </c>
      <c r="E64" s="108">
        <v>1200</v>
      </c>
    </row>
    <row r="65" spans="1:5">
      <c r="A65" s="108" t="s">
        <v>990</v>
      </c>
      <c r="B65" s="108" t="s">
        <v>1005</v>
      </c>
      <c r="C65" s="108">
        <f>VLOOKUP(B65,'eUtran Parameters'!C:H,6,0)*1000</f>
        <v>15000</v>
      </c>
      <c r="D65" s="108">
        <f>VLOOKUP(B65,'eUtran Parameters'!C:I,7,0)*10</f>
        <v>450</v>
      </c>
      <c r="E65" s="108">
        <v>1200</v>
      </c>
    </row>
    <row r="66" spans="1:5">
      <c r="A66" s="108" t="s">
        <v>990</v>
      </c>
      <c r="B66" s="108" t="s">
        <v>1007</v>
      </c>
      <c r="C66" s="108">
        <f>VLOOKUP(B66,'eUtran Parameters'!C:H,6,0)*1000</f>
        <v>15000</v>
      </c>
      <c r="D66" s="108">
        <f>VLOOKUP(B66,'eUtran Parameters'!C:I,7,0)*10</f>
        <v>1700</v>
      </c>
      <c r="E66" s="108">
        <v>1200</v>
      </c>
    </row>
    <row r="67" spans="1:5">
      <c r="A67" s="108" t="s">
        <v>990</v>
      </c>
      <c r="B67" s="108" t="s">
        <v>1009</v>
      </c>
      <c r="C67" s="108">
        <f>VLOOKUP(B67,'eUtran Parameters'!C:H,6,0)*1000</f>
        <v>15000</v>
      </c>
      <c r="D67" s="108">
        <f>VLOOKUP(B67,'eUtran Parameters'!C:I,7,0)*10</f>
        <v>2900</v>
      </c>
      <c r="E67" s="108">
        <v>1200</v>
      </c>
    </row>
    <row r="68" spans="1:5">
      <c r="A68" s="108" t="s">
        <v>990</v>
      </c>
      <c r="B68" s="108" t="s">
        <v>993</v>
      </c>
      <c r="C68" s="108">
        <f>VLOOKUP(B68,'eUtran Parameters'!C:H,6,0)*1000</f>
        <v>15000</v>
      </c>
      <c r="D68" s="108">
        <f>VLOOKUP(B68,'eUtran Parameters'!C:I,7,0)*10</f>
        <v>450</v>
      </c>
      <c r="E68" s="108">
        <v>1200</v>
      </c>
    </row>
    <row r="69" spans="1:5">
      <c r="A69" s="108" t="s">
        <v>990</v>
      </c>
      <c r="B69" s="108" t="s">
        <v>995</v>
      </c>
      <c r="C69" s="108">
        <f>VLOOKUP(B69,'eUtran Parameters'!C:H,6,0)*1000</f>
        <v>15000</v>
      </c>
      <c r="D69" s="108">
        <f>VLOOKUP(B69,'eUtran Parameters'!C:I,7,0)*10</f>
        <v>1700</v>
      </c>
      <c r="E69" s="108">
        <v>1200</v>
      </c>
    </row>
    <row r="70" spans="1:5">
      <c r="A70" s="108" t="s">
        <v>990</v>
      </c>
      <c r="B70" s="108" t="s">
        <v>997</v>
      </c>
      <c r="C70" s="108">
        <f>VLOOKUP(B70,'eUtran Parameters'!C:H,6,0)*1000</f>
        <v>15000</v>
      </c>
      <c r="D70" s="108">
        <f>VLOOKUP(B70,'eUtran Parameters'!C:I,7,0)*10</f>
        <v>2900</v>
      </c>
      <c r="E70" s="108">
        <v>1200</v>
      </c>
    </row>
    <row r="71" spans="1:5">
      <c r="A71" s="108" t="s">
        <v>1012</v>
      </c>
      <c r="B71" s="108" t="s">
        <v>1013</v>
      </c>
      <c r="C71" s="108">
        <f>VLOOKUP(B71,'eUtran Parameters'!C:H,6,0)*1000</f>
        <v>35000</v>
      </c>
      <c r="D71" s="108">
        <f>VLOOKUP(B71,'eUtran Parameters'!C:I,7,0)*10</f>
        <v>450</v>
      </c>
      <c r="E71" s="108">
        <v>1200</v>
      </c>
    </row>
    <row r="72" spans="1:5">
      <c r="A72" s="108" t="s">
        <v>1012</v>
      </c>
      <c r="B72" s="108" t="s">
        <v>1015</v>
      </c>
      <c r="C72" s="108">
        <f>VLOOKUP(B72,'eUtran Parameters'!C:H,6,0)*1000</f>
        <v>35000</v>
      </c>
      <c r="D72" s="108">
        <f>VLOOKUP(B72,'eUtran Parameters'!C:I,7,0)*10</f>
        <v>1700</v>
      </c>
      <c r="E72" s="108">
        <v>1200</v>
      </c>
    </row>
    <row r="73" spans="1:5">
      <c r="A73" s="108" t="s">
        <v>1012</v>
      </c>
      <c r="B73" s="108" t="s">
        <v>1017</v>
      </c>
      <c r="C73" s="108">
        <f>VLOOKUP(B73,'eUtran Parameters'!C:H,6,0)*1000</f>
        <v>35000</v>
      </c>
      <c r="D73" s="108">
        <f>VLOOKUP(B73,'eUtran Parameters'!C:I,7,0)*10</f>
        <v>2300</v>
      </c>
      <c r="E73" s="108">
        <v>1200</v>
      </c>
    </row>
    <row r="74" spans="1:5">
      <c r="A74" s="108" t="s">
        <v>1020</v>
      </c>
      <c r="B74" s="108" t="s">
        <v>1029</v>
      </c>
      <c r="C74" s="108">
        <f>VLOOKUP(B74,'eUtran Parameters'!C:H,6,0)*1000</f>
        <v>15000</v>
      </c>
      <c r="D74" s="108">
        <f>VLOOKUP(B74,'eUtran Parameters'!C:I,7,0)*10</f>
        <v>600</v>
      </c>
      <c r="E74" s="108">
        <v>1200</v>
      </c>
    </row>
    <row r="75" spans="1:5">
      <c r="A75" s="108" t="s">
        <v>1020</v>
      </c>
      <c r="B75" s="108" t="s">
        <v>1030</v>
      </c>
      <c r="C75" s="108">
        <f>VLOOKUP(B75,'eUtran Parameters'!C:H,6,0)*1000</f>
        <v>15000</v>
      </c>
      <c r="D75" s="108">
        <f>VLOOKUP(B75,'eUtran Parameters'!C:I,7,0)*10</f>
        <v>1700</v>
      </c>
      <c r="E75" s="108">
        <v>1200</v>
      </c>
    </row>
    <row r="76" spans="1:5">
      <c r="A76" s="108" t="s">
        <v>1020</v>
      </c>
      <c r="B76" s="108" t="s">
        <v>1031</v>
      </c>
      <c r="C76" s="108">
        <f>VLOOKUP(B76,'eUtran Parameters'!C:H,6,0)*1000</f>
        <v>15000</v>
      </c>
      <c r="D76" s="108">
        <f>VLOOKUP(B76,'eUtran Parameters'!C:I,7,0)*10</f>
        <v>2900</v>
      </c>
      <c r="E76" s="108">
        <v>1200</v>
      </c>
    </row>
    <row r="77" spans="1:5">
      <c r="A77" s="108" t="s">
        <v>1020</v>
      </c>
      <c r="B77" s="108" t="s">
        <v>1033</v>
      </c>
      <c r="C77" s="108">
        <f>VLOOKUP(B77,'eUtran Parameters'!C:H,6,0)*1000</f>
        <v>15000</v>
      </c>
      <c r="D77" s="108">
        <f>VLOOKUP(B77,'eUtran Parameters'!C:I,7,0)*10</f>
        <v>600</v>
      </c>
      <c r="E77" s="108">
        <v>1200</v>
      </c>
    </row>
    <row r="78" spans="1:5">
      <c r="A78" s="108" t="s">
        <v>1020</v>
      </c>
      <c r="B78" s="108" t="s">
        <v>1035</v>
      </c>
      <c r="C78" s="108">
        <f>VLOOKUP(B78,'eUtran Parameters'!C:H,6,0)*1000</f>
        <v>15000</v>
      </c>
      <c r="D78" s="108">
        <f>VLOOKUP(B78,'eUtran Parameters'!C:I,7,0)*10</f>
        <v>1700</v>
      </c>
      <c r="E78" s="108">
        <v>1200</v>
      </c>
    </row>
    <row r="79" spans="1:5">
      <c r="A79" s="108" t="s">
        <v>1020</v>
      </c>
      <c r="B79" s="108" t="s">
        <v>1036</v>
      </c>
      <c r="C79" s="108">
        <f>VLOOKUP(B79,'eUtran Parameters'!C:H,6,0)*1000</f>
        <v>15000</v>
      </c>
      <c r="D79" s="108">
        <f>VLOOKUP(B79,'eUtran Parameters'!C:I,7,0)*10</f>
        <v>2900</v>
      </c>
      <c r="E79" s="108">
        <v>1200</v>
      </c>
    </row>
    <row r="80" spans="1:5">
      <c r="A80" s="108" t="s">
        <v>1020</v>
      </c>
      <c r="B80" s="108" t="s">
        <v>1023</v>
      </c>
      <c r="C80" s="108">
        <f>VLOOKUP(B80,'eUtran Parameters'!C:H,6,0)*1000</f>
        <v>15000</v>
      </c>
      <c r="D80" s="108">
        <f>VLOOKUP(B80,'eUtran Parameters'!C:I,7,0)*10</f>
        <v>600</v>
      </c>
      <c r="E80" s="108">
        <v>1200</v>
      </c>
    </row>
    <row r="81" spans="1:5">
      <c r="A81" s="108" t="s">
        <v>1020</v>
      </c>
      <c r="B81" s="108" t="s">
        <v>1025</v>
      </c>
      <c r="C81" s="108">
        <f>VLOOKUP(B81,'eUtran Parameters'!C:H,6,0)*1000</f>
        <v>15000</v>
      </c>
      <c r="D81" s="108">
        <f>VLOOKUP(B81,'eUtran Parameters'!C:I,7,0)*10</f>
        <v>1700</v>
      </c>
      <c r="E81" s="108">
        <v>1200</v>
      </c>
    </row>
    <row r="82" spans="1:5">
      <c r="A82" s="108" t="s">
        <v>1020</v>
      </c>
      <c r="B82" s="108" t="s">
        <v>1027</v>
      </c>
      <c r="C82" s="108">
        <f>VLOOKUP(B82,'eUtran Parameters'!C:H,6,0)*1000</f>
        <v>15000</v>
      </c>
      <c r="D82" s="108">
        <f>VLOOKUP(B82,'eUtran Parameters'!C:I,7,0)*10</f>
        <v>2900</v>
      </c>
      <c r="E82" s="108">
        <v>1200</v>
      </c>
    </row>
    <row r="83" spans="1:5">
      <c r="A83" s="108" t="s">
        <v>1039</v>
      </c>
      <c r="B83" s="108" t="s">
        <v>1040</v>
      </c>
      <c r="C83" s="108">
        <f>VLOOKUP(B83,'eUtran Parameters'!C:H,6,0)*1000</f>
        <v>35000</v>
      </c>
      <c r="D83" s="108">
        <f>VLOOKUP(B83,'eUtran Parameters'!C:I,7,0)*10</f>
        <v>1200</v>
      </c>
      <c r="E83" s="108">
        <v>1200</v>
      </c>
    </row>
    <row r="84" spans="1:5">
      <c r="A84" s="108" t="s">
        <v>1039</v>
      </c>
      <c r="B84" s="108" t="s">
        <v>1042</v>
      </c>
      <c r="C84" s="108">
        <f>VLOOKUP(B84,'eUtran Parameters'!C:H,6,0)*1000</f>
        <v>35000</v>
      </c>
      <c r="D84" s="108">
        <f>VLOOKUP(B84,'eUtran Parameters'!C:I,7,0)*10</f>
        <v>2300</v>
      </c>
      <c r="E84" s="108">
        <v>1200</v>
      </c>
    </row>
    <row r="85" spans="1:5">
      <c r="A85" s="108" t="s">
        <v>1039</v>
      </c>
      <c r="B85" s="108" t="s">
        <v>1043</v>
      </c>
      <c r="C85" s="108">
        <f>VLOOKUP(B85,'eUtran Parameters'!C:H,6,0)*1000</f>
        <v>35000</v>
      </c>
      <c r="D85" s="108">
        <f>VLOOKUP(B85,'eUtran Parameters'!C:I,7,0)*10</f>
        <v>3500</v>
      </c>
      <c r="E85" s="108">
        <v>1200</v>
      </c>
    </row>
    <row r="86" spans="1:5">
      <c r="A86" s="108" t="s">
        <v>1045</v>
      </c>
      <c r="B86" s="108" t="s">
        <v>1048</v>
      </c>
      <c r="C86" s="108">
        <f>VLOOKUP(B86,'eUtran Parameters'!C:H,6,0)*1000</f>
        <v>15000</v>
      </c>
      <c r="D86" s="108">
        <f>VLOOKUP(B86,'eUtran Parameters'!C:I,7,0)*10</f>
        <v>1000</v>
      </c>
      <c r="E86" s="108">
        <v>1200</v>
      </c>
    </row>
    <row r="87" spans="1:5">
      <c r="A87" s="108" t="s">
        <v>1045</v>
      </c>
      <c r="B87" s="108" t="s">
        <v>1050</v>
      </c>
      <c r="C87" s="108">
        <f>VLOOKUP(B87,'eUtran Parameters'!C:H,6,0)*1000</f>
        <v>15000</v>
      </c>
      <c r="D87" s="108">
        <f>VLOOKUP(B87,'eUtran Parameters'!C:I,7,0)*10</f>
        <v>2200</v>
      </c>
      <c r="E87" s="108">
        <v>1200</v>
      </c>
    </row>
    <row r="88" spans="1:5">
      <c r="A88" s="108" t="s">
        <v>1045</v>
      </c>
      <c r="B88" s="108" t="s">
        <v>1052</v>
      </c>
      <c r="C88" s="108">
        <f>VLOOKUP(B88,'eUtran Parameters'!C:H,6,0)*1000</f>
        <v>15000</v>
      </c>
      <c r="D88" s="108">
        <f>VLOOKUP(B88,'eUtran Parameters'!C:I,7,0)*10</f>
        <v>3400</v>
      </c>
      <c r="E88" s="108">
        <v>1200</v>
      </c>
    </row>
    <row r="89" spans="1:5">
      <c r="A89" s="108" t="s">
        <v>1045</v>
      </c>
      <c r="B89" s="108" t="s">
        <v>1053</v>
      </c>
      <c r="C89" s="108">
        <f>VLOOKUP(B89,'eUtran Parameters'!C:H,6,0)*1000</f>
        <v>15000</v>
      </c>
      <c r="D89" s="108">
        <f>VLOOKUP(B89,'eUtran Parameters'!C:I,7,0)*10</f>
        <v>1000</v>
      </c>
      <c r="E89" s="108">
        <v>1200</v>
      </c>
    </row>
    <row r="90" spans="1:5">
      <c r="A90" s="108" t="s">
        <v>1045</v>
      </c>
      <c r="B90" s="108" t="s">
        <v>1055</v>
      </c>
      <c r="C90" s="108">
        <f>VLOOKUP(B90,'eUtran Parameters'!C:H,6,0)*1000</f>
        <v>15000</v>
      </c>
      <c r="D90" s="108">
        <f>VLOOKUP(B90,'eUtran Parameters'!C:I,7,0)*10</f>
        <v>2200</v>
      </c>
      <c r="E90" s="108">
        <v>1200</v>
      </c>
    </row>
    <row r="91" spans="1:5">
      <c r="A91" s="108" t="s">
        <v>1045</v>
      </c>
      <c r="B91" s="108" t="s">
        <v>1056</v>
      </c>
      <c r="C91" s="108">
        <f>VLOOKUP(B91,'eUtran Parameters'!C:H,6,0)*1000</f>
        <v>15000</v>
      </c>
      <c r="D91" s="108">
        <f>VLOOKUP(B91,'eUtran Parameters'!C:I,7,0)*10</f>
        <v>3400</v>
      </c>
      <c r="E91" s="108">
        <v>1200</v>
      </c>
    </row>
    <row r="92" spans="1:5">
      <c r="A92" s="108" t="s">
        <v>1058</v>
      </c>
      <c r="B92" s="108" t="s">
        <v>1059</v>
      </c>
      <c r="C92" s="108">
        <f>VLOOKUP(B92,'eUtran Parameters'!C:H,6,0)*1000</f>
        <v>35000</v>
      </c>
      <c r="D92" s="108">
        <f>VLOOKUP(B92,'eUtran Parameters'!C:I,7,0)*10</f>
        <v>1000</v>
      </c>
      <c r="E92" s="108">
        <v>1200</v>
      </c>
    </row>
    <row r="93" spans="1:5">
      <c r="A93" s="108" t="s">
        <v>1058</v>
      </c>
      <c r="B93" s="108" t="s">
        <v>1061</v>
      </c>
      <c r="C93" s="108">
        <f>VLOOKUP(B93,'eUtran Parameters'!C:H,6,0)*1000</f>
        <v>35000</v>
      </c>
      <c r="D93" s="108">
        <f>VLOOKUP(B93,'eUtran Parameters'!C:I,7,0)*10</f>
        <v>2200</v>
      </c>
      <c r="E93" s="108">
        <v>1200</v>
      </c>
    </row>
    <row r="94" spans="1:5">
      <c r="A94" s="108" t="s">
        <v>1058</v>
      </c>
      <c r="B94" s="108" t="s">
        <v>1062</v>
      </c>
      <c r="C94" s="108">
        <f>VLOOKUP(B94,'eUtran Parameters'!C:H,6,0)*1000</f>
        <v>35000</v>
      </c>
      <c r="D94" s="108">
        <f>VLOOKUP(B94,'eUtran Parameters'!C:I,7,0)*10</f>
        <v>3400</v>
      </c>
      <c r="E94" s="108">
        <v>1200</v>
      </c>
    </row>
    <row r="95" spans="1:5">
      <c r="A95" s="108" t="s">
        <v>1064</v>
      </c>
      <c r="B95" s="108" t="s">
        <v>1067</v>
      </c>
      <c r="C95" s="108">
        <f>VLOOKUP(B95,'eUtran Parameters'!C:H,6,0)*1000</f>
        <v>15000</v>
      </c>
      <c r="D95" s="108">
        <f>VLOOKUP(B95,'eUtran Parameters'!C:I,7,0)*10</f>
        <v>350</v>
      </c>
      <c r="E95" s="108">
        <v>1200</v>
      </c>
    </row>
    <row r="96" spans="1:5">
      <c r="A96" s="108" t="s">
        <v>1064</v>
      </c>
      <c r="B96" s="108" t="s">
        <v>1069</v>
      </c>
      <c r="C96" s="108">
        <f>VLOOKUP(B96,'eUtran Parameters'!C:H,6,0)*1000</f>
        <v>15000</v>
      </c>
      <c r="D96" s="108">
        <f>VLOOKUP(B96,'eUtran Parameters'!C:I,7,0)*10</f>
        <v>1350</v>
      </c>
      <c r="E96" s="108">
        <v>1200</v>
      </c>
    </row>
    <row r="97" spans="1:5">
      <c r="A97" s="108" t="s">
        <v>1064</v>
      </c>
      <c r="B97" s="108" t="s">
        <v>1071</v>
      </c>
      <c r="C97" s="108">
        <f>VLOOKUP(B97,'eUtran Parameters'!C:H,6,0)*1000</f>
        <v>15000</v>
      </c>
      <c r="D97" s="108">
        <f>VLOOKUP(B97,'eUtran Parameters'!C:I,7,0)*10</f>
        <v>2700</v>
      </c>
      <c r="E97" s="108">
        <v>1200</v>
      </c>
    </row>
    <row r="98" spans="1:5">
      <c r="A98" s="108" t="s">
        <v>1064</v>
      </c>
      <c r="B98" s="108" t="s">
        <v>1072</v>
      </c>
      <c r="C98" s="108">
        <f>VLOOKUP(B98,'eUtran Parameters'!C:H,6,0)*1000</f>
        <v>15000</v>
      </c>
      <c r="D98" s="108">
        <f>VLOOKUP(B98,'eUtran Parameters'!C:I,7,0)*10</f>
        <v>1300</v>
      </c>
      <c r="E98" s="108">
        <v>1200</v>
      </c>
    </row>
    <row r="99" spans="1:5">
      <c r="A99" s="108" t="s">
        <v>1064</v>
      </c>
      <c r="B99" s="108" t="s">
        <v>1075</v>
      </c>
      <c r="C99" s="108">
        <f>VLOOKUP(B99,'eUtran Parameters'!C:H,6,0)*1000</f>
        <v>15000</v>
      </c>
      <c r="D99" s="108">
        <f>VLOOKUP(B99,'eUtran Parameters'!C:I,7,0)*10</f>
        <v>1500</v>
      </c>
      <c r="E99" s="108">
        <v>1200</v>
      </c>
    </row>
    <row r="100" spans="1:5">
      <c r="A100" s="108" t="s">
        <v>1076</v>
      </c>
      <c r="B100" s="108" t="s">
        <v>1078</v>
      </c>
      <c r="C100" s="108">
        <f>VLOOKUP(B100,'eUtran Parameters'!C:H,6,0)*1000</f>
        <v>15000</v>
      </c>
      <c r="D100" s="108">
        <f>VLOOKUP(B100,'eUtran Parameters'!C:I,7,0)*10</f>
        <v>450</v>
      </c>
      <c r="E100" s="108">
        <v>1200</v>
      </c>
    </row>
    <row r="101" spans="1:5">
      <c r="A101" s="108" t="s">
        <v>1076</v>
      </c>
      <c r="B101" s="108" t="s">
        <v>1081</v>
      </c>
      <c r="C101" s="108">
        <f>VLOOKUP(B101,'eUtran Parameters'!C:H,6,0)*1000</f>
        <v>15000</v>
      </c>
      <c r="D101" s="108">
        <f>VLOOKUP(B101,'eUtran Parameters'!C:I,7,0)*10</f>
        <v>550</v>
      </c>
      <c r="E101" s="108">
        <v>1200</v>
      </c>
    </row>
    <row r="102" spans="1:5">
      <c r="A102" s="108" t="s">
        <v>1076</v>
      </c>
      <c r="B102" s="108" t="s">
        <v>1084</v>
      </c>
      <c r="C102" s="108">
        <f>VLOOKUP(B102,'eUtran Parameters'!C:H,6,0)*1000</f>
        <v>15000</v>
      </c>
      <c r="D102" s="108">
        <f>VLOOKUP(B102,'eUtran Parameters'!C:I,7,0)*10</f>
        <v>1900</v>
      </c>
      <c r="E102" s="108">
        <v>1200</v>
      </c>
    </row>
    <row r="103" spans="1:5">
      <c r="A103" s="108" t="s">
        <v>1100</v>
      </c>
      <c r="B103" s="108" t="s">
        <v>1101</v>
      </c>
      <c r="C103" s="108">
        <f>VLOOKUP(B103,'eUtran Parameters'!C:H,6,0)*1000</f>
        <v>15000</v>
      </c>
      <c r="D103" s="108">
        <f>VLOOKUP(B103,'eUtran Parameters'!C:I,7,0)*10</f>
        <v>1400</v>
      </c>
      <c r="E103" s="108">
        <v>1200</v>
      </c>
    </row>
    <row r="104" spans="1:5">
      <c r="A104" s="108" t="s">
        <v>1100</v>
      </c>
      <c r="B104" s="108" t="s">
        <v>1102</v>
      </c>
      <c r="C104" s="108">
        <f>VLOOKUP(B104,'eUtran Parameters'!C:H,6,0)*1000</f>
        <v>15000</v>
      </c>
      <c r="D104" s="108">
        <f>VLOOKUP(B104,'eUtran Parameters'!C:I,7,0)*10</f>
        <v>2550</v>
      </c>
      <c r="E104" s="108">
        <v>1200</v>
      </c>
    </row>
    <row r="105" spans="1:5">
      <c r="A105" s="108" t="s">
        <v>1100</v>
      </c>
      <c r="B105" s="108" t="s">
        <v>1103</v>
      </c>
      <c r="C105" s="108">
        <f>VLOOKUP(B105,'eUtran Parameters'!C:H,6,0)*1000</f>
        <v>15000</v>
      </c>
      <c r="D105" s="108">
        <f>VLOOKUP(B105,'eUtran Parameters'!C:I,7,0)*10</f>
        <v>1150</v>
      </c>
      <c r="E105" s="108">
        <v>1200</v>
      </c>
    </row>
    <row r="106" spans="1:5">
      <c r="A106" s="108" t="s">
        <v>1100</v>
      </c>
      <c r="B106" s="108" t="s">
        <v>1104</v>
      </c>
      <c r="C106" s="108">
        <f>VLOOKUP(B106,'eUtran Parameters'!C:H,6,0)*1000</f>
        <v>15000</v>
      </c>
      <c r="D106" s="108">
        <f>VLOOKUP(B106,'eUtran Parameters'!C:I,7,0)*10</f>
        <v>3200</v>
      </c>
      <c r="E106" s="108">
        <v>1200</v>
      </c>
    </row>
    <row r="107" spans="1:5">
      <c r="A107" s="108" t="s">
        <v>1100</v>
      </c>
      <c r="B107" s="108" t="s">
        <v>1105</v>
      </c>
      <c r="C107" s="108">
        <f>VLOOKUP(B107,'eUtran Parameters'!C:H,6,0)*1000</f>
        <v>15000</v>
      </c>
      <c r="D107" s="108">
        <f>VLOOKUP(B107,'eUtran Parameters'!C:I,7,0)*10</f>
        <v>550</v>
      </c>
      <c r="E107" s="108">
        <v>1200</v>
      </c>
    </row>
    <row r="108" spans="1:5">
      <c r="A108" s="108" t="s">
        <v>1113</v>
      </c>
      <c r="B108" s="108" t="s">
        <v>1114</v>
      </c>
      <c r="C108" s="108">
        <f>VLOOKUP(B108,'eUtran Parameters'!C:H,6,0)*1000</f>
        <v>15000</v>
      </c>
      <c r="D108" s="108">
        <f>VLOOKUP(B108,'eUtran Parameters'!C:I,7,0)*10</f>
        <v>1300</v>
      </c>
      <c r="E108" s="108">
        <v>1200</v>
      </c>
    </row>
    <row r="109" spans="1:5">
      <c r="A109" s="108" t="s">
        <v>1113</v>
      </c>
      <c r="B109" s="108" t="s">
        <v>1115</v>
      </c>
      <c r="C109" s="108">
        <f>VLOOKUP(B109,'eUtran Parameters'!C:H,6,0)*1000</f>
        <v>15000</v>
      </c>
      <c r="D109" s="108">
        <f>VLOOKUP(B109,'eUtran Parameters'!C:I,7,0)*10</f>
        <v>450</v>
      </c>
      <c r="E109" s="108">
        <v>1200</v>
      </c>
    </row>
    <row r="110" spans="1:5">
      <c r="A110" s="108" t="s">
        <v>1113</v>
      </c>
      <c r="B110" s="108" t="s">
        <v>1117</v>
      </c>
      <c r="C110" s="108">
        <f>VLOOKUP(B110,'eUtran Parameters'!C:H,6,0)*1000</f>
        <v>15000</v>
      </c>
      <c r="D110" s="108">
        <f>VLOOKUP(B110,'eUtran Parameters'!C:I,7,0)*10</f>
        <v>2050</v>
      </c>
      <c r="E110" s="108">
        <v>1200</v>
      </c>
    </row>
    <row r="111" spans="1:5">
      <c r="A111" s="108" t="s">
        <v>1113</v>
      </c>
      <c r="B111" s="108" t="s">
        <v>1118</v>
      </c>
      <c r="C111" s="108">
        <f>VLOOKUP(B111,'eUtran Parameters'!C:H,6,0)*1000</f>
        <v>15000</v>
      </c>
      <c r="D111" s="108">
        <f>VLOOKUP(B111,'eUtran Parameters'!C:I,7,0)*10</f>
        <v>900</v>
      </c>
      <c r="E111" s="108">
        <v>1200</v>
      </c>
    </row>
    <row r="112" spans="1:5">
      <c r="A112" s="108" t="s">
        <v>1113</v>
      </c>
      <c r="B112" s="108" t="s">
        <v>1119</v>
      </c>
      <c r="C112" s="108">
        <f>VLOOKUP(B112,'eUtran Parameters'!C:H,6,0)*1000</f>
        <v>15000</v>
      </c>
      <c r="D112" s="108">
        <f>VLOOKUP(B112,'eUtran Parameters'!C:I,7,0)*10</f>
        <v>1950</v>
      </c>
      <c r="E112" s="108">
        <v>1200</v>
      </c>
    </row>
    <row r="113" spans="1:5">
      <c r="A113" s="108" t="s">
        <v>1113</v>
      </c>
      <c r="B113" s="108" t="s">
        <v>1120</v>
      </c>
      <c r="C113" s="108">
        <f>VLOOKUP(B113,'eUtran Parameters'!C:H,6,0)*1000</f>
        <v>15000</v>
      </c>
      <c r="D113" s="108">
        <f>VLOOKUP(B113,'eUtran Parameters'!C:I,7,0)*10</f>
        <v>3450</v>
      </c>
      <c r="E113" s="108">
        <v>1200</v>
      </c>
    </row>
    <row r="114" spans="1:5">
      <c r="A114" s="108" t="s">
        <v>1113</v>
      </c>
      <c r="B114" s="108" t="s">
        <v>1121</v>
      </c>
      <c r="C114" s="108">
        <f>VLOOKUP(B114,'eUtran Parameters'!C:H,6,0)*1000</f>
        <v>15000</v>
      </c>
      <c r="D114" s="108">
        <f>VLOOKUP(B114,'eUtran Parameters'!C:I,7,0)*10</f>
        <v>400</v>
      </c>
      <c r="E114" s="108">
        <v>1200</v>
      </c>
    </row>
    <row r="115" spans="1:5">
      <c r="A115" s="108" t="s">
        <v>1113</v>
      </c>
      <c r="B115" s="108" t="s">
        <v>1122</v>
      </c>
      <c r="C115" s="108">
        <f>VLOOKUP(B115,'eUtran Parameters'!C:H,6,0)*1000</f>
        <v>15000</v>
      </c>
      <c r="D115" s="108">
        <f>VLOOKUP(B115,'eUtran Parameters'!C:I,7,0)*10</f>
        <v>1500</v>
      </c>
      <c r="E115" s="108">
        <v>1200</v>
      </c>
    </row>
    <row r="116" spans="1:5">
      <c r="A116" s="108" t="s">
        <v>1113</v>
      </c>
      <c r="B116" s="108" t="s">
        <v>1123</v>
      </c>
      <c r="C116" s="108">
        <f>VLOOKUP(B116,'eUtran Parameters'!C:H,6,0)*1000</f>
        <v>15000</v>
      </c>
      <c r="D116" s="108">
        <f>VLOOKUP(B116,'eUtran Parameters'!C:I,7,0)*10</f>
        <v>2850</v>
      </c>
      <c r="E116" s="108">
        <v>1200</v>
      </c>
    </row>
    <row r="117" spans="1:5">
      <c r="A117" s="108" t="s">
        <v>1151</v>
      </c>
      <c r="B117" s="108" t="s">
        <v>1152</v>
      </c>
      <c r="C117" s="108">
        <f>VLOOKUP(B117,'eUtran Parameters'!C:H,6,0)*1000</f>
        <v>35000</v>
      </c>
      <c r="D117" s="108">
        <f>VLOOKUP(B117,'eUtran Parameters'!C:I,7,0)*10</f>
        <v>350</v>
      </c>
      <c r="E117" s="108">
        <v>1200</v>
      </c>
    </row>
    <row r="118" spans="1:5">
      <c r="A118" s="108" t="s">
        <v>1151</v>
      </c>
      <c r="B118" s="108" t="s">
        <v>1154</v>
      </c>
      <c r="C118" s="108">
        <f>VLOOKUP(B118,'eUtran Parameters'!C:H,6,0)*1000</f>
        <v>35000</v>
      </c>
      <c r="D118" s="108">
        <f>VLOOKUP(B118,'eUtran Parameters'!C:I,7,0)*10</f>
        <v>1350</v>
      </c>
      <c r="E118" s="108">
        <v>1200</v>
      </c>
    </row>
    <row r="119" spans="1:5">
      <c r="A119" s="108" t="s">
        <v>1151</v>
      </c>
      <c r="B119" s="108" t="s">
        <v>1156</v>
      </c>
      <c r="C119" s="108">
        <f>VLOOKUP(B119,'eUtran Parameters'!C:H,6,0)*1000</f>
        <v>35000</v>
      </c>
      <c r="D119" s="108">
        <f>VLOOKUP(B119,'eUtran Parameters'!C:I,7,0)*10</f>
        <v>2700</v>
      </c>
      <c r="E119" s="108">
        <v>1200</v>
      </c>
    </row>
    <row r="120" spans="1:5">
      <c r="A120" s="108" t="s">
        <v>1160</v>
      </c>
      <c r="B120" s="108" t="s">
        <v>1163</v>
      </c>
      <c r="C120" s="108">
        <f>VLOOKUP(B120,'eUtran Parameters'!C:H,6,0)*1000</f>
        <v>15000</v>
      </c>
      <c r="D120" s="108">
        <f>VLOOKUP(B120,'eUtran Parameters'!C:I,7,0)*10</f>
        <v>100</v>
      </c>
      <c r="E120" s="108">
        <v>1200</v>
      </c>
    </row>
    <row r="121" spans="1:5">
      <c r="A121" s="108" t="s">
        <v>1160</v>
      </c>
      <c r="B121" s="108" t="s">
        <v>1164</v>
      </c>
      <c r="C121" s="108">
        <f>VLOOKUP(B121,'eUtran Parameters'!C:H,6,0)*1000</f>
        <v>15000</v>
      </c>
      <c r="D121" s="108">
        <f>VLOOKUP(B121,'eUtran Parameters'!C:I,7,0)*10</f>
        <v>1100</v>
      </c>
      <c r="E121" s="108">
        <v>1200</v>
      </c>
    </row>
    <row r="122" spans="1:5">
      <c r="A122" s="108" t="s">
        <v>1160</v>
      </c>
      <c r="B122" s="108" t="s">
        <v>1165</v>
      </c>
      <c r="C122" s="108">
        <f>VLOOKUP(B122,'eUtran Parameters'!C:H,6,0)*1000</f>
        <v>15000</v>
      </c>
      <c r="D122" s="108">
        <f>VLOOKUP(B122,'eUtran Parameters'!C:I,7,0)*10</f>
        <v>2150</v>
      </c>
      <c r="E122" s="108">
        <v>1200</v>
      </c>
    </row>
    <row r="123" spans="1:5">
      <c r="A123" s="108" t="s">
        <v>1160</v>
      </c>
      <c r="B123" s="108" t="s">
        <v>1166</v>
      </c>
      <c r="C123" s="108">
        <f>VLOOKUP(B123,'eUtran Parameters'!C:H,6,0)*1000</f>
        <v>15000</v>
      </c>
      <c r="D123" s="108">
        <f>VLOOKUP(B123,'eUtran Parameters'!C:I,7,0)*10</f>
        <v>100</v>
      </c>
      <c r="E123" s="108">
        <v>1200</v>
      </c>
    </row>
    <row r="124" spans="1:5">
      <c r="A124" s="108" t="s">
        <v>1160</v>
      </c>
      <c r="B124" s="108" t="s">
        <v>1167</v>
      </c>
      <c r="C124" s="108">
        <f>VLOOKUP(B124,'eUtran Parameters'!C:H,6,0)*1000</f>
        <v>15000</v>
      </c>
      <c r="D124" s="108">
        <f>VLOOKUP(B124,'eUtran Parameters'!C:I,7,0)*10</f>
        <v>1100</v>
      </c>
      <c r="E124" s="108">
        <v>1200</v>
      </c>
    </row>
    <row r="125" spans="1:5">
      <c r="A125" s="108" t="s">
        <v>1160</v>
      </c>
      <c r="B125" s="108" t="s">
        <v>1168</v>
      </c>
      <c r="C125" s="108">
        <f>VLOOKUP(B125,'eUtran Parameters'!C:H,6,0)*1000</f>
        <v>15000</v>
      </c>
      <c r="D125" s="108">
        <f>VLOOKUP(B125,'eUtran Parameters'!C:I,7,0)*10</f>
        <v>2150</v>
      </c>
      <c r="E125" s="108">
        <v>1200</v>
      </c>
    </row>
    <row r="126" spans="1:5">
      <c r="A126" s="108" t="s">
        <v>1169</v>
      </c>
      <c r="B126" s="108" t="s">
        <v>1170</v>
      </c>
      <c r="C126" s="108">
        <f>VLOOKUP(B126,'eUtran Parameters'!C:H,6,0)*1000</f>
        <v>35000</v>
      </c>
      <c r="D126" s="108">
        <f>VLOOKUP(B126,'eUtran Parameters'!C:I,7,0)*10</f>
        <v>100</v>
      </c>
      <c r="E126" s="108">
        <v>1200</v>
      </c>
    </row>
    <row r="127" spans="1:5">
      <c r="A127" s="108" t="s">
        <v>1169</v>
      </c>
      <c r="B127" s="108" t="s">
        <v>1172</v>
      </c>
      <c r="C127" s="108">
        <f>VLOOKUP(B127,'eUtran Parameters'!C:H,6,0)*1000</f>
        <v>35000</v>
      </c>
      <c r="D127" s="108">
        <f>VLOOKUP(B127,'eUtran Parameters'!C:I,7,0)*10</f>
        <v>1100</v>
      </c>
      <c r="E127" s="108">
        <v>1200</v>
      </c>
    </row>
    <row r="128" spans="1:5">
      <c r="A128" s="108" t="s">
        <v>1169</v>
      </c>
      <c r="B128" s="108" t="s">
        <v>1174</v>
      </c>
      <c r="C128" s="108">
        <f>VLOOKUP(B128,'eUtran Parameters'!C:H,6,0)*1000</f>
        <v>35000</v>
      </c>
      <c r="D128" s="108">
        <f>VLOOKUP(B128,'eUtran Parameters'!C:I,7,0)*10</f>
        <v>2150</v>
      </c>
      <c r="E128" s="108">
        <v>1200</v>
      </c>
    </row>
    <row r="129" spans="1:5">
      <c r="A129" s="108" t="s">
        <v>1176</v>
      </c>
      <c r="B129" s="108" t="s">
        <v>1181</v>
      </c>
      <c r="C129" s="108">
        <f>VLOOKUP(B129,'eUtran Parameters'!C:H,6,0)*1000</f>
        <v>15000</v>
      </c>
      <c r="D129" s="108">
        <f>VLOOKUP(B129,'eUtran Parameters'!C:I,7,0)*10</f>
        <v>550</v>
      </c>
      <c r="E129" s="108">
        <v>1200</v>
      </c>
    </row>
    <row r="130" spans="1:5">
      <c r="A130" s="108" t="s">
        <v>1176</v>
      </c>
      <c r="B130" s="108" t="s">
        <v>1183</v>
      </c>
      <c r="C130" s="108">
        <f>VLOOKUP(B130,'eUtran Parameters'!C:H,6,0)*1000</f>
        <v>15000</v>
      </c>
      <c r="D130" s="108">
        <f>VLOOKUP(B130,'eUtran Parameters'!C:I,7,0)*10</f>
        <v>1800</v>
      </c>
      <c r="E130" s="108">
        <v>1200</v>
      </c>
    </row>
    <row r="131" spans="1:5">
      <c r="A131" s="108" t="s">
        <v>1176</v>
      </c>
      <c r="B131" s="108" t="s">
        <v>1185</v>
      </c>
      <c r="C131" s="108">
        <f>VLOOKUP(B131,'eUtran Parameters'!C:H,6,0)*1000</f>
        <v>15000</v>
      </c>
      <c r="D131" s="108">
        <f>VLOOKUP(B131,'eUtran Parameters'!C:I,7,0)*10</f>
        <v>3200</v>
      </c>
      <c r="E131" s="108">
        <v>1200</v>
      </c>
    </row>
    <row r="132" spans="1:5">
      <c r="A132" s="108" t="s">
        <v>1176</v>
      </c>
      <c r="B132" s="108" t="s">
        <v>1186</v>
      </c>
      <c r="C132" s="108">
        <f>VLOOKUP(B132,'eUtran Parameters'!C:H,6,0)*1000</f>
        <v>15000</v>
      </c>
      <c r="D132" s="108">
        <f>VLOOKUP(B132,'eUtran Parameters'!C:I,7,0)*10</f>
        <v>2500</v>
      </c>
      <c r="E132" s="108">
        <v>1200</v>
      </c>
    </row>
    <row r="133" spans="1:5">
      <c r="A133" s="108" t="s">
        <v>1176</v>
      </c>
      <c r="B133" s="108" t="s">
        <v>1188</v>
      </c>
      <c r="C133" s="108">
        <f>VLOOKUP(B133,'eUtran Parameters'!C:H,6,0)*1000</f>
        <v>35000</v>
      </c>
      <c r="D133" s="108">
        <f>VLOOKUP(B133,'eUtran Parameters'!C:I,7,0)*10</f>
        <v>550</v>
      </c>
      <c r="E133" s="108">
        <v>1200</v>
      </c>
    </row>
    <row r="134" spans="1:5">
      <c r="A134" s="108" t="s">
        <v>1176</v>
      </c>
      <c r="B134" s="108" t="s">
        <v>1189</v>
      </c>
      <c r="C134" s="108">
        <f>VLOOKUP(B134,'eUtran Parameters'!C:H,6,0)*1000</f>
        <v>35000</v>
      </c>
      <c r="D134" s="108">
        <f>VLOOKUP(B134,'eUtran Parameters'!C:I,7,0)*10</f>
        <v>1800</v>
      </c>
      <c r="E134" s="108">
        <v>1200</v>
      </c>
    </row>
    <row r="135" spans="1:5">
      <c r="A135" s="108" t="s">
        <v>1176</v>
      </c>
      <c r="B135" s="108" t="s">
        <v>1191</v>
      </c>
      <c r="C135" s="108">
        <f>VLOOKUP(B135,'eUtran Parameters'!C:H,6,0)*1000</f>
        <v>35000</v>
      </c>
      <c r="D135" s="108">
        <f>VLOOKUP(B135,'eUtran Parameters'!C:I,7,0)*10</f>
        <v>3200</v>
      </c>
      <c r="E135" s="108">
        <v>1200</v>
      </c>
    </row>
    <row r="136" spans="1:5">
      <c r="A136" s="108" t="s">
        <v>1207</v>
      </c>
      <c r="B136" s="108" t="s">
        <v>1214</v>
      </c>
      <c r="C136" s="108">
        <f>VLOOKUP(B136,'eUtran Parameters'!C:H,6,0)*1000</f>
        <v>15000</v>
      </c>
      <c r="D136" s="108">
        <f>VLOOKUP(B136,'eUtran Parameters'!C:I,7,0)*10</f>
        <v>550</v>
      </c>
      <c r="E136" s="108">
        <v>1200</v>
      </c>
    </row>
    <row r="137" spans="1:5">
      <c r="A137" s="108" t="s">
        <v>1207</v>
      </c>
      <c r="B137" s="108" t="s">
        <v>1215</v>
      </c>
      <c r="C137" s="108">
        <f>VLOOKUP(B137,'eUtran Parameters'!C:H,6,0)*1000</f>
        <v>15000</v>
      </c>
      <c r="D137" s="108">
        <f>VLOOKUP(B137,'eUtran Parameters'!C:I,7,0)*10</f>
        <v>1800</v>
      </c>
      <c r="E137" s="108">
        <v>1200</v>
      </c>
    </row>
    <row r="138" spans="1:5">
      <c r="A138" s="108" t="s">
        <v>1207</v>
      </c>
      <c r="B138" s="108" t="s">
        <v>1216</v>
      </c>
      <c r="C138" s="108">
        <f>VLOOKUP(B138,'eUtran Parameters'!C:H,6,0)*1000</f>
        <v>15000</v>
      </c>
      <c r="D138" s="108">
        <f>VLOOKUP(B138,'eUtran Parameters'!C:I,7,0)*10</f>
        <v>3200</v>
      </c>
      <c r="E138" s="108">
        <v>1200</v>
      </c>
    </row>
    <row r="139" spans="1:5">
      <c r="A139" s="108" t="s">
        <v>1207</v>
      </c>
      <c r="B139" s="108" t="s">
        <v>1208</v>
      </c>
      <c r="C139" s="108">
        <f>VLOOKUP(B139,'eUtran Parameters'!C:H,6,0)*1000</f>
        <v>35000</v>
      </c>
      <c r="D139" s="108">
        <f>VLOOKUP(B139,'eUtran Parameters'!C:I,7,0)*10</f>
        <v>550</v>
      </c>
      <c r="E139" s="108">
        <v>1200</v>
      </c>
    </row>
    <row r="140" spans="1:5">
      <c r="A140" s="108" t="s">
        <v>1207</v>
      </c>
      <c r="B140" s="108" t="s">
        <v>1210</v>
      </c>
      <c r="C140" s="108">
        <f>VLOOKUP(B140,'eUtran Parameters'!C:H,6,0)*1000</f>
        <v>35000</v>
      </c>
      <c r="D140" s="108">
        <f>VLOOKUP(B140,'eUtran Parameters'!C:I,7,0)*10</f>
        <v>1800</v>
      </c>
      <c r="E140" s="108">
        <v>1200</v>
      </c>
    </row>
    <row r="141" spans="1:5">
      <c r="A141" s="108" t="s">
        <v>1207</v>
      </c>
      <c r="B141" s="108" t="s">
        <v>1212</v>
      </c>
      <c r="C141" s="108">
        <f>VLOOKUP(B141,'eUtran Parameters'!C:H,6,0)*1000</f>
        <v>35000</v>
      </c>
      <c r="D141" s="108">
        <f>VLOOKUP(B141,'eUtran Parameters'!C:I,7,0)*10</f>
        <v>3200</v>
      </c>
      <c r="E141" s="108">
        <v>1200</v>
      </c>
    </row>
    <row r="142" spans="1:5">
      <c r="A142" s="108" t="s">
        <v>1218</v>
      </c>
      <c r="B142" s="108" t="s">
        <v>1219</v>
      </c>
      <c r="C142" s="108">
        <f>VLOOKUP(B142,'eUtran Parameters'!C:H,6,0)*1000</f>
        <v>35000</v>
      </c>
      <c r="D142" s="108">
        <f>VLOOKUP(B142,'eUtran Parameters'!C:I,7,0)*10</f>
        <v>550</v>
      </c>
      <c r="E142" s="108">
        <v>1200</v>
      </c>
    </row>
    <row r="143" spans="1:5">
      <c r="A143" s="108" t="s">
        <v>1218</v>
      </c>
      <c r="B143" s="108" t="s">
        <v>1221</v>
      </c>
      <c r="C143" s="108">
        <f>VLOOKUP(B143,'eUtran Parameters'!C:H,6,0)*1000</f>
        <v>35000</v>
      </c>
      <c r="D143" s="108">
        <f>VLOOKUP(B143,'eUtran Parameters'!C:I,7,0)*10</f>
        <v>2500</v>
      </c>
      <c r="E143" s="108">
        <v>1200</v>
      </c>
    </row>
    <row r="144" spans="1:5">
      <c r="A144" s="108" t="s">
        <v>1226</v>
      </c>
      <c r="B144" s="108" t="s">
        <v>1231</v>
      </c>
      <c r="C144" s="108">
        <f>VLOOKUP(B144,'eUtran Parameters'!C:H,6,0)*1000</f>
        <v>15000</v>
      </c>
      <c r="D144" s="108">
        <f>VLOOKUP(B144,'eUtran Parameters'!C:I,7,0)*10</f>
        <v>300</v>
      </c>
      <c r="E144" s="108">
        <v>1200</v>
      </c>
    </row>
    <row r="145" spans="1:5">
      <c r="A145" s="108" t="s">
        <v>1226</v>
      </c>
      <c r="B145" s="108" t="s">
        <v>1233</v>
      </c>
      <c r="C145" s="108">
        <f>VLOOKUP(B145,'eUtran Parameters'!C:H,6,0)*1000</f>
        <v>15000</v>
      </c>
      <c r="D145" s="108">
        <f>VLOOKUP(B145,'eUtran Parameters'!C:I,7,0)*10</f>
        <v>1800</v>
      </c>
      <c r="E145" s="108">
        <v>1200</v>
      </c>
    </row>
    <row r="146" spans="1:5">
      <c r="A146" s="108" t="s">
        <v>1226</v>
      </c>
      <c r="B146" s="108" t="s">
        <v>1234</v>
      </c>
      <c r="C146" s="108">
        <f>VLOOKUP(B146,'eUtran Parameters'!C:H,6,0)*1000</f>
        <v>15000</v>
      </c>
      <c r="D146" s="108">
        <f>VLOOKUP(B146,'eUtran Parameters'!C:I,7,0)*10</f>
        <v>3000</v>
      </c>
      <c r="E146" s="108">
        <v>1200</v>
      </c>
    </row>
    <row r="147" spans="1:5">
      <c r="A147" s="108" t="s">
        <v>1236</v>
      </c>
      <c r="B147" s="108" t="s">
        <v>1237</v>
      </c>
      <c r="C147" s="108">
        <f>VLOOKUP(B147,'eUtran Parameters'!C:H,6,0)*1000</f>
        <v>15000</v>
      </c>
      <c r="D147" s="108">
        <f>VLOOKUP(B147,'eUtran Parameters'!C:I,7,0)*10</f>
        <v>300</v>
      </c>
      <c r="E147" s="108">
        <v>1200</v>
      </c>
    </row>
    <row r="148" spans="1:5">
      <c r="A148" s="108" t="s">
        <v>1236</v>
      </c>
      <c r="B148" s="108" t="s">
        <v>1239</v>
      </c>
      <c r="C148" s="108">
        <f>VLOOKUP(B148,'eUtran Parameters'!C:H,6,0)*1000</f>
        <v>15000</v>
      </c>
      <c r="D148" s="108">
        <f>VLOOKUP(B148,'eUtran Parameters'!C:I,7,0)*10</f>
        <v>1800</v>
      </c>
      <c r="E148" s="108">
        <v>1200</v>
      </c>
    </row>
    <row r="149" spans="1:5">
      <c r="A149" s="108" t="s">
        <v>1236</v>
      </c>
      <c r="B149" s="108" t="s">
        <v>1240</v>
      </c>
      <c r="C149" s="108">
        <f>VLOOKUP(B149,'eUtran Parameters'!C:H,6,0)*1000</f>
        <v>15000</v>
      </c>
      <c r="D149" s="108">
        <f>VLOOKUP(B149,'eUtran Parameters'!C:I,7,0)*10</f>
        <v>3000</v>
      </c>
      <c r="E149" s="108">
        <v>1200</v>
      </c>
    </row>
    <row r="150" spans="1:5">
      <c r="A150" s="108" t="s">
        <v>1242</v>
      </c>
      <c r="B150" s="108" t="s">
        <v>1251</v>
      </c>
      <c r="C150" s="108">
        <f>VLOOKUP(B150,'eUtran Parameters'!C:H,6,0)*1000</f>
        <v>15000</v>
      </c>
      <c r="D150" s="108">
        <f>VLOOKUP(B150,'eUtran Parameters'!C:I,7,0)*10</f>
        <v>1050</v>
      </c>
      <c r="E150" s="108">
        <v>1200</v>
      </c>
    </row>
    <row r="151" spans="1:5">
      <c r="A151" s="108" t="s">
        <v>1242</v>
      </c>
      <c r="B151" s="108" t="s">
        <v>1252</v>
      </c>
      <c r="C151" s="108">
        <f>VLOOKUP(B151,'eUtran Parameters'!C:H,6,0)*1000</f>
        <v>15000</v>
      </c>
      <c r="D151" s="108">
        <f>VLOOKUP(B151,'eUtran Parameters'!C:I,7,0)*10</f>
        <v>2250</v>
      </c>
      <c r="E151" s="108">
        <v>1200</v>
      </c>
    </row>
    <row r="152" spans="1:5">
      <c r="A152" s="108" t="s">
        <v>1242</v>
      </c>
      <c r="B152" s="108" t="s">
        <v>1254</v>
      </c>
      <c r="C152" s="108">
        <f>VLOOKUP(B152,'eUtran Parameters'!C:H,6,0)*1000</f>
        <v>15000</v>
      </c>
      <c r="D152" s="108">
        <f>VLOOKUP(B152,'eUtran Parameters'!C:I,7,0)*10</f>
        <v>3450</v>
      </c>
      <c r="E152" s="108">
        <v>1200</v>
      </c>
    </row>
    <row r="153" spans="1:5">
      <c r="A153" s="108" t="s">
        <v>1242</v>
      </c>
      <c r="B153" s="108" t="s">
        <v>1255</v>
      </c>
      <c r="C153" s="108">
        <f>VLOOKUP(B153,'eUtran Parameters'!C:H,6,0)*1000</f>
        <v>15000</v>
      </c>
      <c r="D153" s="108">
        <f>VLOOKUP(B153,'eUtran Parameters'!C:I,7,0)*10</f>
        <v>1050</v>
      </c>
      <c r="E153" s="108">
        <v>1200</v>
      </c>
    </row>
    <row r="154" spans="1:5">
      <c r="A154" s="108" t="s">
        <v>1242</v>
      </c>
      <c r="B154" s="108" t="s">
        <v>1256</v>
      </c>
      <c r="C154" s="108">
        <f>VLOOKUP(B154,'eUtran Parameters'!C:H,6,0)*1000</f>
        <v>15000</v>
      </c>
      <c r="D154" s="108">
        <f>VLOOKUP(B154,'eUtran Parameters'!C:I,7,0)*10</f>
        <v>2250</v>
      </c>
      <c r="E154" s="108">
        <v>1200</v>
      </c>
    </row>
    <row r="155" spans="1:5">
      <c r="A155" s="108" t="s">
        <v>1242</v>
      </c>
      <c r="B155" s="108" t="s">
        <v>1257</v>
      </c>
      <c r="C155" s="108">
        <f>VLOOKUP(B155,'eUtran Parameters'!C:H,6,0)*1000</f>
        <v>15000</v>
      </c>
      <c r="D155" s="108">
        <f>VLOOKUP(B155,'eUtran Parameters'!C:I,7,0)*10</f>
        <v>3450</v>
      </c>
      <c r="E155" s="108">
        <v>1200</v>
      </c>
    </row>
    <row r="156" spans="1:5">
      <c r="A156" s="108" t="s">
        <v>1242</v>
      </c>
      <c r="B156" s="108" t="s">
        <v>1245</v>
      </c>
      <c r="C156" s="108">
        <f>VLOOKUP(B156,'eUtran Parameters'!C:H,6,0)*1000</f>
        <v>15000</v>
      </c>
      <c r="D156" s="108">
        <f>VLOOKUP(B156,'eUtran Parameters'!C:I,7,0)*10</f>
        <v>1050</v>
      </c>
      <c r="E156" s="108">
        <v>1200</v>
      </c>
    </row>
    <row r="157" spans="1:5">
      <c r="A157" s="108" t="s">
        <v>1242</v>
      </c>
      <c r="B157" s="108" t="s">
        <v>1247</v>
      </c>
      <c r="C157" s="108">
        <f>VLOOKUP(B157,'eUtran Parameters'!C:H,6,0)*1000</f>
        <v>15000</v>
      </c>
      <c r="D157" s="108">
        <f>VLOOKUP(B157,'eUtran Parameters'!C:I,7,0)*10</f>
        <v>2250</v>
      </c>
      <c r="E157" s="108">
        <v>1200</v>
      </c>
    </row>
    <row r="158" spans="1:5">
      <c r="A158" s="108" t="s">
        <v>1242</v>
      </c>
      <c r="B158" s="108" t="s">
        <v>1249</v>
      </c>
      <c r="C158" s="108">
        <f>VLOOKUP(B158,'eUtran Parameters'!C:H,6,0)*1000</f>
        <v>15000</v>
      </c>
      <c r="D158" s="108">
        <f>VLOOKUP(B158,'eUtran Parameters'!C:I,7,0)*10</f>
        <v>3450</v>
      </c>
      <c r="E158" s="108">
        <v>1200</v>
      </c>
    </row>
    <row r="159" spans="1:5">
      <c r="A159" s="108" t="s">
        <v>1260</v>
      </c>
      <c r="B159" s="108" t="s">
        <v>1261</v>
      </c>
      <c r="C159" s="108">
        <f>VLOOKUP(B159,'eUtran Parameters'!C:H,6,0)*1000</f>
        <v>15000</v>
      </c>
      <c r="D159" s="108">
        <f>VLOOKUP(B159,'eUtran Parameters'!C:I,7,0)*10</f>
        <v>450</v>
      </c>
      <c r="E159" s="108">
        <v>1200</v>
      </c>
    </row>
    <row r="160" spans="1:5">
      <c r="A160" s="108" t="s">
        <v>1260</v>
      </c>
      <c r="B160" s="108" t="s">
        <v>1263</v>
      </c>
      <c r="C160" s="108">
        <f>VLOOKUP(B160,'eUtran Parameters'!C:H,6,0)*1000</f>
        <v>15000</v>
      </c>
      <c r="D160" s="108">
        <f>VLOOKUP(B160,'eUtran Parameters'!C:I,7,0)*10</f>
        <v>2850</v>
      </c>
      <c r="E160" s="108">
        <v>1200</v>
      </c>
    </row>
    <row r="161" spans="1:5">
      <c r="A161" s="108" t="s">
        <v>1266</v>
      </c>
      <c r="B161" s="108" t="s">
        <v>1269</v>
      </c>
      <c r="C161" s="108">
        <f>VLOOKUP(B161,'eUtran Parameters'!C:H,6,0)*1000</f>
        <v>15000</v>
      </c>
      <c r="D161" s="108">
        <f>VLOOKUP(B161,'eUtran Parameters'!C:I,7,0)*10</f>
        <v>1050</v>
      </c>
      <c r="E161" s="108">
        <v>1200</v>
      </c>
    </row>
    <row r="162" spans="1:5">
      <c r="A162" s="108" t="s">
        <v>1266</v>
      </c>
      <c r="B162" s="108" t="s">
        <v>1271</v>
      </c>
      <c r="C162" s="108">
        <f>VLOOKUP(B162,'eUtran Parameters'!C:H,6,0)*1000</f>
        <v>15000</v>
      </c>
      <c r="D162" s="108">
        <f>VLOOKUP(B162,'eUtran Parameters'!C:I,7,0)*10</f>
        <v>2250</v>
      </c>
      <c r="E162" s="108">
        <v>1200</v>
      </c>
    </row>
    <row r="163" spans="1:5">
      <c r="A163" s="108" t="s">
        <v>1266</v>
      </c>
      <c r="B163" s="108" t="s">
        <v>1272</v>
      </c>
      <c r="C163" s="108">
        <f>VLOOKUP(B163,'eUtran Parameters'!C:H,6,0)*1000</f>
        <v>15000</v>
      </c>
      <c r="D163" s="108">
        <f>VLOOKUP(B163,'eUtran Parameters'!C:I,7,0)*10</f>
        <v>3450</v>
      </c>
      <c r="E163" s="108">
        <v>1200</v>
      </c>
    </row>
    <row r="164" spans="1:5">
      <c r="A164" s="108" t="s">
        <v>1266</v>
      </c>
      <c r="B164" s="108" t="s">
        <v>1273</v>
      </c>
      <c r="C164" s="108">
        <f>VLOOKUP(B164,'eUtran Parameters'!C:H,6,0)*1000</f>
        <v>15000</v>
      </c>
      <c r="D164" s="108">
        <f>VLOOKUP(B164,'eUtran Parameters'!C:I,7,0)*10</f>
        <v>1050</v>
      </c>
      <c r="E164" s="108">
        <v>1200</v>
      </c>
    </row>
    <row r="165" spans="1:5">
      <c r="A165" s="108" t="s">
        <v>1266</v>
      </c>
      <c r="B165" s="108" t="s">
        <v>1274</v>
      </c>
      <c r="C165" s="108">
        <f>VLOOKUP(B165,'eUtran Parameters'!C:H,6,0)*1000</f>
        <v>15000</v>
      </c>
      <c r="D165" s="108">
        <f>VLOOKUP(B165,'eUtran Parameters'!C:I,7,0)*10</f>
        <v>2250</v>
      </c>
      <c r="E165" s="108">
        <v>1200</v>
      </c>
    </row>
    <row r="166" spans="1:5">
      <c r="A166" s="108" t="s">
        <v>1266</v>
      </c>
      <c r="B166" s="108" t="s">
        <v>1276</v>
      </c>
      <c r="C166" s="108">
        <f>VLOOKUP(B166,'eUtran Parameters'!C:H,6,0)*1000</f>
        <v>15000</v>
      </c>
      <c r="D166" s="108">
        <f>VLOOKUP(B166,'eUtran Parameters'!C:I,7,0)*10</f>
        <v>3450</v>
      </c>
      <c r="E166" s="108">
        <v>1200</v>
      </c>
    </row>
    <row r="167" spans="1:5">
      <c r="A167" s="108" t="s">
        <v>1277</v>
      </c>
      <c r="B167" s="108" t="s">
        <v>1278</v>
      </c>
      <c r="C167" s="108">
        <f>VLOOKUP(B167,'eUtran Parameters'!C:H,6,0)*1000</f>
        <v>35000</v>
      </c>
      <c r="D167" s="108">
        <f>VLOOKUP(B167,'eUtran Parameters'!C:I,7,0)*10</f>
        <v>450</v>
      </c>
      <c r="E167" s="108">
        <v>1200</v>
      </c>
    </row>
    <row r="168" spans="1:5">
      <c r="A168" s="108" t="s">
        <v>1277</v>
      </c>
      <c r="B168" s="108" t="s">
        <v>1280</v>
      </c>
      <c r="C168" s="108">
        <f>VLOOKUP(B168,'eUtran Parameters'!C:H,6,0)*1000</f>
        <v>35000</v>
      </c>
      <c r="D168" s="108">
        <f>VLOOKUP(B168,'eUtran Parameters'!C:I,7,0)*10</f>
        <v>1650</v>
      </c>
      <c r="E168" s="108">
        <v>1200</v>
      </c>
    </row>
    <row r="169" spans="1:5">
      <c r="A169" s="108" t="s">
        <v>1277</v>
      </c>
      <c r="B169" s="108" t="s">
        <v>1281</v>
      </c>
      <c r="C169" s="108">
        <f>VLOOKUP(B169,'eUtran Parameters'!C:H,6,0)*1000</f>
        <v>35000</v>
      </c>
      <c r="D169" s="108">
        <f>VLOOKUP(B169,'eUtran Parameters'!C:I,7,0)*10</f>
        <v>2850</v>
      </c>
      <c r="E169" s="108">
        <v>1200</v>
      </c>
    </row>
    <row r="170" spans="1:5">
      <c r="A170" s="108" t="s">
        <v>1283</v>
      </c>
      <c r="B170" s="108" t="s">
        <v>1287</v>
      </c>
      <c r="C170" s="108">
        <f>VLOOKUP(B170,'eUtran Parameters'!C:H,6,0)*1000</f>
        <v>35000</v>
      </c>
      <c r="D170" s="108">
        <f>VLOOKUP(B170,'eUtran Parameters'!C:I,7,0)*10</f>
        <v>2180</v>
      </c>
      <c r="E170" s="108">
        <v>1200</v>
      </c>
    </row>
    <row r="171" spans="1:5">
      <c r="A171" s="108" t="s">
        <v>1290</v>
      </c>
      <c r="B171" s="108" t="s">
        <v>1299</v>
      </c>
      <c r="C171" s="108">
        <f>VLOOKUP(B171,'eUtran Parameters'!C:H,6,0)*1000</f>
        <v>15000</v>
      </c>
      <c r="D171" s="108">
        <f>VLOOKUP(B171,'eUtran Parameters'!C:I,7,0)*10</f>
        <v>1050</v>
      </c>
      <c r="E171" s="108">
        <v>1200</v>
      </c>
    </row>
    <row r="172" spans="1:5">
      <c r="A172" s="108" t="s">
        <v>1290</v>
      </c>
      <c r="B172" s="108" t="s">
        <v>1301</v>
      </c>
      <c r="C172" s="108">
        <f>VLOOKUP(B172,'eUtran Parameters'!C:H,6,0)*1000</f>
        <v>15000</v>
      </c>
      <c r="D172" s="108">
        <f>VLOOKUP(B172,'eUtran Parameters'!C:I,7,0)*10</f>
        <v>2250</v>
      </c>
      <c r="E172" s="108">
        <v>1200</v>
      </c>
    </row>
    <row r="173" spans="1:5">
      <c r="A173" s="108" t="s">
        <v>1290</v>
      </c>
      <c r="B173" s="108" t="s">
        <v>1302</v>
      </c>
      <c r="C173" s="108">
        <f>VLOOKUP(B173,'eUtran Parameters'!C:H,6,0)*1000</f>
        <v>15000</v>
      </c>
      <c r="D173" s="108">
        <f>VLOOKUP(B173,'eUtran Parameters'!C:I,7,0)*10</f>
        <v>3450</v>
      </c>
      <c r="E173" s="108">
        <v>1200</v>
      </c>
    </row>
    <row r="174" spans="1:5">
      <c r="A174" s="108" t="s">
        <v>1290</v>
      </c>
      <c r="B174" s="108" t="s">
        <v>1304</v>
      </c>
      <c r="C174" s="108">
        <f>VLOOKUP(B174,'eUtran Parameters'!C:H,6,0)*1000</f>
        <v>15000</v>
      </c>
      <c r="D174" s="108">
        <f>VLOOKUP(B174,'eUtran Parameters'!C:I,7,0)*10</f>
        <v>1050</v>
      </c>
      <c r="E174" s="108">
        <v>1200</v>
      </c>
    </row>
    <row r="175" spans="1:5">
      <c r="A175" s="108" t="s">
        <v>1290</v>
      </c>
      <c r="B175" s="108" t="s">
        <v>1306</v>
      </c>
      <c r="C175" s="108">
        <f>VLOOKUP(B175,'eUtran Parameters'!C:H,6,0)*1000</f>
        <v>15000</v>
      </c>
      <c r="D175" s="108">
        <f>VLOOKUP(B175,'eUtran Parameters'!C:I,7,0)*10</f>
        <v>2250</v>
      </c>
      <c r="E175" s="108">
        <v>1200</v>
      </c>
    </row>
    <row r="176" spans="1:5">
      <c r="A176" s="108" t="s">
        <v>1290</v>
      </c>
      <c r="B176" s="108" t="s">
        <v>1307</v>
      </c>
      <c r="C176" s="108">
        <f>VLOOKUP(B176,'eUtran Parameters'!C:H,6,0)*1000</f>
        <v>15000</v>
      </c>
      <c r="D176" s="108">
        <f>VLOOKUP(B176,'eUtran Parameters'!C:I,7,0)*10</f>
        <v>3450</v>
      </c>
      <c r="E176" s="108">
        <v>1200</v>
      </c>
    </row>
    <row r="177" spans="1:5">
      <c r="A177" s="108" t="s">
        <v>1290</v>
      </c>
      <c r="B177" s="108" t="s">
        <v>1293</v>
      </c>
      <c r="C177" s="108">
        <f>VLOOKUP(B177,'eUtran Parameters'!C:H,6,0)*1000</f>
        <v>15000</v>
      </c>
      <c r="D177" s="108">
        <f>VLOOKUP(B177,'eUtran Parameters'!C:I,7,0)*10</f>
        <v>1050</v>
      </c>
      <c r="E177" s="108">
        <v>1200</v>
      </c>
    </row>
    <row r="178" spans="1:5">
      <c r="A178" s="108" t="s">
        <v>1290</v>
      </c>
      <c r="B178" s="108" t="s">
        <v>1295</v>
      </c>
      <c r="C178" s="108">
        <f>VLOOKUP(B178,'eUtran Parameters'!C:H,6,0)*1000</f>
        <v>15000</v>
      </c>
      <c r="D178" s="108">
        <f>VLOOKUP(B178,'eUtran Parameters'!C:I,7,0)*10</f>
        <v>2250</v>
      </c>
      <c r="E178" s="108">
        <v>1200</v>
      </c>
    </row>
    <row r="179" spans="1:5">
      <c r="A179" s="108" t="s">
        <v>1290</v>
      </c>
      <c r="B179" s="108" t="s">
        <v>1297</v>
      </c>
      <c r="C179" s="108">
        <f>VLOOKUP(B179,'eUtran Parameters'!C:H,6,0)*1000</f>
        <v>15000</v>
      </c>
      <c r="D179" s="108">
        <f>VLOOKUP(B179,'eUtran Parameters'!C:I,7,0)*10</f>
        <v>3450</v>
      </c>
      <c r="E179" s="108">
        <v>1200</v>
      </c>
    </row>
    <row r="180" spans="1:5">
      <c r="A180" s="108" t="s">
        <v>1309</v>
      </c>
      <c r="B180" s="108" t="s">
        <v>1310</v>
      </c>
      <c r="C180" s="108">
        <f>VLOOKUP(B180,'eUtran Parameters'!C:H,6,0)*1000</f>
        <v>35000</v>
      </c>
      <c r="D180" s="108">
        <f>VLOOKUP(B180,'eUtran Parameters'!C:I,7,0)*10</f>
        <v>1050</v>
      </c>
      <c r="E180" s="108">
        <v>1200</v>
      </c>
    </row>
    <row r="181" spans="1:5">
      <c r="A181" s="108" t="s">
        <v>1309</v>
      </c>
      <c r="B181" s="108" t="s">
        <v>1312</v>
      </c>
      <c r="C181" s="108">
        <f>VLOOKUP(B181,'eUtran Parameters'!C:H,6,0)*1000</f>
        <v>35000</v>
      </c>
      <c r="D181" s="108">
        <f>VLOOKUP(B181,'eUtran Parameters'!C:I,7,0)*10</f>
        <v>2250</v>
      </c>
      <c r="E181" s="108">
        <v>1200</v>
      </c>
    </row>
    <row r="182" spans="1:5">
      <c r="A182" s="108" t="s">
        <v>1309</v>
      </c>
      <c r="B182" s="108" t="s">
        <v>1313</v>
      </c>
      <c r="C182" s="108">
        <f>VLOOKUP(B182,'eUtran Parameters'!C:H,6,0)*1000</f>
        <v>35000</v>
      </c>
      <c r="D182" s="108">
        <f>VLOOKUP(B182,'eUtran Parameters'!C:I,7,0)*10</f>
        <v>3450</v>
      </c>
      <c r="E182" s="108">
        <v>1200</v>
      </c>
    </row>
    <row r="183" spans="1:5">
      <c r="A183" s="108" t="s">
        <v>1316</v>
      </c>
      <c r="B183" s="108" t="s">
        <v>1326</v>
      </c>
      <c r="C183" s="108">
        <f>VLOOKUP(B183,'eUtran Parameters'!C:H,6,0)*1000</f>
        <v>15000</v>
      </c>
      <c r="D183" s="108">
        <f>VLOOKUP(B183,'eUtran Parameters'!C:I,7,0)*10</f>
        <v>500</v>
      </c>
      <c r="E183" s="108">
        <v>1200</v>
      </c>
    </row>
    <row r="184" spans="1:5">
      <c r="A184" s="108" t="s">
        <v>1316</v>
      </c>
      <c r="B184" s="108" t="s">
        <v>1328</v>
      </c>
      <c r="C184" s="108">
        <f>VLOOKUP(B184,'eUtran Parameters'!C:H,6,0)*1000</f>
        <v>15000</v>
      </c>
      <c r="D184" s="108">
        <f>VLOOKUP(B184,'eUtran Parameters'!C:I,7,0)*10</f>
        <v>1700</v>
      </c>
      <c r="E184" s="108">
        <v>1200</v>
      </c>
    </row>
    <row r="185" spans="1:5">
      <c r="A185" s="108" t="s">
        <v>1316</v>
      </c>
      <c r="B185" s="108" t="s">
        <v>1330</v>
      </c>
      <c r="C185" s="108">
        <f>VLOOKUP(B185,'eUtran Parameters'!C:H,6,0)*1000</f>
        <v>15000</v>
      </c>
      <c r="D185" s="108">
        <f>VLOOKUP(B185,'eUtran Parameters'!C:I,7,0)*10</f>
        <v>2900</v>
      </c>
      <c r="E185" s="108">
        <v>1200</v>
      </c>
    </row>
    <row r="186" spans="1:5">
      <c r="A186" s="108" t="s">
        <v>1316</v>
      </c>
      <c r="B186" s="108" t="s">
        <v>1320</v>
      </c>
      <c r="C186" s="108">
        <f>VLOOKUP(B186,'eUtran Parameters'!C:H,6,0)*1000</f>
        <v>35000</v>
      </c>
      <c r="D186" s="108">
        <f>VLOOKUP(B186,'eUtran Parameters'!C:I,7,0)*10</f>
        <v>500</v>
      </c>
      <c r="E186" s="108">
        <v>1200</v>
      </c>
    </row>
    <row r="187" spans="1:5">
      <c r="A187" s="108" t="s">
        <v>1316</v>
      </c>
      <c r="B187" s="108" t="s">
        <v>1322</v>
      </c>
      <c r="C187" s="108">
        <f>VLOOKUP(B187,'eUtran Parameters'!C:H,6,0)*1000</f>
        <v>35000</v>
      </c>
      <c r="D187" s="108">
        <f>VLOOKUP(B187,'eUtran Parameters'!C:I,7,0)*10</f>
        <v>1700</v>
      </c>
      <c r="E187" s="108">
        <v>1200</v>
      </c>
    </row>
    <row r="188" spans="1:5">
      <c r="A188" s="108" t="s">
        <v>1316</v>
      </c>
      <c r="B188" s="108" t="s">
        <v>1324</v>
      </c>
      <c r="C188" s="108">
        <f>VLOOKUP(B188,'eUtran Parameters'!C:H,6,0)*1000</f>
        <v>35000</v>
      </c>
      <c r="D188" s="108">
        <f>VLOOKUP(B188,'eUtran Parameters'!C:I,7,0)*10</f>
        <v>2900</v>
      </c>
      <c r="E188" s="108">
        <v>1200</v>
      </c>
    </row>
    <row r="189" spans="1:5">
      <c r="A189" s="108" t="s">
        <v>1333</v>
      </c>
      <c r="B189" s="108" t="s">
        <v>1334</v>
      </c>
      <c r="C189" s="108">
        <f>VLOOKUP(B189,'eUtran Parameters'!C:H,6,0)*1000</f>
        <v>35000</v>
      </c>
      <c r="D189" s="108">
        <f>VLOOKUP(B189,'eUtran Parameters'!C:I,7,0)*10</f>
        <v>1000</v>
      </c>
      <c r="E189" s="108">
        <v>1200</v>
      </c>
    </row>
    <row r="190" spans="1:5">
      <c r="A190" s="108" t="s">
        <v>1333</v>
      </c>
      <c r="B190" s="108" t="s">
        <v>1336</v>
      </c>
      <c r="C190" s="108">
        <f>VLOOKUP(B190,'eUtran Parameters'!C:H,6,0)*1000</f>
        <v>35000</v>
      </c>
      <c r="D190" s="108">
        <f>VLOOKUP(B190,'eUtran Parameters'!C:I,7,0)*10</f>
        <v>2300</v>
      </c>
      <c r="E190" s="108">
        <v>1200</v>
      </c>
    </row>
    <row r="191" spans="1:5">
      <c r="A191" s="108" t="s">
        <v>1333</v>
      </c>
      <c r="B191" s="108" t="s">
        <v>1338</v>
      </c>
      <c r="C191" s="108">
        <f>VLOOKUP(B191,'eUtran Parameters'!C:H,6,0)*1000</f>
        <v>35000</v>
      </c>
      <c r="D191" s="108">
        <f>VLOOKUP(B191,'eUtran Parameters'!C:I,7,0)*10</f>
        <v>3500</v>
      </c>
      <c r="E191" s="108">
        <v>1200</v>
      </c>
    </row>
    <row r="192" spans="1:5">
      <c r="A192" s="108" t="s">
        <v>1340</v>
      </c>
      <c r="B192" s="108" t="s">
        <v>1349</v>
      </c>
      <c r="C192" s="108">
        <f>VLOOKUP(B192,'eUtran Parameters'!C:H,6,0)*1000</f>
        <v>15000</v>
      </c>
      <c r="D192" s="108">
        <f>VLOOKUP(B192,'eUtran Parameters'!C:I,7,0)*10</f>
        <v>1050</v>
      </c>
      <c r="E192" s="108">
        <v>1200</v>
      </c>
    </row>
    <row r="193" spans="1:5">
      <c r="A193" s="108" t="s">
        <v>1340</v>
      </c>
      <c r="B193" s="108" t="s">
        <v>1350</v>
      </c>
      <c r="C193" s="108">
        <f>VLOOKUP(B193,'eUtran Parameters'!C:H,6,0)*1000</f>
        <v>15000</v>
      </c>
      <c r="D193" s="108">
        <f>VLOOKUP(B193,'eUtran Parameters'!C:I,7,0)*10</f>
        <v>2250</v>
      </c>
      <c r="E193" s="108">
        <v>1200</v>
      </c>
    </row>
    <row r="194" spans="1:5">
      <c r="A194" s="108" t="s">
        <v>1340</v>
      </c>
      <c r="B194" s="108" t="s">
        <v>1351</v>
      </c>
      <c r="C194" s="108">
        <f>VLOOKUP(B194,'eUtran Parameters'!C:H,6,0)*1000</f>
        <v>15000</v>
      </c>
      <c r="D194" s="108">
        <f>VLOOKUP(B194,'eUtran Parameters'!C:I,7,0)*10</f>
        <v>3450</v>
      </c>
      <c r="E194" s="108">
        <v>1200</v>
      </c>
    </row>
    <row r="195" spans="1:5">
      <c r="A195" s="108" t="s">
        <v>1340</v>
      </c>
      <c r="B195" s="108" t="s">
        <v>1352</v>
      </c>
      <c r="C195" s="108">
        <f>VLOOKUP(B195,'eUtran Parameters'!C:H,6,0)*1000</f>
        <v>15000</v>
      </c>
      <c r="D195" s="108">
        <f>VLOOKUP(B195,'eUtran Parameters'!C:I,7,0)*10</f>
        <v>1050</v>
      </c>
      <c r="E195" s="108">
        <v>1200</v>
      </c>
    </row>
    <row r="196" spans="1:5">
      <c r="A196" s="108" t="s">
        <v>1340</v>
      </c>
      <c r="B196" s="108" t="s">
        <v>1353</v>
      </c>
      <c r="C196" s="108">
        <f>VLOOKUP(B196,'eUtran Parameters'!C:H,6,0)*1000</f>
        <v>15000</v>
      </c>
      <c r="D196" s="108">
        <f>VLOOKUP(B196,'eUtran Parameters'!C:I,7,0)*10</f>
        <v>2250</v>
      </c>
      <c r="E196" s="108">
        <v>1200</v>
      </c>
    </row>
    <row r="197" spans="1:5">
      <c r="A197" s="108" t="s">
        <v>1340</v>
      </c>
      <c r="B197" s="108" t="s">
        <v>1354</v>
      </c>
      <c r="C197" s="108">
        <f>VLOOKUP(B197,'eUtran Parameters'!C:H,6,0)*1000</f>
        <v>15000</v>
      </c>
      <c r="D197" s="108">
        <f>VLOOKUP(B197,'eUtran Parameters'!C:I,7,0)*10</f>
        <v>3450</v>
      </c>
      <c r="E197" s="108">
        <v>1200</v>
      </c>
    </row>
    <row r="198" spans="1:5">
      <c r="A198" s="108" t="s">
        <v>1340</v>
      </c>
      <c r="B198" s="108" t="s">
        <v>1343</v>
      </c>
      <c r="C198" s="108">
        <f>VLOOKUP(B198,'eUtran Parameters'!C:H,6,0)*1000</f>
        <v>15000</v>
      </c>
      <c r="D198" s="108">
        <f>VLOOKUP(B198,'eUtran Parameters'!C:I,7,0)*10</f>
        <v>1050</v>
      </c>
      <c r="E198" s="108">
        <v>1200</v>
      </c>
    </row>
    <row r="199" spans="1:5">
      <c r="A199" s="108" t="s">
        <v>1340</v>
      </c>
      <c r="B199" s="108" t="s">
        <v>1345</v>
      </c>
      <c r="C199" s="108">
        <f>VLOOKUP(B199,'eUtran Parameters'!C:H,6,0)*1000</f>
        <v>15000</v>
      </c>
      <c r="D199" s="108">
        <f>VLOOKUP(B199,'eUtran Parameters'!C:I,7,0)*10</f>
        <v>2250</v>
      </c>
      <c r="E199" s="108">
        <v>1200</v>
      </c>
    </row>
    <row r="200" spans="1:5">
      <c r="A200" s="108" t="s">
        <v>1340</v>
      </c>
      <c r="B200" s="108" t="s">
        <v>1347</v>
      </c>
      <c r="C200" s="108">
        <f>VLOOKUP(B200,'eUtran Parameters'!C:H,6,0)*1000</f>
        <v>15000</v>
      </c>
      <c r="D200" s="108">
        <f>VLOOKUP(B200,'eUtran Parameters'!C:I,7,0)*10</f>
        <v>3450</v>
      </c>
      <c r="E200" s="108">
        <v>1200</v>
      </c>
    </row>
    <row r="201" spans="1:5">
      <c r="A201" s="108" t="s">
        <v>1355</v>
      </c>
      <c r="B201" s="108" t="s">
        <v>1356</v>
      </c>
      <c r="C201" s="108">
        <f>VLOOKUP(B201,'eUtran Parameters'!C:H,6,0)*1000</f>
        <v>15000</v>
      </c>
      <c r="D201" s="108">
        <f>VLOOKUP(B201,'eUtran Parameters'!C:I,7,0)*10</f>
        <v>1050</v>
      </c>
      <c r="E201" s="108">
        <v>1200</v>
      </c>
    </row>
    <row r="202" spans="1:5">
      <c r="A202" s="108" t="s">
        <v>1355</v>
      </c>
      <c r="B202" s="108" t="s">
        <v>1358</v>
      </c>
      <c r="C202" s="108">
        <f>VLOOKUP(B202,'eUtran Parameters'!C:H,6,0)*1000</f>
        <v>15000</v>
      </c>
      <c r="D202" s="108">
        <f>VLOOKUP(B202,'eUtran Parameters'!C:I,7,0)*10</f>
        <v>2250</v>
      </c>
      <c r="E202" s="108">
        <v>1200</v>
      </c>
    </row>
    <row r="203" spans="1:5">
      <c r="A203" s="108" t="s">
        <v>1355</v>
      </c>
      <c r="B203" s="108" t="s">
        <v>1360</v>
      </c>
      <c r="C203" s="108">
        <f>VLOOKUP(B203,'eUtran Parameters'!C:H,6,0)*1000</f>
        <v>15000</v>
      </c>
      <c r="D203" s="108">
        <f>VLOOKUP(B203,'eUtran Parameters'!C:I,7,0)*10</f>
        <v>3450</v>
      </c>
      <c r="E203" s="108">
        <v>1200</v>
      </c>
    </row>
    <row r="204" spans="1:5">
      <c r="A204" s="108" t="s">
        <v>1363</v>
      </c>
      <c r="B204" s="108" t="s">
        <v>1367</v>
      </c>
      <c r="C204" s="108">
        <f>VLOOKUP(B204,'eUtran Parameters'!C:H,6,0)*1000</f>
        <v>15000</v>
      </c>
      <c r="D204" s="108">
        <f>VLOOKUP(B204,'eUtran Parameters'!C:I,7,0)*10</f>
        <v>500</v>
      </c>
      <c r="E204" s="108">
        <v>1200</v>
      </c>
    </row>
    <row r="205" spans="1:5">
      <c r="A205" s="108" t="s">
        <v>1363</v>
      </c>
      <c r="B205" s="108" t="s">
        <v>1370</v>
      </c>
      <c r="C205" s="108">
        <f>VLOOKUP(B205,'eUtran Parameters'!C:H,6,0)*1000</f>
        <v>15000</v>
      </c>
      <c r="D205" s="108">
        <f>VLOOKUP(B205,'eUtran Parameters'!C:I,7,0)*10</f>
        <v>1700</v>
      </c>
      <c r="E205" s="108">
        <v>1200</v>
      </c>
    </row>
    <row r="206" spans="1:5">
      <c r="A206" s="108" t="s">
        <v>1363</v>
      </c>
      <c r="B206" s="108" t="s">
        <v>1371</v>
      </c>
      <c r="C206" s="108">
        <f>VLOOKUP(B206,'eUtran Parameters'!C:H,6,0)*1000</f>
        <v>15000</v>
      </c>
      <c r="D206" s="108">
        <f>VLOOKUP(B206,'eUtran Parameters'!C:I,7,0)*10</f>
        <v>2900</v>
      </c>
      <c r="E206" s="108">
        <v>1200</v>
      </c>
    </row>
    <row r="207" spans="1:5">
      <c r="A207" s="108" t="s">
        <v>1372</v>
      </c>
      <c r="B207" s="108" t="s">
        <v>1373</v>
      </c>
      <c r="C207" s="108">
        <f>VLOOKUP(B207,'eUtran Parameters'!C:H,6,0)*1000</f>
        <v>35000</v>
      </c>
      <c r="D207" s="108">
        <f>VLOOKUP(B207,'eUtran Parameters'!C:I,7,0)*10</f>
        <v>1100</v>
      </c>
      <c r="E207" s="108">
        <v>1200</v>
      </c>
    </row>
    <row r="208" spans="1:5">
      <c r="A208" s="108" t="s">
        <v>1372</v>
      </c>
      <c r="B208" s="108" t="s">
        <v>1374</v>
      </c>
      <c r="C208" s="108">
        <f>VLOOKUP(B208,'eUtran Parameters'!C:H,6,0)*1000</f>
        <v>35000</v>
      </c>
      <c r="D208" s="108">
        <f>VLOOKUP(B208,'eUtran Parameters'!C:I,7,0)*10</f>
        <v>2300</v>
      </c>
      <c r="E208" s="108">
        <v>1200</v>
      </c>
    </row>
    <row r="209" spans="1:5">
      <c r="A209" s="108" t="s">
        <v>1372</v>
      </c>
      <c r="B209" s="108" t="s">
        <v>1375</v>
      </c>
      <c r="C209" s="108">
        <f>VLOOKUP(B209,'eUtran Parameters'!C:H,6,0)*1000</f>
        <v>35000</v>
      </c>
      <c r="D209" s="108">
        <f>VLOOKUP(B209,'eUtran Parameters'!C:I,7,0)*10</f>
        <v>3500</v>
      </c>
      <c r="E209" s="108">
        <v>1200</v>
      </c>
    </row>
    <row r="210" spans="1:5">
      <c r="A210" s="108" t="s">
        <v>1377</v>
      </c>
      <c r="B210" s="108" t="s">
        <v>1381</v>
      </c>
      <c r="C210" s="108">
        <f>VLOOKUP(B210,'eUtran Parameters'!C:H,6,0)*1000</f>
        <v>15000</v>
      </c>
      <c r="D210" s="108">
        <f>VLOOKUP(B210,'eUtran Parameters'!C:I,7,0)*10</f>
        <v>1050</v>
      </c>
      <c r="E210" s="108">
        <v>1200</v>
      </c>
    </row>
    <row r="211" spans="1:5">
      <c r="A211" s="108" t="s">
        <v>1377</v>
      </c>
      <c r="B211" s="108" t="s">
        <v>1383</v>
      </c>
      <c r="C211" s="108">
        <f>VLOOKUP(B211,'eUtran Parameters'!C:H,6,0)*1000</f>
        <v>15000</v>
      </c>
      <c r="D211" s="108">
        <f>VLOOKUP(B211,'eUtran Parameters'!C:I,7,0)*10</f>
        <v>2250</v>
      </c>
      <c r="E211" s="108">
        <v>1200</v>
      </c>
    </row>
    <row r="212" spans="1:5">
      <c r="A212" s="108" t="s">
        <v>1377</v>
      </c>
      <c r="B212" s="108" t="s">
        <v>1385</v>
      </c>
      <c r="C212" s="108">
        <f>VLOOKUP(B212,'eUtran Parameters'!C:H,6,0)*1000</f>
        <v>15000</v>
      </c>
      <c r="D212" s="108">
        <f>VLOOKUP(B212,'eUtran Parameters'!C:I,7,0)*10</f>
        <v>3450</v>
      </c>
      <c r="E212" s="108">
        <v>1200</v>
      </c>
    </row>
    <row r="213" spans="1:5">
      <c r="A213" s="108" t="s">
        <v>1377</v>
      </c>
      <c r="B213" s="108" t="s">
        <v>1387</v>
      </c>
      <c r="C213" s="108">
        <f>VLOOKUP(B213,'eUtran Parameters'!C:H,6,0)*1000</f>
        <v>15000</v>
      </c>
      <c r="D213" s="108">
        <f>VLOOKUP(B213,'eUtran Parameters'!C:I,7,0)*10</f>
        <v>1050</v>
      </c>
      <c r="E213" s="108">
        <v>1200</v>
      </c>
    </row>
    <row r="214" spans="1:5">
      <c r="A214" s="108" t="s">
        <v>1377</v>
      </c>
      <c r="B214" s="108" t="s">
        <v>1390</v>
      </c>
      <c r="C214" s="108">
        <f>VLOOKUP(B214,'eUtran Parameters'!C:H,6,0)*1000</f>
        <v>15000</v>
      </c>
      <c r="D214" s="108">
        <f>VLOOKUP(B214,'eUtran Parameters'!C:I,7,0)*10</f>
        <v>2250</v>
      </c>
      <c r="E214" s="108">
        <v>1200</v>
      </c>
    </row>
    <row r="215" spans="1:5">
      <c r="A215" s="108" t="s">
        <v>1377</v>
      </c>
      <c r="B215" s="108" t="s">
        <v>1391</v>
      </c>
      <c r="C215" s="108">
        <f>VLOOKUP(B215,'eUtran Parameters'!C:H,6,0)*1000</f>
        <v>15000</v>
      </c>
      <c r="D215" s="108">
        <f>VLOOKUP(B215,'eUtran Parameters'!C:I,7,0)*10</f>
        <v>3450</v>
      </c>
      <c r="E215" s="108">
        <v>1200</v>
      </c>
    </row>
    <row r="216" spans="1:5">
      <c r="A216" s="108" t="s">
        <v>1392</v>
      </c>
      <c r="B216" s="108" t="s">
        <v>1393</v>
      </c>
      <c r="C216" s="108">
        <f>VLOOKUP(B216,'eUtran Parameters'!C:H,6,0)*1000</f>
        <v>35000</v>
      </c>
      <c r="D216" s="108">
        <f>VLOOKUP(B216,'eUtran Parameters'!C:I,7,0)*10</f>
        <v>1050</v>
      </c>
      <c r="E216" s="108">
        <v>1200</v>
      </c>
    </row>
    <row r="217" spans="1:5">
      <c r="A217" s="108" t="s">
        <v>1392</v>
      </c>
      <c r="B217" s="108" t="s">
        <v>1394</v>
      </c>
      <c r="C217" s="108">
        <f>VLOOKUP(B217,'eUtran Parameters'!C:H,6,0)*1000</f>
        <v>35000</v>
      </c>
      <c r="D217" s="108">
        <f>VLOOKUP(B217,'eUtran Parameters'!C:I,7,0)*10</f>
        <v>2250</v>
      </c>
      <c r="E217" s="108">
        <v>1200</v>
      </c>
    </row>
    <row r="218" spans="1:5">
      <c r="A218" s="108" t="s">
        <v>1392</v>
      </c>
      <c r="B218" s="108" t="s">
        <v>1395</v>
      </c>
      <c r="C218" s="108">
        <f>VLOOKUP(B218,'eUtran Parameters'!C:H,6,0)*1000</f>
        <v>35000</v>
      </c>
      <c r="D218" s="108">
        <f>VLOOKUP(B218,'eUtran Parameters'!C:I,7,0)*10</f>
        <v>3450</v>
      </c>
      <c r="E218" s="108">
        <v>1200</v>
      </c>
    </row>
    <row r="219" spans="1:5">
      <c r="A219" s="108" t="s">
        <v>4452</v>
      </c>
      <c r="B219" s="108" t="s">
        <v>4118</v>
      </c>
      <c r="C219" s="108">
        <f>VLOOKUP(B219,'eUtran Parameters'!C:H,6,0)*1000</f>
        <v>15000</v>
      </c>
      <c r="D219" s="108">
        <f>VLOOKUP(B219,'eUtran Parameters'!C:I,7,0)*10</f>
        <v>500</v>
      </c>
      <c r="E219" s="108">
        <v>1200</v>
      </c>
    </row>
    <row r="220" spans="1:5">
      <c r="A220" s="108" t="s">
        <v>4452</v>
      </c>
      <c r="B220" s="108" t="s">
        <v>4122</v>
      </c>
      <c r="C220" s="108">
        <f>VLOOKUP(B220,'eUtran Parameters'!C:H,6,0)*1000</f>
        <v>15000</v>
      </c>
      <c r="D220" s="108">
        <f>VLOOKUP(B220,'eUtran Parameters'!C:I,7,0)*10</f>
        <v>1700</v>
      </c>
      <c r="E220" s="108">
        <v>1200</v>
      </c>
    </row>
    <row r="221" spans="1:5">
      <c r="A221" s="108" t="s">
        <v>4452</v>
      </c>
      <c r="B221" s="108" t="s">
        <v>4126</v>
      </c>
      <c r="C221" s="108">
        <f>VLOOKUP(B221,'eUtran Parameters'!C:H,6,0)*1000</f>
        <v>15000</v>
      </c>
      <c r="D221" s="108">
        <f>VLOOKUP(B221,'eUtran Parameters'!C:I,7,0)*10</f>
        <v>2900</v>
      </c>
      <c r="E221" s="108">
        <v>1200</v>
      </c>
    </row>
  </sheetData>
  <autoFilter ref="A1:F1" xr:uid="{1668C10B-1AA9-4F3F-AC1F-10B23450E921}"/>
  <phoneticPr fontId="26" type="noConversion"/>
  <conditionalFormatting sqref="B1:B1048576">
    <cfRule type="duplicateValues" dxfId="20" priority="1"/>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0" filterMode="1">
    <tabColor indexed="12"/>
  </sheetPr>
  <dimension ref="A1:AG227"/>
  <sheetViews>
    <sheetView zoomScaleNormal="100" workbookViewId="0">
      <pane xSplit="2" ySplit="1" topLeftCell="C20" activePane="bottomRight" state="frozen"/>
      <selection pane="topRight" activeCell="C1" sqref="C1"/>
      <selection pane="bottomLeft" activeCell="A2" sqref="A2"/>
      <selection pane="bottomRight" activeCell="M264" sqref="M264"/>
    </sheetView>
  </sheetViews>
  <sheetFormatPr baseColWidth="10" defaultColWidth="17.33203125" defaultRowHeight="13"/>
  <cols>
    <col min="1" max="1" width="17.33203125" style="124"/>
    <col min="2" max="2" width="17.1640625" style="123" customWidth="1"/>
    <col min="3" max="3" width="19.1640625" style="124" bestFit="1" customWidth="1"/>
    <col min="4" max="5" width="19.1640625" style="124" customWidth="1"/>
    <col min="6" max="33" width="17.33203125" style="124"/>
    <col min="34" max="16384" width="17.33203125" style="85"/>
  </cols>
  <sheetData>
    <row r="1" spans="1:33" s="84" customFormat="1">
      <c r="A1" s="83" t="s">
        <v>307</v>
      </c>
      <c r="B1" s="55" t="s">
        <v>215</v>
      </c>
      <c r="C1" s="83" t="s">
        <v>188</v>
      </c>
      <c r="D1" s="83" t="s">
        <v>297</v>
      </c>
      <c r="E1" s="83" t="s">
        <v>189</v>
      </c>
      <c r="F1" s="83" t="s">
        <v>181</v>
      </c>
      <c r="G1" s="83" t="s">
        <v>182</v>
      </c>
      <c r="H1" s="83" t="s">
        <v>183</v>
      </c>
      <c r="I1" s="83" t="s">
        <v>184</v>
      </c>
      <c r="J1" s="83" t="s">
        <v>185</v>
      </c>
      <c r="K1" s="83" t="s">
        <v>186</v>
      </c>
      <c r="L1" s="83" t="s">
        <v>187</v>
      </c>
      <c r="M1" s="83" t="s">
        <v>318</v>
      </c>
      <c r="N1" s="83" t="s">
        <v>319</v>
      </c>
      <c r="O1" s="83" t="s">
        <v>320</v>
      </c>
      <c r="P1" s="83" t="s">
        <v>321</v>
      </c>
      <c r="Q1" s="83" t="s">
        <v>322</v>
      </c>
      <c r="R1" s="83" t="s">
        <v>323</v>
      </c>
      <c r="S1" s="83" t="s">
        <v>324</v>
      </c>
      <c r="T1" s="83" t="s">
        <v>325</v>
      </c>
      <c r="U1" s="83" t="s">
        <v>326</v>
      </c>
      <c r="V1" s="83" t="s">
        <v>327</v>
      </c>
      <c r="W1" s="83" t="s">
        <v>379</v>
      </c>
      <c r="X1" s="83" t="s">
        <v>380</v>
      </c>
      <c r="Y1" s="83" t="s">
        <v>381</v>
      </c>
      <c r="Z1" s="83" t="s">
        <v>382</v>
      </c>
      <c r="AA1" s="83" t="s">
        <v>383</v>
      </c>
      <c r="AB1" s="83" t="s">
        <v>384</v>
      </c>
      <c r="AC1" s="83" t="s">
        <v>385</v>
      </c>
      <c r="AD1" s="83" t="s">
        <v>386</v>
      </c>
      <c r="AE1" s="83" t="s">
        <v>387</v>
      </c>
      <c r="AF1" s="83" t="s">
        <v>388</v>
      </c>
      <c r="AG1" s="83" t="s">
        <v>389</v>
      </c>
    </row>
    <row r="2" spans="1:33" hidden="1">
      <c r="A2" s="124" t="s">
        <v>748</v>
      </c>
      <c r="B2" s="123" t="s">
        <v>761</v>
      </c>
      <c r="C2" s="124" t="s">
        <v>774</v>
      </c>
      <c r="D2" s="124" t="s">
        <v>780</v>
      </c>
    </row>
    <row r="3" spans="1:33" hidden="1">
      <c r="A3" s="124" t="s">
        <v>771</v>
      </c>
      <c r="B3" s="123" t="s">
        <v>774</v>
      </c>
      <c r="C3" s="124" t="s">
        <v>761</v>
      </c>
      <c r="D3" s="124" t="s">
        <v>780</v>
      </c>
    </row>
    <row r="4" spans="1:33" hidden="1">
      <c r="A4" s="124" t="s">
        <v>779</v>
      </c>
      <c r="B4" s="123" t="s">
        <v>780</v>
      </c>
      <c r="C4" s="124" t="s">
        <v>761</v>
      </c>
      <c r="D4" s="124" t="s">
        <v>774</v>
      </c>
    </row>
    <row r="5" spans="1:33" hidden="1">
      <c r="A5" s="124" t="s">
        <v>790</v>
      </c>
      <c r="B5" s="123" t="s">
        <v>797</v>
      </c>
      <c r="C5" s="124" t="s">
        <v>802</v>
      </c>
      <c r="D5" s="124" t="s">
        <v>804</v>
      </c>
      <c r="E5" s="124" t="s">
        <v>806</v>
      </c>
      <c r="F5" s="124" t="s">
        <v>812</v>
      </c>
      <c r="G5" s="124" t="s">
        <v>815</v>
      </c>
      <c r="H5" s="124" t="s">
        <v>844</v>
      </c>
      <c r="I5" s="124" t="s">
        <v>849</v>
      </c>
      <c r="J5" s="124" t="s">
        <v>851</v>
      </c>
      <c r="K5" s="124" t="s">
        <v>837</v>
      </c>
      <c r="L5" s="124" t="s">
        <v>840</v>
      </c>
      <c r="M5" s="124" t="s">
        <v>842</v>
      </c>
      <c r="N5" s="124" t="s">
        <v>860</v>
      </c>
      <c r="O5" s="124" t="s">
        <v>863</v>
      </c>
      <c r="P5" s="124" t="s">
        <v>864</v>
      </c>
    </row>
    <row r="6" spans="1:33" hidden="1">
      <c r="A6" s="124" t="s">
        <v>790</v>
      </c>
      <c r="B6" s="123" t="s">
        <v>802</v>
      </c>
      <c r="C6" s="124" t="s">
        <v>797</v>
      </c>
      <c r="D6" s="124" t="s">
        <v>804</v>
      </c>
      <c r="E6" s="124" t="s">
        <v>806</v>
      </c>
      <c r="F6" s="124" t="s">
        <v>812</v>
      </c>
      <c r="G6" s="124" t="s">
        <v>815</v>
      </c>
      <c r="H6" s="124" t="s">
        <v>844</v>
      </c>
      <c r="I6" s="124" t="s">
        <v>849</v>
      </c>
      <c r="J6" s="124" t="s">
        <v>851</v>
      </c>
      <c r="K6" s="124" t="s">
        <v>837</v>
      </c>
      <c r="L6" s="124" t="s">
        <v>840</v>
      </c>
      <c r="M6" s="124" t="s">
        <v>842</v>
      </c>
      <c r="N6" s="124" t="s">
        <v>860</v>
      </c>
      <c r="O6" s="124" t="s">
        <v>863</v>
      </c>
      <c r="P6" s="124" t="s">
        <v>864</v>
      </c>
    </row>
    <row r="7" spans="1:33" hidden="1">
      <c r="A7" s="124" t="s">
        <v>790</v>
      </c>
      <c r="B7" s="123" t="s">
        <v>804</v>
      </c>
      <c r="C7" s="124" t="s">
        <v>797</v>
      </c>
      <c r="D7" s="124" t="s">
        <v>802</v>
      </c>
      <c r="E7" s="124" t="s">
        <v>806</v>
      </c>
      <c r="F7" s="124" t="s">
        <v>812</v>
      </c>
      <c r="G7" s="124" t="s">
        <v>815</v>
      </c>
      <c r="H7" s="124" t="s">
        <v>844</v>
      </c>
      <c r="I7" s="124" t="s">
        <v>849</v>
      </c>
      <c r="J7" s="124" t="s">
        <v>851</v>
      </c>
      <c r="K7" s="124" t="s">
        <v>837</v>
      </c>
      <c r="L7" s="124" t="s">
        <v>840</v>
      </c>
      <c r="M7" s="124" t="s">
        <v>842</v>
      </c>
      <c r="N7" s="124" t="s">
        <v>860</v>
      </c>
      <c r="O7" s="124" t="s">
        <v>863</v>
      </c>
      <c r="P7" s="124" t="s">
        <v>864</v>
      </c>
    </row>
    <row r="8" spans="1:33" hidden="1">
      <c r="A8" s="124" t="s">
        <v>790</v>
      </c>
      <c r="B8" s="123" t="s">
        <v>806</v>
      </c>
      <c r="C8" s="124" t="s">
        <v>797</v>
      </c>
      <c r="D8" s="124" t="s">
        <v>802</v>
      </c>
      <c r="E8" s="124" t="s">
        <v>804</v>
      </c>
      <c r="F8" s="124" t="s">
        <v>812</v>
      </c>
      <c r="G8" s="124" t="s">
        <v>815</v>
      </c>
      <c r="H8" s="124" t="s">
        <v>844</v>
      </c>
      <c r="I8" s="124" t="s">
        <v>849</v>
      </c>
      <c r="J8" s="124" t="s">
        <v>851</v>
      </c>
      <c r="K8" s="124" t="s">
        <v>837</v>
      </c>
      <c r="L8" s="124" t="s">
        <v>840</v>
      </c>
      <c r="M8" s="124" t="s">
        <v>842</v>
      </c>
      <c r="N8" s="124" t="s">
        <v>860</v>
      </c>
      <c r="O8" s="124" t="s">
        <v>863</v>
      </c>
      <c r="P8" s="124" t="s">
        <v>864</v>
      </c>
    </row>
    <row r="9" spans="1:33" hidden="1">
      <c r="A9" s="124" t="s">
        <v>790</v>
      </c>
      <c r="B9" s="123" t="s">
        <v>812</v>
      </c>
      <c r="C9" s="124" t="s">
        <v>797</v>
      </c>
      <c r="D9" s="124" t="s">
        <v>802</v>
      </c>
      <c r="E9" s="124" t="s">
        <v>804</v>
      </c>
      <c r="F9" s="124" t="s">
        <v>806</v>
      </c>
      <c r="G9" s="124" t="s">
        <v>815</v>
      </c>
      <c r="H9" s="124" t="s">
        <v>844</v>
      </c>
      <c r="I9" s="124" t="s">
        <v>849</v>
      </c>
      <c r="J9" s="124" t="s">
        <v>851</v>
      </c>
      <c r="K9" s="124" t="s">
        <v>837</v>
      </c>
      <c r="L9" s="124" t="s">
        <v>840</v>
      </c>
      <c r="M9" s="124" t="s">
        <v>842</v>
      </c>
      <c r="N9" s="124" t="s">
        <v>860</v>
      </c>
      <c r="O9" s="124" t="s">
        <v>863</v>
      </c>
      <c r="P9" s="124" t="s">
        <v>864</v>
      </c>
    </row>
    <row r="10" spans="1:33" hidden="1">
      <c r="A10" s="124" t="s">
        <v>790</v>
      </c>
      <c r="B10" s="123" t="s">
        <v>815</v>
      </c>
      <c r="C10" s="124" t="s">
        <v>797</v>
      </c>
      <c r="D10" s="124" t="s">
        <v>802</v>
      </c>
      <c r="E10" s="124" t="s">
        <v>804</v>
      </c>
      <c r="F10" s="124" t="s">
        <v>806</v>
      </c>
      <c r="G10" s="124" t="s">
        <v>812</v>
      </c>
      <c r="H10" s="124" t="s">
        <v>844</v>
      </c>
      <c r="I10" s="124" t="s">
        <v>849</v>
      </c>
      <c r="J10" s="124" t="s">
        <v>851</v>
      </c>
      <c r="K10" s="124" t="s">
        <v>837</v>
      </c>
      <c r="L10" s="124" t="s">
        <v>840</v>
      </c>
      <c r="M10" s="124" t="s">
        <v>842</v>
      </c>
      <c r="N10" s="124" t="s">
        <v>860</v>
      </c>
      <c r="O10" s="124" t="s">
        <v>863</v>
      </c>
      <c r="P10" s="124" t="s">
        <v>864</v>
      </c>
    </row>
    <row r="11" spans="1:33" hidden="1">
      <c r="A11" s="124" t="s">
        <v>836</v>
      </c>
      <c r="B11" s="123" t="s">
        <v>844</v>
      </c>
      <c r="C11" s="124" t="s">
        <v>797</v>
      </c>
      <c r="D11" s="124" t="s">
        <v>802</v>
      </c>
      <c r="E11" s="124" t="s">
        <v>804</v>
      </c>
      <c r="F11" s="124" t="s">
        <v>806</v>
      </c>
      <c r="G11" s="124" t="s">
        <v>812</v>
      </c>
      <c r="H11" s="124" t="s">
        <v>815</v>
      </c>
      <c r="I11" s="124" t="s">
        <v>849</v>
      </c>
      <c r="J11" s="124" t="s">
        <v>851</v>
      </c>
      <c r="K11" s="124" t="s">
        <v>837</v>
      </c>
      <c r="L11" s="124" t="s">
        <v>840</v>
      </c>
      <c r="M11" s="124" t="s">
        <v>842</v>
      </c>
      <c r="N11" s="124" t="s">
        <v>860</v>
      </c>
      <c r="O11" s="124" t="s">
        <v>863</v>
      </c>
      <c r="P11" s="124" t="s">
        <v>864</v>
      </c>
    </row>
    <row r="12" spans="1:33" hidden="1">
      <c r="A12" s="124" t="s">
        <v>836</v>
      </c>
      <c r="B12" s="123" t="s">
        <v>849</v>
      </c>
      <c r="C12" s="124" t="s">
        <v>797</v>
      </c>
      <c r="D12" s="124" t="s">
        <v>802</v>
      </c>
      <c r="E12" s="124" t="s">
        <v>804</v>
      </c>
      <c r="F12" s="124" t="s">
        <v>806</v>
      </c>
      <c r="G12" s="124" t="s">
        <v>812</v>
      </c>
      <c r="H12" s="124" t="s">
        <v>815</v>
      </c>
      <c r="I12" s="124" t="s">
        <v>844</v>
      </c>
      <c r="J12" s="124" t="s">
        <v>851</v>
      </c>
      <c r="K12" s="124" t="s">
        <v>837</v>
      </c>
      <c r="L12" s="124" t="s">
        <v>840</v>
      </c>
      <c r="M12" s="124" t="s">
        <v>842</v>
      </c>
      <c r="N12" s="124" t="s">
        <v>860</v>
      </c>
      <c r="O12" s="124" t="s">
        <v>863</v>
      </c>
      <c r="P12" s="124" t="s">
        <v>864</v>
      </c>
    </row>
    <row r="13" spans="1:33" hidden="1">
      <c r="A13" s="124" t="s">
        <v>836</v>
      </c>
      <c r="B13" s="123" t="s">
        <v>851</v>
      </c>
      <c r="C13" s="124" t="s">
        <v>797</v>
      </c>
      <c r="D13" s="124" t="s">
        <v>802</v>
      </c>
      <c r="E13" s="124" t="s">
        <v>804</v>
      </c>
      <c r="F13" s="124" t="s">
        <v>806</v>
      </c>
      <c r="G13" s="124" t="s">
        <v>812</v>
      </c>
      <c r="H13" s="124" t="s">
        <v>815</v>
      </c>
      <c r="I13" s="124" t="s">
        <v>844</v>
      </c>
      <c r="J13" s="124" t="s">
        <v>849</v>
      </c>
      <c r="K13" s="124" t="s">
        <v>837</v>
      </c>
      <c r="L13" s="124" t="s">
        <v>840</v>
      </c>
      <c r="M13" s="124" t="s">
        <v>842</v>
      </c>
      <c r="N13" s="124" t="s">
        <v>860</v>
      </c>
      <c r="O13" s="124" t="s">
        <v>863</v>
      </c>
      <c r="P13" s="124" t="s">
        <v>864</v>
      </c>
    </row>
    <row r="14" spans="1:33" hidden="1">
      <c r="A14" s="124" t="s">
        <v>836</v>
      </c>
      <c r="B14" s="123" t="s">
        <v>837</v>
      </c>
      <c r="C14" s="124" t="s">
        <v>797</v>
      </c>
      <c r="D14" s="124" t="s">
        <v>802</v>
      </c>
      <c r="E14" s="124" t="s">
        <v>804</v>
      </c>
      <c r="F14" s="124" t="s">
        <v>806</v>
      </c>
      <c r="G14" s="124" t="s">
        <v>812</v>
      </c>
      <c r="H14" s="124" t="s">
        <v>815</v>
      </c>
      <c r="I14" s="124" t="s">
        <v>844</v>
      </c>
      <c r="J14" s="124" t="s">
        <v>849</v>
      </c>
      <c r="K14" s="124" t="s">
        <v>851</v>
      </c>
      <c r="L14" s="124" t="s">
        <v>840</v>
      </c>
      <c r="M14" s="124" t="s">
        <v>842</v>
      </c>
      <c r="N14" s="124" t="s">
        <v>860</v>
      </c>
      <c r="O14" s="124" t="s">
        <v>863</v>
      </c>
      <c r="P14" s="124" t="s">
        <v>864</v>
      </c>
    </row>
    <row r="15" spans="1:33" hidden="1">
      <c r="A15" s="124" t="s">
        <v>836</v>
      </c>
      <c r="B15" s="123" t="s">
        <v>840</v>
      </c>
      <c r="C15" s="124" t="s">
        <v>797</v>
      </c>
      <c r="D15" s="124" t="s">
        <v>802</v>
      </c>
      <c r="E15" s="124" t="s">
        <v>804</v>
      </c>
      <c r="F15" s="124" t="s">
        <v>806</v>
      </c>
      <c r="G15" s="124" t="s">
        <v>812</v>
      </c>
      <c r="H15" s="124" t="s">
        <v>815</v>
      </c>
      <c r="I15" s="124" t="s">
        <v>844</v>
      </c>
      <c r="J15" s="124" t="s">
        <v>849</v>
      </c>
      <c r="K15" s="124" t="s">
        <v>851</v>
      </c>
      <c r="L15" s="124" t="s">
        <v>837</v>
      </c>
      <c r="M15" s="124" t="s">
        <v>842</v>
      </c>
      <c r="N15" s="124" t="s">
        <v>860</v>
      </c>
      <c r="O15" s="124" t="s">
        <v>863</v>
      </c>
      <c r="P15" s="124" t="s">
        <v>864</v>
      </c>
    </row>
    <row r="16" spans="1:33" hidden="1">
      <c r="A16" s="124" t="s">
        <v>836</v>
      </c>
      <c r="B16" s="123" t="s">
        <v>842</v>
      </c>
      <c r="C16" s="124" t="s">
        <v>797</v>
      </c>
      <c r="D16" s="124" t="s">
        <v>802</v>
      </c>
      <c r="E16" s="124" t="s">
        <v>804</v>
      </c>
      <c r="F16" s="124" t="s">
        <v>806</v>
      </c>
      <c r="G16" s="124" t="s">
        <v>812</v>
      </c>
      <c r="H16" s="124" t="s">
        <v>815</v>
      </c>
      <c r="I16" s="124" t="s">
        <v>844</v>
      </c>
      <c r="J16" s="124" t="s">
        <v>849</v>
      </c>
      <c r="K16" s="124" t="s">
        <v>851</v>
      </c>
      <c r="L16" s="124" t="s">
        <v>837</v>
      </c>
      <c r="M16" s="124" t="s">
        <v>840</v>
      </c>
      <c r="N16" s="124" t="s">
        <v>860</v>
      </c>
      <c r="O16" s="124" t="s">
        <v>863</v>
      </c>
      <c r="P16" s="124" t="s">
        <v>864</v>
      </c>
    </row>
    <row r="17" spans="1:16" hidden="1">
      <c r="A17" s="124" t="s">
        <v>859</v>
      </c>
      <c r="B17" s="123" t="s">
        <v>860</v>
      </c>
      <c r="C17" s="124" t="s">
        <v>797</v>
      </c>
      <c r="D17" s="124" t="s">
        <v>802</v>
      </c>
      <c r="E17" s="124" t="s">
        <v>804</v>
      </c>
      <c r="F17" s="124" t="s">
        <v>806</v>
      </c>
      <c r="G17" s="124" t="s">
        <v>812</v>
      </c>
      <c r="H17" s="124" t="s">
        <v>815</v>
      </c>
      <c r="I17" s="124" t="s">
        <v>844</v>
      </c>
      <c r="J17" s="124" t="s">
        <v>849</v>
      </c>
      <c r="K17" s="124" t="s">
        <v>851</v>
      </c>
      <c r="L17" s="124" t="s">
        <v>837</v>
      </c>
      <c r="M17" s="124" t="s">
        <v>840</v>
      </c>
      <c r="N17" s="124" t="s">
        <v>842</v>
      </c>
      <c r="O17" s="124" t="s">
        <v>863</v>
      </c>
      <c r="P17" s="124" t="s">
        <v>864</v>
      </c>
    </row>
    <row r="18" spans="1:16" hidden="1">
      <c r="A18" s="124" t="s">
        <v>859</v>
      </c>
      <c r="B18" s="123" t="s">
        <v>863</v>
      </c>
      <c r="C18" s="124" t="s">
        <v>797</v>
      </c>
      <c r="D18" s="124" t="s">
        <v>802</v>
      </c>
      <c r="E18" s="124" t="s">
        <v>804</v>
      </c>
      <c r="F18" s="124" t="s">
        <v>806</v>
      </c>
      <c r="G18" s="124" t="s">
        <v>812</v>
      </c>
      <c r="H18" s="124" t="s">
        <v>815</v>
      </c>
      <c r="I18" s="124" t="s">
        <v>844</v>
      </c>
      <c r="J18" s="124" t="s">
        <v>849</v>
      </c>
      <c r="K18" s="124" t="s">
        <v>851</v>
      </c>
      <c r="L18" s="124" t="s">
        <v>837</v>
      </c>
      <c r="M18" s="124" t="s">
        <v>840</v>
      </c>
      <c r="N18" s="124" t="s">
        <v>842</v>
      </c>
      <c r="O18" s="124" t="s">
        <v>860</v>
      </c>
      <c r="P18" s="124" t="s">
        <v>864</v>
      </c>
    </row>
    <row r="19" spans="1:16" hidden="1">
      <c r="A19" s="124" t="s">
        <v>859</v>
      </c>
      <c r="B19" s="123" t="s">
        <v>864</v>
      </c>
      <c r="C19" s="124" t="s">
        <v>797</v>
      </c>
      <c r="D19" s="124" t="s">
        <v>802</v>
      </c>
      <c r="E19" s="124" t="s">
        <v>804</v>
      </c>
      <c r="F19" s="124" t="s">
        <v>806</v>
      </c>
      <c r="G19" s="124" t="s">
        <v>812</v>
      </c>
      <c r="H19" s="124" t="s">
        <v>815</v>
      </c>
      <c r="I19" s="124" t="s">
        <v>844</v>
      </c>
      <c r="J19" s="124" t="s">
        <v>849</v>
      </c>
      <c r="K19" s="124" t="s">
        <v>851</v>
      </c>
      <c r="L19" s="124" t="s">
        <v>837</v>
      </c>
      <c r="M19" s="124" t="s">
        <v>840</v>
      </c>
      <c r="N19" s="124" t="s">
        <v>842</v>
      </c>
      <c r="O19" s="124" t="s">
        <v>860</v>
      </c>
      <c r="P19" s="124" t="s">
        <v>863</v>
      </c>
    </row>
    <row r="20" spans="1:16">
      <c r="A20" s="124" t="s">
        <v>869</v>
      </c>
      <c r="B20" s="123" t="s">
        <v>875</v>
      </c>
      <c r="C20" s="124" t="s">
        <v>877</v>
      </c>
      <c r="D20" s="124" t="s">
        <v>878</v>
      </c>
      <c r="E20" s="124" t="s">
        <v>879</v>
      </c>
      <c r="F20" s="124" t="s">
        <v>882</v>
      </c>
      <c r="G20" s="124" t="s">
        <v>884</v>
      </c>
      <c r="H20" s="124" t="s">
        <v>899</v>
      </c>
      <c r="I20" s="124" t="s">
        <v>901</v>
      </c>
      <c r="J20" s="124" t="s">
        <v>902</v>
      </c>
      <c r="K20" s="124" t="s">
        <v>893</v>
      </c>
      <c r="L20" s="124" t="s">
        <v>895</v>
      </c>
      <c r="M20" s="124" t="s">
        <v>897</v>
      </c>
      <c r="N20" s="124" t="s">
        <v>907</v>
      </c>
      <c r="O20" s="124" t="s">
        <v>909</v>
      </c>
      <c r="P20" s="124" t="s">
        <v>910</v>
      </c>
    </row>
    <row r="21" spans="1:16">
      <c r="A21" s="124" t="s">
        <v>869</v>
      </c>
      <c r="B21" s="123" t="s">
        <v>877</v>
      </c>
      <c r="C21" s="124" t="s">
        <v>875</v>
      </c>
      <c r="D21" s="124" t="s">
        <v>878</v>
      </c>
      <c r="E21" s="124" t="s">
        <v>879</v>
      </c>
      <c r="F21" s="124" t="s">
        <v>882</v>
      </c>
      <c r="G21" s="124" t="s">
        <v>884</v>
      </c>
      <c r="H21" s="124" t="s">
        <v>899</v>
      </c>
      <c r="I21" s="124" t="s">
        <v>901</v>
      </c>
      <c r="J21" s="124" t="s">
        <v>902</v>
      </c>
      <c r="K21" s="124" t="s">
        <v>893</v>
      </c>
      <c r="L21" s="124" t="s">
        <v>895</v>
      </c>
      <c r="M21" s="124" t="s">
        <v>897</v>
      </c>
      <c r="N21" s="124" t="s">
        <v>907</v>
      </c>
      <c r="O21" s="124" t="s">
        <v>909</v>
      </c>
      <c r="P21" s="124" t="s">
        <v>910</v>
      </c>
    </row>
    <row r="22" spans="1:16">
      <c r="A22" s="124" t="s">
        <v>869</v>
      </c>
      <c r="B22" s="123" t="s">
        <v>878</v>
      </c>
      <c r="C22" s="124" t="s">
        <v>875</v>
      </c>
      <c r="D22" s="124" t="s">
        <v>877</v>
      </c>
      <c r="E22" s="124" t="s">
        <v>879</v>
      </c>
      <c r="F22" s="124" t="s">
        <v>882</v>
      </c>
      <c r="G22" s="124" t="s">
        <v>884</v>
      </c>
      <c r="H22" s="124" t="s">
        <v>899</v>
      </c>
      <c r="I22" s="124" t="s">
        <v>901</v>
      </c>
      <c r="J22" s="124" t="s">
        <v>902</v>
      </c>
      <c r="K22" s="124" t="s">
        <v>893</v>
      </c>
      <c r="L22" s="124" t="s">
        <v>895</v>
      </c>
      <c r="M22" s="124" t="s">
        <v>897</v>
      </c>
      <c r="N22" s="124" t="s">
        <v>907</v>
      </c>
      <c r="O22" s="124" t="s">
        <v>909</v>
      </c>
      <c r="P22" s="124" t="s">
        <v>910</v>
      </c>
    </row>
    <row r="23" spans="1:16">
      <c r="A23" s="124" t="s">
        <v>869</v>
      </c>
      <c r="B23" s="123" t="s">
        <v>879</v>
      </c>
      <c r="C23" s="124" t="s">
        <v>875</v>
      </c>
      <c r="D23" s="124" t="s">
        <v>877</v>
      </c>
      <c r="E23" s="124" t="s">
        <v>878</v>
      </c>
      <c r="F23" s="124" t="s">
        <v>882</v>
      </c>
      <c r="G23" s="124" t="s">
        <v>884</v>
      </c>
      <c r="H23" s="124" t="s">
        <v>899</v>
      </c>
      <c r="I23" s="124" t="s">
        <v>901</v>
      </c>
      <c r="J23" s="124" t="s">
        <v>902</v>
      </c>
      <c r="K23" s="124" t="s">
        <v>893</v>
      </c>
      <c r="L23" s="124" t="s">
        <v>895</v>
      </c>
      <c r="M23" s="124" t="s">
        <v>897</v>
      </c>
      <c r="N23" s="124" t="s">
        <v>907</v>
      </c>
      <c r="O23" s="124" t="s">
        <v>909</v>
      </c>
      <c r="P23" s="124" t="s">
        <v>910</v>
      </c>
    </row>
    <row r="24" spans="1:16">
      <c r="A24" s="124" t="s">
        <v>869</v>
      </c>
      <c r="B24" s="123" t="s">
        <v>882</v>
      </c>
      <c r="C24" s="124" t="s">
        <v>875</v>
      </c>
      <c r="D24" s="124" t="s">
        <v>877</v>
      </c>
      <c r="E24" s="124" t="s">
        <v>878</v>
      </c>
      <c r="F24" s="124" t="s">
        <v>879</v>
      </c>
      <c r="G24" s="124" t="s">
        <v>884</v>
      </c>
      <c r="H24" s="124" t="s">
        <v>899</v>
      </c>
      <c r="I24" s="124" t="s">
        <v>901</v>
      </c>
      <c r="J24" s="124" t="s">
        <v>902</v>
      </c>
      <c r="K24" s="124" t="s">
        <v>893</v>
      </c>
      <c r="L24" s="124" t="s">
        <v>895</v>
      </c>
      <c r="M24" s="124" t="s">
        <v>897</v>
      </c>
      <c r="N24" s="124" t="s">
        <v>907</v>
      </c>
      <c r="O24" s="124" t="s">
        <v>909</v>
      </c>
      <c r="P24" s="124" t="s">
        <v>910</v>
      </c>
    </row>
    <row r="25" spans="1:16">
      <c r="A25" s="124" t="s">
        <v>869</v>
      </c>
      <c r="B25" s="123" t="s">
        <v>884</v>
      </c>
      <c r="C25" s="124" t="s">
        <v>875</v>
      </c>
      <c r="D25" s="124" t="s">
        <v>877</v>
      </c>
      <c r="E25" s="124" t="s">
        <v>878</v>
      </c>
      <c r="F25" s="124" t="s">
        <v>879</v>
      </c>
      <c r="G25" s="124" t="s">
        <v>882</v>
      </c>
      <c r="H25" s="124" t="s">
        <v>899</v>
      </c>
      <c r="I25" s="124" t="s">
        <v>901</v>
      </c>
      <c r="J25" s="124" t="s">
        <v>902</v>
      </c>
      <c r="K25" s="124" t="s">
        <v>893</v>
      </c>
      <c r="L25" s="124" t="s">
        <v>895</v>
      </c>
      <c r="M25" s="124" t="s">
        <v>897</v>
      </c>
      <c r="N25" s="124" t="s">
        <v>907</v>
      </c>
      <c r="O25" s="124" t="s">
        <v>909</v>
      </c>
      <c r="P25" s="124" t="s">
        <v>910</v>
      </c>
    </row>
    <row r="26" spans="1:16">
      <c r="A26" s="124" t="s">
        <v>892</v>
      </c>
      <c r="B26" s="123" t="s">
        <v>899</v>
      </c>
      <c r="C26" s="124" t="s">
        <v>875</v>
      </c>
      <c r="D26" s="124" t="s">
        <v>877</v>
      </c>
      <c r="E26" s="124" t="s">
        <v>878</v>
      </c>
      <c r="F26" s="124" t="s">
        <v>879</v>
      </c>
      <c r="G26" s="124" t="s">
        <v>882</v>
      </c>
      <c r="H26" s="124" t="s">
        <v>884</v>
      </c>
      <c r="I26" s="124" t="s">
        <v>901</v>
      </c>
      <c r="J26" s="124" t="s">
        <v>902</v>
      </c>
      <c r="K26" s="124" t="s">
        <v>893</v>
      </c>
      <c r="L26" s="124" t="s">
        <v>895</v>
      </c>
      <c r="M26" s="124" t="s">
        <v>897</v>
      </c>
      <c r="N26" s="124" t="s">
        <v>907</v>
      </c>
      <c r="O26" s="124" t="s">
        <v>909</v>
      </c>
      <c r="P26" s="124" t="s">
        <v>910</v>
      </c>
    </row>
    <row r="27" spans="1:16">
      <c r="A27" s="124" t="s">
        <v>892</v>
      </c>
      <c r="B27" s="123" t="s">
        <v>901</v>
      </c>
      <c r="C27" s="124" t="s">
        <v>875</v>
      </c>
      <c r="D27" s="124" t="s">
        <v>877</v>
      </c>
      <c r="E27" s="124" t="s">
        <v>878</v>
      </c>
      <c r="F27" s="124" t="s">
        <v>879</v>
      </c>
      <c r="G27" s="124" t="s">
        <v>882</v>
      </c>
      <c r="H27" s="124" t="s">
        <v>884</v>
      </c>
      <c r="I27" s="124" t="s">
        <v>899</v>
      </c>
      <c r="J27" s="124" t="s">
        <v>902</v>
      </c>
      <c r="K27" s="124" t="s">
        <v>893</v>
      </c>
      <c r="L27" s="124" t="s">
        <v>895</v>
      </c>
      <c r="M27" s="124" t="s">
        <v>897</v>
      </c>
      <c r="N27" s="124" t="s">
        <v>907</v>
      </c>
      <c r="O27" s="124" t="s">
        <v>909</v>
      </c>
      <c r="P27" s="124" t="s">
        <v>910</v>
      </c>
    </row>
    <row r="28" spans="1:16">
      <c r="A28" s="124" t="s">
        <v>892</v>
      </c>
      <c r="B28" s="123" t="s">
        <v>902</v>
      </c>
      <c r="C28" s="124" t="s">
        <v>875</v>
      </c>
      <c r="D28" s="124" t="s">
        <v>877</v>
      </c>
      <c r="E28" s="124" t="s">
        <v>878</v>
      </c>
      <c r="F28" s="124" t="s">
        <v>879</v>
      </c>
      <c r="G28" s="124" t="s">
        <v>882</v>
      </c>
      <c r="H28" s="124" t="s">
        <v>884</v>
      </c>
      <c r="I28" s="124" t="s">
        <v>899</v>
      </c>
      <c r="J28" s="124" t="s">
        <v>901</v>
      </c>
      <c r="K28" s="124" t="s">
        <v>893</v>
      </c>
      <c r="L28" s="124" t="s">
        <v>895</v>
      </c>
      <c r="M28" s="124" t="s">
        <v>897</v>
      </c>
      <c r="N28" s="124" t="s">
        <v>907</v>
      </c>
      <c r="O28" s="124" t="s">
        <v>909</v>
      </c>
      <c r="P28" s="124" t="s">
        <v>910</v>
      </c>
    </row>
    <row r="29" spans="1:16">
      <c r="A29" s="124" t="s">
        <v>892</v>
      </c>
      <c r="B29" s="123" t="s">
        <v>893</v>
      </c>
      <c r="C29" s="124" t="s">
        <v>875</v>
      </c>
      <c r="D29" s="124" t="s">
        <v>877</v>
      </c>
      <c r="E29" s="124" t="s">
        <v>878</v>
      </c>
      <c r="F29" s="124" t="s">
        <v>879</v>
      </c>
      <c r="G29" s="124" t="s">
        <v>882</v>
      </c>
      <c r="H29" s="124" t="s">
        <v>884</v>
      </c>
      <c r="I29" s="124" t="s">
        <v>899</v>
      </c>
      <c r="J29" s="124" t="s">
        <v>901</v>
      </c>
      <c r="K29" s="124" t="s">
        <v>902</v>
      </c>
      <c r="L29" s="124" t="s">
        <v>895</v>
      </c>
      <c r="M29" s="124" t="s">
        <v>897</v>
      </c>
      <c r="N29" s="124" t="s">
        <v>907</v>
      </c>
      <c r="O29" s="124" t="s">
        <v>909</v>
      </c>
      <c r="P29" s="124" t="s">
        <v>910</v>
      </c>
    </row>
    <row r="30" spans="1:16">
      <c r="A30" s="124" t="s">
        <v>892</v>
      </c>
      <c r="B30" s="123" t="s">
        <v>895</v>
      </c>
      <c r="C30" s="124" t="s">
        <v>875</v>
      </c>
      <c r="D30" s="124" t="s">
        <v>877</v>
      </c>
      <c r="E30" s="124" t="s">
        <v>878</v>
      </c>
      <c r="F30" s="124" t="s">
        <v>879</v>
      </c>
      <c r="G30" s="124" t="s">
        <v>882</v>
      </c>
      <c r="H30" s="124" t="s">
        <v>884</v>
      </c>
      <c r="I30" s="124" t="s">
        <v>899</v>
      </c>
      <c r="J30" s="124" t="s">
        <v>901</v>
      </c>
      <c r="K30" s="124" t="s">
        <v>902</v>
      </c>
      <c r="L30" s="124" t="s">
        <v>893</v>
      </c>
      <c r="M30" s="124" t="s">
        <v>897</v>
      </c>
      <c r="N30" s="124" t="s">
        <v>907</v>
      </c>
      <c r="O30" s="124" t="s">
        <v>909</v>
      </c>
      <c r="P30" s="124" t="s">
        <v>910</v>
      </c>
    </row>
    <row r="31" spans="1:16">
      <c r="A31" s="124" t="s">
        <v>892</v>
      </c>
      <c r="B31" s="123" t="s">
        <v>897</v>
      </c>
      <c r="C31" s="124" t="s">
        <v>875</v>
      </c>
      <c r="D31" s="124" t="s">
        <v>877</v>
      </c>
      <c r="E31" s="124" t="s">
        <v>878</v>
      </c>
      <c r="F31" s="124" t="s">
        <v>879</v>
      </c>
      <c r="G31" s="124" t="s">
        <v>882</v>
      </c>
      <c r="H31" s="124" t="s">
        <v>884</v>
      </c>
      <c r="I31" s="124" t="s">
        <v>899</v>
      </c>
      <c r="J31" s="124" t="s">
        <v>901</v>
      </c>
      <c r="K31" s="124" t="s">
        <v>902</v>
      </c>
      <c r="L31" s="124" t="s">
        <v>893</v>
      </c>
      <c r="M31" s="124" t="s">
        <v>895</v>
      </c>
      <c r="N31" s="124" t="s">
        <v>907</v>
      </c>
      <c r="O31" s="124" t="s">
        <v>909</v>
      </c>
      <c r="P31" s="124" t="s">
        <v>910</v>
      </c>
    </row>
    <row r="32" spans="1:16">
      <c r="A32" s="124" t="s">
        <v>906</v>
      </c>
      <c r="B32" s="123" t="s">
        <v>907</v>
      </c>
      <c r="C32" s="124" t="s">
        <v>875</v>
      </c>
      <c r="D32" s="124" t="s">
        <v>877</v>
      </c>
      <c r="E32" s="124" t="s">
        <v>878</v>
      </c>
      <c r="F32" s="124" t="s">
        <v>879</v>
      </c>
      <c r="G32" s="124" t="s">
        <v>882</v>
      </c>
      <c r="H32" s="124" t="s">
        <v>884</v>
      </c>
      <c r="I32" s="124" t="s">
        <v>899</v>
      </c>
      <c r="J32" s="124" t="s">
        <v>901</v>
      </c>
      <c r="K32" s="124" t="s">
        <v>902</v>
      </c>
      <c r="L32" s="124" t="s">
        <v>893</v>
      </c>
      <c r="M32" s="124" t="s">
        <v>895</v>
      </c>
      <c r="N32" s="124" t="s">
        <v>897</v>
      </c>
      <c r="O32" s="124" t="s">
        <v>909</v>
      </c>
      <c r="P32" s="124" t="s">
        <v>910</v>
      </c>
    </row>
    <row r="33" spans="1:16">
      <c r="A33" s="124" t="s">
        <v>906</v>
      </c>
      <c r="B33" s="123" t="s">
        <v>909</v>
      </c>
      <c r="C33" s="124" t="s">
        <v>875</v>
      </c>
      <c r="D33" s="124" t="s">
        <v>877</v>
      </c>
      <c r="E33" s="124" t="s">
        <v>878</v>
      </c>
      <c r="F33" s="124" t="s">
        <v>879</v>
      </c>
      <c r="G33" s="124" t="s">
        <v>882</v>
      </c>
      <c r="H33" s="124" t="s">
        <v>884</v>
      </c>
      <c r="I33" s="124" t="s">
        <v>899</v>
      </c>
      <c r="J33" s="124" t="s">
        <v>901</v>
      </c>
      <c r="K33" s="124" t="s">
        <v>902</v>
      </c>
      <c r="L33" s="124" t="s">
        <v>893</v>
      </c>
      <c r="M33" s="124" t="s">
        <v>895</v>
      </c>
      <c r="N33" s="124" t="s">
        <v>897</v>
      </c>
      <c r="O33" s="124" t="s">
        <v>907</v>
      </c>
      <c r="P33" s="124" t="s">
        <v>910</v>
      </c>
    </row>
    <row r="34" spans="1:16">
      <c r="A34" s="124" t="s">
        <v>906</v>
      </c>
      <c r="B34" s="123" t="s">
        <v>910</v>
      </c>
      <c r="C34" s="124" t="s">
        <v>875</v>
      </c>
      <c r="D34" s="124" t="s">
        <v>877</v>
      </c>
      <c r="E34" s="124" t="s">
        <v>878</v>
      </c>
      <c r="F34" s="124" t="s">
        <v>879</v>
      </c>
      <c r="G34" s="124" t="s">
        <v>882</v>
      </c>
      <c r="H34" s="124" t="s">
        <v>884</v>
      </c>
      <c r="I34" s="124" t="s">
        <v>899</v>
      </c>
      <c r="J34" s="124" t="s">
        <v>901</v>
      </c>
      <c r="K34" s="124" t="s">
        <v>902</v>
      </c>
      <c r="L34" s="124" t="s">
        <v>893</v>
      </c>
      <c r="M34" s="124" t="s">
        <v>895</v>
      </c>
      <c r="N34" s="124" t="s">
        <v>897</v>
      </c>
      <c r="O34" s="124" t="s">
        <v>907</v>
      </c>
      <c r="P34" s="124" t="s">
        <v>909</v>
      </c>
    </row>
    <row r="35" spans="1:16" hidden="1">
      <c r="A35" s="124" t="s">
        <v>914</v>
      </c>
      <c r="B35" s="123" t="s">
        <v>924</v>
      </c>
      <c r="C35" s="124" t="s">
        <v>926</v>
      </c>
      <c r="D35" s="124" t="s">
        <v>927</v>
      </c>
      <c r="E35" s="124" t="s">
        <v>918</v>
      </c>
      <c r="F35" s="124" t="s">
        <v>920</v>
      </c>
      <c r="G35" s="124" t="s">
        <v>922</v>
      </c>
      <c r="H35" s="124" t="s">
        <v>933</v>
      </c>
      <c r="I35" s="124" t="s">
        <v>935</v>
      </c>
      <c r="J35" s="124" t="s">
        <v>936</v>
      </c>
      <c r="K35" s="124" t="s">
        <v>937</v>
      </c>
      <c r="L35" s="124" t="s">
        <v>939</v>
      </c>
      <c r="M35" s="124" t="s">
        <v>941</v>
      </c>
      <c r="N35" s="124" t="s">
        <v>950</v>
      </c>
      <c r="O35" s="124" t="s">
        <v>952</v>
      </c>
      <c r="P35" s="124" t="s">
        <v>953</v>
      </c>
    </row>
    <row r="36" spans="1:16" hidden="1">
      <c r="A36" s="124" t="s">
        <v>914</v>
      </c>
      <c r="B36" s="123" t="s">
        <v>926</v>
      </c>
      <c r="C36" s="124" t="s">
        <v>924</v>
      </c>
      <c r="D36" s="124" t="s">
        <v>927</v>
      </c>
      <c r="E36" s="124" t="s">
        <v>918</v>
      </c>
      <c r="F36" s="124" t="s">
        <v>920</v>
      </c>
      <c r="G36" s="124" t="s">
        <v>922</v>
      </c>
      <c r="H36" s="124" t="s">
        <v>933</v>
      </c>
      <c r="I36" s="124" t="s">
        <v>935</v>
      </c>
      <c r="J36" s="124" t="s">
        <v>936</v>
      </c>
      <c r="K36" s="124" t="s">
        <v>937</v>
      </c>
      <c r="L36" s="124" t="s">
        <v>939</v>
      </c>
      <c r="M36" s="124" t="s">
        <v>941</v>
      </c>
      <c r="N36" s="124" t="s">
        <v>950</v>
      </c>
      <c r="O36" s="124" t="s">
        <v>952</v>
      </c>
      <c r="P36" s="124" t="s">
        <v>953</v>
      </c>
    </row>
    <row r="37" spans="1:16" hidden="1">
      <c r="A37" s="124" t="s">
        <v>914</v>
      </c>
      <c r="B37" s="123" t="s">
        <v>927</v>
      </c>
      <c r="C37" s="124" t="s">
        <v>924</v>
      </c>
      <c r="D37" s="124" t="s">
        <v>926</v>
      </c>
      <c r="E37" s="124" t="s">
        <v>918</v>
      </c>
      <c r="F37" s="124" t="s">
        <v>920</v>
      </c>
      <c r="G37" s="124" t="s">
        <v>922</v>
      </c>
      <c r="H37" s="124" t="s">
        <v>933</v>
      </c>
      <c r="I37" s="124" t="s">
        <v>935</v>
      </c>
      <c r="J37" s="124" t="s">
        <v>936</v>
      </c>
      <c r="K37" s="124" t="s">
        <v>937</v>
      </c>
      <c r="L37" s="124" t="s">
        <v>939</v>
      </c>
      <c r="M37" s="124" t="s">
        <v>941</v>
      </c>
      <c r="N37" s="124" t="s">
        <v>950</v>
      </c>
      <c r="O37" s="124" t="s">
        <v>952</v>
      </c>
      <c r="P37" s="124" t="s">
        <v>953</v>
      </c>
    </row>
    <row r="38" spans="1:16" hidden="1">
      <c r="A38" s="124" t="s">
        <v>914</v>
      </c>
      <c r="B38" s="123" t="s">
        <v>918</v>
      </c>
      <c r="C38" s="124" t="s">
        <v>924</v>
      </c>
      <c r="D38" s="124" t="s">
        <v>926</v>
      </c>
      <c r="E38" s="124" t="s">
        <v>927</v>
      </c>
      <c r="F38" s="124" t="s">
        <v>920</v>
      </c>
      <c r="G38" s="124" t="s">
        <v>922</v>
      </c>
      <c r="H38" s="124" t="s">
        <v>933</v>
      </c>
      <c r="I38" s="124" t="s">
        <v>935</v>
      </c>
      <c r="J38" s="124" t="s">
        <v>936</v>
      </c>
      <c r="K38" s="124" t="s">
        <v>937</v>
      </c>
      <c r="L38" s="124" t="s">
        <v>939</v>
      </c>
      <c r="M38" s="124" t="s">
        <v>941</v>
      </c>
      <c r="N38" s="124" t="s">
        <v>950</v>
      </c>
      <c r="O38" s="124" t="s">
        <v>952</v>
      </c>
      <c r="P38" s="124" t="s">
        <v>953</v>
      </c>
    </row>
    <row r="39" spans="1:16" hidden="1">
      <c r="A39" s="124" t="s">
        <v>914</v>
      </c>
      <c r="B39" s="123" t="s">
        <v>920</v>
      </c>
      <c r="C39" s="124" t="s">
        <v>924</v>
      </c>
      <c r="D39" s="124" t="s">
        <v>926</v>
      </c>
      <c r="E39" s="124" t="s">
        <v>927</v>
      </c>
      <c r="F39" s="124" t="s">
        <v>918</v>
      </c>
      <c r="G39" s="124" t="s">
        <v>922</v>
      </c>
      <c r="H39" s="124" t="s">
        <v>933</v>
      </c>
      <c r="I39" s="124" t="s">
        <v>935</v>
      </c>
      <c r="J39" s="124" t="s">
        <v>936</v>
      </c>
      <c r="K39" s="124" t="s">
        <v>937</v>
      </c>
      <c r="L39" s="124" t="s">
        <v>939</v>
      </c>
      <c r="M39" s="124" t="s">
        <v>941</v>
      </c>
      <c r="N39" s="124" t="s">
        <v>950</v>
      </c>
      <c r="O39" s="124" t="s">
        <v>952</v>
      </c>
      <c r="P39" s="124" t="s">
        <v>953</v>
      </c>
    </row>
    <row r="40" spans="1:16" hidden="1">
      <c r="A40" s="124" t="s">
        <v>914</v>
      </c>
      <c r="B40" s="123" t="s">
        <v>922</v>
      </c>
      <c r="C40" s="124" t="s">
        <v>924</v>
      </c>
      <c r="D40" s="124" t="s">
        <v>926</v>
      </c>
      <c r="E40" s="124" t="s">
        <v>927</v>
      </c>
      <c r="F40" s="124" t="s">
        <v>918</v>
      </c>
      <c r="G40" s="124" t="s">
        <v>920</v>
      </c>
      <c r="H40" s="124" t="s">
        <v>933</v>
      </c>
      <c r="I40" s="124" t="s">
        <v>935</v>
      </c>
      <c r="J40" s="124" t="s">
        <v>936</v>
      </c>
      <c r="K40" s="124" t="s">
        <v>937</v>
      </c>
      <c r="L40" s="124" t="s">
        <v>939</v>
      </c>
      <c r="M40" s="124" t="s">
        <v>941</v>
      </c>
      <c r="N40" s="124" t="s">
        <v>950</v>
      </c>
      <c r="O40" s="124" t="s">
        <v>952</v>
      </c>
      <c r="P40" s="124" t="s">
        <v>953</v>
      </c>
    </row>
    <row r="41" spans="1:16" hidden="1">
      <c r="A41" s="124" t="s">
        <v>932</v>
      </c>
      <c r="B41" s="123" t="s">
        <v>933</v>
      </c>
      <c r="C41" s="124" t="s">
        <v>924</v>
      </c>
      <c r="D41" s="124" t="s">
        <v>926</v>
      </c>
      <c r="E41" s="124" t="s">
        <v>927</v>
      </c>
      <c r="F41" s="124" t="s">
        <v>918</v>
      </c>
      <c r="G41" s="124" t="s">
        <v>920</v>
      </c>
      <c r="H41" s="124" t="s">
        <v>922</v>
      </c>
      <c r="I41" s="124" t="s">
        <v>935</v>
      </c>
      <c r="J41" s="124" t="s">
        <v>936</v>
      </c>
      <c r="K41" s="124" t="s">
        <v>937</v>
      </c>
      <c r="L41" s="124" t="s">
        <v>939</v>
      </c>
      <c r="M41" s="124" t="s">
        <v>941</v>
      </c>
      <c r="N41" s="124" t="s">
        <v>950</v>
      </c>
      <c r="O41" s="124" t="s">
        <v>952</v>
      </c>
      <c r="P41" s="124" t="s">
        <v>953</v>
      </c>
    </row>
    <row r="42" spans="1:16" hidden="1">
      <c r="A42" s="124" t="s">
        <v>932</v>
      </c>
      <c r="B42" s="123" t="s">
        <v>935</v>
      </c>
      <c r="C42" s="124" t="s">
        <v>924</v>
      </c>
      <c r="D42" s="124" t="s">
        <v>926</v>
      </c>
      <c r="E42" s="124" t="s">
        <v>927</v>
      </c>
      <c r="F42" s="124" t="s">
        <v>918</v>
      </c>
      <c r="G42" s="124" t="s">
        <v>920</v>
      </c>
      <c r="H42" s="124" t="s">
        <v>922</v>
      </c>
      <c r="I42" s="124" t="s">
        <v>933</v>
      </c>
      <c r="J42" s="124" t="s">
        <v>936</v>
      </c>
      <c r="K42" s="124" t="s">
        <v>937</v>
      </c>
      <c r="L42" s="124" t="s">
        <v>939</v>
      </c>
      <c r="M42" s="124" t="s">
        <v>941</v>
      </c>
      <c r="N42" s="124" t="s">
        <v>950</v>
      </c>
      <c r="O42" s="124" t="s">
        <v>952</v>
      </c>
      <c r="P42" s="124" t="s">
        <v>953</v>
      </c>
    </row>
    <row r="43" spans="1:16" hidden="1">
      <c r="A43" s="124" t="s">
        <v>932</v>
      </c>
      <c r="B43" s="123" t="s">
        <v>936</v>
      </c>
      <c r="C43" s="124" t="s">
        <v>924</v>
      </c>
      <c r="D43" s="124" t="s">
        <v>926</v>
      </c>
      <c r="E43" s="124" t="s">
        <v>927</v>
      </c>
      <c r="F43" s="124" t="s">
        <v>918</v>
      </c>
      <c r="G43" s="124" t="s">
        <v>920</v>
      </c>
      <c r="H43" s="124" t="s">
        <v>922</v>
      </c>
      <c r="I43" s="124" t="s">
        <v>933</v>
      </c>
      <c r="J43" s="124" t="s">
        <v>935</v>
      </c>
      <c r="K43" s="124" t="s">
        <v>937</v>
      </c>
      <c r="L43" s="124" t="s">
        <v>939</v>
      </c>
      <c r="M43" s="124" t="s">
        <v>941</v>
      </c>
      <c r="N43" s="124" t="s">
        <v>950</v>
      </c>
      <c r="O43" s="124" t="s">
        <v>952</v>
      </c>
      <c r="P43" s="124" t="s">
        <v>953</v>
      </c>
    </row>
    <row r="44" spans="1:16" hidden="1">
      <c r="A44" s="124" t="s">
        <v>932</v>
      </c>
      <c r="B44" s="123" t="s">
        <v>937</v>
      </c>
      <c r="C44" s="124" t="s">
        <v>924</v>
      </c>
      <c r="D44" s="124" t="s">
        <v>926</v>
      </c>
      <c r="E44" s="124" t="s">
        <v>927</v>
      </c>
      <c r="F44" s="124" t="s">
        <v>918</v>
      </c>
      <c r="G44" s="124" t="s">
        <v>920</v>
      </c>
      <c r="H44" s="124" t="s">
        <v>922</v>
      </c>
      <c r="I44" s="124" t="s">
        <v>933</v>
      </c>
      <c r="J44" s="124" t="s">
        <v>935</v>
      </c>
      <c r="K44" s="124" t="s">
        <v>936</v>
      </c>
      <c r="L44" s="124" t="s">
        <v>939</v>
      </c>
      <c r="M44" s="124" t="s">
        <v>941</v>
      </c>
      <c r="N44" s="124" t="s">
        <v>950</v>
      </c>
      <c r="O44" s="124" t="s">
        <v>952</v>
      </c>
      <c r="P44" s="124" t="s">
        <v>953</v>
      </c>
    </row>
    <row r="45" spans="1:16" hidden="1">
      <c r="A45" s="124" t="s">
        <v>932</v>
      </c>
      <c r="B45" s="123" t="s">
        <v>939</v>
      </c>
      <c r="C45" s="124" t="s">
        <v>924</v>
      </c>
      <c r="D45" s="124" t="s">
        <v>926</v>
      </c>
      <c r="E45" s="124" t="s">
        <v>927</v>
      </c>
      <c r="F45" s="124" t="s">
        <v>918</v>
      </c>
      <c r="G45" s="124" t="s">
        <v>920</v>
      </c>
      <c r="H45" s="124" t="s">
        <v>922</v>
      </c>
      <c r="I45" s="124" t="s">
        <v>933</v>
      </c>
      <c r="J45" s="124" t="s">
        <v>935</v>
      </c>
      <c r="K45" s="124" t="s">
        <v>936</v>
      </c>
      <c r="L45" s="124" t="s">
        <v>937</v>
      </c>
      <c r="M45" s="124" t="s">
        <v>941</v>
      </c>
      <c r="N45" s="124" t="s">
        <v>950</v>
      </c>
      <c r="O45" s="124" t="s">
        <v>952</v>
      </c>
      <c r="P45" s="124" t="s">
        <v>953</v>
      </c>
    </row>
    <row r="46" spans="1:16" hidden="1">
      <c r="A46" s="124" t="s">
        <v>932</v>
      </c>
      <c r="B46" s="123" t="s">
        <v>941</v>
      </c>
      <c r="C46" s="124" t="s">
        <v>924</v>
      </c>
      <c r="D46" s="124" t="s">
        <v>926</v>
      </c>
      <c r="E46" s="124" t="s">
        <v>927</v>
      </c>
      <c r="F46" s="124" t="s">
        <v>918</v>
      </c>
      <c r="G46" s="124" t="s">
        <v>920</v>
      </c>
      <c r="H46" s="124" t="s">
        <v>922</v>
      </c>
      <c r="I46" s="124" t="s">
        <v>933</v>
      </c>
      <c r="J46" s="124" t="s">
        <v>935</v>
      </c>
      <c r="K46" s="124" t="s">
        <v>936</v>
      </c>
      <c r="L46" s="124" t="s">
        <v>937</v>
      </c>
      <c r="M46" s="124" t="s">
        <v>939</v>
      </c>
      <c r="N46" s="124" t="s">
        <v>950</v>
      </c>
      <c r="O46" s="124" t="s">
        <v>952</v>
      </c>
      <c r="P46" s="124" t="s">
        <v>953</v>
      </c>
    </row>
    <row r="47" spans="1:16" hidden="1">
      <c r="A47" s="124" t="s">
        <v>949</v>
      </c>
      <c r="B47" s="123" t="s">
        <v>950</v>
      </c>
      <c r="C47" s="124" t="s">
        <v>924</v>
      </c>
      <c r="D47" s="124" t="s">
        <v>926</v>
      </c>
      <c r="E47" s="124" t="s">
        <v>927</v>
      </c>
      <c r="F47" s="124" t="s">
        <v>918</v>
      </c>
      <c r="G47" s="124" t="s">
        <v>920</v>
      </c>
      <c r="H47" s="124" t="s">
        <v>922</v>
      </c>
      <c r="I47" s="124" t="s">
        <v>933</v>
      </c>
      <c r="J47" s="124" t="s">
        <v>935</v>
      </c>
      <c r="K47" s="124" t="s">
        <v>936</v>
      </c>
      <c r="L47" s="124" t="s">
        <v>937</v>
      </c>
      <c r="M47" s="124" t="s">
        <v>939</v>
      </c>
      <c r="N47" s="124" t="s">
        <v>941</v>
      </c>
      <c r="O47" s="124" t="s">
        <v>952</v>
      </c>
      <c r="P47" s="124" t="s">
        <v>953</v>
      </c>
    </row>
    <row r="48" spans="1:16" hidden="1">
      <c r="A48" s="124" t="s">
        <v>949</v>
      </c>
      <c r="B48" s="123" t="s">
        <v>952</v>
      </c>
      <c r="C48" s="124" t="s">
        <v>924</v>
      </c>
      <c r="D48" s="124" t="s">
        <v>926</v>
      </c>
      <c r="E48" s="124" t="s">
        <v>927</v>
      </c>
      <c r="F48" s="124" t="s">
        <v>918</v>
      </c>
      <c r="G48" s="124" t="s">
        <v>920</v>
      </c>
      <c r="H48" s="124" t="s">
        <v>922</v>
      </c>
      <c r="I48" s="124" t="s">
        <v>933</v>
      </c>
      <c r="J48" s="124" t="s">
        <v>935</v>
      </c>
      <c r="K48" s="124" t="s">
        <v>936</v>
      </c>
      <c r="L48" s="124" t="s">
        <v>937</v>
      </c>
      <c r="M48" s="124" t="s">
        <v>939</v>
      </c>
      <c r="N48" s="124" t="s">
        <v>941</v>
      </c>
      <c r="O48" s="124" t="s">
        <v>950</v>
      </c>
      <c r="P48" s="124" t="s">
        <v>953</v>
      </c>
    </row>
    <row r="49" spans="1:16" hidden="1">
      <c r="A49" s="124" t="s">
        <v>949</v>
      </c>
      <c r="B49" s="123" t="s">
        <v>953</v>
      </c>
      <c r="C49" s="124" t="s">
        <v>924</v>
      </c>
      <c r="D49" s="124" t="s">
        <v>926</v>
      </c>
      <c r="E49" s="124" t="s">
        <v>927</v>
      </c>
      <c r="F49" s="124" t="s">
        <v>918</v>
      </c>
      <c r="G49" s="124" t="s">
        <v>920</v>
      </c>
      <c r="H49" s="124" t="s">
        <v>922</v>
      </c>
      <c r="I49" s="124" t="s">
        <v>933</v>
      </c>
      <c r="J49" s="124" t="s">
        <v>935</v>
      </c>
      <c r="K49" s="124" t="s">
        <v>936</v>
      </c>
      <c r="L49" s="124" t="s">
        <v>937</v>
      </c>
      <c r="M49" s="124" t="s">
        <v>939</v>
      </c>
      <c r="N49" s="124" t="s">
        <v>941</v>
      </c>
      <c r="O49" s="124" t="s">
        <v>950</v>
      </c>
      <c r="P49" s="124" t="s">
        <v>952</v>
      </c>
    </row>
    <row r="50" spans="1:16" hidden="1">
      <c r="A50" s="124" t="s">
        <v>957</v>
      </c>
      <c r="B50" s="123" t="s">
        <v>966</v>
      </c>
      <c r="C50" s="124" t="s">
        <v>969</v>
      </c>
      <c r="D50" s="124" t="s">
        <v>970</v>
      </c>
      <c r="E50" s="124" t="s">
        <v>972</v>
      </c>
      <c r="F50" s="124" t="s">
        <v>975</v>
      </c>
      <c r="G50" s="124" t="s">
        <v>976</v>
      </c>
      <c r="H50" s="124" t="s">
        <v>960</v>
      </c>
      <c r="I50" s="124" t="s">
        <v>962</v>
      </c>
      <c r="J50" s="124" t="s">
        <v>964</v>
      </c>
      <c r="K50" s="124" t="s">
        <v>985</v>
      </c>
      <c r="L50" s="124" t="s">
        <v>987</v>
      </c>
      <c r="M50" s="124" t="s">
        <v>988</v>
      </c>
    </row>
    <row r="51" spans="1:16" hidden="1">
      <c r="A51" s="124" t="s">
        <v>957</v>
      </c>
      <c r="B51" s="123" t="s">
        <v>969</v>
      </c>
      <c r="C51" s="124" t="s">
        <v>966</v>
      </c>
      <c r="D51" s="124" t="s">
        <v>970</v>
      </c>
      <c r="E51" s="124" t="s">
        <v>972</v>
      </c>
      <c r="F51" s="124" t="s">
        <v>975</v>
      </c>
      <c r="G51" s="124" t="s">
        <v>976</v>
      </c>
      <c r="H51" s="124" t="s">
        <v>960</v>
      </c>
      <c r="I51" s="124" t="s">
        <v>962</v>
      </c>
      <c r="J51" s="124" t="s">
        <v>964</v>
      </c>
      <c r="K51" s="124" t="s">
        <v>985</v>
      </c>
      <c r="L51" s="124" t="s">
        <v>987</v>
      </c>
      <c r="M51" s="124" t="s">
        <v>988</v>
      </c>
    </row>
    <row r="52" spans="1:16" hidden="1">
      <c r="A52" s="124" t="s">
        <v>957</v>
      </c>
      <c r="B52" s="123" t="s">
        <v>970</v>
      </c>
      <c r="C52" s="124" t="s">
        <v>966</v>
      </c>
      <c r="D52" s="124" t="s">
        <v>969</v>
      </c>
      <c r="E52" s="124" t="s">
        <v>972</v>
      </c>
      <c r="F52" s="124" t="s">
        <v>975</v>
      </c>
      <c r="G52" s="124" t="s">
        <v>976</v>
      </c>
      <c r="H52" s="124" t="s">
        <v>960</v>
      </c>
      <c r="I52" s="124" t="s">
        <v>962</v>
      </c>
      <c r="J52" s="124" t="s">
        <v>964</v>
      </c>
      <c r="K52" s="124" t="s">
        <v>985</v>
      </c>
      <c r="L52" s="124" t="s">
        <v>987</v>
      </c>
      <c r="M52" s="124" t="s">
        <v>988</v>
      </c>
    </row>
    <row r="53" spans="1:16" hidden="1">
      <c r="A53" s="124" t="s">
        <v>957</v>
      </c>
      <c r="B53" s="123" t="s">
        <v>972</v>
      </c>
      <c r="C53" s="124" t="s">
        <v>966</v>
      </c>
      <c r="D53" s="124" t="s">
        <v>969</v>
      </c>
      <c r="E53" s="124" t="s">
        <v>970</v>
      </c>
      <c r="F53" s="124" t="s">
        <v>975</v>
      </c>
      <c r="G53" s="124" t="s">
        <v>976</v>
      </c>
      <c r="H53" s="124" t="s">
        <v>960</v>
      </c>
      <c r="I53" s="124" t="s">
        <v>962</v>
      </c>
      <c r="J53" s="124" t="s">
        <v>964</v>
      </c>
      <c r="K53" s="124" t="s">
        <v>985</v>
      </c>
      <c r="L53" s="124" t="s">
        <v>987</v>
      </c>
      <c r="M53" s="124" t="s">
        <v>988</v>
      </c>
    </row>
    <row r="54" spans="1:16" hidden="1">
      <c r="A54" s="124" t="s">
        <v>957</v>
      </c>
      <c r="B54" s="123" t="s">
        <v>975</v>
      </c>
      <c r="C54" s="124" t="s">
        <v>966</v>
      </c>
      <c r="D54" s="124" t="s">
        <v>969</v>
      </c>
      <c r="E54" s="124" t="s">
        <v>970</v>
      </c>
      <c r="F54" s="124" t="s">
        <v>972</v>
      </c>
      <c r="G54" s="124" t="s">
        <v>976</v>
      </c>
      <c r="H54" s="124" t="s">
        <v>960</v>
      </c>
      <c r="I54" s="124" t="s">
        <v>962</v>
      </c>
      <c r="J54" s="124" t="s">
        <v>964</v>
      </c>
      <c r="K54" s="124" t="s">
        <v>985</v>
      </c>
      <c r="L54" s="124" t="s">
        <v>987</v>
      </c>
      <c r="M54" s="124" t="s">
        <v>988</v>
      </c>
    </row>
    <row r="55" spans="1:16" hidden="1">
      <c r="A55" s="124" t="s">
        <v>957</v>
      </c>
      <c r="B55" s="123" t="s">
        <v>976</v>
      </c>
      <c r="C55" s="124" t="s">
        <v>966</v>
      </c>
      <c r="D55" s="124" t="s">
        <v>969</v>
      </c>
      <c r="E55" s="124" t="s">
        <v>970</v>
      </c>
      <c r="F55" s="124" t="s">
        <v>972</v>
      </c>
      <c r="G55" s="124" t="s">
        <v>975</v>
      </c>
      <c r="H55" s="124" t="s">
        <v>960</v>
      </c>
      <c r="I55" s="124" t="s">
        <v>962</v>
      </c>
      <c r="J55" s="124" t="s">
        <v>964</v>
      </c>
      <c r="K55" s="124" t="s">
        <v>985</v>
      </c>
      <c r="L55" s="124" t="s">
        <v>987</v>
      </c>
      <c r="M55" s="124" t="s">
        <v>988</v>
      </c>
    </row>
    <row r="56" spans="1:16" hidden="1">
      <c r="A56" s="124" t="s">
        <v>957</v>
      </c>
      <c r="B56" s="123" t="s">
        <v>960</v>
      </c>
      <c r="C56" s="124" t="s">
        <v>966</v>
      </c>
      <c r="D56" s="124" t="s">
        <v>969</v>
      </c>
      <c r="E56" s="124" t="s">
        <v>970</v>
      </c>
      <c r="F56" s="124" t="s">
        <v>972</v>
      </c>
      <c r="G56" s="124" t="s">
        <v>975</v>
      </c>
      <c r="H56" s="124" t="s">
        <v>976</v>
      </c>
      <c r="I56" s="124" t="s">
        <v>962</v>
      </c>
      <c r="J56" s="124" t="s">
        <v>964</v>
      </c>
      <c r="K56" s="124" t="s">
        <v>985</v>
      </c>
      <c r="L56" s="124" t="s">
        <v>987</v>
      </c>
      <c r="M56" s="124" t="s">
        <v>988</v>
      </c>
    </row>
    <row r="57" spans="1:16" hidden="1">
      <c r="A57" s="124" t="s">
        <v>957</v>
      </c>
      <c r="B57" s="123" t="s">
        <v>962</v>
      </c>
      <c r="C57" s="124" t="s">
        <v>966</v>
      </c>
      <c r="D57" s="124" t="s">
        <v>969</v>
      </c>
      <c r="E57" s="124" t="s">
        <v>970</v>
      </c>
      <c r="F57" s="124" t="s">
        <v>972</v>
      </c>
      <c r="G57" s="124" t="s">
        <v>975</v>
      </c>
      <c r="H57" s="124" t="s">
        <v>976</v>
      </c>
      <c r="I57" s="124" t="s">
        <v>960</v>
      </c>
      <c r="J57" s="124" t="s">
        <v>964</v>
      </c>
      <c r="K57" s="124" t="s">
        <v>985</v>
      </c>
      <c r="L57" s="124" t="s">
        <v>987</v>
      </c>
      <c r="M57" s="124" t="s">
        <v>988</v>
      </c>
    </row>
    <row r="58" spans="1:16" hidden="1">
      <c r="A58" s="124" t="s">
        <v>957</v>
      </c>
      <c r="B58" s="123" t="s">
        <v>964</v>
      </c>
      <c r="C58" s="124" t="s">
        <v>966</v>
      </c>
      <c r="D58" s="124" t="s">
        <v>969</v>
      </c>
      <c r="E58" s="124" t="s">
        <v>970</v>
      </c>
      <c r="F58" s="124" t="s">
        <v>972</v>
      </c>
      <c r="G58" s="124" t="s">
        <v>975</v>
      </c>
      <c r="H58" s="124" t="s">
        <v>976</v>
      </c>
      <c r="I58" s="124" t="s">
        <v>960</v>
      </c>
      <c r="J58" s="124" t="s">
        <v>962</v>
      </c>
      <c r="K58" s="124" t="s">
        <v>985</v>
      </c>
      <c r="L58" s="124" t="s">
        <v>987</v>
      </c>
      <c r="M58" s="124" t="s">
        <v>988</v>
      </c>
    </row>
    <row r="59" spans="1:16" hidden="1">
      <c r="A59" s="124" t="s">
        <v>984</v>
      </c>
      <c r="B59" s="123" t="s">
        <v>985</v>
      </c>
      <c r="C59" s="124" t="s">
        <v>966</v>
      </c>
      <c r="D59" s="124" t="s">
        <v>969</v>
      </c>
      <c r="E59" s="124" t="s">
        <v>970</v>
      </c>
      <c r="F59" s="124" t="s">
        <v>972</v>
      </c>
      <c r="G59" s="124" t="s">
        <v>975</v>
      </c>
      <c r="H59" s="124" t="s">
        <v>976</v>
      </c>
      <c r="I59" s="124" t="s">
        <v>960</v>
      </c>
      <c r="J59" s="124" t="s">
        <v>962</v>
      </c>
      <c r="K59" s="124" t="s">
        <v>964</v>
      </c>
      <c r="L59" s="124" t="s">
        <v>987</v>
      </c>
      <c r="M59" s="124" t="s">
        <v>988</v>
      </c>
    </row>
    <row r="60" spans="1:16" hidden="1">
      <c r="A60" s="124" t="s">
        <v>984</v>
      </c>
      <c r="B60" s="123" t="s">
        <v>987</v>
      </c>
      <c r="C60" s="124" t="s">
        <v>966</v>
      </c>
      <c r="D60" s="124" t="s">
        <v>969</v>
      </c>
      <c r="E60" s="124" t="s">
        <v>970</v>
      </c>
      <c r="F60" s="124" t="s">
        <v>972</v>
      </c>
      <c r="G60" s="124" t="s">
        <v>975</v>
      </c>
      <c r="H60" s="124" t="s">
        <v>976</v>
      </c>
      <c r="I60" s="124" t="s">
        <v>960</v>
      </c>
      <c r="J60" s="124" t="s">
        <v>962</v>
      </c>
      <c r="K60" s="124" t="s">
        <v>964</v>
      </c>
      <c r="L60" s="124" t="s">
        <v>985</v>
      </c>
      <c r="M60" s="124" t="s">
        <v>988</v>
      </c>
    </row>
    <row r="61" spans="1:16" hidden="1">
      <c r="A61" s="124" t="s">
        <v>984</v>
      </c>
      <c r="B61" s="123" t="s">
        <v>988</v>
      </c>
      <c r="C61" s="124" t="s">
        <v>966</v>
      </c>
      <c r="D61" s="124" t="s">
        <v>969</v>
      </c>
      <c r="E61" s="124" t="s">
        <v>970</v>
      </c>
      <c r="F61" s="124" t="s">
        <v>972</v>
      </c>
      <c r="G61" s="124" t="s">
        <v>975</v>
      </c>
      <c r="H61" s="124" t="s">
        <v>976</v>
      </c>
      <c r="I61" s="124" t="s">
        <v>960</v>
      </c>
      <c r="J61" s="124" t="s">
        <v>962</v>
      </c>
      <c r="K61" s="124" t="s">
        <v>964</v>
      </c>
      <c r="L61" s="124" t="s">
        <v>985</v>
      </c>
      <c r="M61" s="124" t="s">
        <v>987</v>
      </c>
    </row>
    <row r="62" spans="1:16" hidden="1">
      <c r="A62" s="124" t="s">
        <v>990</v>
      </c>
      <c r="B62" s="123" t="s">
        <v>999</v>
      </c>
      <c r="C62" s="124" t="s">
        <v>1002</v>
      </c>
      <c r="D62" s="124" t="s">
        <v>1003</v>
      </c>
      <c r="E62" s="124" t="s">
        <v>1005</v>
      </c>
      <c r="F62" s="124" t="s">
        <v>1007</v>
      </c>
      <c r="G62" s="124" t="s">
        <v>1009</v>
      </c>
      <c r="H62" s="124" t="s">
        <v>993</v>
      </c>
      <c r="I62" s="124" t="s">
        <v>995</v>
      </c>
      <c r="J62" s="124" t="s">
        <v>997</v>
      </c>
      <c r="K62" s="124" t="s">
        <v>1013</v>
      </c>
      <c r="L62" s="124" t="s">
        <v>1015</v>
      </c>
      <c r="M62" s="124" t="s">
        <v>1017</v>
      </c>
    </row>
    <row r="63" spans="1:16" hidden="1">
      <c r="A63" s="124" t="s">
        <v>990</v>
      </c>
      <c r="B63" s="123" t="s">
        <v>1002</v>
      </c>
      <c r="C63" s="124" t="s">
        <v>999</v>
      </c>
      <c r="D63" s="124" t="s">
        <v>1003</v>
      </c>
      <c r="E63" s="124" t="s">
        <v>1005</v>
      </c>
      <c r="F63" s="124" t="s">
        <v>1007</v>
      </c>
      <c r="G63" s="124" t="s">
        <v>1009</v>
      </c>
      <c r="H63" s="124" t="s">
        <v>993</v>
      </c>
      <c r="I63" s="124" t="s">
        <v>995</v>
      </c>
      <c r="J63" s="124" t="s">
        <v>997</v>
      </c>
      <c r="K63" s="124" t="s">
        <v>1013</v>
      </c>
      <c r="L63" s="124" t="s">
        <v>1015</v>
      </c>
      <c r="M63" s="124" t="s">
        <v>1017</v>
      </c>
    </row>
    <row r="64" spans="1:16" hidden="1">
      <c r="A64" s="124" t="s">
        <v>990</v>
      </c>
      <c r="B64" s="123" t="s">
        <v>1003</v>
      </c>
      <c r="C64" s="124" t="s">
        <v>999</v>
      </c>
      <c r="D64" s="124" t="s">
        <v>1002</v>
      </c>
      <c r="E64" s="124" t="s">
        <v>1005</v>
      </c>
      <c r="F64" s="124" t="s">
        <v>1007</v>
      </c>
      <c r="G64" s="124" t="s">
        <v>1009</v>
      </c>
      <c r="H64" s="124" t="s">
        <v>993</v>
      </c>
      <c r="I64" s="124" t="s">
        <v>995</v>
      </c>
      <c r="J64" s="124" t="s">
        <v>997</v>
      </c>
      <c r="K64" s="124" t="s">
        <v>1013</v>
      </c>
      <c r="L64" s="124" t="s">
        <v>1015</v>
      </c>
      <c r="M64" s="124" t="s">
        <v>1017</v>
      </c>
    </row>
    <row r="65" spans="1:13" hidden="1">
      <c r="A65" s="124" t="s">
        <v>990</v>
      </c>
      <c r="B65" s="123" t="s">
        <v>1005</v>
      </c>
      <c r="C65" s="124" t="s">
        <v>999</v>
      </c>
      <c r="D65" s="124" t="s">
        <v>1002</v>
      </c>
      <c r="E65" s="124" t="s">
        <v>1003</v>
      </c>
      <c r="F65" s="124" t="s">
        <v>1007</v>
      </c>
      <c r="G65" s="124" t="s">
        <v>1009</v>
      </c>
      <c r="H65" s="124" t="s">
        <v>993</v>
      </c>
      <c r="I65" s="124" t="s">
        <v>995</v>
      </c>
      <c r="J65" s="124" t="s">
        <v>997</v>
      </c>
      <c r="K65" s="124" t="s">
        <v>1013</v>
      </c>
      <c r="L65" s="124" t="s">
        <v>1015</v>
      </c>
      <c r="M65" s="124" t="s">
        <v>1017</v>
      </c>
    </row>
    <row r="66" spans="1:13" hidden="1">
      <c r="A66" s="124" t="s">
        <v>990</v>
      </c>
      <c r="B66" s="123" t="s">
        <v>1007</v>
      </c>
      <c r="C66" s="124" t="s">
        <v>999</v>
      </c>
      <c r="D66" s="124" t="s">
        <v>1002</v>
      </c>
      <c r="E66" s="124" t="s">
        <v>1003</v>
      </c>
      <c r="F66" s="124" t="s">
        <v>1005</v>
      </c>
      <c r="G66" s="124" t="s">
        <v>1009</v>
      </c>
      <c r="H66" s="124" t="s">
        <v>993</v>
      </c>
      <c r="I66" s="124" t="s">
        <v>995</v>
      </c>
      <c r="J66" s="124" t="s">
        <v>997</v>
      </c>
      <c r="K66" s="124" t="s">
        <v>1013</v>
      </c>
      <c r="L66" s="124" t="s">
        <v>1015</v>
      </c>
      <c r="M66" s="124" t="s">
        <v>1017</v>
      </c>
    </row>
    <row r="67" spans="1:13" hidden="1">
      <c r="A67" s="124" t="s">
        <v>990</v>
      </c>
      <c r="B67" s="123" t="s">
        <v>1009</v>
      </c>
      <c r="C67" s="124" t="s">
        <v>999</v>
      </c>
      <c r="D67" s="124" t="s">
        <v>1002</v>
      </c>
      <c r="E67" s="124" t="s">
        <v>1003</v>
      </c>
      <c r="F67" s="124" t="s">
        <v>1005</v>
      </c>
      <c r="G67" s="124" t="s">
        <v>1007</v>
      </c>
      <c r="H67" s="124" t="s">
        <v>993</v>
      </c>
      <c r="I67" s="124" t="s">
        <v>995</v>
      </c>
      <c r="J67" s="124" t="s">
        <v>997</v>
      </c>
      <c r="K67" s="124" t="s">
        <v>1013</v>
      </c>
      <c r="L67" s="124" t="s">
        <v>1015</v>
      </c>
      <c r="M67" s="124" t="s">
        <v>1017</v>
      </c>
    </row>
    <row r="68" spans="1:13" hidden="1">
      <c r="A68" s="124" t="s">
        <v>990</v>
      </c>
      <c r="B68" s="123" t="s">
        <v>993</v>
      </c>
      <c r="C68" s="124" t="s">
        <v>999</v>
      </c>
      <c r="D68" s="124" t="s">
        <v>1002</v>
      </c>
      <c r="E68" s="124" t="s">
        <v>1003</v>
      </c>
      <c r="F68" s="124" t="s">
        <v>1005</v>
      </c>
      <c r="G68" s="124" t="s">
        <v>1007</v>
      </c>
      <c r="H68" s="124" t="s">
        <v>1009</v>
      </c>
      <c r="I68" s="124" t="s">
        <v>995</v>
      </c>
      <c r="J68" s="124" t="s">
        <v>997</v>
      </c>
      <c r="K68" s="124" t="s">
        <v>1013</v>
      </c>
      <c r="L68" s="124" t="s">
        <v>1015</v>
      </c>
      <c r="M68" s="124" t="s">
        <v>1017</v>
      </c>
    </row>
    <row r="69" spans="1:13" hidden="1">
      <c r="A69" s="124" t="s">
        <v>990</v>
      </c>
      <c r="B69" s="123" t="s">
        <v>995</v>
      </c>
      <c r="C69" s="124" t="s">
        <v>999</v>
      </c>
      <c r="D69" s="124" t="s">
        <v>1002</v>
      </c>
      <c r="E69" s="124" t="s">
        <v>1003</v>
      </c>
      <c r="F69" s="124" t="s">
        <v>1005</v>
      </c>
      <c r="G69" s="124" t="s">
        <v>1007</v>
      </c>
      <c r="H69" s="124" t="s">
        <v>1009</v>
      </c>
      <c r="I69" s="124" t="s">
        <v>993</v>
      </c>
      <c r="J69" s="124" t="s">
        <v>997</v>
      </c>
      <c r="K69" s="124" t="s">
        <v>1013</v>
      </c>
      <c r="L69" s="124" t="s">
        <v>1015</v>
      </c>
      <c r="M69" s="124" t="s">
        <v>1017</v>
      </c>
    </row>
    <row r="70" spans="1:13" hidden="1">
      <c r="A70" s="124" t="s">
        <v>990</v>
      </c>
      <c r="B70" s="123" t="s">
        <v>997</v>
      </c>
      <c r="C70" s="124" t="s">
        <v>999</v>
      </c>
      <c r="D70" s="124" t="s">
        <v>1002</v>
      </c>
      <c r="E70" s="124" t="s">
        <v>1003</v>
      </c>
      <c r="F70" s="124" t="s">
        <v>1005</v>
      </c>
      <c r="G70" s="124" t="s">
        <v>1007</v>
      </c>
      <c r="H70" s="124" t="s">
        <v>1009</v>
      </c>
      <c r="I70" s="124" t="s">
        <v>993</v>
      </c>
      <c r="J70" s="124" t="s">
        <v>995</v>
      </c>
      <c r="K70" s="124" t="s">
        <v>1013</v>
      </c>
      <c r="L70" s="124" t="s">
        <v>1015</v>
      </c>
      <c r="M70" s="124" t="s">
        <v>1017</v>
      </c>
    </row>
    <row r="71" spans="1:13" hidden="1">
      <c r="A71" s="124" t="s">
        <v>1012</v>
      </c>
      <c r="B71" s="123" t="s">
        <v>1013</v>
      </c>
      <c r="C71" s="124" t="s">
        <v>999</v>
      </c>
      <c r="D71" s="124" t="s">
        <v>1002</v>
      </c>
      <c r="E71" s="124" t="s">
        <v>1003</v>
      </c>
      <c r="F71" s="124" t="s">
        <v>1005</v>
      </c>
      <c r="G71" s="124" t="s">
        <v>1007</v>
      </c>
      <c r="H71" s="124" t="s">
        <v>1009</v>
      </c>
      <c r="I71" s="124" t="s">
        <v>993</v>
      </c>
      <c r="J71" s="124" t="s">
        <v>995</v>
      </c>
      <c r="K71" s="124" t="s">
        <v>997</v>
      </c>
      <c r="L71" s="124" t="s">
        <v>1015</v>
      </c>
      <c r="M71" s="124" t="s">
        <v>1017</v>
      </c>
    </row>
    <row r="72" spans="1:13" hidden="1">
      <c r="A72" s="124" t="s">
        <v>1012</v>
      </c>
      <c r="B72" s="123" t="s">
        <v>1015</v>
      </c>
      <c r="C72" s="124" t="s">
        <v>999</v>
      </c>
      <c r="D72" s="124" t="s">
        <v>1002</v>
      </c>
      <c r="E72" s="124" t="s">
        <v>1003</v>
      </c>
      <c r="F72" s="124" t="s">
        <v>1005</v>
      </c>
      <c r="G72" s="124" t="s">
        <v>1007</v>
      </c>
      <c r="H72" s="124" t="s">
        <v>1009</v>
      </c>
      <c r="I72" s="124" t="s">
        <v>993</v>
      </c>
      <c r="J72" s="124" t="s">
        <v>995</v>
      </c>
      <c r="K72" s="124" t="s">
        <v>997</v>
      </c>
      <c r="L72" s="124" t="s">
        <v>1013</v>
      </c>
      <c r="M72" s="124" t="s">
        <v>1017</v>
      </c>
    </row>
    <row r="73" spans="1:13" hidden="1">
      <c r="A73" s="124" t="s">
        <v>1012</v>
      </c>
      <c r="B73" s="123" t="s">
        <v>1017</v>
      </c>
      <c r="C73" s="124" t="s">
        <v>999</v>
      </c>
      <c r="D73" s="124" t="s">
        <v>1002</v>
      </c>
      <c r="E73" s="124" t="s">
        <v>1003</v>
      </c>
      <c r="F73" s="124" t="s">
        <v>1005</v>
      </c>
      <c r="G73" s="124" t="s">
        <v>1007</v>
      </c>
      <c r="H73" s="124" t="s">
        <v>1009</v>
      </c>
      <c r="I73" s="124" t="s">
        <v>993</v>
      </c>
      <c r="J73" s="124" t="s">
        <v>995</v>
      </c>
      <c r="K73" s="124" t="s">
        <v>997</v>
      </c>
      <c r="L73" s="124" t="s">
        <v>1013</v>
      </c>
      <c r="M73" s="124" t="s">
        <v>1015</v>
      </c>
    </row>
    <row r="74" spans="1:13" hidden="1">
      <c r="A74" s="124" t="s">
        <v>1020</v>
      </c>
      <c r="B74" s="123" t="s">
        <v>1029</v>
      </c>
      <c r="C74" s="124" t="s">
        <v>1030</v>
      </c>
      <c r="D74" s="124" t="s">
        <v>1031</v>
      </c>
      <c r="E74" s="124" t="s">
        <v>1033</v>
      </c>
      <c r="F74" s="124" t="s">
        <v>1035</v>
      </c>
      <c r="G74" s="124" t="s">
        <v>1036</v>
      </c>
      <c r="H74" s="124" t="s">
        <v>1023</v>
      </c>
      <c r="I74" s="124" t="s">
        <v>1025</v>
      </c>
      <c r="J74" s="124" t="s">
        <v>1027</v>
      </c>
      <c r="K74" s="124" t="s">
        <v>1040</v>
      </c>
      <c r="L74" s="124" t="s">
        <v>1042</v>
      </c>
      <c r="M74" s="124" t="s">
        <v>1043</v>
      </c>
    </row>
    <row r="75" spans="1:13" hidden="1">
      <c r="A75" s="124" t="s">
        <v>1020</v>
      </c>
      <c r="B75" s="123" t="s">
        <v>1030</v>
      </c>
      <c r="C75" s="124" t="s">
        <v>1029</v>
      </c>
      <c r="D75" s="124" t="s">
        <v>1031</v>
      </c>
      <c r="E75" s="124" t="s">
        <v>1033</v>
      </c>
      <c r="F75" s="124" t="s">
        <v>1035</v>
      </c>
      <c r="G75" s="124" t="s">
        <v>1036</v>
      </c>
      <c r="H75" s="124" t="s">
        <v>1023</v>
      </c>
      <c r="I75" s="124" t="s">
        <v>1025</v>
      </c>
      <c r="J75" s="124" t="s">
        <v>1027</v>
      </c>
      <c r="K75" s="124" t="s">
        <v>1040</v>
      </c>
      <c r="L75" s="124" t="s">
        <v>1042</v>
      </c>
      <c r="M75" s="124" t="s">
        <v>1043</v>
      </c>
    </row>
    <row r="76" spans="1:13" hidden="1">
      <c r="A76" s="124" t="s">
        <v>1020</v>
      </c>
      <c r="B76" s="123" t="s">
        <v>1031</v>
      </c>
      <c r="C76" s="124" t="s">
        <v>1029</v>
      </c>
      <c r="D76" s="124" t="s">
        <v>1030</v>
      </c>
      <c r="E76" s="124" t="s">
        <v>1033</v>
      </c>
      <c r="F76" s="124" t="s">
        <v>1035</v>
      </c>
      <c r="G76" s="124" t="s">
        <v>1036</v>
      </c>
      <c r="H76" s="124" t="s">
        <v>1023</v>
      </c>
      <c r="I76" s="124" t="s">
        <v>1025</v>
      </c>
      <c r="J76" s="124" t="s">
        <v>1027</v>
      </c>
      <c r="K76" s="124" t="s">
        <v>1040</v>
      </c>
      <c r="L76" s="124" t="s">
        <v>1042</v>
      </c>
      <c r="M76" s="124" t="s">
        <v>1043</v>
      </c>
    </row>
    <row r="77" spans="1:13" hidden="1">
      <c r="A77" s="124" t="s">
        <v>1020</v>
      </c>
      <c r="B77" s="123" t="s">
        <v>1033</v>
      </c>
      <c r="C77" s="124" t="s">
        <v>1029</v>
      </c>
      <c r="D77" s="124" t="s">
        <v>1030</v>
      </c>
      <c r="E77" s="124" t="s">
        <v>1031</v>
      </c>
      <c r="F77" s="124" t="s">
        <v>1035</v>
      </c>
      <c r="G77" s="124" t="s">
        <v>1036</v>
      </c>
      <c r="H77" s="124" t="s">
        <v>1023</v>
      </c>
      <c r="I77" s="124" t="s">
        <v>1025</v>
      </c>
      <c r="J77" s="124" t="s">
        <v>1027</v>
      </c>
      <c r="K77" s="124" t="s">
        <v>1040</v>
      </c>
      <c r="L77" s="124" t="s">
        <v>1042</v>
      </c>
      <c r="M77" s="124" t="s">
        <v>1043</v>
      </c>
    </row>
    <row r="78" spans="1:13" hidden="1">
      <c r="A78" s="124" t="s">
        <v>1020</v>
      </c>
      <c r="B78" s="123" t="s">
        <v>1035</v>
      </c>
      <c r="C78" s="124" t="s">
        <v>1029</v>
      </c>
      <c r="D78" s="124" t="s">
        <v>1030</v>
      </c>
      <c r="E78" s="124" t="s">
        <v>1031</v>
      </c>
      <c r="F78" s="124" t="s">
        <v>1033</v>
      </c>
      <c r="G78" s="124" t="s">
        <v>1036</v>
      </c>
      <c r="H78" s="124" t="s">
        <v>1023</v>
      </c>
      <c r="I78" s="124" t="s">
        <v>1025</v>
      </c>
      <c r="J78" s="124" t="s">
        <v>1027</v>
      </c>
      <c r="K78" s="124" t="s">
        <v>1040</v>
      </c>
      <c r="L78" s="124" t="s">
        <v>1042</v>
      </c>
      <c r="M78" s="124" t="s">
        <v>1043</v>
      </c>
    </row>
    <row r="79" spans="1:13" hidden="1">
      <c r="A79" s="124" t="s">
        <v>1020</v>
      </c>
      <c r="B79" s="123" t="s">
        <v>1036</v>
      </c>
      <c r="C79" s="124" t="s">
        <v>1029</v>
      </c>
      <c r="D79" s="124" t="s">
        <v>1030</v>
      </c>
      <c r="E79" s="124" t="s">
        <v>1031</v>
      </c>
      <c r="F79" s="124" t="s">
        <v>1033</v>
      </c>
      <c r="G79" s="124" t="s">
        <v>1035</v>
      </c>
      <c r="H79" s="124" t="s">
        <v>1023</v>
      </c>
      <c r="I79" s="124" t="s">
        <v>1025</v>
      </c>
      <c r="J79" s="124" t="s">
        <v>1027</v>
      </c>
      <c r="K79" s="124" t="s">
        <v>1040</v>
      </c>
      <c r="L79" s="124" t="s">
        <v>1042</v>
      </c>
      <c r="M79" s="124" t="s">
        <v>1043</v>
      </c>
    </row>
    <row r="80" spans="1:13" hidden="1">
      <c r="A80" s="124" t="s">
        <v>1020</v>
      </c>
      <c r="B80" s="123" t="s">
        <v>1023</v>
      </c>
      <c r="C80" s="124" t="s">
        <v>1029</v>
      </c>
      <c r="D80" s="124" t="s">
        <v>1030</v>
      </c>
      <c r="E80" s="124" t="s">
        <v>1031</v>
      </c>
      <c r="F80" s="124" t="s">
        <v>1033</v>
      </c>
      <c r="G80" s="124" t="s">
        <v>1035</v>
      </c>
      <c r="H80" s="124" t="s">
        <v>1036</v>
      </c>
      <c r="I80" s="124" t="s">
        <v>1025</v>
      </c>
      <c r="J80" s="124" t="s">
        <v>1027</v>
      </c>
      <c r="K80" s="124" t="s">
        <v>1040</v>
      </c>
      <c r="L80" s="124" t="s">
        <v>1042</v>
      </c>
      <c r="M80" s="124" t="s">
        <v>1043</v>
      </c>
    </row>
    <row r="81" spans="1:32" hidden="1">
      <c r="A81" s="124" t="s">
        <v>1020</v>
      </c>
      <c r="B81" s="123" t="s">
        <v>1025</v>
      </c>
      <c r="C81" s="124" t="s">
        <v>1029</v>
      </c>
      <c r="D81" s="124" t="s">
        <v>1030</v>
      </c>
      <c r="E81" s="124" t="s">
        <v>1031</v>
      </c>
      <c r="F81" s="124" t="s">
        <v>1033</v>
      </c>
      <c r="G81" s="124" t="s">
        <v>1035</v>
      </c>
      <c r="H81" s="124" t="s">
        <v>1036</v>
      </c>
      <c r="I81" s="124" t="s">
        <v>1023</v>
      </c>
      <c r="J81" s="124" t="s">
        <v>1027</v>
      </c>
      <c r="K81" s="124" t="s">
        <v>1040</v>
      </c>
      <c r="L81" s="124" t="s">
        <v>1042</v>
      </c>
      <c r="M81" s="124" t="s">
        <v>1043</v>
      </c>
    </row>
    <row r="82" spans="1:32" hidden="1">
      <c r="A82" s="124" t="s">
        <v>1020</v>
      </c>
      <c r="B82" s="123" t="s">
        <v>1027</v>
      </c>
      <c r="C82" s="124" t="s">
        <v>1029</v>
      </c>
      <c r="D82" s="124" t="s">
        <v>1030</v>
      </c>
      <c r="E82" s="124" t="s">
        <v>1031</v>
      </c>
      <c r="F82" s="124" t="s">
        <v>1033</v>
      </c>
      <c r="G82" s="124" t="s">
        <v>1035</v>
      </c>
      <c r="H82" s="124" t="s">
        <v>1036</v>
      </c>
      <c r="I82" s="124" t="s">
        <v>1023</v>
      </c>
      <c r="J82" s="124" t="s">
        <v>1025</v>
      </c>
      <c r="K82" s="124" t="s">
        <v>1040</v>
      </c>
      <c r="L82" s="124" t="s">
        <v>1042</v>
      </c>
      <c r="M82" s="124" t="s">
        <v>1043</v>
      </c>
    </row>
    <row r="83" spans="1:32" hidden="1">
      <c r="A83" s="124" t="s">
        <v>1039</v>
      </c>
      <c r="B83" s="123" t="s">
        <v>1040</v>
      </c>
      <c r="C83" s="124" t="s">
        <v>1029</v>
      </c>
      <c r="D83" s="124" t="s">
        <v>1030</v>
      </c>
      <c r="E83" s="124" t="s">
        <v>1031</v>
      </c>
      <c r="F83" s="124" t="s">
        <v>1033</v>
      </c>
      <c r="G83" s="124" t="s">
        <v>1035</v>
      </c>
      <c r="H83" s="124" t="s">
        <v>1036</v>
      </c>
      <c r="I83" s="124" t="s">
        <v>1023</v>
      </c>
      <c r="J83" s="124" t="s">
        <v>1025</v>
      </c>
      <c r="K83" s="124" t="s">
        <v>1027</v>
      </c>
      <c r="L83" s="124" t="s">
        <v>1042</v>
      </c>
      <c r="M83" s="124" t="s">
        <v>1043</v>
      </c>
    </row>
    <row r="84" spans="1:32" hidden="1">
      <c r="A84" s="124" t="s">
        <v>1039</v>
      </c>
      <c r="B84" s="123" t="s">
        <v>1042</v>
      </c>
      <c r="C84" s="124" t="s">
        <v>1029</v>
      </c>
      <c r="D84" s="124" t="s">
        <v>1030</v>
      </c>
      <c r="E84" s="124" t="s">
        <v>1031</v>
      </c>
      <c r="F84" s="124" t="s">
        <v>1033</v>
      </c>
      <c r="G84" s="124" t="s">
        <v>1035</v>
      </c>
      <c r="H84" s="124" t="s">
        <v>1036</v>
      </c>
      <c r="I84" s="124" t="s">
        <v>1023</v>
      </c>
      <c r="J84" s="124" t="s">
        <v>1025</v>
      </c>
      <c r="K84" s="124" t="s">
        <v>1027</v>
      </c>
      <c r="L84" s="124" t="s">
        <v>1040</v>
      </c>
      <c r="M84" s="124" t="s">
        <v>1043</v>
      </c>
    </row>
    <row r="85" spans="1:32" hidden="1">
      <c r="A85" s="124" t="s">
        <v>1039</v>
      </c>
      <c r="B85" s="123" t="s">
        <v>1043</v>
      </c>
      <c r="C85" s="124" t="s">
        <v>1029</v>
      </c>
      <c r="D85" s="124" t="s">
        <v>1030</v>
      </c>
      <c r="E85" s="124" t="s">
        <v>1031</v>
      </c>
      <c r="F85" s="124" t="s">
        <v>1033</v>
      </c>
      <c r="G85" s="124" t="s">
        <v>1035</v>
      </c>
      <c r="H85" s="124" t="s">
        <v>1036</v>
      </c>
      <c r="I85" s="124" t="s">
        <v>1023</v>
      </c>
      <c r="J85" s="124" t="s">
        <v>1025</v>
      </c>
      <c r="K85" s="124" t="s">
        <v>1027</v>
      </c>
      <c r="L85" s="124" t="s">
        <v>1040</v>
      </c>
      <c r="M85" s="124" t="s">
        <v>1042</v>
      </c>
    </row>
    <row r="86" spans="1:32" hidden="1">
      <c r="A86" s="124" t="s">
        <v>1045</v>
      </c>
      <c r="B86" s="123" t="s">
        <v>1048</v>
      </c>
      <c r="C86" s="124" t="s">
        <v>1050</v>
      </c>
      <c r="D86" s="124" t="s">
        <v>1052</v>
      </c>
      <c r="E86" s="124" t="s">
        <v>1053</v>
      </c>
      <c r="F86" s="124" t="s">
        <v>1055</v>
      </c>
      <c r="G86" s="124" t="s">
        <v>1056</v>
      </c>
      <c r="H86" s="124" t="s">
        <v>1059</v>
      </c>
      <c r="I86" s="124" t="s">
        <v>1061</v>
      </c>
      <c r="J86" s="124" t="s">
        <v>1062</v>
      </c>
    </row>
    <row r="87" spans="1:32" hidden="1">
      <c r="A87" s="124" t="s">
        <v>1045</v>
      </c>
      <c r="B87" s="123" t="s">
        <v>1050</v>
      </c>
      <c r="C87" s="124" t="s">
        <v>1048</v>
      </c>
      <c r="D87" s="124" t="s">
        <v>1052</v>
      </c>
      <c r="E87" s="124" t="s">
        <v>1053</v>
      </c>
      <c r="F87" s="124" t="s">
        <v>1055</v>
      </c>
      <c r="G87" s="124" t="s">
        <v>1056</v>
      </c>
      <c r="H87" s="124" t="s">
        <v>1059</v>
      </c>
      <c r="I87" s="124" t="s">
        <v>1061</v>
      </c>
      <c r="J87" s="124" t="s">
        <v>1062</v>
      </c>
    </row>
    <row r="88" spans="1:32" hidden="1">
      <c r="A88" s="124" t="s">
        <v>1045</v>
      </c>
      <c r="B88" s="123" t="s">
        <v>1052</v>
      </c>
      <c r="C88" s="124" t="s">
        <v>1048</v>
      </c>
      <c r="D88" s="124" t="s">
        <v>1050</v>
      </c>
      <c r="E88" s="124" t="s">
        <v>1053</v>
      </c>
      <c r="F88" s="124" t="s">
        <v>1055</v>
      </c>
      <c r="G88" s="124" t="s">
        <v>1056</v>
      </c>
      <c r="H88" s="124" t="s">
        <v>1059</v>
      </c>
      <c r="I88" s="124" t="s">
        <v>1061</v>
      </c>
      <c r="J88" s="124" t="s">
        <v>1062</v>
      </c>
    </row>
    <row r="89" spans="1:32" hidden="1">
      <c r="A89" s="124" t="s">
        <v>1045</v>
      </c>
      <c r="B89" s="123" t="s">
        <v>1053</v>
      </c>
      <c r="C89" s="124" t="s">
        <v>1048</v>
      </c>
      <c r="D89" s="124" t="s">
        <v>1050</v>
      </c>
      <c r="E89" s="124" t="s">
        <v>1052</v>
      </c>
      <c r="F89" s="124" t="s">
        <v>1055</v>
      </c>
      <c r="G89" s="124" t="s">
        <v>1056</v>
      </c>
      <c r="H89" s="124" t="s">
        <v>1059</v>
      </c>
      <c r="I89" s="124" t="s">
        <v>1061</v>
      </c>
      <c r="J89" s="124" t="s">
        <v>1062</v>
      </c>
    </row>
    <row r="90" spans="1:32" hidden="1">
      <c r="A90" s="124" t="s">
        <v>1045</v>
      </c>
      <c r="B90" s="123" t="s">
        <v>1055</v>
      </c>
      <c r="C90" s="124" t="s">
        <v>1048</v>
      </c>
      <c r="D90" s="124" t="s">
        <v>1050</v>
      </c>
      <c r="E90" s="124" t="s">
        <v>1052</v>
      </c>
      <c r="F90" s="124" t="s">
        <v>1053</v>
      </c>
      <c r="G90" s="124" t="s">
        <v>1056</v>
      </c>
      <c r="H90" s="124" t="s">
        <v>1059</v>
      </c>
      <c r="I90" s="124" t="s">
        <v>1061</v>
      </c>
      <c r="J90" s="124" t="s">
        <v>1062</v>
      </c>
    </row>
    <row r="91" spans="1:32" hidden="1">
      <c r="A91" s="124" t="s">
        <v>1045</v>
      </c>
      <c r="B91" s="123" t="s">
        <v>1056</v>
      </c>
      <c r="C91" s="124" t="s">
        <v>1048</v>
      </c>
      <c r="D91" s="124" t="s">
        <v>1050</v>
      </c>
      <c r="E91" s="124" t="s">
        <v>1052</v>
      </c>
      <c r="F91" s="124" t="s">
        <v>1053</v>
      </c>
      <c r="G91" s="124" t="s">
        <v>1055</v>
      </c>
      <c r="H91" s="124" t="s">
        <v>1059</v>
      </c>
      <c r="I91" s="124" t="s">
        <v>1061</v>
      </c>
      <c r="J91" s="124" t="s">
        <v>1062</v>
      </c>
    </row>
    <row r="92" spans="1:32" hidden="1">
      <c r="A92" s="124" t="s">
        <v>1058</v>
      </c>
      <c r="B92" s="123" t="s">
        <v>1059</v>
      </c>
      <c r="C92" s="124" t="s">
        <v>1048</v>
      </c>
      <c r="D92" s="124" t="s">
        <v>1050</v>
      </c>
      <c r="E92" s="124" t="s">
        <v>1052</v>
      </c>
      <c r="F92" s="124" t="s">
        <v>1053</v>
      </c>
      <c r="G92" s="124" t="s">
        <v>1055</v>
      </c>
      <c r="H92" s="124" t="s">
        <v>1056</v>
      </c>
      <c r="I92" s="124" t="s">
        <v>1061</v>
      </c>
      <c r="J92" s="124" t="s">
        <v>1062</v>
      </c>
    </row>
    <row r="93" spans="1:32" hidden="1">
      <c r="A93" s="124" t="s">
        <v>1058</v>
      </c>
      <c r="B93" s="123" t="s">
        <v>1061</v>
      </c>
      <c r="C93" s="124" t="s">
        <v>1048</v>
      </c>
      <c r="D93" s="124" t="s">
        <v>1050</v>
      </c>
      <c r="E93" s="124" t="s">
        <v>1052</v>
      </c>
      <c r="F93" s="124" t="s">
        <v>1053</v>
      </c>
      <c r="G93" s="124" t="s">
        <v>1055</v>
      </c>
      <c r="H93" s="124" t="s">
        <v>1056</v>
      </c>
      <c r="I93" s="124" t="s">
        <v>1059</v>
      </c>
      <c r="J93" s="124" t="s">
        <v>1062</v>
      </c>
    </row>
    <row r="94" spans="1:32" hidden="1">
      <c r="A94" s="124" t="s">
        <v>1058</v>
      </c>
      <c r="B94" s="123" t="s">
        <v>1062</v>
      </c>
      <c r="C94" s="124" t="s">
        <v>1048</v>
      </c>
      <c r="D94" s="124" t="s">
        <v>1050</v>
      </c>
      <c r="E94" s="124" t="s">
        <v>1052</v>
      </c>
      <c r="F94" s="124" t="s">
        <v>1053</v>
      </c>
      <c r="G94" s="124" t="s">
        <v>1055</v>
      </c>
      <c r="H94" s="124" t="s">
        <v>1056</v>
      </c>
      <c r="I94" s="124" t="s">
        <v>1059</v>
      </c>
      <c r="J94" s="124" t="s">
        <v>1061</v>
      </c>
    </row>
    <row r="95" spans="1:32" hidden="1">
      <c r="A95" s="124" t="s">
        <v>1064</v>
      </c>
      <c r="B95" s="123" t="s">
        <v>1067</v>
      </c>
      <c r="C95" s="124" t="s">
        <v>1069</v>
      </c>
      <c r="D95" s="124" t="s">
        <v>1071</v>
      </c>
      <c r="E95" s="124" t="s">
        <v>1072</v>
      </c>
      <c r="F95" s="124" t="s">
        <v>1075</v>
      </c>
      <c r="G95" s="124" t="s">
        <v>1078</v>
      </c>
      <c r="H95" s="124" t="s">
        <v>1081</v>
      </c>
      <c r="I95" s="124" t="s">
        <v>1084</v>
      </c>
      <c r="J95" s="124" t="s">
        <v>1101</v>
      </c>
      <c r="K95" s="124" t="s">
        <v>1102</v>
      </c>
      <c r="L95" s="124" t="s">
        <v>1103</v>
      </c>
      <c r="M95" s="124" t="s">
        <v>1104</v>
      </c>
      <c r="N95" s="124" t="s">
        <v>1105</v>
      </c>
      <c r="O95" s="124" t="s">
        <v>1114</v>
      </c>
      <c r="P95" s="124" t="s">
        <v>1115</v>
      </c>
      <c r="Q95" s="124" t="s">
        <v>1117</v>
      </c>
      <c r="R95" s="124" t="s">
        <v>1118</v>
      </c>
      <c r="S95" s="124" t="s">
        <v>1119</v>
      </c>
      <c r="T95" s="124" t="s">
        <v>1120</v>
      </c>
      <c r="U95" s="124" t="s">
        <v>1121</v>
      </c>
      <c r="V95" s="124" t="s">
        <v>1122</v>
      </c>
      <c r="W95" s="124" t="s">
        <v>1123</v>
      </c>
      <c r="X95" s="124" t="s">
        <v>1137</v>
      </c>
      <c r="Y95" s="124" t="s">
        <v>1140</v>
      </c>
      <c r="Z95" s="124" t="s">
        <v>1142</v>
      </c>
      <c r="AA95" s="124" t="s">
        <v>1143</v>
      </c>
      <c r="AB95" s="124" t="s">
        <v>1145</v>
      </c>
      <c r="AC95" s="124" t="s">
        <v>1147</v>
      </c>
      <c r="AD95" s="124" t="s">
        <v>1152</v>
      </c>
      <c r="AE95" s="124" t="s">
        <v>1154</v>
      </c>
      <c r="AF95" s="124" t="s">
        <v>1156</v>
      </c>
    </row>
    <row r="96" spans="1:32" hidden="1">
      <c r="A96" s="124" t="s">
        <v>1064</v>
      </c>
      <c r="B96" s="123" t="s">
        <v>1069</v>
      </c>
      <c r="C96" s="124" t="s">
        <v>1067</v>
      </c>
      <c r="D96" s="124" t="s">
        <v>1071</v>
      </c>
      <c r="E96" s="124" t="s">
        <v>1072</v>
      </c>
      <c r="F96" s="124" t="s">
        <v>1075</v>
      </c>
      <c r="G96" s="124" t="s">
        <v>1078</v>
      </c>
      <c r="H96" s="124" t="s">
        <v>1081</v>
      </c>
      <c r="I96" s="124" t="s">
        <v>1084</v>
      </c>
      <c r="J96" s="124" t="s">
        <v>1101</v>
      </c>
      <c r="K96" s="124" t="s">
        <v>1102</v>
      </c>
      <c r="L96" s="124" t="s">
        <v>1103</v>
      </c>
      <c r="M96" s="124" t="s">
        <v>1104</v>
      </c>
      <c r="N96" s="124" t="s">
        <v>1105</v>
      </c>
      <c r="O96" s="124" t="s">
        <v>1114</v>
      </c>
      <c r="P96" s="124" t="s">
        <v>1115</v>
      </c>
      <c r="Q96" s="124" t="s">
        <v>1117</v>
      </c>
      <c r="R96" s="124" t="s">
        <v>1118</v>
      </c>
      <c r="S96" s="124" t="s">
        <v>1119</v>
      </c>
      <c r="T96" s="124" t="s">
        <v>1120</v>
      </c>
      <c r="U96" s="124" t="s">
        <v>1121</v>
      </c>
      <c r="V96" s="124" t="s">
        <v>1122</v>
      </c>
      <c r="W96" s="124" t="s">
        <v>1123</v>
      </c>
      <c r="X96" s="124" t="s">
        <v>1137</v>
      </c>
      <c r="Y96" s="124" t="s">
        <v>1140</v>
      </c>
      <c r="Z96" s="124" t="s">
        <v>1142</v>
      </c>
      <c r="AA96" s="124" t="s">
        <v>1143</v>
      </c>
      <c r="AB96" s="124" t="s">
        <v>1145</v>
      </c>
      <c r="AC96" s="124" t="s">
        <v>1147</v>
      </c>
      <c r="AD96" s="124" t="s">
        <v>1152</v>
      </c>
      <c r="AE96" s="124" t="s">
        <v>1154</v>
      </c>
      <c r="AF96" s="124" t="s">
        <v>1156</v>
      </c>
    </row>
    <row r="97" spans="1:32" hidden="1">
      <c r="A97" s="124" t="s">
        <v>1064</v>
      </c>
      <c r="B97" s="123" t="s">
        <v>1071</v>
      </c>
      <c r="C97" s="124" t="s">
        <v>1067</v>
      </c>
      <c r="D97" s="124" t="s">
        <v>1069</v>
      </c>
      <c r="E97" s="124" t="s">
        <v>1072</v>
      </c>
      <c r="F97" s="124" t="s">
        <v>1075</v>
      </c>
      <c r="G97" s="124" t="s">
        <v>1078</v>
      </c>
      <c r="H97" s="124" t="s">
        <v>1081</v>
      </c>
      <c r="I97" s="124" t="s">
        <v>1084</v>
      </c>
      <c r="J97" s="124" t="s">
        <v>1101</v>
      </c>
      <c r="K97" s="124" t="s">
        <v>1102</v>
      </c>
      <c r="L97" s="124" t="s">
        <v>1103</v>
      </c>
      <c r="M97" s="124" t="s">
        <v>1104</v>
      </c>
      <c r="N97" s="124" t="s">
        <v>1105</v>
      </c>
      <c r="O97" s="124" t="s">
        <v>1114</v>
      </c>
      <c r="P97" s="124" t="s">
        <v>1115</v>
      </c>
      <c r="Q97" s="124" t="s">
        <v>1117</v>
      </c>
      <c r="R97" s="124" t="s">
        <v>1118</v>
      </c>
      <c r="S97" s="124" t="s">
        <v>1119</v>
      </c>
      <c r="T97" s="124" t="s">
        <v>1120</v>
      </c>
      <c r="U97" s="124" t="s">
        <v>1121</v>
      </c>
      <c r="V97" s="124" t="s">
        <v>1122</v>
      </c>
      <c r="W97" s="124" t="s">
        <v>1123</v>
      </c>
      <c r="X97" s="124" t="s">
        <v>1137</v>
      </c>
      <c r="Y97" s="124" t="s">
        <v>1140</v>
      </c>
      <c r="Z97" s="124" t="s">
        <v>1142</v>
      </c>
      <c r="AA97" s="124" t="s">
        <v>1143</v>
      </c>
      <c r="AB97" s="124" t="s">
        <v>1145</v>
      </c>
      <c r="AC97" s="124" t="s">
        <v>1147</v>
      </c>
      <c r="AD97" s="124" t="s">
        <v>1152</v>
      </c>
      <c r="AE97" s="124" t="s">
        <v>1154</v>
      </c>
      <c r="AF97" s="124" t="s">
        <v>1156</v>
      </c>
    </row>
    <row r="98" spans="1:32" hidden="1">
      <c r="A98" s="124" t="s">
        <v>1064</v>
      </c>
      <c r="B98" s="123" t="s">
        <v>1072</v>
      </c>
      <c r="C98" s="124" t="s">
        <v>1067</v>
      </c>
      <c r="D98" s="124" t="s">
        <v>1069</v>
      </c>
      <c r="E98" s="124" t="s">
        <v>1071</v>
      </c>
      <c r="F98" s="124" t="s">
        <v>1075</v>
      </c>
      <c r="G98" s="124" t="s">
        <v>1078</v>
      </c>
      <c r="H98" s="124" t="s">
        <v>1081</v>
      </c>
      <c r="I98" s="124" t="s">
        <v>1084</v>
      </c>
      <c r="J98" s="124" t="s">
        <v>1101</v>
      </c>
      <c r="K98" s="124" t="s">
        <v>1102</v>
      </c>
      <c r="L98" s="124" t="s">
        <v>1103</v>
      </c>
      <c r="M98" s="124" t="s">
        <v>1104</v>
      </c>
      <c r="N98" s="124" t="s">
        <v>1105</v>
      </c>
      <c r="O98" s="124" t="s">
        <v>1114</v>
      </c>
      <c r="P98" s="124" t="s">
        <v>1115</v>
      </c>
      <c r="Q98" s="124" t="s">
        <v>1117</v>
      </c>
      <c r="R98" s="124" t="s">
        <v>1118</v>
      </c>
      <c r="S98" s="124" t="s">
        <v>1119</v>
      </c>
      <c r="T98" s="124" t="s">
        <v>1120</v>
      </c>
      <c r="U98" s="124" t="s">
        <v>1121</v>
      </c>
      <c r="V98" s="124" t="s">
        <v>1122</v>
      </c>
      <c r="W98" s="124" t="s">
        <v>1123</v>
      </c>
      <c r="X98" s="124" t="s">
        <v>1137</v>
      </c>
      <c r="Y98" s="124" t="s">
        <v>1140</v>
      </c>
      <c r="Z98" s="124" t="s">
        <v>1142</v>
      </c>
      <c r="AA98" s="124" t="s">
        <v>1143</v>
      </c>
      <c r="AB98" s="124" t="s">
        <v>1145</v>
      </c>
      <c r="AC98" s="124" t="s">
        <v>1147</v>
      </c>
      <c r="AD98" s="124" t="s">
        <v>1152</v>
      </c>
      <c r="AE98" s="124" t="s">
        <v>1154</v>
      </c>
      <c r="AF98" s="124" t="s">
        <v>1156</v>
      </c>
    </row>
    <row r="99" spans="1:32" hidden="1">
      <c r="A99" s="124" t="s">
        <v>1064</v>
      </c>
      <c r="B99" s="123" t="s">
        <v>1075</v>
      </c>
      <c r="C99" s="124" t="s">
        <v>1067</v>
      </c>
      <c r="D99" s="124" t="s">
        <v>1069</v>
      </c>
      <c r="E99" s="124" t="s">
        <v>1071</v>
      </c>
      <c r="F99" s="124" t="s">
        <v>1072</v>
      </c>
      <c r="G99" s="124" t="s">
        <v>1078</v>
      </c>
      <c r="H99" s="124" t="s">
        <v>1081</v>
      </c>
      <c r="I99" s="124" t="s">
        <v>1084</v>
      </c>
      <c r="J99" s="124" t="s">
        <v>1101</v>
      </c>
      <c r="K99" s="124" t="s">
        <v>1102</v>
      </c>
      <c r="L99" s="124" t="s">
        <v>1103</v>
      </c>
      <c r="M99" s="124" t="s">
        <v>1104</v>
      </c>
      <c r="N99" s="124" t="s">
        <v>1105</v>
      </c>
      <c r="O99" s="124" t="s">
        <v>1114</v>
      </c>
      <c r="P99" s="124" t="s">
        <v>1115</v>
      </c>
      <c r="Q99" s="124" t="s">
        <v>1117</v>
      </c>
      <c r="R99" s="124" t="s">
        <v>1118</v>
      </c>
      <c r="S99" s="124" t="s">
        <v>1119</v>
      </c>
      <c r="T99" s="124" t="s">
        <v>1120</v>
      </c>
      <c r="U99" s="124" t="s">
        <v>1121</v>
      </c>
      <c r="V99" s="124" t="s">
        <v>1122</v>
      </c>
      <c r="W99" s="124" t="s">
        <v>1123</v>
      </c>
      <c r="X99" s="124" t="s">
        <v>1137</v>
      </c>
      <c r="Y99" s="124" t="s">
        <v>1140</v>
      </c>
      <c r="Z99" s="124" t="s">
        <v>1142</v>
      </c>
      <c r="AA99" s="124" t="s">
        <v>1143</v>
      </c>
      <c r="AB99" s="124" t="s">
        <v>1145</v>
      </c>
      <c r="AC99" s="124" t="s">
        <v>1147</v>
      </c>
      <c r="AD99" s="124" t="s">
        <v>1152</v>
      </c>
      <c r="AE99" s="124" t="s">
        <v>1154</v>
      </c>
      <c r="AF99" s="124" t="s">
        <v>1156</v>
      </c>
    </row>
    <row r="100" spans="1:32" hidden="1">
      <c r="A100" s="124" t="s">
        <v>1076</v>
      </c>
      <c r="B100" s="123" t="s">
        <v>1078</v>
      </c>
      <c r="C100" s="124" t="s">
        <v>1067</v>
      </c>
      <c r="D100" s="124" t="s">
        <v>1069</v>
      </c>
      <c r="E100" s="124" t="s">
        <v>1071</v>
      </c>
      <c r="F100" s="124" t="s">
        <v>1072</v>
      </c>
      <c r="G100" s="124" t="s">
        <v>1075</v>
      </c>
      <c r="H100" s="124" t="s">
        <v>1081</v>
      </c>
      <c r="I100" s="124" t="s">
        <v>1084</v>
      </c>
      <c r="J100" s="124" t="s">
        <v>1101</v>
      </c>
      <c r="K100" s="124" t="s">
        <v>1102</v>
      </c>
      <c r="L100" s="124" t="s">
        <v>1103</v>
      </c>
      <c r="M100" s="124" t="s">
        <v>1104</v>
      </c>
      <c r="N100" s="124" t="s">
        <v>1105</v>
      </c>
      <c r="O100" s="124" t="s">
        <v>1114</v>
      </c>
      <c r="P100" s="124" t="s">
        <v>1115</v>
      </c>
      <c r="Q100" s="124" t="s">
        <v>1117</v>
      </c>
      <c r="R100" s="124" t="s">
        <v>1118</v>
      </c>
      <c r="S100" s="124" t="s">
        <v>1119</v>
      </c>
      <c r="T100" s="124" t="s">
        <v>1120</v>
      </c>
      <c r="U100" s="124" t="s">
        <v>1121</v>
      </c>
      <c r="V100" s="124" t="s">
        <v>1122</v>
      </c>
      <c r="W100" s="124" t="s">
        <v>1123</v>
      </c>
      <c r="X100" s="124" t="s">
        <v>1137</v>
      </c>
      <c r="Y100" s="124" t="s">
        <v>1140</v>
      </c>
      <c r="Z100" s="124" t="s">
        <v>1142</v>
      </c>
      <c r="AA100" s="124" t="s">
        <v>1143</v>
      </c>
      <c r="AB100" s="124" t="s">
        <v>1145</v>
      </c>
      <c r="AC100" s="124" t="s">
        <v>1147</v>
      </c>
      <c r="AD100" s="124" t="s">
        <v>1152</v>
      </c>
      <c r="AE100" s="124" t="s">
        <v>1154</v>
      </c>
      <c r="AF100" s="124" t="s">
        <v>1156</v>
      </c>
    </row>
    <row r="101" spans="1:32" hidden="1">
      <c r="A101" s="124" t="s">
        <v>1076</v>
      </c>
      <c r="B101" s="123" t="s">
        <v>1081</v>
      </c>
      <c r="C101" s="124" t="s">
        <v>1067</v>
      </c>
      <c r="D101" s="124" t="s">
        <v>1069</v>
      </c>
      <c r="E101" s="124" t="s">
        <v>1071</v>
      </c>
      <c r="F101" s="124" t="s">
        <v>1072</v>
      </c>
      <c r="G101" s="124" t="s">
        <v>1075</v>
      </c>
      <c r="H101" s="124" t="s">
        <v>1078</v>
      </c>
      <c r="I101" s="124" t="s">
        <v>1084</v>
      </c>
      <c r="J101" s="124" t="s">
        <v>1101</v>
      </c>
      <c r="K101" s="124" t="s">
        <v>1102</v>
      </c>
      <c r="L101" s="124" t="s">
        <v>1103</v>
      </c>
      <c r="M101" s="124" t="s">
        <v>1104</v>
      </c>
      <c r="N101" s="124" t="s">
        <v>1105</v>
      </c>
      <c r="O101" s="124" t="s">
        <v>1114</v>
      </c>
      <c r="P101" s="124" t="s">
        <v>1115</v>
      </c>
      <c r="Q101" s="124" t="s">
        <v>1117</v>
      </c>
      <c r="R101" s="124" t="s">
        <v>1118</v>
      </c>
      <c r="S101" s="124" t="s">
        <v>1119</v>
      </c>
      <c r="T101" s="124" t="s">
        <v>1120</v>
      </c>
      <c r="U101" s="124" t="s">
        <v>1121</v>
      </c>
      <c r="V101" s="124" t="s">
        <v>1122</v>
      </c>
      <c r="W101" s="124" t="s">
        <v>1123</v>
      </c>
      <c r="X101" s="124" t="s">
        <v>1137</v>
      </c>
      <c r="Y101" s="124" t="s">
        <v>1140</v>
      </c>
      <c r="Z101" s="124" t="s">
        <v>1142</v>
      </c>
      <c r="AA101" s="124" t="s">
        <v>1143</v>
      </c>
      <c r="AB101" s="124" t="s">
        <v>1145</v>
      </c>
      <c r="AC101" s="124" t="s">
        <v>1147</v>
      </c>
      <c r="AD101" s="124" t="s">
        <v>1152</v>
      </c>
      <c r="AE101" s="124" t="s">
        <v>1154</v>
      </c>
      <c r="AF101" s="124" t="s">
        <v>1156</v>
      </c>
    </row>
    <row r="102" spans="1:32" hidden="1">
      <c r="A102" s="124" t="s">
        <v>1076</v>
      </c>
      <c r="B102" s="123" t="s">
        <v>1084</v>
      </c>
      <c r="C102" s="124" t="s">
        <v>1067</v>
      </c>
      <c r="D102" s="124" t="s">
        <v>1069</v>
      </c>
      <c r="E102" s="124" t="s">
        <v>1071</v>
      </c>
      <c r="F102" s="124" t="s">
        <v>1072</v>
      </c>
      <c r="G102" s="124" t="s">
        <v>1075</v>
      </c>
      <c r="H102" s="124" t="s">
        <v>1078</v>
      </c>
      <c r="I102" s="124" t="s">
        <v>1081</v>
      </c>
      <c r="J102" s="124" t="s">
        <v>1101</v>
      </c>
      <c r="K102" s="124" t="s">
        <v>1102</v>
      </c>
      <c r="L102" s="124" t="s">
        <v>1103</v>
      </c>
      <c r="M102" s="124" t="s">
        <v>1104</v>
      </c>
      <c r="N102" s="124" t="s">
        <v>1105</v>
      </c>
      <c r="O102" s="124" t="s">
        <v>1114</v>
      </c>
      <c r="P102" s="124" t="s">
        <v>1115</v>
      </c>
      <c r="Q102" s="124" t="s">
        <v>1117</v>
      </c>
      <c r="R102" s="124" t="s">
        <v>1118</v>
      </c>
      <c r="S102" s="124" t="s">
        <v>1119</v>
      </c>
      <c r="T102" s="124" t="s">
        <v>1120</v>
      </c>
      <c r="U102" s="124" t="s">
        <v>1121</v>
      </c>
      <c r="V102" s="124" t="s">
        <v>1122</v>
      </c>
      <c r="W102" s="124" t="s">
        <v>1123</v>
      </c>
      <c r="X102" s="124" t="s">
        <v>1137</v>
      </c>
      <c r="Y102" s="124" t="s">
        <v>1140</v>
      </c>
      <c r="Z102" s="124" t="s">
        <v>1142</v>
      </c>
      <c r="AA102" s="124" t="s">
        <v>1143</v>
      </c>
      <c r="AB102" s="124" t="s">
        <v>1145</v>
      </c>
      <c r="AC102" s="124" t="s">
        <v>1147</v>
      </c>
      <c r="AD102" s="124" t="s">
        <v>1152</v>
      </c>
      <c r="AE102" s="124" t="s">
        <v>1154</v>
      </c>
      <c r="AF102" s="124" t="s">
        <v>1156</v>
      </c>
    </row>
    <row r="103" spans="1:32" hidden="1">
      <c r="A103" s="124" t="s">
        <v>1100</v>
      </c>
      <c r="B103" s="123" t="s">
        <v>1101</v>
      </c>
      <c r="C103" s="124" t="s">
        <v>1067</v>
      </c>
      <c r="D103" s="124" t="s">
        <v>1069</v>
      </c>
      <c r="E103" s="124" t="s">
        <v>1071</v>
      </c>
      <c r="F103" s="124" t="s">
        <v>1072</v>
      </c>
      <c r="G103" s="124" t="s">
        <v>1075</v>
      </c>
      <c r="H103" s="124" t="s">
        <v>1078</v>
      </c>
      <c r="I103" s="124" t="s">
        <v>1081</v>
      </c>
      <c r="J103" s="124" t="s">
        <v>1084</v>
      </c>
      <c r="K103" s="124" t="s">
        <v>1102</v>
      </c>
      <c r="L103" s="124" t="s">
        <v>1103</v>
      </c>
      <c r="M103" s="124" t="s">
        <v>1104</v>
      </c>
      <c r="N103" s="124" t="s">
        <v>1105</v>
      </c>
      <c r="O103" s="124" t="s">
        <v>1114</v>
      </c>
      <c r="P103" s="124" t="s">
        <v>1115</v>
      </c>
      <c r="Q103" s="124" t="s">
        <v>1117</v>
      </c>
      <c r="R103" s="124" t="s">
        <v>1118</v>
      </c>
      <c r="S103" s="124" t="s">
        <v>1119</v>
      </c>
      <c r="T103" s="124" t="s">
        <v>1120</v>
      </c>
      <c r="U103" s="124" t="s">
        <v>1121</v>
      </c>
      <c r="V103" s="124" t="s">
        <v>1122</v>
      </c>
      <c r="W103" s="124" t="s">
        <v>1123</v>
      </c>
      <c r="X103" s="124" t="s">
        <v>1137</v>
      </c>
      <c r="Y103" s="124" t="s">
        <v>1140</v>
      </c>
      <c r="Z103" s="124" t="s">
        <v>1142</v>
      </c>
      <c r="AA103" s="124" t="s">
        <v>1143</v>
      </c>
      <c r="AB103" s="124" t="s">
        <v>1145</v>
      </c>
      <c r="AC103" s="124" t="s">
        <v>1147</v>
      </c>
      <c r="AD103" s="124" t="s">
        <v>1152</v>
      </c>
      <c r="AE103" s="124" t="s">
        <v>1154</v>
      </c>
      <c r="AF103" s="124" t="s">
        <v>1156</v>
      </c>
    </row>
    <row r="104" spans="1:32" hidden="1">
      <c r="A104" s="124" t="s">
        <v>1100</v>
      </c>
      <c r="B104" s="123" t="s">
        <v>1102</v>
      </c>
      <c r="C104" s="124" t="s">
        <v>1067</v>
      </c>
      <c r="D104" s="124" t="s">
        <v>1069</v>
      </c>
      <c r="E104" s="124" t="s">
        <v>1071</v>
      </c>
      <c r="F104" s="124" t="s">
        <v>1072</v>
      </c>
      <c r="G104" s="124" t="s">
        <v>1075</v>
      </c>
      <c r="H104" s="124" t="s">
        <v>1078</v>
      </c>
      <c r="I104" s="124" t="s">
        <v>1081</v>
      </c>
      <c r="J104" s="124" t="s">
        <v>1084</v>
      </c>
      <c r="K104" s="124" t="s">
        <v>1101</v>
      </c>
      <c r="L104" s="124" t="s">
        <v>1103</v>
      </c>
      <c r="M104" s="124" t="s">
        <v>1104</v>
      </c>
      <c r="N104" s="124" t="s">
        <v>1105</v>
      </c>
      <c r="O104" s="124" t="s">
        <v>1114</v>
      </c>
      <c r="P104" s="124" t="s">
        <v>1115</v>
      </c>
      <c r="Q104" s="124" t="s">
        <v>1117</v>
      </c>
      <c r="R104" s="124" t="s">
        <v>1118</v>
      </c>
      <c r="S104" s="124" t="s">
        <v>1119</v>
      </c>
      <c r="T104" s="124" t="s">
        <v>1120</v>
      </c>
      <c r="U104" s="124" t="s">
        <v>1121</v>
      </c>
      <c r="V104" s="124" t="s">
        <v>1122</v>
      </c>
      <c r="W104" s="124" t="s">
        <v>1123</v>
      </c>
      <c r="X104" s="124" t="s">
        <v>1137</v>
      </c>
      <c r="Y104" s="124" t="s">
        <v>1140</v>
      </c>
      <c r="Z104" s="124" t="s">
        <v>1142</v>
      </c>
      <c r="AA104" s="124" t="s">
        <v>1143</v>
      </c>
      <c r="AB104" s="124" t="s">
        <v>1145</v>
      </c>
      <c r="AC104" s="124" t="s">
        <v>1147</v>
      </c>
      <c r="AD104" s="124" t="s">
        <v>1152</v>
      </c>
      <c r="AE104" s="124" t="s">
        <v>1154</v>
      </c>
      <c r="AF104" s="124" t="s">
        <v>1156</v>
      </c>
    </row>
    <row r="105" spans="1:32" hidden="1">
      <c r="A105" s="124" t="s">
        <v>1100</v>
      </c>
      <c r="B105" s="123" t="s">
        <v>1103</v>
      </c>
      <c r="C105" s="124" t="s">
        <v>1067</v>
      </c>
      <c r="D105" s="124" t="s">
        <v>1069</v>
      </c>
      <c r="E105" s="124" t="s">
        <v>1071</v>
      </c>
      <c r="F105" s="124" t="s">
        <v>1072</v>
      </c>
      <c r="G105" s="124" t="s">
        <v>1075</v>
      </c>
      <c r="H105" s="124" t="s">
        <v>1078</v>
      </c>
      <c r="I105" s="124" t="s">
        <v>1081</v>
      </c>
      <c r="J105" s="124" t="s">
        <v>1084</v>
      </c>
      <c r="K105" s="124" t="s">
        <v>1101</v>
      </c>
      <c r="L105" s="124" t="s">
        <v>1102</v>
      </c>
      <c r="M105" s="124" t="s">
        <v>1104</v>
      </c>
      <c r="N105" s="124" t="s">
        <v>1105</v>
      </c>
      <c r="O105" s="124" t="s">
        <v>1114</v>
      </c>
      <c r="P105" s="124" t="s">
        <v>1115</v>
      </c>
      <c r="Q105" s="124" t="s">
        <v>1117</v>
      </c>
      <c r="R105" s="124" t="s">
        <v>1118</v>
      </c>
      <c r="S105" s="124" t="s">
        <v>1119</v>
      </c>
      <c r="T105" s="124" t="s">
        <v>1120</v>
      </c>
      <c r="U105" s="124" t="s">
        <v>1121</v>
      </c>
      <c r="V105" s="124" t="s">
        <v>1122</v>
      </c>
      <c r="W105" s="124" t="s">
        <v>1123</v>
      </c>
      <c r="X105" s="124" t="s">
        <v>1137</v>
      </c>
      <c r="Y105" s="124" t="s">
        <v>1140</v>
      </c>
      <c r="Z105" s="124" t="s">
        <v>1142</v>
      </c>
      <c r="AA105" s="124" t="s">
        <v>1143</v>
      </c>
      <c r="AB105" s="124" t="s">
        <v>1145</v>
      </c>
      <c r="AC105" s="124" t="s">
        <v>1147</v>
      </c>
      <c r="AD105" s="124" t="s">
        <v>1152</v>
      </c>
      <c r="AE105" s="124" t="s">
        <v>1154</v>
      </c>
      <c r="AF105" s="124" t="s">
        <v>1156</v>
      </c>
    </row>
    <row r="106" spans="1:32" hidden="1">
      <c r="A106" s="124" t="s">
        <v>1100</v>
      </c>
      <c r="B106" s="123" t="s">
        <v>1104</v>
      </c>
      <c r="C106" s="124" t="s">
        <v>1067</v>
      </c>
      <c r="D106" s="124" t="s">
        <v>1069</v>
      </c>
      <c r="E106" s="124" t="s">
        <v>1071</v>
      </c>
      <c r="F106" s="124" t="s">
        <v>1072</v>
      </c>
      <c r="G106" s="124" t="s">
        <v>1075</v>
      </c>
      <c r="H106" s="124" t="s">
        <v>1078</v>
      </c>
      <c r="I106" s="124" t="s">
        <v>1081</v>
      </c>
      <c r="J106" s="124" t="s">
        <v>1084</v>
      </c>
      <c r="K106" s="124" t="s">
        <v>1101</v>
      </c>
      <c r="L106" s="124" t="s">
        <v>1102</v>
      </c>
      <c r="M106" s="124" t="s">
        <v>1103</v>
      </c>
      <c r="N106" s="124" t="s">
        <v>1105</v>
      </c>
      <c r="O106" s="124" t="s">
        <v>1114</v>
      </c>
      <c r="P106" s="124" t="s">
        <v>1115</v>
      </c>
      <c r="Q106" s="124" t="s">
        <v>1117</v>
      </c>
      <c r="R106" s="124" t="s">
        <v>1118</v>
      </c>
      <c r="S106" s="124" t="s">
        <v>1119</v>
      </c>
      <c r="T106" s="124" t="s">
        <v>1120</v>
      </c>
      <c r="U106" s="124" t="s">
        <v>1121</v>
      </c>
      <c r="V106" s="124" t="s">
        <v>1122</v>
      </c>
      <c r="W106" s="124" t="s">
        <v>1123</v>
      </c>
      <c r="X106" s="124" t="s">
        <v>1137</v>
      </c>
      <c r="Y106" s="124" t="s">
        <v>1140</v>
      </c>
      <c r="Z106" s="124" t="s">
        <v>1142</v>
      </c>
      <c r="AA106" s="124" t="s">
        <v>1143</v>
      </c>
      <c r="AB106" s="124" t="s">
        <v>1145</v>
      </c>
      <c r="AC106" s="124" t="s">
        <v>1147</v>
      </c>
      <c r="AD106" s="124" t="s">
        <v>1152</v>
      </c>
      <c r="AE106" s="124" t="s">
        <v>1154</v>
      </c>
      <c r="AF106" s="124" t="s">
        <v>1156</v>
      </c>
    </row>
    <row r="107" spans="1:32" hidden="1">
      <c r="A107" s="124" t="s">
        <v>1100</v>
      </c>
      <c r="B107" s="123" t="s">
        <v>1105</v>
      </c>
      <c r="C107" s="124" t="s">
        <v>1067</v>
      </c>
      <c r="D107" s="124" t="s">
        <v>1069</v>
      </c>
      <c r="E107" s="124" t="s">
        <v>1071</v>
      </c>
      <c r="F107" s="124" t="s">
        <v>1072</v>
      </c>
      <c r="G107" s="124" t="s">
        <v>1075</v>
      </c>
      <c r="H107" s="124" t="s">
        <v>1078</v>
      </c>
      <c r="I107" s="124" t="s">
        <v>1081</v>
      </c>
      <c r="J107" s="124" t="s">
        <v>1084</v>
      </c>
      <c r="K107" s="124" t="s">
        <v>1101</v>
      </c>
      <c r="L107" s="124" t="s">
        <v>1102</v>
      </c>
      <c r="M107" s="124" t="s">
        <v>1103</v>
      </c>
      <c r="N107" s="124" t="s">
        <v>1104</v>
      </c>
      <c r="O107" s="124" t="s">
        <v>1114</v>
      </c>
      <c r="P107" s="124" t="s">
        <v>1115</v>
      </c>
      <c r="Q107" s="124" t="s">
        <v>1117</v>
      </c>
      <c r="R107" s="124" t="s">
        <v>1118</v>
      </c>
      <c r="S107" s="124" t="s">
        <v>1119</v>
      </c>
      <c r="T107" s="124" t="s">
        <v>1120</v>
      </c>
      <c r="U107" s="124" t="s">
        <v>1121</v>
      </c>
      <c r="V107" s="124" t="s">
        <v>1122</v>
      </c>
      <c r="W107" s="124" t="s">
        <v>1123</v>
      </c>
      <c r="X107" s="124" t="s">
        <v>1137</v>
      </c>
      <c r="Y107" s="124" t="s">
        <v>1140</v>
      </c>
      <c r="Z107" s="124" t="s">
        <v>1142</v>
      </c>
      <c r="AA107" s="124" t="s">
        <v>1143</v>
      </c>
      <c r="AB107" s="124" t="s">
        <v>1145</v>
      </c>
      <c r="AC107" s="124" t="s">
        <v>1147</v>
      </c>
      <c r="AD107" s="124" t="s">
        <v>1152</v>
      </c>
      <c r="AE107" s="124" t="s">
        <v>1154</v>
      </c>
      <c r="AF107" s="124" t="s">
        <v>1156</v>
      </c>
    </row>
    <row r="108" spans="1:32" hidden="1">
      <c r="A108" s="124" t="s">
        <v>1113</v>
      </c>
      <c r="B108" s="123" t="s">
        <v>1114</v>
      </c>
      <c r="C108" s="124" t="s">
        <v>1067</v>
      </c>
      <c r="D108" s="124" t="s">
        <v>1069</v>
      </c>
      <c r="E108" s="124" t="s">
        <v>1071</v>
      </c>
      <c r="F108" s="124" t="s">
        <v>1072</v>
      </c>
      <c r="G108" s="124" t="s">
        <v>1075</v>
      </c>
      <c r="H108" s="124" t="s">
        <v>1078</v>
      </c>
      <c r="I108" s="124" t="s">
        <v>1081</v>
      </c>
      <c r="J108" s="124" t="s">
        <v>1084</v>
      </c>
      <c r="K108" s="124" t="s">
        <v>1101</v>
      </c>
      <c r="L108" s="124" t="s">
        <v>1102</v>
      </c>
      <c r="M108" s="124" t="s">
        <v>1103</v>
      </c>
      <c r="N108" s="124" t="s">
        <v>1104</v>
      </c>
      <c r="O108" s="124" t="s">
        <v>1105</v>
      </c>
      <c r="P108" s="124" t="s">
        <v>1115</v>
      </c>
      <c r="Q108" s="124" t="s">
        <v>1117</v>
      </c>
      <c r="R108" s="124" t="s">
        <v>1118</v>
      </c>
      <c r="S108" s="124" t="s">
        <v>1119</v>
      </c>
      <c r="T108" s="124" t="s">
        <v>1120</v>
      </c>
      <c r="U108" s="124" t="s">
        <v>1121</v>
      </c>
      <c r="V108" s="124" t="s">
        <v>1122</v>
      </c>
      <c r="W108" s="124" t="s">
        <v>1123</v>
      </c>
      <c r="X108" s="124" t="s">
        <v>1137</v>
      </c>
      <c r="Y108" s="124" t="s">
        <v>1140</v>
      </c>
      <c r="Z108" s="124" t="s">
        <v>1142</v>
      </c>
      <c r="AA108" s="124" t="s">
        <v>1143</v>
      </c>
      <c r="AB108" s="124" t="s">
        <v>1145</v>
      </c>
      <c r="AC108" s="124" t="s">
        <v>1147</v>
      </c>
      <c r="AD108" s="124" t="s">
        <v>1152</v>
      </c>
      <c r="AE108" s="124" t="s">
        <v>1154</v>
      </c>
      <c r="AF108" s="124" t="s">
        <v>1156</v>
      </c>
    </row>
    <row r="109" spans="1:32" hidden="1">
      <c r="A109" s="124" t="s">
        <v>1113</v>
      </c>
      <c r="B109" s="123" t="s">
        <v>1115</v>
      </c>
      <c r="C109" s="124" t="s">
        <v>1067</v>
      </c>
      <c r="D109" s="124" t="s">
        <v>1069</v>
      </c>
      <c r="E109" s="124" t="s">
        <v>1071</v>
      </c>
      <c r="F109" s="124" t="s">
        <v>1072</v>
      </c>
      <c r="G109" s="124" t="s">
        <v>1075</v>
      </c>
      <c r="H109" s="124" t="s">
        <v>1078</v>
      </c>
      <c r="I109" s="124" t="s">
        <v>1081</v>
      </c>
      <c r="J109" s="124" t="s">
        <v>1084</v>
      </c>
      <c r="K109" s="124" t="s">
        <v>1101</v>
      </c>
      <c r="L109" s="124" t="s">
        <v>1102</v>
      </c>
      <c r="M109" s="124" t="s">
        <v>1103</v>
      </c>
      <c r="N109" s="124" t="s">
        <v>1104</v>
      </c>
      <c r="O109" s="124" t="s">
        <v>1105</v>
      </c>
      <c r="P109" s="124" t="s">
        <v>1114</v>
      </c>
      <c r="Q109" s="124" t="s">
        <v>1117</v>
      </c>
      <c r="R109" s="124" t="s">
        <v>1118</v>
      </c>
      <c r="S109" s="124" t="s">
        <v>1119</v>
      </c>
      <c r="T109" s="124" t="s">
        <v>1120</v>
      </c>
      <c r="U109" s="124" t="s">
        <v>1121</v>
      </c>
      <c r="V109" s="124" t="s">
        <v>1122</v>
      </c>
      <c r="W109" s="124" t="s">
        <v>1123</v>
      </c>
      <c r="X109" s="124" t="s">
        <v>1137</v>
      </c>
      <c r="Y109" s="124" t="s">
        <v>1140</v>
      </c>
      <c r="Z109" s="124" t="s">
        <v>1142</v>
      </c>
      <c r="AA109" s="124" t="s">
        <v>1143</v>
      </c>
      <c r="AB109" s="124" t="s">
        <v>1145</v>
      </c>
      <c r="AC109" s="124" t="s">
        <v>1147</v>
      </c>
      <c r="AD109" s="124" t="s">
        <v>1152</v>
      </c>
      <c r="AE109" s="124" t="s">
        <v>1154</v>
      </c>
      <c r="AF109" s="124" t="s">
        <v>1156</v>
      </c>
    </row>
    <row r="110" spans="1:32" hidden="1">
      <c r="A110" s="124" t="s">
        <v>1113</v>
      </c>
      <c r="B110" s="123" t="s">
        <v>1117</v>
      </c>
      <c r="C110" s="124" t="s">
        <v>1067</v>
      </c>
      <c r="D110" s="124" t="s">
        <v>1069</v>
      </c>
      <c r="E110" s="124" t="s">
        <v>1071</v>
      </c>
      <c r="F110" s="124" t="s">
        <v>1072</v>
      </c>
      <c r="G110" s="124" t="s">
        <v>1075</v>
      </c>
      <c r="H110" s="124" t="s">
        <v>1078</v>
      </c>
      <c r="I110" s="124" t="s">
        <v>1081</v>
      </c>
      <c r="J110" s="124" t="s">
        <v>1084</v>
      </c>
      <c r="K110" s="124" t="s">
        <v>1101</v>
      </c>
      <c r="L110" s="124" t="s">
        <v>1102</v>
      </c>
      <c r="M110" s="124" t="s">
        <v>1103</v>
      </c>
      <c r="N110" s="124" t="s">
        <v>1104</v>
      </c>
      <c r="O110" s="124" t="s">
        <v>1105</v>
      </c>
      <c r="P110" s="124" t="s">
        <v>1114</v>
      </c>
      <c r="Q110" s="124" t="s">
        <v>1115</v>
      </c>
      <c r="R110" s="124" t="s">
        <v>1118</v>
      </c>
      <c r="S110" s="124" t="s">
        <v>1119</v>
      </c>
      <c r="T110" s="124" t="s">
        <v>1120</v>
      </c>
      <c r="U110" s="124" t="s">
        <v>1121</v>
      </c>
      <c r="V110" s="124" t="s">
        <v>1122</v>
      </c>
      <c r="W110" s="124" t="s">
        <v>1123</v>
      </c>
      <c r="X110" s="124" t="s">
        <v>1137</v>
      </c>
      <c r="Y110" s="124" t="s">
        <v>1140</v>
      </c>
      <c r="Z110" s="124" t="s">
        <v>1142</v>
      </c>
      <c r="AA110" s="124" t="s">
        <v>1143</v>
      </c>
      <c r="AB110" s="124" t="s">
        <v>1145</v>
      </c>
      <c r="AC110" s="124" t="s">
        <v>1147</v>
      </c>
      <c r="AD110" s="124" t="s">
        <v>1152</v>
      </c>
      <c r="AE110" s="124" t="s">
        <v>1154</v>
      </c>
      <c r="AF110" s="124" t="s">
        <v>1156</v>
      </c>
    </row>
    <row r="111" spans="1:32" hidden="1">
      <c r="A111" s="124" t="s">
        <v>1113</v>
      </c>
      <c r="B111" s="123" t="s">
        <v>1118</v>
      </c>
      <c r="C111" s="124" t="s">
        <v>1067</v>
      </c>
      <c r="D111" s="124" t="s">
        <v>1069</v>
      </c>
      <c r="E111" s="124" t="s">
        <v>1071</v>
      </c>
      <c r="F111" s="124" t="s">
        <v>1072</v>
      </c>
      <c r="G111" s="124" t="s">
        <v>1075</v>
      </c>
      <c r="H111" s="124" t="s">
        <v>1078</v>
      </c>
      <c r="I111" s="124" t="s">
        <v>1081</v>
      </c>
      <c r="J111" s="124" t="s">
        <v>1084</v>
      </c>
      <c r="K111" s="124" t="s">
        <v>1101</v>
      </c>
      <c r="L111" s="124" t="s">
        <v>1102</v>
      </c>
      <c r="M111" s="124" t="s">
        <v>1103</v>
      </c>
      <c r="N111" s="124" t="s">
        <v>1104</v>
      </c>
      <c r="O111" s="124" t="s">
        <v>1105</v>
      </c>
      <c r="P111" s="124" t="s">
        <v>1114</v>
      </c>
      <c r="Q111" s="124" t="s">
        <v>1115</v>
      </c>
      <c r="R111" s="124" t="s">
        <v>1117</v>
      </c>
      <c r="S111" s="124" t="s">
        <v>1119</v>
      </c>
      <c r="T111" s="124" t="s">
        <v>1120</v>
      </c>
      <c r="U111" s="124" t="s">
        <v>1121</v>
      </c>
      <c r="V111" s="124" t="s">
        <v>1122</v>
      </c>
      <c r="W111" s="124" t="s">
        <v>1123</v>
      </c>
      <c r="X111" s="124" t="s">
        <v>1137</v>
      </c>
      <c r="Y111" s="124" t="s">
        <v>1140</v>
      </c>
      <c r="Z111" s="124" t="s">
        <v>1142</v>
      </c>
      <c r="AA111" s="124" t="s">
        <v>1143</v>
      </c>
      <c r="AB111" s="124" t="s">
        <v>1145</v>
      </c>
      <c r="AC111" s="124" t="s">
        <v>1147</v>
      </c>
      <c r="AD111" s="124" t="s">
        <v>1152</v>
      </c>
      <c r="AE111" s="124" t="s">
        <v>1154</v>
      </c>
      <c r="AF111" s="124" t="s">
        <v>1156</v>
      </c>
    </row>
    <row r="112" spans="1:32" hidden="1">
      <c r="A112" s="124" t="s">
        <v>1113</v>
      </c>
      <c r="B112" s="123" t="s">
        <v>1119</v>
      </c>
      <c r="C112" s="124" t="s">
        <v>1067</v>
      </c>
      <c r="D112" s="124" t="s">
        <v>1069</v>
      </c>
      <c r="E112" s="124" t="s">
        <v>1071</v>
      </c>
      <c r="F112" s="124" t="s">
        <v>1072</v>
      </c>
      <c r="G112" s="124" t="s">
        <v>1075</v>
      </c>
      <c r="H112" s="124" t="s">
        <v>1078</v>
      </c>
      <c r="I112" s="124" t="s">
        <v>1081</v>
      </c>
      <c r="J112" s="124" t="s">
        <v>1084</v>
      </c>
      <c r="K112" s="124" t="s">
        <v>1101</v>
      </c>
      <c r="L112" s="124" t="s">
        <v>1102</v>
      </c>
      <c r="M112" s="124" t="s">
        <v>1103</v>
      </c>
      <c r="N112" s="124" t="s">
        <v>1104</v>
      </c>
      <c r="O112" s="124" t="s">
        <v>1105</v>
      </c>
      <c r="P112" s="124" t="s">
        <v>1114</v>
      </c>
      <c r="Q112" s="124" t="s">
        <v>1115</v>
      </c>
      <c r="R112" s="124" t="s">
        <v>1117</v>
      </c>
      <c r="S112" s="124" t="s">
        <v>1118</v>
      </c>
      <c r="T112" s="124" t="s">
        <v>1120</v>
      </c>
      <c r="U112" s="124" t="s">
        <v>1121</v>
      </c>
      <c r="V112" s="124" t="s">
        <v>1122</v>
      </c>
      <c r="W112" s="124" t="s">
        <v>1123</v>
      </c>
      <c r="X112" s="124" t="s">
        <v>1137</v>
      </c>
      <c r="Y112" s="124" t="s">
        <v>1140</v>
      </c>
      <c r="Z112" s="124" t="s">
        <v>1142</v>
      </c>
      <c r="AA112" s="124" t="s">
        <v>1143</v>
      </c>
      <c r="AB112" s="124" t="s">
        <v>1145</v>
      </c>
      <c r="AC112" s="124" t="s">
        <v>1147</v>
      </c>
      <c r="AD112" s="124" t="s">
        <v>1152</v>
      </c>
      <c r="AE112" s="124" t="s">
        <v>1154</v>
      </c>
      <c r="AF112" s="124" t="s">
        <v>1156</v>
      </c>
    </row>
    <row r="113" spans="1:32" hidden="1">
      <c r="A113" s="124" t="s">
        <v>1113</v>
      </c>
      <c r="B113" s="123" t="s">
        <v>1120</v>
      </c>
      <c r="C113" s="124" t="s">
        <v>1067</v>
      </c>
      <c r="D113" s="124" t="s">
        <v>1069</v>
      </c>
      <c r="E113" s="124" t="s">
        <v>1071</v>
      </c>
      <c r="F113" s="124" t="s">
        <v>1072</v>
      </c>
      <c r="G113" s="124" t="s">
        <v>1075</v>
      </c>
      <c r="H113" s="124" t="s">
        <v>1078</v>
      </c>
      <c r="I113" s="124" t="s">
        <v>1081</v>
      </c>
      <c r="J113" s="124" t="s">
        <v>1084</v>
      </c>
      <c r="K113" s="124" t="s">
        <v>1101</v>
      </c>
      <c r="L113" s="124" t="s">
        <v>1102</v>
      </c>
      <c r="M113" s="124" t="s">
        <v>1103</v>
      </c>
      <c r="N113" s="124" t="s">
        <v>1104</v>
      </c>
      <c r="O113" s="124" t="s">
        <v>1105</v>
      </c>
      <c r="P113" s="124" t="s">
        <v>1114</v>
      </c>
      <c r="Q113" s="124" t="s">
        <v>1115</v>
      </c>
      <c r="R113" s="124" t="s">
        <v>1117</v>
      </c>
      <c r="S113" s="124" t="s">
        <v>1118</v>
      </c>
      <c r="T113" s="124" t="s">
        <v>1119</v>
      </c>
      <c r="U113" s="124" t="s">
        <v>1121</v>
      </c>
      <c r="V113" s="124" t="s">
        <v>1122</v>
      </c>
      <c r="W113" s="124" t="s">
        <v>1123</v>
      </c>
      <c r="X113" s="124" t="s">
        <v>1137</v>
      </c>
      <c r="Y113" s="124" t="s">
        <v>1140</v>
      </c>
      <c r="Z113" s="124" t="s">
        <v>1142</v>
      </c>
      <c r="AA113" s="124" t="s">
        <v>1143</v>
      </c>
      <c r="AB113" s="124" t="s">
        <v>1145</v>
      </c>
      <c r="AC113" s="124" t="s">
        <v>1147</v>
      </c>
      <c r="AD113" s="124" t="s">
        <v>1152</v>
      </c>
      <c r="AE113" s="124" t="s">
        <v>1154</v>
      </c>
      <c r="AF113" s="124" t="s">
        <v>1156</v>
      </c>
    </row>
    <row r="114" spans="1:32" hidden="1">
      <c r="A114" s="124" t="s">
        <v>1113</v>
      </c>
      <c r="B114" s="123" t="s">
        <v>1121</v>
      </c>
      <c r="C114" s="124" t="s">
        <v>1067</v>
      </c>
      <c r="D114" s="124" t="s">
        <v>1069</v>
      </c>
      <c r="E114" s="124" t="s">
        <v>1071</v>
      </c>
      <c r="F114" s="124" t="s">
        <v>1072</v>
      </c>
      <c r="G114" s="124" t="s">
        <v>1075</v>
      </c>
      <c r="H114" s="124" t="s">
        <v>1078</v>
      </c>
      <c r="I114" s="124" t="s">
        <v>1081</v>
      </c>
      <c r="J114" s="124" t="s">
        <v>1084</v>
      </c>
      <c r="K114" s="124" t="s">
        <v>1101</v>
      </c>
      <c r="L114" s="124" t="s">
        <v>1102</v>
      </c>
      <c r="M114" s="124" t="s">
        <v>1103</v>
      </c>
      <c r="N114" s="124" t="s">
        <v>1104</v>
      </c>
      <c r="O114" s="124" t="s">
        <v>1105</v>
      </c>
      <c r="P114" s="124" t="s">
        <v>1114</v>
      </c>
      <c r="Q114" s="124" t="s">
        <v>1115</v>
      </c>
      <c r="R114" s="124" t="s">
        <v>1117</v>
      </c>
      <c r="S114" s="124" t="s">
        <v>1118</v>
      </c>
      <c r="T114" s="124" t="s">
        <v>1119</v>
      </c>
      <c r="U114" s="124" t="s">
        <v>1120</v>
      </c>
      <c r="V114" s="124" t="s">
        <v>1122</v>
      </c>
      <c r="W114" s="124" t="s">
        <v>1123</v>
      </c>
      <c r="X114" s="124" t="s">
        <v>1137</v>
      </c>
      <c r="Y114" s="124" t="s">
        <v>1140</v>
      </c>
      <c r="Z114" s="124" t="s">
        <v>1142</v>
      </c>
      <c r="AA114" s="124" t="s">
        <v>1143</v>
      </c>
      <c r="AB114" s="124" t="s">
        <v>1145</v>
      </c>
      <c r="AC114" s="124" t="s">
        <v>1147</v>
      </c>
      <c r="AD114" s="124" t="s">
        <v>1152</v>
      </c>
      <c r="AE114" s="124" t="s">
        <v>1154</v>
      </c>
      <c r="AF114" s="124" t="s">
        <v>1156</v>
      </c>
    </row>
    <row r="115" spans="1:32" hidden="1">
      <c r="A115" s="124" t="s">
        <v>1113</v>
      </c>
      <c r="B115" s="123" t="s">
        <v>1122</v>
      </c>
      <c r="C115" s="124" t="s">
        <v>1067</v>
      </c>
      <c r="D115" s="124" t="s">
        <v>1069</v>
      </c>
      <c r="E115" s="124" t="s">
        <v>1071</v>
      </c>
      <c r="F115" s="124" t="s">
        <v>1072</v>
      </c>
      <c r="G115" s="124" t="s">
        <v>1075</v>
      </c>
      <c r="H115" s="124" t="s">
        <v>1078</v>
      </c>
      <c r="I115" s="124" t="s">
        <v>1081</v>
      </c>
      <c r="J115" s="124" t="s">
        <v>1084</v>
      </c>
      <c r="K115" s="124" t="s">
        <v>1101</v>
      </c>
      <c r="L115" s="124" t="s">
        <v>1102</v>
      </c>
      <c r="M115" s="124" t="s">
        <v>1103</v>
      </c>
      <c r="N115" s="124" t="s">
        <v>1104</v>
      </c>
      <c r="O115" s="124" t="s">
        <v>1105</v>
      </c>
      <c r="P115" s="124" t="s">
        <v>1114</v>
      </c>
      <c r="Q115" s="124" t="s">
        <v>1115</v>
      </c>
      <c r="R115" s="124" t="s">
        <v>1117</v>
      </c>
      <c r="S115" s="124" t="s">
        <v>1118</v>
      </c>
      <c r="T115" s="124" t="s">
        <v>1119</v>
      </c>
      <c r="U115" s="124" t="s">
        <v>1120</v>
      </c>
      <c r="V115" s="124" t="s">
        <v>1121</v>
      </c>
      <c r="W115" s="124" t="s">
        <v>1123</v>
      </c>
      <c r="X115" s="124" t="s">
        <v>1137</v>
      </c>
      <c r="Y115" s="124" t="s">
        <v>1140</v>
      </c>
      <c r="Z115" s="124" t="s">
        <v>1142</v>
      </c>
      <c r="AA115" s="124" t="s">
        <v>1143</v>
      </c>
      <c r="AB115" s="124" t="s">
        <v>1145</v>
      </c>
      <c r="AC115" s="124" t="s">
        <v>1147</v>
      </c>
      <c r="AD115" s="124" t="s">
        <v>1152</v>
      </c>
      <c r="AE115" s="124" t="s">
        <v>1154</v>
      </c>
      <c r="AF115" s="124" t="s">
        <v>1156</v>
      </c>
    </row>
    <row r="116" spans="1:32" hidden="1">
      <c r="A116" s="124" t="s">
        <v>1113</v>
      </c>
      <c r="B116" s="123" t="s">
        <v>1123</v>
      </c>
      <c r="C116" s="124" t="s">
        <v>1067</v>
      </c>
      <c r="D116" s="124" t="s">
        <v>1069</v>
      </c>
      <c r="E116" s="124" t="s">
        <v>1071</v>
      </c>
      <c r="F116" s="124" t="s">
        <v>1072</v>
      </c>
      <c r="G116" s="124" t="s">
        <v>1075</v>
      </c>
      <c r="H116" s="124" t="s">
        <v>1078</v>
      </c>
      <c r="I116" s="124" t="s">
        <v>1081</v>
      </c>
      <c r="J116" s="124" t="s">
        <v>1084</v>
      </c>
      <c r="K116" s="124" t="s">
        <v>1101</v>
      </c>
      <c r="L116" s="124" t="s">
        <v>1102</v>
      </c>
      <c r="M116" s="124" t="s">
        <v>1103</v>
      </c>
      <c r="N116" s="124" t="s">
        <v>1104</v>
      </c>
      <c r="O116" s="124" t="s">
        <v>1105</v>
      </c>
      <c r="P116" s="124" t="s">
        <v>1114</v>
      </c>
      <c r="Q116" s="124" t="s">
        <v>1115</v>
      </c>
      <c r="R116" s="124" t="s">
        <v>1117</v>
      </c>
      <c r="S116" s="124" t="s">
        <v>1118</v>
      </c>
      <c r="T116" s="124" t="s">
        <v>1119</v>
      </c>
      <c r="U116" s="124" t="s">
        <v>1120</v>
      </c>
      <c r="V116" s="124" t="s">
        <v>1121</v>
      </c>
      <c r="W116" s="124" t="s">
        <v>1122</v>
      </c>
      <c r="X116" s="124" t="s">
        <v>1137</v>
      </c>
      <c r="Y116" s="124" t="s">
        <v>1140</v>
      </c>
      <c r="Z116" s="124" t="s">
        <v>1142</v>
      </c>
      <c r="AA116" s="124" t="s">
        <v>1143</v>
      </c>
      <c r="AB116" s="124" t="s">
        <v>1145</v>
      </c>
      <c r="AC116" s="124" t="s">
        <v>1147</v>
      </c>
      <c r="AD116" s="124" t="s">
        <v>1152</v>
      </c>
      <c r="AE116" s="124" t="s">
        <v>1154</v>
      </c>
      <c r="AF116" s="124" t="s">
        <v>1156</v>
      </c>
    </row>
    <row r="117" spans="1:32" hidden="1">
      <c r="A117" s="124" t="s">
        <v>1136</v>
      </c>
      <c r="B117" s="123" t="s">
        <v>1137</v>
      </c>
      <c r="C117" s="124" t="s">
        <v>1067</v>
      </c>
      <c r="D117" s="124" t="s">
        <v>1069</v>
      </c>
      <c r="E117" s="124" t="s">
        <v>1071</v>
      </c>
      <c r="F117" s="124" t="s">
        <v>1072</v>
      </c>
      <c r="G117" s="124" t="s">
        <v>1075</v>
      </c>
      <c r="H117" s="124" t="s">
        <v>1078</v>
      </c>
      <c r="I117" s="124" t="s">
        <v>1081</v>
      </c>
      <c r="J117" s="124" t="s">
        <v>1084</v>
      </c>
      <c r="K117" s="124" t="s">
        <v>1101</v>
      </c>
      <c r="L117" s="124" t="s">
        <v>1102</v>
      </c>
      <c r="M117" s="124" t="s">
        <v>1103</v>
      </c>
      <c r="N117" s="124" t="s">
        <v>1104</v>
      </c>
      <c r="O117" s="124" t="s">
        <v>1105</v>
      </c>
      <c r="P117" s="124" t="s">
        <v>1114</v>
      </c>
      <c r="Q117" s="124" t="s">
        <v>1115</v>
      </c>
      <c r="R117" s="124" t="s">
        <v>1117</v>
      </c>
      <c r="S117" s="124" t="s">
        <v>1118</v>
      </c>
      <c r="T117" s="124" t="s">
        <v>1119</v>
      </c>
      <c r="U117" s="124" t="s">
        <v>1120</v>
      </c>
      <c r="V117" s="124" t="s">
        <v>1121</v>
      </c>
      <c r="W117" s="124" t="s">
        <v>1122</v>
      </c>
      <c r="X117" s="124" t="s">
        <v>1123</v>
      </c>
      <c r="Y117" s="124" t="s">
        <v>1140</v>
      </c>
      <c r="Z117" s="124" t="s">
        <v>1142</v>
      </c>
      <c r="AA117" s="124" t="s">
        <v>1143</v>
      </c>
      <c r="AB117" s="124" t="s">
        <v>1145</v>
      </c>
      <c r="AC117" s="124" t="s">
        <v>1147</v>
      </c>
      <c r="AD117" s="124" t="s">
        <v>1152</v>
      </c>
      <c r="AE117" s="124" t="s">
        <v>1154</v>
      </c>
      <c r="AF117" s="124" t="s">
        <v>1156</v>
      </c>
    </row>
    <row r="118" spans="1:32" hidden="1">
      <c r="A118" s="124" t="s">
        <v>1136</v>
      </c>
      <c r="B118" s="123" t="s">
        <v>1140</v>
      </c>
      <c r="C118" s="124" t="s">
        <v>1067</v>
      </c>
      <c r="D118" s="124" t="s">
        <v>1069</v>
      </c>
      <c r="E118" s="124" t="s">
        <v>1071</v>
      </c>
      <c r="F118" s="124" t="s">
        <v>1072</v>
      </c>
      <c r="G118" s="124" t="s">
        <v>1075</v>
      </c>
      <c r="H118" s="124" t="s">
        <v>1078</v>
      </c>
      <c r="I118" s="124" t="s">
        <v>1081</v>
      </c>
      <c r="J118" s="124" t="s">
        <v>1084</v>
      </c>
      <c r="K118" s="124" t="s">
        <v>1101</v>
      </c>
      <c r="L118" s="124" t="s">
        <v>1102</v>
      </c>
      <c r="M118" s="124" t="s">
        <v>1103</v>
      </c>
      <c r="N118" s="124" t="s">
        <v>1104</v>
      </c>
      <c r="O118" s="124" t="s">
        <v>1105</v>
      </c>
      <c r="P118" s="124" t="s">
        <v>1114</v>
      </c>
      <c r="Q118" s="124" t="s">
        <v>1115</v>
      </c>
      <c r="R118" s="124" t="s">
        <v>1117</v>
      </c>
      <c r="S118" s="124" t="s">
        <v>1118</v>
      </c>
      <c r="T118" s="124" t="s">
        <v>1119</v>
      </c>
      <c r="U118" s="124" t="s">
        <v>1120</v>
      </c>
      <c r="V118" s="124" t="s">
        <v>1121</v>
      </c>
      <c r="W118" s="124" t="s">
        <v>1122</v>
      </c>
      <c r="X118" s="124" t="s">
        <v>1123</v>
      </c>
      <c r="Y118" s="124" t="s">
        <v>1137</v>
      </c>
      <c r="Z118" s="124" t="s">
        <v>1142</v>
      </c>
      <c r="AA118" s="124" t="s">
        <v>1143</v>
      </c>
      <c r="AB118" s="124" t="s">
        <v>1145</v>
      </c>
      <c r="AC118" s="124" t="s">
        <v>1147</v>
      </c>
      <c r="AD118" s="124" t="s">
        <v>1152</v>
      </c>
      <c r="AE118" s="124" t="s">
        <v>1154</v>
      </c>
      <c r="AF118" s="124" t="s">
        <v>1156</v>
      </c>
    </row>
    <row r="119" spans="1:32" hidden="1">
      <c r="A119" s="124" t="s">
        <v>1136</v>
      </c>
      <c r="B119" s="123" t="s">
        <v>1142</v>
      </c>
      <c r="C119" s="124" t="s">
        <v>1067</v>
      </c>
      <c r="D119" s="124" t="s">
        <v>1069</v>
      </c>
      <c r="E119" s="124" t="s">
        <v>1071</v>
      </c>
      <c r="F119" s="124" t="s">
        <v>1072</v>
      </c>
      <c r="G119" s="124" t="s">
        <v>1075</v>
      </c>
      <c r="H119" s="124" t="s">
        <v>1078</v>
      </c>
      <c r="I119" s="124" t="s">
        <v>1081</v>
      </c>
      <c r="J119" s="124" t="s">
        <v>1084</v>
      </c>
      <c r="K119" s="124" t="s">
        <v>1101</v>
      </c>
      <c r="L119" s="124" t="s">
        <v>1102</v>
      </c>
      <c r="M119" s="124" t="s">
        <v>1103</v>
      </c>
      <c r="N119" s="124" t="s">
        <v>1104</v>
      </c>
      <c r="O119" s="124" t="s">
        <v>1105</v>
      </c>
      <c r="P119" s="124" t="s">
        <v>1114</v>
      </c>
      <c r="Q119" s="124" t="s">
        <v>1115</v>
      </c>
      <c r="R119" s="124" t="s">
        <v>1117</v>
      </c>
      <c r="S119" s="124" t="s">
        <v>1118</v>
      </c>
      <c r="T119" s="124" t="s">
        <v>1119</v>
      </c>
      <c r="U119" s="124" t="s">
        <v>1120</v>
      </c>
      <c r="V119" s="124" t="s">
        <v>1121</v>
      </c>
      <c r="W119" s="124" t="s">
        <v>1122</v>
      </c>
      <c r="X119" s="124" t="s">
        <v>1123</v>
      </c>
      <c r="Y119" s="124" t="s">
        <v>1137</v>
      </c>
      <c r="Z119" s="124" t="s">
        <v>1140</v>
      </c>
      <c r="AA119" s="124" t="s">
        <v>1143</v>
      </c>
      <c r="AB119" s="124" t="s">
        <v>1145</v>
      </c>
      <c r="AC119" s="124" t="s">
        <v>1147</v>
      </c>
      <c r="AD119" s="124" t="s">
        <v>1152</v>
      </c>
      <c r="AE119" s="124" t="s">
        <v>1154</v>
      </c>
      <c r="AF119" s="124" t="s">
        <v>1156</v>
      </c>
    </row>
    <row r="120" spans="1:32" hidden="1">
      <c r="A120" s="124" t="s">
        <v>1136</v>
      </c>
      <c r="B120" s="123" t="s">
        <v>1143</v>
      </c>
      <c r="C120" s="124" t="s">
        <v>1067</v>
      </c>
      <c r="D120" s="124" t="s">
        <v>1069</v>
      </c>
      <c r="E120" s="124" t="s">
        <v>1071</v>
      </c>
      <c r="F120" s="124" t="s">
        <v>1072</v>
      </c>
      <c r="G120" s="124" t="s">
        <v>1075</v>
      </c>
      <c r="H120" s="124" t="s">
        <v>1078</v>
      </c>
      <c r="I120" s="124" t="s">
        <v>1081</v>
      </c>
      <c r="J120" s="124" t="s">
        <v>1084</v>
      </c>
      <c r="K120" s="124" t="s">
        <v>1101</v>
      </c>
      <c r="L120" s="124" t="s">
        <v>1102</v>
      </c>
      <c r="M120" s="124" t="s">
        <v>1103</v>
      </c>
      <c r="N120" s="124" t="s">
        <v>1104</v>
      </c>
      <c r="O120" s="124" t="s">
        <v>1105</v>
      </c>
      <c r="P120" s="124" t="s">
        <v>1114</v>
      </c>
      <c r="Q120" s="124" t="s">
        <v>1115</v>
      </c>
      <c r="R120" s="124" t="s">
        <v>1117</v>
      </c>
      <c r="S120" s="124" t="s">
        <v>1118</v>
      </c>
      <c r="T120" s="124" t="s">
        <v>1119</v>
      </c>
      <c r="U120" s="124" t="s">
        <v>1120</v>
      </c>
      <c r="V120" s="124" t="s">
        <v>1121</v>
      </c>
      <c r="W120" s="124" t="s">
        <v>1122</v>
      </c>
      <c r="X120" s="124" t="s">
        <v>1123</v>
      </c>
      <c r="Y120" s="124" t="s">
        <v>1137</v>
      </c>
      <c r="Z120" s="124" t="s">
        <v>1140</v>
      </c>
      <c r="AA120" s="124" t="s">
        <v>1142</v>
      </c>
      <c r="AB120" s="124" t="s">
        <v>1145</v>
      </c>
      <c r="AC120" s="124" t="s">
        <v>1147</v>
      </c>
      <c r="AD120" s="124" t="s">
        <v>1152</v>
      </c>
      <c r="AE120" s="124" t="s">
        <v>1154</v>
      </c>
      <c r="AF120" s="124" t="s">
        <v>1156</v>
      </c>
    </row>
    <row r="121" spans="1:32" hidden="1">
      <c r="A121" s="124" t="s">
        <v>1136</v>
      </c>
      <c r="B121" s="123" t="s">
        <v>1145</v>
      </c>
      <c r="C121" s="124" t="s">
        <v>1067</v>
      </c>
      <c r="D121" s="124" t="s">
        <v>1069</v>
      </c>
      <c r="E121" s="124" t="s">
        <v>1071</v>
      </c>
      <c r="F121" s="124" t="s">
        <v>1072</v>
      </c>
      <c r="G121" s="124" t="s">
        <v>1075</v>
      </c>
      <c r="H121" s="124" t="s">
        <v>1078</v>
      </c>
      <c r="I121" s="124" t="s">
        <v>1081</v>
      </c>
      <c r="J121" s="124" t="s">
        <v>1084</v>
      </c>
      <c r="K121" s="124" t="s">
        <v>1101</v>
      </c>
      <c r="L121" s="124" t="s">
        <v>1102</v>
      </c>
      <c r="M121" s="124" t="s">
        <v>1103</v>
      </c>
      <c r="N121" s="124" t="s">
        <v>1104</v>
      </c>
      <c r="O121" s="124" t="s">
        <v>1105</v>
      </c>
      <c r="P121" s="124" t="s">
        <v>1114</v>
      </c>
      <c r="Q121" s="124" t="s">
        <v>1115</v>
      </c>
      <c r="R121" s="124" t="s">
        <v>1117</v>
      </c>
      <c r="S121" s="124" t="s">
        <v>1118</v>
      </c>
      <c r="T121" s="124" t="s">
        <v>1119</v>
      </c>
      <c r="U121" s="124" t="s">
        <v>1120</v>
      </c>
      <c r="V121" s="124" t="s">
        <v>1121</v>
      </c>
      <c r="W121" s="124" t="s">
        <v>1122</v>
      </c>
      <c r="X121" s="124" t="s">
        <v>1123</v>
      </c>
      <c r="Y121" s="124" t="s">
        <v>1137</v>
      </c>
      <c r="Z121" s="124" t="s">
        <v>1140</v>
      </c>
      <c r="AA121" s="124" t="s">
        <v>1142</v>
      </c>
      <c r="AB121" s="124" t="s">
        <v>1143</v>
      </c>
      <c r="AC121" s="124" t="s">
        <v>1147</v>
      </c>
      <c r="AD121" s="124" t="s">
        <v>1152</v>
      </c>
      <c r="AE121" s="124" t="s">
        <v>1154</v>
      </c>
      <c r="AF121" s="124" t="s">
        <v>1156</v>
      </c>
    </row>
    <row r="122" spans="1:32" hidden="1">
      <c r="A122" s="124" t="s">
        <v>1136</v>
      </c>
      <c r="B122" s="123" t="s">
        <v>1147</v>
      </c>
      <c r="C122" s="124" t="s">
        <v>1067</v>
      </c>
      <c r="D122" s="124" t="s">
        <v>1069</v>
      </c>
      <c r="E122" s="124" t="s">
        <v>1071</v>
      </c>
      <c r="F122" s="124" t="s">
        <v>1072</v>
      </c>
      <c r="G122" s="124" t="s">
        <v>1075</v>
      </c>
      <c r="H122" s="124" t="s">
        <v>1078</v>
      </c>
      <c r="I122" s="124" t="s">
        <v>1081</v>
      </c>
      <c r="J122" s="124" t="s">
        <v>1084</v>
      </c>
      <c r="K122" s="124" t="s">
        <v>1101</v>
      </c>
      <c r="L122" s="124" t="s">
        <v>1102</v>
      </c>
      <c r="M122" s="124" t="s">
        <v>1103</v>
      </c>
      <c r="N122" s="124" t="s">
        <v>1104</v>
      </c>
      <c r="O122" s="124" t="s">
        <v>1105</v>
      </c>
      <c r="P122" s="124" t="s">
        <v>1114</v>
      </c>
      <c r="Q122" s="124" t="s">
        <v>1115</v>
      </c>
      <c r="R122" s="124" t="s">
        <v>1117</v>
      </c>
      <c r="S122" s="124" t="s">
        <v>1118</v>
      </c>
      <c r="T122" s="124" t="s">
        <v>1119</v>
      </c>
      <c r="U122" s="124" t="s">
        <v>1120</v>
      </c>
      <c r="V122" s="124" t="s">
        <v>1121</v>
      </c>
      <c r="W122" s="124" t="s">
        <v>1122</v>
      </c>
      <c r="X122" s="124" t="s">
        <v>1123</v>
      </c>
      <c r="Y122" s="124" t="s">
        <v>1137</v>
      </c>
      <c r="Z122" s="124" t="s">
        <v>1140</v>
      </c>
      <c r="AA122" s="124" t="s">
        <v>1142</v>
      </c>
      <c r="AB122" s="124" t="s">
        <v>1143</v>
      </c>
      <c r="AC122" s="124" t="s">
        <v>1145</v>
      </c>
      <c r="AD122" s="124" t="s">
        <v>1152</v>
      </c>
      <c r="AE122" s="124" t="s">
        <v>1154</v>
      </c>
      <c r="AF122" s="124" t="s">
        <v>1156</v>
      </c>
    </row>
    <row r="123" spans="1:32" hidden="1">
      <c r="A123" s="124" t="s">
        <v>1151</v>
      </c>
      <c r="B123" s="123" t="s">
        <v>1152</v>
      </c>
      <c r="C123" s="124" t="s">
        <v>1067</v>
      </c>
      <c r="D123" s="124" t="s">
        <v>1069</v>
      </c>
      <c r="E123" s="124" t="s">
        <v>1071</v>
      </c>
      <c r="F123" s="124" t="s">
        <v>1072</v>
      </c>
      <c r="G123" s="124" t="s">
        <v>1075</v>
      </c>
      <c r="H123" s="124" t="s">
        <v>1078</v>
      </c>
      <c r="I123" s="124" t="s">
        <v>1081</v>
      </c>
      <c r="J123" s="124" t="s">
        <v>1084</v>
      </c>
      <c r="K123" s="124" t="s">
        <v>1101</v>
      </c>
      <c r="L123" s="124" t="s">
        <v>1102</v>
      </c>
      <c r="M123" s="124" t="s">
        <v>1103</v>
      </c>
      <c r="N123" s="124" t="s">
        <v>1104</v>
      </c>
      <c r="O123" s="124" t="s">
        <v>1105</v>
      </c>
      <c r="P123" s="124" t="s">
        <v>1114</v>
      </c>
      <c r="Q123" s="124" t="s">
        <v>1115</v>
      </c>
      <c r="R123" s="124" t="s">
        <v>1117</v>
      </c>
      <c r="S123" s="124" t="s">
        <v>1118</v>
      </c>
      <c r="T123" s="124" t="s">
        <v>1119</v>
      </c>
      <c r="U123" s="124" t="s">
        <v>1120</v>
      </c>
      <c r="V123" s="124" t="s">
        <v>1121</v>
      </c>
      <c r="W123" s="124" t="s">
        <v>1122</v>
      </c>
      <c r="X123" s="124" t="s">
        <v>1123</v>
      </c>
      <c r="Y123" s="124" t="s">
        <v>1137</v>
      </c>
      <c r="Z123" s="124" t="s">
        <v>1140</v>
      </c>
      <c r="AA123" s="124" t="s">
        <v>1142</v>
      </c>
      <c r="AB123" s="124" t="s">
        <v>1143</v>
      </c>
      <c r="AC123" s="124" t="s">
        <v>1145</v>
      </c>
      <c r="AD123" s="124" t="s">
        <v>1147</v>
      </c>
      <c r="AE123" s="124" t="s">
        <v>1154</v>
      </c>
      <c r="AF123" s="124" t="s">
        <v>1156</v>
      </c>
    </row>
    <row r="124" spans="1:32" hidden="1">
      <c r="A124" s="124" t="s">
        <v>1151</v>
      </c>
      <c r="B124" s="123" t="s">
        <v>1154</v>
      </c>
      <c r="C124" s="124" t="s">
        <v>1067</v>
      </c>
      <c r="D124" s="124" t="s">
        <v>1069</v>
      </c>
      <c r="E124" s="124" t="s">
        <v>1071</v>
      </c>
      <c r="F124" s="124" t="s">
        <v>1072</v>
      </c>
      <c r="G124" s="124" t="s">
        <v>1075</v>
      </c>
      <c r="H124" s="124" t="s">
        <v>1078</v>
      </c>
      <c r="I124" s="124" t="s">
        <v>1081</v>
      </c>
      <c r="J124" s="124" t="s">
        <v>1084</v>
      </c>
      <c r="K124" s="124" t="s">
        <v>1101</v>
      </c>
      <c r="L124" s="124" t="s">
        <v>1102</v>
      </c>
      <c r="M124" s="124" t="s">
        <v>1103</v>
      </c>
      <c r="N124" s="124" t="s">
        <v>1104</v>
      </c>
      <c r="O124" s="124" t="s">
        <v>1105</v>
      </c>
      <c r="P124" s="124" t="s">
        <v>1114</v>
      </c>
      <c r="Q124" s="124" t="s">
        <v>1115</v>
      </c>
      <c r="R124" s="124" t="s">
        <v>1117</v>
      </c>
      <c r="S124" s="124" t="s">
        <v>1118</v>
      </c>
      <c r="T124" s="124" t="s">
        <v>1119</v>
      </c>
      <c r="U124" s="124" t="s">
        <v>1120</v>
      </c>
      <c r="V124" s="124" t="s">
        <v>1121</v>
      </c>
      <c r="W124" s="124" t="s">
        <v>1122</v>
      </c>
      <c r="X124" s="124" t="s">
        <v>1123</v>
      </c>
      <c r="Y124" s="124" t="s">
        <v>1137</v>
      </c>
      <c r="Z124" s="124" t="s">
        <v>1140</v>
      </c>
      <c r="AA124" s="124" t="s">
        <v>1142</v>
      </c>
      <c r="AB124" s="124" t="s">
        <v>1143</v>
      </c>
      <c r="AC124" s="124" t="s">
        <v>1145</v>
      </c>
      <c r="AD124" s="124" t="s">
        <v>1147</v>
      </c>
      <c r="AE124" s="124" t="s">
        <v>1152</v>
      </c>
      <c r="AF124" s="124" t="s">
        <v>1156</v>
      </c>
    </row>
    <row r="125" spans="1:32" hidden="1">
      <c r="A125" s="124" t="s">
        <v>1151</v>
      </c>
      <c r="B125" s="123" t="s">
        <v>1156</v>
      </c>
      <c r="C125" s="124" t="s">
        <v>1067</v>
      </c>
      <c r="D125" s="124" t="s">
        <v>1069</v>
      </c>
      <c r="E125" s="124" t="s">
        <v>1071</v>
      </c>
      <c r="F125" s="124" t="s">
        <v>1072</v>
      </c>
      <c r="G125" s="124" t="s">
        <v>1075</v>
      </c>
      <c r="H125" s="124" t="s">
        <v>1078</v>
      </c>
      <c r="I125" s="124" t="s">
        <v>1081</v>
      </c>
      <c r="J125" s="124" t="s">
        <v>1084</v>
      </c>
      <c r="K125" s="124" t="s">
        <v>1101</v>
      </c>
      <c r="L125" s="124" t="s">
        <v>1102</v>
      </c>
      <c r="M125" s="124" t="s">
        <v>1103</v>
      </c>
      <c r="N125" s="124" t="s">
        <v>1104</v>
      </c>
      <c r="O125" s="124" t="s">
        <v>1105</v>
      </c>
      <c r="P125" s="124" t="s">
        <v>1114</v>
      </c>
      <c r="Q125" s="124" t="s">
        <v>1115</v>
      </c>
      <c r="R125" s="124" t="s">
        <v>1117</v>
      </c>
      <c r="S125" s="124" t="s">
        <v>1118</v>
      </c>
      <c r="T125" s="124" t="s">
        <v>1119</v>
      </c>
      <c r="U125" s="124" t="s">
        <v>1120</v>
      </c>
      <c r="V125" s="124" t="s">
        <v>1121</v>
      </c>
      <c r="W125" s="124" t="s">
        <v>1122</v>
      </c>
      <c r="X125" s="124" t="s">
        <v>1123</v>
      </c>
      <c r="Y125" s="124" t="s">
        <v>1137</v>
      </c>
      <c r="Z125" s="124" t="s">
        <v>1140</v>
      </c>
      <c r="AA125" s="124" t="s">
        <v>1142</v>
      </c>
      <c r="AB125" s="124" t="s">
        <v>1143</v>
      </c>
      <c r="AC125" s="124" t="s">
        <v>1145</v>
      </c>
      <c r="AD125" s="124" t="s">
        <v>1147</v>
      </c>
      <c r="AE125" s="124" t="s">
        <v>1152</v>
      </c>
      <c r="AF125" s="124" t="s">
        <v>1154</v>
      </c>
    </row>
    <row r="126" spans="1:32" hidden="1">
      <c r="A126" s="124" t="s">
        <v>1160</v>
      </c>
      <c r="B126" s="123" t="s">
        <v>1163</v>
      </c>
      <c r="C126" s="124" t="s">
        <v>1164</v>
      </c>
      <c r="D126" s="124" t="s">
        <v>1165</v>
      </c>
      <c r="E126" s="124" t="s">
        <v>1166</v>
      </c>
      <c r="F126" s="124" t="s">
        <v>1167</v>
      </c>
      <c r="G126" s="124" t="s">
        <v>1168</v>
      </c>
      <c r="H126" s="124" t="s">
        <v>1170</v>
      </c>
      <c r="I126" s="124" t="s">
        <v>1172</v>
      </c>
      <c r="J126" s="124" t="s">
        <v>1174</v>
      </c>
    </row>
    <row r="127" spans="1:32" hidden="1">
      <c r="A127" s="124" t="s">
        <v>1160</v>
      </c>
      <c r="B127" s="123" t="s">
        <v>1164</v>
      </c>
      <c r="C127" s="124" t="s">
        <v>1163</v>
      </c>
      <c r="D127" s="124" t="s">
        <v>1165</v>
      </c>
      <c r="E127" s="124" t="s">
        <v>1166</v>
      </c>
      <c r="F127" s="124" t="s">
        <v>1167</v>
      </c>
      <c r="G127" s="124" t="s">
        <v>1168</v>
      </c>
      <c r="H127" s="124" t="s">
        <v>1170</v>
      </c>
      <c r="I127" s="124" t="s">
        <v>1172</v>
      </c>
      <c r="J127" s="124" t="s">
        <v>1174</v>
      </c>
    </row>
    <row r="128" spans="1:32" hidden="1">
      <c r="A128" s="124" t="s">
        <v>1160</v>
      </c>
      <c r="B128" s="123" t="s">
        <v>1165</v>
      </c>
      <c r="C128" s="124" t="s">
        <v>1163</v>
      </c>
      <c r="D128" s="124" t="s">
        <v>1164</v>
      </c>
      <c r="E128" s="124" t="s">
        <v>1166</v>
      </c>
      <c r="F128" s="124" t="s">
        <v>1167</v>
      </c>
      <c r="G128" s="124" t="s">
        <v>1168</v>
      </c>
      <c r="H128" s="124" t="s">
        <v>1170</v>
      </c>
      <c r="I128" s="124" t="s">
        <v>1172</v>
      </c>
      <c r="J128" s="124" t="s">
        <v>1174</v>
      </c>
    </row>
    <row r="129" spans="1:16" hidden="1">
      <c r="A129" s="124" t="s">
        <v>1160</v>
      </c>
      <c r="B129" s="123" t="s">
        <v>1166</v>
      </c>
      <c r="C129" s="124" t="s">
        <v>1163</v>
      </c>
      <c r="D129" s="124" t="s">
        <v>1164</v>
      </c>
      <c r="E129" s="124" t="s">
        <v>1165</v>
      </c>
      <c r="F129" s="124" t="s">
        <v>1167</v>
      </c>
      <c r="G129" s="124" t="s">
        <v>1168</v>
      </c>
      <c r="H129" s="124" t="s">
        <v>1170</v>
      </c>
      <c r="I129" s="124" t="s">
        <v>1172</v>
      </c>
      <c r="J129" s="124" t="s">
        <v>1174</v>
      </c>
    </row>
    <row r="130" spans="1:16" hidden="1">
      <c r="A130" s="124" t="s">
        <v>1160</v>
      </c>
      <c r="B130" s="123" t="s">
        <v>1167</v>
      </c>
      <c r="C130" s="124" t="s">
        <v>1163</v>
      </c>
      <c r="D130" s="124" t="s">
        <v>1164</v>
      </c>
      <c r="E130" s="124" t="s">
        <v>1165</v>
      </c>
      <c r="F130" s="124" t="s">
        <v>1166</v>
      </c>
      <c r="G130" s="124" t="s">
        <v>1168</v>
      </c>
      <c r="H130" s="124" t="s">
        <v>1170</v>
      </c>
      <c r="I130" s="124" t="s">
        <v>1172</v>
      </c>
      <c r="J130" s="124" t="s">
        <v>1174</v>
      </c>
    </row>
    <row r="131" spans="1:16" hidden="1">
      <c r="A131" s="124" t="s">
        <v>1160</v>
      </c>
      <c r="B131" s="123" t="s">
        <v>1168</v>
      </c>
      <c r="C131" s="124" t="s">
        <v>1163</v>
      </c>
      <c r="D131" s="124" t="s">
        <v>1164</v>
      </c>
      <c r="E131" s="124" t="s">
        <v>1165</v>
      </c>
      <c r="F131" s="124" t="s">
        <v>1166</v>
      </c>
      <c r="G131" s="124" t="s">
        <v>1167</v>
      </c>
      <c r="H131" s="124" t="s">
        <v>1170</v>
      </c>
      <c r="I131" s="124" t="s">
        <v>1172</v>
      </c>
      <c r="J131" s="124" t="s">
        <v>1174</v>
      </c>
    </row>
    <row r="132" spans="1:16" hidden="1">
      <c r="A132" s="124" t="s">
        <v>1169</v>
      </c>
      <c r="B132" s="123" t="s">
        <v>1170</v>
      </c>
      <c r="C132" s="124" t="s">
        <v>1163</v>
      </c>
      <c r="D132" s="124" t="s">
        <v>1164</v>
      </c>
      <c r="E132" s="124" t="s">
        <v>1165</v>
      </c>
      <c r="F132" s="124" t="s">
        <v>1166</v>
      </c>
      <c r="G132" s="124" t="s">
        <v>1167</v>
      </c>
      <c r="H132" s="124" t="s">
        <v>1168</v>
      </c>
      <c r="I132" s="124" t="s">
        <v>1172</v>
      </c>
      <c r="J132" s="124" t="s">
        <v>1174</v>
      </c>
    </row>
    <row r="133" spans="1:16" hidden="1">
      <c r="A133" s="124" t="s">
        <v>1169</v>
      </c>
      <c r="B133" s="123" t="s">
        <v>1172</v>
      </c>
      <c r="C133" s="124" t="s">
        <v>1163</v>
      </c>
      <c r="D133" s="124" t="s">
        <v>1164</v>
      </c>
      <c r="E133" s="124" t="s">
        <v>1165</v>
      </c>
      <c r="F133" s="124" t="s">
        <v>1166</v>
      </c>
      <c r="G133" s="124" t="s">
        <v>1167</v>
      </c>
      <c r="H133" s="124" t="s">
        <v>1168</v>
      </c>
      <c r="I133" s="124" t="s">
        <v>1170</v>
      </c>
      <c r="J133" s="124" t="s">
        <v>1174</v>
      </c>
    </row>
    <row r="134" spans="1:16" hidden="1">
      <c r="A134" s="124" t="s">
        <v>1169</v>
      </c>
      <c r="B134" s="123" t="s">
        <v>1174</v>
      </c>
      <c r="C134" s="124" t="s">
        <v>1163</v>
      </c>
      <c r="D134" s="124" t="s">
        <v>1164</v>
      </c>
      <c r="E134" s="124" t="s">
        <v>1165</v>
      </c>
      <c r="F134" s="124" t="s">
        <v>1166</v>
      </c>
      <c r="G134" s="124" t="s">
        <v>1167</v>
      </c>
      <c r="H134" s="124" t="s">
        <v>1168</v>
      </c>
      <c r="I134" s="124" t="s">
        <v>1170</v>
      </c>
      <c r="J134" s="124" t="s">
        <v>1172</v>
      </c>
    </row>
    <row r="135" spans="1:16" hidden="1">
      <c r="A135" s="124" t="s">
        <v>1176</v>
      </c>
      <c r="B135" s="123" t="s">
        <v>1181</v>
      </c>
      <c r="C135" s="124" t="s">
        <v>1183</v>
      </c>
      <c r="D135" s="124" t="s">
        <v>1185</v>
      </c>
      <c r="E135" s="124" t="s">
        <v>1186</v>
      </c>
      <c r="F135" s="124" t="s">
        <v>1188</v>
      </c>
      <c r="G135" s="124" t="s">
        <v>1189</v>
      </c>
      <c r="H135" s="124" t="s">
        <v>1191</v>
      </c>
      <c r="I135" s="124" t="s">
        <v>1214</v>
      </c>
      <c r="J135" s="124" t="s">
        <v>1215</v>
      </c>
      <c r="K135" s="124" t="s">
        <v>1216</v>
      </c>
      <c r="L135" s="124" t="s">
        <v>1208</v>
      </c>
      <c r="M135" s="124" t="s">
        <v>1210</v>
      </c>
      <c r="N135" s="124" t="s">
        <v>1212</v>
      </c>
      <c r="O135" s="124" t="s">
        <v>1219</v>
      </c>
      <c r="P135" s="124" t="s">
        <v>1221</v>
      </c>
    </row>
    <row r="136" spans="1:16" hidden="1">
      <c r="A136" s="124" t="s">
        <v>1176</v>
      </c>
      <c r="B136" s="123" t="s">
        <v>1183</v>
      </c>
      <c r="C136" s="124" t="s">
        <v>1181</v>
      </c>
      <c r="D136" s="124" t="s">
        <v>1185</v>
      </c>
      <c r="E136" s="124" t="s">
        <v>1186</v>
      </c>
      <c r="F136" s="124" t="s">
        <v>1188</v>
      </c>
      <c r="G136" s="124" t="s">
        <v>1189</v>
      </c>
      <c r="H136" s="124" t="s">
        <v>1191</v>
      </c>
      <c r="I136" s="124" t="s">
        <v>1214</v>
      </c>
      <c r="J136" s="124" t="s">
        <v>1215</v>
      </c>
      <c r="K136" s="124" t="s">
        <v>1216</v>
      </c>
      <c r="L136" s="124" t="s">
        <v>1208</v>
      </c>
      <c r="M136" s="124" t="s">
        <v>1210</v>
      </c>
      <c r="N136" s="124" t="s">
        <v>1212</v>
      </c>
      <c r="O136" s="124" t="s">
        <v>1219</v>
      </c>
      <c r="P136" s="124" t="s">
        <v>1221</v>
      </c>
    </row>
    <row r="137" spans="1:16" hidden="1">
      <c r="A137" s="124" t="s">
        <v>1176</v>
      </c>
      <c r="B137" s="123" t="s">
        <v>1185</v>
      </c>
      <c r="C137" s="124" t="s">
        <v>1181</v>
      </c>
      <c r="D137" s="124" t="s">
        <v>1183</v>
      </c>
      <c r="E137" s="124" t="s">
        <v>1186</v>
      </c>
      <c r="F137" s="124" t="s">
        <v>1188</v>
      </c>
      <c r="G137" s="124" t="s">
        <v>1189</v>
      </c>
      <c r="H137" s="124" t="s">
        <v>1191</v>
      </c>
      <c r="I137" s="124" t="s">
        <v>1214</v>
      </c>
      <c r="J137" s="124" t="s">
        <v>1215</v>
      </c>
      <c r="K137" s="124" t="s">
        <v>1216</v>
      </c>
      <c r="L137" s="124" t="s">
        <v>1208</v>
      </c>
      <c r="M137" s="124" t="s">
        <v>1210</v>
      </c>
      <c r="N137" s="124" t="s">
        <v>1212</v>
      </c>
      <c r="O137" s="124" t="s">
        <v>1219</v>
      </c>
      <c r="P137" s="124" t="s">
        <v>1221</v>
      </c>
    </row>
    <row r="138" spans="1:16" hidden="1">
      <c r="A138" s="124" t="s">
        <v>1176</v>
      </c>
      <c r="B138" s="123" t="s">
        <v>1186</v>
      </c>
      <c r="C138" s="124" t="s">
        <v>1181</v>
      </c>
      <c r="D138" s="124" t="s">
        <v>1183</v>
      </c>
      <c r="E138" s="124" t="s">
        <v>1185</v>
      </c>
      <c r="F138" s="124" t="s">
        <v>1188</v>
      </c>
      <c r="G138" s="124" t="s">
        <v>1189</v>
      </c>
      <c r="H138" s="124" t="s">
        <v>1191</v>
      </c>
      <c r="I138" s="124" t="s">
        <v>1214</v>
      </c>
      <c r="J138" s="124" t="s">
        <v>1215</v>
      </c>
      <c r="K138" s="124" t="s">
        <v>1216</v>
      </c>
      <c r="L138" s="124" t="s">
        <v>1208</v>
      </c>
      <c r="M138" s="124" t="s">
        <v>1210</v>
      </c>
      <c r="N138" s="124" t="s">
        <v>1212</v>
      </c>
      <c r="O138" s="124" t="s">
        <v>1219</v>
      </c>
      <c r="P138" s="124" t="s">
        <v>1221</v>
      </c>
    </row>
    <row r="139" spans="1:16" hidden="1">
      <c r="A139" s="124" t="s">
        <v>1176</v>
      </c>
      <c r="B139" s="123" t="s">
        <v>1188</v>
      </c>
      <c r="C139" s="124" t="s">
        <v>1181</v>
      </c>
      <c r="D139" s="124" t="s">
        <v>1183</v>
      </c>
      <c r="E139" s="124" t="s">
        <v>1185</v>
      </c>
      <c r="F139" s="124" t="s">
        <v>1186</v>
      </c>
      <c r="G139" s="124" t="s">
        <v>1189</v>
      </c>
      <c r="H139" s="124" t="s">
        <v>1191</v>
      </c>
      <c r="I139" s="124" t="s">
        <v>1214</v>
      </c>
      <c r="J139" s="124" t="s">
        <v>1215</v>
      </c>
      <c r="K139" s="124" t="s">
        <v>1216</v>
      </c>
      <c r="L139" s="124" t="s">
        <v>1208</v>
      </c>
      <c r="M139" s="124" t="s">
        <v>1210</v>
      </c>
      <c r="N139" s="124" t="s">
        <v>1212</v>
      </c>
      <c r="O139" s="124" t="s">
        <v>1219</v>
      </c>
      <c r="P139" s="124" t="s">
        <v>1221</v>
      </c>
    </row>
    <row r="140" spans="1:16" hidden="1">
      <c r="A140" s="124" t="s">
        <v>1176</v>
      </c>
      <c r="B140" s="123" t="s">
        <v>1189</v>
      </c>
      <c r="C140" s="124" t="s">
        <v>1181</v>
      </c>
      <c r="D140" s="124" t="s">
        <v>1183</v>
      </c>
      <c r="E140" s="124" t="s">
        <v>1185</v>
      </c>
      <c r="F140" s="124" t="s">
        <v>1186</v>
      </c>
      <c r="G140" s="124" t="s">
        <v>1188</v>
      </c>
      <c r="H140" s="124" t="s">
        <v>1191</v>
      </c>
      <c r="I140" s="124" t="s">
        <v>1214</v>
      </c>
      <c r="J140" s="124" t="s">
        <v>1215</v>
      </c>
      <c r="K140" s="124" t="s">
        <v>1216</v>
      </c>
      <c r="L140" s="124" t="s">
        <v>1208</v>
      </c>
      <c r="M140" s="124" t="s">
        <v>1210</v>
      </c>
      <c r="N140" s="124" t="s">
        <v>1212</v>
      </c>
      <c r="O140" s="124" t="s">
        <v>1219</v>
      </c>
      <c r="P140" s="124" t="s">
        <v>1221</v>
      </c>
    </row>
    <row r="141" spans="1:16" hidden="1">
      <c r="A141" s="124" t="s">
        <v>1176</v>
      </c>
      <c r="B141" s="123" t="s">
        <v>1191</v>
      </c>
      <c r="C141" s="124" t="s">
        <v>1181</v>
      </c>
      <c r="D141" s="124" t="s">
        <v>1183</v>
      </c>
      <c r="E141" s="124" t="s">
        <v>1185</v>
      </c>
      <c r="F141" s="124" t="s">
        <v>1186</v>
      </c>
      <c r="G141" s="124" t="s">
        <v>1188</v>
      </c>
      <c r="H141" s="124" t="s">
        <v>1189</v>
      </c>
      <c r="I141" s="124" t="s">
        <v>1214</v>
      </c>
      <c r="J141" s="124" t="s">
        <v>1215</v>
      </c>
      <c r="K141" s="124" t="s">
        <v>1216</v>
      </c>
      <c r="L141" s="124" t="s">
        <v>1208</v>
      </c>
      <c r="M141" s="124" t="s">
        <v>1210</v>
      </c>
      <c r="N141" s="124" t="s">
        <v>1212</v>
      </c>
      <c r="O141" s="124" t="s">
        <v>1219</v>
      </c>
      <c r="P141" s="124" t="s">
        <v>1221</v>
      </c>
    </row>
    <row r="142" spans="1:16" hidden="1">
      <c r="A142" s="124" t="s">
        <v>1207</v>
      </c>
      <c r="B142" s="123" t="s">
        <v>1214</v>
      </c>
      <c r="C142" s="124" t="s">
        <v>1181</v>
      </c>
      <c r="D142" s="124" t="s">
        <v>1183</v>
      </c>
      <c r="E142" s="124" t="s">
        <v>1185</v>
      </c>
      <c r="F142" s="124" t="s">
        <v>1186</v>
      </c>
      <c r="G142" s="124" t="s">
        <v>1188</v>
      </c>
      <c r="H142" s="124" t="s">
        <v>1189</v>
      </c>
      <c r="I142" s="124" t="s">
        <v>1191</v>
      </c>
      <c r="J142" s="124" t="s">
        <v>1215</v>
      </c>
      <c r="K142" s="124" t="s">
        <v>1216</v>
      </c>
      <c r="L142" s="124" t="s">
        <v>1208</v>
      </c>
      <c r="M142" s="124" t="s">
        <v>1210</v>
      </c>
      <c r="N142" s="124" t="s">
        <v>1212</v>
      </c>
      <c r="O142" s="124" t="s">
        <v>1219</v>
      </c>
      <c r="P142" s="124" t="s">
        <v>1221</v>
      </c>
    </row>
    <row r="143" spans="1:16" hidden="1">
      <c r="A143" s="124" t="s">
        <v>1207</v>
      </c>
      <c r="B143" s="123" t="s">
        <v>1215</v>
      </c>
      <c r="C143" s="124" t="s">
        <v>1181</v>
      </c>
      <c r="D143" s="124" t="s">
        <v>1183</v>
      </c>
      <c r="E143" s="124" t="s">
        <v>1185</v>
      </c>
      <c r="F143" s="124" t="s">
        <v>1186</v>
      </c>
      <c r="G143" s="124" t="s">
        <v>1188</v>
      </c>
      <c r="H143" s="124" t="s">
        <v>1189</v>
      </c>
      <c r="I143" s="124" t="s">
        <v>1191</v>
      </c>
      <c r="J143" s="124" t="s">
        <v>1214</v>
      </c>
      <c r="K143" s="124" t="s">
        <v>1216</v>
      </c>
      <c r="L143" s="124" t="s">
        <v>1208</v>
      </c>
      <c r="M143" s="124" t="s">
        <v>1210</v>
      </c>
      <c r="N143" s="124" t="s">
        <v>1212</v>
      </c>
      <c r="O143" s="124" t="s">
        <v>1219</v>
      </c>
      <c r="P143" s="124" t="s">
        <v>1221</v>
      </c>
    </row>
    <row r="144" spans="1:16" hidden="1">
      <c r="A144" s="124" t="s">
        <v>1207</v>
      </c>
      <c r="B144" s="123" t="s">
        <v>1216</v>
      </c>
      <c r="C144" s="124" t="s">
        <v>1181</v>
      </c>
      <c r="D144" s="124" t="s">
        <v>1183</v>
      </c>
      <c r="E144" s="124" t="s">
        <v>1185</v>
      </c>
      <c r="F144" s="124" t="s">
        <v>1186</v>
      </c>
      <c r="G144" s="124" t="s">
        <v>1188</v>
      </c>
      <c r="H144" s="124" t="s">
        <v>1189</v>
      </c>
      <c r="I144" s="124" t="s">
        <v>1191</v>
      </c>
      <c r="J144" s="124" t="s">
        <v>1214</v>
      </c>
      <c r="K144" s="124" t="s">
        <v>1215</v>
      </c>
      <c r="L144" s="124" t="s">
        <v>1208</v>
      </c>
      <c r="M144" s="124" t="s">
        <v>1210</v>
      </c>
      <c r="N144" s="124" t="s">
        <v>1212</v>
      </c>
      <c r="O144" s="124" t="s">
        <v>1219</v>
      </c>
      <c r="P144" s="124" t="s">
        <v>1221</v>
      </c>
    </row>
    <row r="145" spans="1:16" hidden="1">
      <c r="A145" s="124" t="s">
        <v>1207</v>
      </c>
      <c r="B145" s="123" t="s">
        <v>1208</v>
      </c>
      <c r="C145" s="124" t="s">
        <v>1181</v>
      </c>
      <c r="D145" s="124" t="s">
        <v>1183</v>
      </c>
      <c r="E145" s="124" t="s">
        <v>1185</v>
      </c>
      <c r="F145" s="124" t="s">
        <v>1186</v>
      </c>
      <c r="G145" s="124" t="s">
        <v>1188</v>
      </c>
      <c r="H145" s="124" t="s">
        <v>1189</v>
      </c>
      <c r="I145" s="124" t="s">
        <v>1191</v>
      </c>
      <c r="J145" s="124" t="s">
        <v>1214</v>
      </c>
      <c r="K145" s="124" t="s">
        <v>1215</v>
      </c>
      <c r="L145" s="124" t="s">
        <v>1216</v>
      </c>
      <c r="M145" s="124" t="s">
        <v>1210</v>
      </c>
      <c r="N145" s="124" t="s">
        <v>1212</v>
      </c>
      <c r="O145" s="124" t="s">
        <v>1219</v>
      </c>
      <c r="P145" s="124" t="s">
        <v>1221</v>
      </c>
    </row>
    <row r="146" spans="1:16" hidden="1">
      <c r="A146" s="124" t="s">
        <v>1207</v>
      </c>
      <c r="B146" s="123" t="s">
        <v>1210</v>
      </c>
      <c r="C146" s="124" t="s">
        <v>1181</v>
      </c>
      <c r="D146" s="124" t="s">
        <v>1183</v>
      </c>
      <c r="E146" s="124" t="s">
        <v>1185</v>
      </c>
      <c r="F146" s="124" t="s">
        <v>1186</v>
      </c>
      <c r="G146" s="124" t="s">
        <v>1188</v>
      </c>
      <c r="H146" s="124" t="s">
        <v>1189</v>
      </c>
      <c r="I146" s="124" t="s">
        <v>1191</v>
      </c>
      <c r="J146" s="124" t="s">
        <v>1214</v>
      </c>
      <c r="K146" s="124" t="s">
        <v>1215</v>
      </c>
      <c r="L146" s="124" t="s">
        <v>1216</v>
      </c>
      <c r="M146" s="124" t="s">
        <v>1208</v>
      </c>
      <c r="N146" s="124" t="s">
        <v>1212</v>
      </c>
      <c r="O146" s="124" t="s">
        <v>1219</v>
      </c>
      <c r="P146" s="124" t="s">
        <v>1221</v>
      </c>
    </row>
    <row r="147" spans="1:16" hidden="1">
      <c r="A147" s="124" t="s">
        <v>1207</v>
      </c>
      <c r="B147" s="123" t="s">
        <v>1212</v>
      </c>
      <c r="C147" s="124" t="s">
        <v>1181</v>
      </c>
      <c r="D147" s="124" t="s">
        <v>1183</v>
      </c>
      <c r="E147" s="124" t="s">
        <v>1185</v>
      </c>
      <c r="F147" s="124" t="s">
        <v>1186</v>
      </c>
      <c r="G147" s="124" t="s">
        <v>1188</v>
      </c>
      <c r="H147" s="124" t="s">
        <v>1189</v>
      </c>
      <c r="I147" s="124" t="s">
        <v>1191</v>
      </c>
      <c r="J147" s="124" t="s">
        <v>1214</v>
      </c>
      <c r="K147" s="124" t="s">
        <v>1215</v>
      </c>
      <c r="L147" s="124" t="s">
        <v>1216</v>
      </c>
      <c r="M147" s="124" t="s">
        <v>1208</v>
      </c>
      <c r="N147" s="124" t="s">
        <v>1210</v>
      </c>
      <c r="O147" s="124" t="s">
        <v>1219</v>
      </c>
      <c r="P147" s="124" t="s">
        <v>1221</v>
      </c>
    </row>
    <row r="148" spans="1:16" hidden="1">
      <c r="A148" s="124" t="s">
        <v>1218</v>
      </c>
      <c r="B148" s="123" t="s">
        <v>1219</v>
      </c>
      <c r="C148" s="124" t="s">
        <v>1181</v>
      </c>
      <c r="D148" s="124" t="s">
        <v>1183</v>
      </c>
      <c r="E148" s="124" t="s">
        <v>1185</v>
      </c>
      <c r="F148" s="124" t="s">
        <v>1186</v>
      </c>
      <c r="G148" s="124" t="s">
        <v>1188</v>
      </c>
      <c r="H148" s="124" t="s">
        <v>1189</v>
      </c>
      <c r="I148" s="124" t="s">
        <v>1191</v>
      </c>
      <c r="J148" s="124" t="s">
        <v>1214</v>
      </c>
      <c r="K148" s="124" t="s">
        <v>1215</v>
      </c>
      <c r="L148" s="124" t="s">
        <v>1216</v>
      </c>
      <c r="M148" s="124" t="s">
        <v>1208</v>
      </c>
      <c r="N148" s="124" t="s">
        <v>1210</v>
      </c>
      <c r="O148" s="124" t="s">
        <v>1212</v>
      </c>
      <c r="P148" s="124" t="s">
        <v>1221</v>
      </c>
    </row>
    <row r="149" spans="1:16" hidden="1">
      <c r="A149" s="124" t="s">
        <v>1218</v>
      </c>
      <c r="B149" s="123" t="s">
        <v>1221</v>
      </c>
      <c r="C149" s="124" t="s">
        <v>1181</v>
      </c>
      <c r="D149" s="124" t="s">
        <v>1183</v>
      </c>
      <c r="E149" s="124" t="s">
        <v>1185</v>
      </c>
      <c r="F149" s="124" t="s">
        <v>1186</v>
      </c>
      <c r="G149" s="124" t="s">
        <v>1188</v>
      </c>
      <c r="H149" s="124" t="s">
        <v>1189</v>
      </c>
      <c r="I149" s="124" t="s">
        <v>1191</v>
      </c>
      <c r="J149" s="124" t="s">
        <v>1214</v>
      </c>
      <c r="K149" s="124" t="s">
        <v>1215</v>
      </c>
      <c r="L149" s="124" t="s">
        <v>1216</v>
      </c>
      <c r="M149" s="124" t="s">
        <v>1208</v>
      </c>
      <c r="N149" s="124" t="s">
        <v>1210</v>
      </c>
      <c r="O149" s="124" t="s">
        <v>1212</v>
      </c>
      <c r="P149" s="124" t="s">
        <v>1219</v>
      </c>
    </row>
    <row r="150" spans="1:16" hidden="1">
      <c r="A150" s="124" t="s">
        <v>1226</v>
      </c>
      <c r="B150" s="123" t="s">
        <v>1231</v>
      </c>
      <c r="C150" s="124" t="s">
        <v>1233</v>
      </c>
      <c r="D150" s="124" t="s">
        <v>1234</v>
      </c>
      <c r="E150" s="124" t="s">
        <v>1237</v>
      </c>
      <c r="F150" s="124" t="s">
        <v>1239</v>
      </c>
      <c r="G150" s="124" t="s">
        <v>1240</v>
      </c>
    </row>
    <row r="151" spans="1:16" hidden="1">
      <c r="A151" s="124" t="s">
        <v>1226</v>
      </c>
      <c r="B151" s="123" t="s">
        <v>1233</v>
      </c>
      <c r="C151" s="124" t="s">
        <v>1231</v>
      </c>
      <c r="D151" s="124" t="s">
        <v>1234</v>
      </c>
      <c r="E151" s="124" t="s">
        <v>1237</v>
      </c>
      <c r="F151" s="124" t="s">
        <v>1239</v>
      </c>
      <c r="G151" s="124" t="s">
        <v>1240</v>
      </c>
    </row>
    <row r="152" spans="1:16" hidden="1">
      <c r="A152" s="124" t="s">
        <v>1226</v>
      </c>
      <c r="B152" s="123" t="s">
        <v>1234</v>
      </c>
      <c r="C152" s="124" t="s">
        <v>1231</v>
      </c>
      <c r="D152" s="124" t="s">
        <v>1233</v>
      </c>
      <c r="E152" s="124" t="s">
        <v>1237</v>
      </c>
      <c r="F152" s="124" t="s">
        <v>1239</v>
      </c>
      <c r="G152" s="124" t="s">
        <v>1240</v>
      </c>
    </row>
    <row r="153" spans="1:16" hidden="1">
      <c r="A153" s="124" t="s">
        <v>1236</v>
      </c>
      <c r="B153" s="123" t="s">
        <v>1237</v>
      </c>
      <c r="C153" s="124" t="s">
        <v>1231</v>
      </c>
      <c r="D153" s="124" t="s">
        <v>1233</v>
      </c>
      <c r="E153" s="124" t="s">
        <v>1234</v>
      </c>
      <c r="F153" s="124" t="s">
        <v>1239</v>
      </c>
      <c r="G153" s="124" t="s">
        <v>1240</v>
      </c>
    </row>
    <row r="154" spans="1:16" hidden="1">
      <c r="A154" s="124" t="s">
        <v>1236</v>
      </c>
      <c r="B154" s="123" t="s">
        <v>1239</v>
      </c>
      <c r="C154" s="124" t="s">
        <v>1231</v>
      </c>
      <c r="D154" s="124" t="s">
        <v>1233</v>
      </c>
      <c r="E154" s="124" t="s">
        <v>1234</v>
      </c>
      <c r="F154" s="124" t="s">
        <v>1237</v>
      </c>
      <c r="G154" s="124" t="s">
        <v>1240</v>
      </c>
    </row>
    <row r="155" spans="1:16" hidden="1">
      <c r="A155" s="124" t="s">
        <v>1236</v>
      </c>
      <c r="B155" s="123" t="s">
        <v>1240</v>
      </c>
      <c r="C155" s="124" t="s">
        <v>1231</v>
      </c>
      <c r="D155" s="124" t="s">
        <v>1233</v>
      </c>
      <c r="E155" s="124" t="s">
        <v>1234</v>
      </c>
      <c r="F155" s="124" t="s">
        <v>1237</v>
      </c>
      <c r="G155" s="124" t="s">
        <v>1239</v>
      </c>
    </row>
    <row r="156" spans="1:16" hidden="1">
      <c r="A156" s="124" t="s">
        <v>1242</v>
      </c>
      <c r="B156" s="123" t="s">
        <v>1251</v>
      </c>
      <c r="C156" s="124" t="s">
        <v>1252</v>
      </c>
      <c r="D156" s="124" t="s">
        <v>1254</v>
      </c>
      <c r="E156" s="124" t="s">
        <v>1255</v>
      </c>
      <c r="F156" s="124" t="s">
        <v>1256</v>
      </c>
      <c r="G156" s="124" t="s">
        <v>1257</v>
      </c>
      <c r="H156" s="124" t="s">
        <v>1245</v>
      </c>
      <c r="I156" s="124" t="s">
        <v>1247</v>
      </c>
      <c r="J156" s="124" t="s">
        <v>1249</v>
      </c>
      <c r="K156" s="124" t="s">
        <v>1261</v>
      </c>
      <c r="L156" s="124" t="s">
        <v>1263</v>
      </c>
    </row>
    <row r="157" spans="1:16" hidden="1">
      <c r="A157" s="124" t="s">
        <v>1242</v>
      </c>
      <c r="B157" s="123" t="s">
        <v>1252</v>
      </c>
      <c r="C157" s="124" t="s">
        <v>1251</v>
      </c>
      <c r="D157" s="124" t="s">
        <v>1254</v>
      </c>
      <c r="E157" s="124" t="s">
        <v>1255</v>
      </c>
      <c r="F157" s="124" t="s">
        <v>1256</v>
      </c>
      <c r="G157" s="124" t="s">
        <v>1257</v>
      </c>
      <c r="H157" s="124" t="s">
        <v>1245</v>
      </c>
      <c r="I157" s="124" t="s">
        <v>1247</v>
      </c>
      <c r="J157" s="124" t="s">
        <v>1249</v>
      </c>
      <c r="K157" s="124" t="s">
        <v>1261</v>
      </c>
      <c r="L157" s="124" t="s">
        <v>1263</v>
      </c>
    </row>
    <row r="158" spans="1:16" hidden="1">
      <c r="A158" s="124" t="s">
        <v>1242</v>
      </c>
      <c r="B158" s="123" t="s">
        <v>1254</v>
      </c>
      <c r="C158" s="124" t="s">
        <v>1251</v>
      </c>
      <c r="D158" s="124" t="s">
        <v>1252</v>
      </c>
      <c r="E158" s="124" t="s">
        <v>1255</v>
      </c>
      <c r="F158" s="124" t="s">
        <v>1256</v>
      </c>
      <c r="G158" s="124" t="s">
        <v>1257</v>
      </c>
      <c r="H158" s="124" t="s">
        <v>1245</v>
      </c>
      <c r="I158" s="124" t="s">
        <v>1247</v>
      </c>
      <c r="J158" s="124" t="s">
        <v>1249</v>
      </c>
      <c r="K158" s="124" t="s">
        <v>1261</v>
      </c>
      <c r="L158" s="124" t="s">
        <v>1263</v>
      </c>
    </row>
    <row r="159" spans="1:16" hidden="1">
      <c r="A159" s="124" t="s">
        <v>1242</v>
      </c>
      <c r="B159" s="123" t="s">
        <v>1255</v>
      </c>
      <c r="C159" s="124" t="s">
        <v>1251</v>
      </c>
      <c r="D159" s="124" t="s">
        <v>1252</v>
      </c>
      <c r="E159" s="124" t="s">
        <v>1254</v>
      </c>
      <c r="F159" s="124" t="s">
        <v>1256</v>
      </c>
      <c r="G159" s="124" t="s">
        <v>1257</v>
      </c>
      <c r="H159" s="124" t="s">
        <v>1245</v>
      </c>
      <c r="I159" s="124" t="s">
        <v>1247</v>
      </c>
      <c r="J159" s="124" t="s">
        <v>1249</v>
      </c>
      <c r="K159" s="124" t="s">
        <v>1261</v>
      </c>
      <c r="L159" s="124" t="s">
        <v>1263</v>
      </c>
    </row>
    <row r="160" spans="1:16" hidden="1">
      <c r="A160" s="124" t="s">
        <v>1242</v>
      </c>
      <c r="B160" s="123" t="s">
        <v>1256</v>
      </c>
      <c r="C160" s="124" t="s">
        <v>1251</v>
      </c>
      <c r="D160" s="124" t="s">
        <v>1252</v>
      </c>
      <c r="E160" s="124" t="s">
        <v>1254</v>
      </c>
      <c r="F160" s="124" t="s">
        <v>1255</v>
      </c>
      <c r="G160" s="124" t="s">
        <v>1257</v>
      </c>
      <c r="H160" s="124" t="s">
        <v>1245</v>
      </c>
      <c r="I160" s="124" t="s">
        <v>1247</v>
      </c>
      <c r="J160" s="124" t="s">
        <v>1249</v>
      </c>
      <c r="K160" s="124" t="s">
        <v>1261</v>
      </c>
      <c r="L160" s="124" t="s">
        <v>1263</v>
      </c>
    </row>
    <row r="161" spans="1:12" hidden="1">
      <c r="A161" s="124" t="s">
        <v>1242</v>
      </c>
      <c r="B161" s="123" t="s">
        <v>1257</v>
      </c>
      <c r="C161" s="124" t="s">
        <v>1251</v>
      </c>
      <c r="D161" s="124" t="s">
        <v>1252</v>
      </c>
      <c r="E161" s="124" t="s">
        <v>1254</v>
      </c>
      <c r="F161" s="124" t="s">
        <v>1255</v>
      </c>
      <c r="G161" s="124" t="s">
        <v>1256</v>
      </c>
      <c r="H161" s="124" t="s">
        <v>1245</v>
      </c>
      <c r="I161" s="124" t="s">
        <v>1247</v>
      </c>
      <c r="J161" s="124" t="s">
        <v>1249</v>
      </c>
      <c r="K161" s="124" t="s">
        <v>1261</v>
      </c>
      <c r="L161" s="124" t="s">
        <v>1263</v>
      </c>
    </row>
    <row r="162" spans="1:12" hidden="1">
      <c r="A162" s="124" t="s">
        <v>1242</v>
      </c>
      <c r="B162" s="123" t="s">
        <v>1245</v>
      </c>
      <c r="C162" s="124" t="s">
        <v>1251</v>
      </c>
      <c r="D162" s="124" t="s">
        <v>1252</v>
      </c>
      <c r="E162" s="124" t="s">
        <v>1254</v>
      </c>
      <c r="F162" s="124" t="s">
        <v>1255</v>
      </c>
      <c r="G162" s="124" t="s">
        <v>1256</v>
      </c>
      <c r="H162" s="124" t="s">
        <v>1257</v>
      </c>
      <c r="I162" s="124" t="s">
        <v>1247</v>
      </c>
      <c r="J162" s="124" t="s">
        <v>1249</v>
      </c>
      <c r="K162" s="124" t="s">
        <v>1261</v>
      </c>
      <c r="L162" s="124" t="s">
        <v>1263</v>
      </c>
    </row>
    <row r="163" spans="1:12" hidden="1">
      <c r="A163" s="124" t="s">
        <v>1242</v>
      </c>
      <c r="B163" s="123" t="s">
        <v>1247</v>
      </c>
      <c r="C163" s="124" t="s">
        <v>1251</v>
      </c>
      <c r="D163" s="124" t="s">
        <v>1252</v>
      </c>
      <c r="E163" s="124" t="s">
        <v>1254</v>
      </c>
      <c r="F163" s="124" t="s">
        <v>1255</v>
      </c>
      <c r="G163" s="124" t="s">
        <v>1256</v>
      </c>
      <c r="H163" s="124" t="s">
        <v>1257</v>
      </c>
      <c r="I163" s="124" t="s">
        <v>1245</v>
      </c>
      <c r="J163" s="124" t="s">
        <v>1249</v>
      </c>
      <c r="K163" s="124" t="s">
        <v>1261</v>
      </c>
      <c r="L163" s="124" t="s">
        <v>1263</v>
      </c>
    </row>
    <row r="164" spans="1:12" hidden="1">
      <c r="A164" s="124" t="s">
        <v>1242</v>
      </c>
      <c r="B164" s="123" t="s">
        <v>1249</v>
      </c>
      <c r="C164" s="124" t="s">
        <v>1251</v>
      </c>
      <c r="D164" s="124" t="s">
        <v>1252</v>
      </c>
      <c r="E164" s="124" t="s">
        <v>1254</v>
      </c>
      <c r="F164" s="124" t="s">
        <v>1255</v>
      </c>
      <c r="G164" s="124" t="s">
        <v>1256</v>
      </c>
      <c r="H164" s="124" t="s">
        <v>1257</v>
      </c>
      <c r="I164" s="124" t="s">
        <v>1245</v>
      </c>
      <c r="J164" s="124" t="s">
        <v>1247</v>
      </c>
      <c r="K164" s="124" t="s">
        <v>1261</v>
      </c>
      <c r="L164" s="124" t="s">
        <v>1263</v>
      </c>
    </row>
    <row r="165" spans="1:12" hidden="1">
      <c r="A165" s="124" t="s">
        <v>1260</v>
      </c>
      <c r="B165" s="123" t="s">
        <v>1261</v>
      </c>
      <c r="C165" s="124" t="s">
        <v>1251</v>
      </c>
      <c r="D165" s="124" t="s">
        <v>1252</v>
      </c>
      <c r="E165" s="124" t="s">
        <v>1254</v>
      </c>
      <c r="F165" s="124" t="s">
        <v>1255</v>
      </c>
      <c r="G165" s="124" t="s">
        <v>1256</v>
      </c>
      <c r="H165" s="124" t="s">
        <v>1257</v>
      </c>
      <c r="I165" s="124" t="s">
        <v>1245</v>
      </c>
      <c r="J165" s="124" t="s">
        <v>1247</v>
      </c>
      <c r="K165" s="124" t="s">
        <v>1249</v>
      </c>
      <c r="L165" s="124" t="s">
        <v>1263</v>
      </c>
    </row>
    <row r="166" spans="1:12" hidden="1">
      <c r="A166" s="124" t="s">
        <v>1260</v>
      </c>
      <c r="B166" s="123" t="s">
        <v>1263</v>
      </c>
      <c r="C166" s="124" t="s">
        <v>1251</v>
      </c>
      <c r="D166" s="124" t="s">
        <v>1252</v>
      </c>
      <c r="E166" s="124" t="s">
        <v>1254</v>
      </c>
      <c r="F166" s="124" t="s">
        <v>1255</v>
      </c>
      <c r="G166" s="124" t="s">
        <v>1256</v>
      </c>
      <c r="H166" s="124" t="s">
        <v>1257</v>
      </c>
      <c r="I166" s="124" t="s">
        <v>1245</v>
      </c>
      <c r="J166" s="124" t="s">
        <v>1247</v>
      </c>
      <c r="K166" s="124" t="s">
        <v>1249</v>
      </c>
      <c r="L166" s="124" t="s">
        <v>1261</v>
      </c>
    </row>
    <row r="167" spans="1:12" hidden="1">
      <c r="A167" s="124" t="s">
        <v>1266</v>
      </c>
      <c r="B167" s="123" t="s">
        <v>1269</v>
      </c>
      <c r="C167" s="124" t="s">
        <v>1271</v>
      </c>
      <c r="D167" s="124" t="s">
        <v>1272</v>
      </c>
      <c r="E167" s="124" t="s">
        <v>1273</v>
      </c>
      <c r="F167" s="124" t="s">
        <v>1274</v>
      </c>
      <c r="G167" s="124" t="s">
        <v>1276</v>
      </c>
      <c r="H167" s="124" t="s">
        <v>1278</v>
      </c>
      <c r="I167" s="124" t="s">
        <v>1280</v>
      </c>
      <c r="J167" s="124" t="s">
        <v>1281</v>
      </c>
    </row>
    <row r="168" spans="1:12" hidden="1">
      <c r="A168" s="124" t="s">
        <v>1266</v>
      </c>
      <c r="B168" s="123" t="s">
        <v>1271</v>
      </c>
      <c r="C168" s="124" t="s">
        <v>1269</v>
      </c>
      <c r="D168" s="124" t="s">
        <v>1272</v>
      </c>
      <c r="E168" s="124" t="s">
        <v>1273</v>
      </c>
      <c r="F168" s="124" t="s">
        <v>1274</v>
      </c>
      <c r="G168" s="124" t="s">
        <v>1276</v>
      </c>
      <c r="H168" s="124" t="s">
        <v>1278</v>
      </c>
      <c r="I168" s="124" t="s">
        <v>1280</v>
      </c>
      <c r="J168" s="124" t="s">
        <v>1281</v>
      </c>
    </row>
    <row r="169" spans="1:12" hidden="1">
      <c r="A169" s="124" t="s">
        <v>1266</v>
      </c>
      <c r="B169" s="123" t="s">
        <v>1272</v>
      </c>
      <c r="C169" s="124" t="s">
        <v>1269</v>
      </c>
      <c r="D169" s="124" t="s">
        <v>1271</v>
      </c>
      <c r="E169" s="124" t="s">
        <v>1273</v>
      </c>
      <c r="F169" s="124" t="s">
        <v>1274</v>
      </c>
      <c r="G169" s="124" t="s">
        <v>1276</v>
      </c>
      <c r="H169" s="124" t="s">
        <v>1278</v>
      </c>
      <c r="I169" s="124" t="s">
        <v>1280</v>
      </c>
      <c r="J169" s="124" t="s">
        <v>1281</v>
      </c>
    </row>
    <row r="170" spans="1:12" hidden="1">
      <c r="A170" s="124" t="s">
        <v>1266</v>
      </c>
      <c r="B170" s="123" t="s">
        <v>1273</v>
      </c>
      <c r="C170" s="124" t="s">
        <v>1269</v>
      </c>
      <c r="D170" s="124" t="s">
        <v>1271</v>
      </c>
      <c r="E170" s="124" t="s">
        <v>1272</v>
      </c>
      <c r="F170" s="124" t="s">
        <v>1274</v>
      </c>
      <c r="G170" s="124" t="s">
        <v>1276</v>
      </c>
      <c r="H170" s="124" t="s">
        <v>1278</v>
      </c>
      <c r="I170" s="124" t="s">
        <v>1280</v>
      </c>
      <c r="J170" s="124" t="s">
        <v>1281</v>
      </c>
    </row>
    <row r="171" spans="1:12" hidden="1">
      <c r="A171" s="124" t="s">
        <v>1266</v>
      </c>
      <c r="B171" s="123" t="s">
        <v>1274</v>
      </c>
      <c r="C171" s="124" t="s">
        <v>1269</v>
      </c>
      <c r="D171" s="124" t="s">
        <v>1271</v>
      </c>
      <c r="E171" s="124" t="s">
        <v>1272</v>
      </c>
      <c r="F171" s="124" t="s">
        <v>1273</v>
      </c>
      <c r="G171" s="124" t="s">
        <v>1276</v>
      </c>
      <c r="H171" s="124" t="s">
        <v>1278</v>
      </c>
      <c r="I171" s="124" t="s">
        <v>1280</v>
      </c>
      <c r="J171" s="124" t="s">
        <v>1281</v>
      </c>
    </row>
    <row r="172" spans="1:12" hidden="1">
      <c r="A172" s="124" t="s">
        <v>1266</v>
      </c>
      <c r="B172" s="123" t="s">
        <v>1276</v>
      </c>
      <c r="C172" s="124" t="s">
        <v>1269</v>
      </c>
      <c r="D172" s="124" t="s">
        <v>1271</v>
      </c>
      <c r="E172" s="124" t="s">
        <v>1272</v>
      </c>
      <c r="F172" s="124" t="s">
        <v>1273</v>
      </c>
      <c r="G172" s="124" t="s">
        <v>1274</v>
      </c>
      <c r="H172" s="124" t="s">
        <v>1278</v>
      </c>
      <c r="I172" s="124" t="s">
        <v>1280</v>
      </c>
      <c r="J172" s="124" t="s">
        <v>1281</v>
      </c>
    </row>
    <row r="173" spans="1:12" hidden="1">
      <c r="A173" s="124" t="s">
        <v>1277</v>
      </c>
      <c r="B173" s="123" t="s">
        <v>1278</v>
      </c>
      <c r="C173" s="124" t="s">
        <v>1269</v>
      </c>
      <c r="D173" s="124" t="s">
        <v>1271</v>
      </c>
      <c r="E173" s="124" t="s">
        <v>1272</v>
      </c>
      <c r="F173" s="124" t="s">
        <v>1273</v>
      </c>
      <c r="G173" s="124" t="s">
        <v>1274</v>
      </c>
      <c r="H173" s="124" t="s">
        <v>1276</v>
      </c>
      <c r="I173" s="124" t="s">
        <v>1280</v>
      </c>
      <c r="J173" s="124" t="s">
        <v>1281</v>
      </c>
    </row>
    <row r="174" spans="1:12" hidden="1">
      <c r="A174" s="124" t="s">
        <v>1277</v>
      </c>
      <c r="B174" s="123" t="s">
        <v>1280</v>
      </c>
      <c r="C174" s="124" t="s">
        <v>1269</v>
      </c>
      <c r="D174" s="124" t="s">
        <v>1271</v>
      </c>
      <c r="E174" s="124" t="s">
        <v>1272</v>
      </c>
      <c r="F174" s="124" t="s">
        <v>1273</v>
      </c>
      <c r="G174" s="124" t="s">
        <v>1274</v>
      </c>
      <c r="H174" s="124" t="s">
        <v>1276</v>
      </c>
      <c r="I174" s="124" t="s">
        <v>1278</v>
      </c>
      <c r="J174" s="124" t="s">
        <v>1281</v>
      </c>
    </row>
    <row r="175" spans="1:12" hidden="1">
      <c r="A175" s="124" t="s">
        <v>1277</v>
      </c>
      <c r="B175" s="123" t="s">
        <v>1281</v>
      </c>
      <c r="C175" s="124" t="s">
        <v>1269</v>
      </c>
      <c r="D175" s="124" t="s">
        <v>1271</v>
      </c>
      <c r="E175" s="124" t="s">
        <v>1272</v>
      </c>
      <c r="F175" s="124" t="s">
        <v>1273</v>
      </c>
      <c r="G175" s="124" t="s">
        <v>1274</v>
      </c>
      <c r="H175" s="124" t="s">
        <v>1276</v>
      </c>
      <c r="I175" s="124" t="s">
        <v>1278</v>
      </c>
      <c r="J175" s="124" t="s">
        <v>1280</v>
      </c>
    </row>
    <row r="176" spans="1:12" hidden="1">
      <c r="A176" s="124" t="s">
        <v>1283</v>
      </c>
      <c r="B176" s="123" t="s">
        <v>1287</v>
      </c>
    </row>
    <row r="177" spans="1:13" hidden="1">
      <c r="A177" s="124" t="s">
        <v>1290</v>
      </c>
      <c r="B177" s="123" t="s">
        <v>1299</v>
      </c>
      <c r="C177" s="124" t="s">
        <v>1301</v>
      </c>
      <c r="D177" s="124" t="s">
        <v>1302</v>
      </c>
      <c r="E177" s="124" t="s">
        <v>1304</v>
      </c>
      <c r="F177" s="124" t="s">
        <v>1306</v>
      </c>
      <c r="G177" s="124" t="s">
        <v>1307</v>
      </c>
      <c r="H177" s="124" t="s">
        <v>1293</v>
      </c>
      <c r="I177" s="124" t="s">
        <v>1295</v>
      </c>
      <c r="J177" s="124" t="s">
        <v>1297</v>
      </c>
      <c r="K177" s="124" t="s">
        <v>1310</v>
      </c>
      <c r="L177" s="124" t="s">
        <v>1312</v>
      </c>
      <c r="M177" s="124" t="s">
        <v>1313</v>
      </c>
    </row>
    <row r="178" spans="1:13" hidden="1">
      <c r="A178" s="124" t="s">
        <v>1290</v>
      </c>
      <c r="B178" s="123" t="s">
        <v>1301</v>
      </c>
      <c r="C178" s="124" t="s">
        <v>1299</v>
      </c>
      <c r="D178" s="124" t="s">
        <v>1302</v>
      </c>
      <c r="E178" s="124" t="s">
        <v>1304</v>
      </c>
      <c r="F178" s="124" t="s">
        <v>1306</v>
      </c>
      <c r="G178" s="124" t="s">
        <v>1307</v>
      </c>
      <c r="H178" s="124" t="s">
        <v>1293</v>
      </c>
      <c r="I178" s="124" t="s">
        <v>1295</v>
      </c>
      <c r="J178" s="124" t="s">
        <v>1297</v>
      </c>
      <c r="K178" s="124" t="s">
        <v>1310</v>
      </c>
      <c r="L178" s="124" t="s">
        <v>1312</v>
      </c>
      <c r="M178" s="124" t="s">
        <v>1313</v>
      </c>
    </row>
    <row r="179" spans="1:13" hidden="1">
      <c r="A179" s="124" t="s">
        <v>1290</v>
      </c>
      <c r="B179" s="123" t="s">
        <v>1302</v>
      </c>
      <c r="C179" s="124" t="s">
        <v>1299</v>
      </c>
      <c r="D179" s="124" t="s">
        <v>1301</v>
      </c>
      <c r="E179" s="124" t="s">
        <v>1304</v>
      </c>
      <c r="F179" s="124" t="s">
        <v>1306</v>
      </c>
      <c r="G179" s="124" t="s">
        <v>1307</v>
      </c>
      <c r="H179" s="124" t="s">
        <v>1293</v>
      </c>
      <c r="I179" s="124" t="s">
        <v>1295</v>
      </c>
      <c r="J179" s="124" t="s">
        <v>1297</v>
      </c>
      <c r="K179" s="124" t="s">
        <v>1310</v>
      </c>
      <c r="L179" s="124" t="s">
        <v>1312</v>
      </c>
      <c r="M179" s="124" t="s">
        <v>1313</v>
      </c>
    </row>
    <row r="180" spans="1:13" hidden="1">
      <c r="A180" s="124" t="s">
        <v>1290</v>
      </c>
      <c r="B180" s="123" t="s">
        <v>1304</v>
      </c>
      <c r="C180" s="124" t="s">
        <v>1299</v>
      </c>
      <c r="D180" s="124" t="s">
        <v>1301</v>
      </c>
      <c r="E180" s="124" t="s">
        <v>1302</v>
      </c>
      <c r="F180" s="124" t="s">
        <v>1306</v>
      </c>
      <c r="G180" s="124" t="s">
        <v>1307</v>
      </c>
      <c r="H180" s="124" t="s">
        <v>1293</v>
      </c>
      <c r="I180" s="124" t="s">
        <v>1295</v>
      </c>
      <c r="J180" s="124" t="s">
        <v>1297</v>
      </c>
      <c r="K180" s="124" t="s">
        <v>1310</v>
      </c>
      <c r="L180" s="124" t="s">
        <v>1312</v>
      </c>
      <c r="M180" s="124" t="s">
        <v>1313</v>
      </c>
    </row>
    <row r="181" spans="1:13" hidden="1">
      <c r="A181" s="124" t="s">
        <v>1290</v>
      </c>
      <c r="B181" s="123" t="s">
        <v>1306</v>
      </c>
      <c r="C181" s="124" t="s">
        <v>1299</v>
      </c>
      <c r="D181" s="124" t="s">
        <v>1301</v>
      </c>
      <c r="E181" s="124" t="s">
        <v>1302</v>
      </c>
      <c r="F181" s="124" t="s">
        <v>1304</v>
      </c>
      <c r="G181" s="124" t="s">
        <v>1307</v>
      </c>
      <c r="H181" s="124" t="s">
        <v>1293</v>
      </c>
      <c r="I181" s="124" t="s">
        <v>1295</v>
      </c>
      <c r="J181" s="124" t="s">
        <v>1297</v>
      </c>
      <c r="K181" s="124" t="s">
        <v>1310</v>
      </c>
      <c r="L181" s="124" t="s">
        <v>1312</v>
      </c>
      <c r="M181" s="124" t="s">
        <v>1313</v>
      </c>
    </row>
    <row r="182" spans="1:13" hidden="1">
      <c r="A182" s="124" t="s">
        <v>1290</v>
      </c>
      <c r="B182" s="123" t="s">
        <v>1307</v>
      </c>
      <c r="C182" s="124" t="s">
        <v>1299</v>
      </c>
      <c r="D182" s="124" t="s">
        <v>1301</v>
      </c>
      <c r="E182" s="124" t="s">
        <v>1302</v>
      </c>
      <c r="F182" s="124" t="s">
        <v>1304</v>
      </c>
      <c r="G182" s="124" t="s">
        <v>1306</v>
      </c>
      <c r="H182" s="124" t="s">
        <v>1293</v>
      </c>
      <c r="I182" s="124" t="s">
        <v>1295</v>
      </c>
      <c r="J182" s="124" t="s">
        <v>1297</v>
      </c>
      <c r="K182" s="124" t="s">
        <v>1310</v>
      </c>
      <c r="L182" s="124" t="s">
        <v>1312</v>
      </c>
      <c r="M182" s="124" t="s">
        <v>1313</v>
      </c>
    </row>
    <row r="183" spans="1:13" hidden="1">
      <c r="A183" s="124" t="s">
        <v>1290</v>
      </c>
      <c r="B183" s="123" t="s">
        <v>1293</v>
      </c>
      <c r="C183" s="124" t="s">
        <v>1299</v>
      </c>
      <c r="D183" s="124" t="s">
        <v>1301</v>
      </c>
      <c r="E183" s="124" t="s">
        <v>1302</v>
      </c>
      <c r="F183" s="124" t="s">
        <v>1304</v>
      </c>
      <c r="G183" s="124" t="s">
        <v>1306</v>
      </c>
      <c r="H183" s="124" t="s">
        <v>1307</v>
      </c>
      <c r="I183" s="124" t="s">
        <v>1295</v>
      </c>
      <c r="J183" s="124" t="s">
        <v>1297</v>
      </c>
      <c r="K183" s="124" t="s">
        <v>1310</v>
      </c>
      <c r="L183" s="124" t="s">
        <v>1312</v>
      </c>
      <c r="M183" s="124" t="s">
        <v>1313</v>
      </c>
    </row>
    <row r="184" spans="1:13" hidden="1">
      <c r="A184" s="124" t="s">
        <v>1290</v>
      </c>
      <c r="B184" s="123" t="s">
        <v>1295</v>
      </c>
      <c r="C184" s="124" t="s">
        <v>1299</v>
      </c>
      <c r="D184" s="124" t="s">
        <v>1301</v>
      </c>
      <c r="E184" s="124" t="s">
        <v>1302</v>
      </c>
      <c r="F184" s="124" t="s">
        <v>1304</v>
      </c>
      <c r="G184" s="124" t="s">
        <v>1306</v>
      </c>
      <c r="H184" s="124" t="s">
        <v>1307</v>
      </c>
      <c r="I184" s="124" t="s">
        <v>1293</v>
      </c>
      <c r="J184" s="124" t="s">
        <v>1297</v>
      </c>
      <c r="K184" s="124" t="s">
        <v>1310</v>
      </c>
      <c r="L184" s="124" t="s">
        <v>1312</v>
      </c>
      <c r="M184" s="124" t="s">
        <v>1313</v>
      </c>
    </row>
    <row r="185" spans="1:13" hidden="1">
      <c r="A185" s="124" t="s">
        <v>1290</v>
      </c>
      <c r="B185" s="123" t="s">
        <v>1297</v>
      </c>
      <c r="C185" s="124" t="s">
        <v>1299</v>
      </c>
      <c r="D185" s="124" t="s">
        <v>1301</v>
      </c>
      <c r="E185" s="124" t="s">
        <v>1302</v>
      </c>
      <c r="F185" s="124" t="s">
        <v>1304</v>
      </c>
      <c r="G185" s="124" t="s">
        <v>1306</v>
      </c>
      <c r="H185" s="124" t="s">
        <v>1307</v>
      </c>
      <c r="I185" s="124" t="s">
        <v>1293</v>
      </c>
      <c r="J185" s="124" t="s">
        <v>1295</v>
      </c>
      <c r="K185" s="124" t="s">
        <v>1310</v>
      </c>
      <c r="L185" s="124" t="s">
        <v>1312</v>
      </c>
      <c r="M185" s="124" t="s">
        <v>1313</v>
      </c>
    </row>
    <row r="186" spans="1:13" hidden="1">
      <c r="A186" s="124" t="s">
        <v>1309</v>
      </c>
      <c r="B186" s="123" t="s">
        <v>1310</v>
      </c>
      <c r="C186" s="124" t="s">
        <v>1299</v>
      </c>
      <c r="D186" s="124" t="s">
        <v>1301</v>
      </c>
      <c r="E186" s="124" t="s">
        <v>1302</v>
      </c>
      <c r="F186" s="124" t="s">
        <v>1304</v>
      </c>
      <c r="G186" s="124" t="s">
        <v>1306</v>
      </c>
      <c r="H186" s="124" t="s">
        <v>1307</v>
      </c>
      <c r="I186" s="124" t="s">
        <v>1293</v>
      </c>
      <c r="J186" s="124" t="s">
        <v>1295</v>
      </c>
      <c r="K186" s="124" t="s">
        <v>1297</v>
      </c>
      <c r="L186" s="124" t="s">
        <v>1312</v>
      </c>
      <c r="M186" s="124" t="s">
        <v>1313</v>
      </c>
    </row>
    <row r="187" spans="1:13" hidden="1">
      <c r="A187" s="124" t="s">
        <v>1309</v>
      </c>
      <c r="B187" s="123" t="s">
        <v>1312</v>
      </c>
      <c r="C187" s="124" t="s">
        <v>1299</v>
      </c>
      <c r="D187" s="124" t="s">
        <v>1301</v>
      </c>
      <c r="E187" s="124" t="s">
        <v>1302</v>
      </c>
      <c r="F187" s="124" t="s">
        <v>1304</v>
      </c>
      <c r="G187" s="124" t="s">
        <v>1306</v>
      </c>
      <c r="H187" s="124" t="s">
        <v>1307</v>
      </c>
      <c r="I187" s="124" t="s">
        <v>1293</v>
      </c>
      <c r="J187" s="124" t="s">
        <v>1295</v>
      </c>
      <c r="K187" s="124" t="s">
        <v>1297</v>
      </c>
      <c r="L187" s="124" t="s">
        <v>1310</v>
      </c>
      <c r="M187" s="124" t="s">
        <v>1313</v>
      </c>
    </row>
    <row r="188" spans="1:13" hidden="1">
      <c r="A188" s="124" t="s">
        <v>1309</v>
      </c>
      <c r="B188" s="123" t="s">
        <v>1313</v>
      </c>
      <c r="C188" s="124" t="s">
        <v>1299</v>
      </c>
      <c r="D188" s="124" t="s">
        <v>1301</v>
      </c>
      <c r="E188" s="124" t="s">
        <v>1302</v>
      </c>
      <c r="F188" s="124" t="s">
        <v>1304</v>
      </c>
      <c r="G188" s="124" t="s">
        <v>1306</v>
      </c>
      <c r="H188" s="124" t="s">
        <v>1307</v>
      </c>
      <c r="I188" s="124" t="s">
        <v>1293</v>
      </c>
      <c r="J188" s="124" t="s">
        <v>1295</v>
      </c>
      <c r="K188" s="124" t="s">
        <v>1297</v>
      </c>
      <c r="L188" s="124" t="s">
        <v>1310</v>
      </c>
      <c r="M188" s="124" t="s">
        <v>1312</v>
      </c>
    </row>
    <row r="189" spans="1:13" hidden="1">
      <c r="A189" s="124" t="s">
        <v>1340</v>
      </c>
      <c r="B189" s="123" t="s">
        <v>1349</v>
      </c>
      <c r="C189" s="124" t="s">
        <v>1350</v>
      </c>
      <c r="D189" s="124" t="s">
        <v>1351</v>
      </c>
      <c r="E189" s="124" t="s">
        <v>1352</v>
      </c>
      <c r="F189" s="124" t="s">
        <v>1353</v>
      </c>
      <c r="G189" s="124" t="s">
        <v>1354</v>
      </c>
      <c r="H189" s="124" t="s">
        <v>1343</v>
      </c>
      <c r="I189" s="124" t="s">
        <v>1345</v>
      </c>
      <c r="J189" s="124" t="s">
        <v>1347</v>
      </c>
      <c r="K189" s="124" t="s">
        <v>1356</v>
      </c>
      <c r="L189" s="124" t="s">
        <v>1358</v>
      </c>
      <c r="M189" s="124" t="s">
        <v>1360</v>
      </c>
    </row>
    <row r="190" spans="1:13" hidden="1">
      <c r="A190" s="124" t="s">
        <v>1340</v>
      </c>
      <c r="B190" s="123" t="s">
        <v>1350</v>
      </c>
      <c r="C190" s="124" t="s">
        <v>1349</v>
      </c>
      <c r="D190" s="124" t="s">
        <v>1351</v>
      </c>
      <c r="E190" s="124" t="s">
        <v>1352</v>
      </c>
      <c r="F190" s="124" t="s">
        <v>1353</v>
      </c>
      <c r="G190" s="124" t="s">
        <v>1354</v>
      </c>
      <c r="H190" s="124" t="s">
        <v>1343</v>
      </c>
      <c r="I190" s="124" t="s">
        <v>1345</v>
      </c>
      <c r="J190" s="124" t="s">
        <v>1347</v>
      </c>
      <c r="K190" s="124" t="s">
        <v>1356</v>
      </c>
      <c r="L190" s="124" t="s">
        <v>1358</v>
      </c>
      <c r="M190" s="124" t="s">
        <v>1360</v>
      </c>
    </row>
    <row r="191" spans="1:13" hidden="1">
      <c r="A191" s="124" t="s">
        <v>1340</v>
      </c>
      <c r="B191" s="123" t="s">
        <v>1351</v>
      </c>
      <c r="C191" s="124" t="s">
        <v>1349</v>
      </c>
      <c r="D191" s="124" t="s">
        <v>1350</v>
      </c>
      <c r="E191" s="124" t="s">
        <v>1352</v>
      </c>
      <c r="F191" s="124" t="s">
        <v>1353</v>
      </c>
      <c r="G191" s="124" t="s">
        <v>1354</v>
      </c>
      <c r="H191" s="124" t="s">
        <v>1343</v>
      </c>
      <c r="I191" s="124" t="s">
        <v>1345</v>
      </c>
      <c r="J191" s="124" t="s">
        <v>1347</v>
      </c>
      <c r="K191" s="124" t="s">
        <v>1356</v>
      </c>
      <c r="L191" s="124" t="s">
        <v>1358</v>
      </c>
      <c r="M191" s="124" t="s">
        <v>1360</v>
      </c>
    </row>
    <row r="192" spans="1:13" hidden="1">
      <c r="A192" s="124" t="s">
        <v>1340</v>
      </c>
      <c r="B192" s="123" t="s">
        <v>1352</v>
      </c>
      <c r="C192" s="124" t="s">
        <v>1349</v>
      </c>
      <c r="D192" s="124" t="s">
        <v>1350</v>
      </c>
      <c r="E192" s="124" t="s">
        <v>1351</v>
      </c>
      <c r="F192" s="124" t="s">
        <v>1353</v>
      </c>
      <c r="G192" s="124" t="s">
        <v>1354</v>
      </c>
      <c r="H192" s="124" t="s">
        <v>1343</v>
      </c>
      <c r="I192" s="124" t="s">
        <v>1345</v>
      </c>
      <c r="J192" s="124" t="s">
        <v>1347</v>
      </c>
      <c r="K192" s="124" t="s">
        <v>1356</v>
      </c>
      <c r="L192" s="124" t="s">
        <v>1358</v>
      </c>
      <c r="M192" s="124" t="s">
        <v>1360</v>
      </c>
    </row>
    <row r="193" spans="1:13" hidden="1">
      <c r="A193" s="124" t="s">
        <v>1340</v>
      </c>
      <c r="B193" s="123" t="s">
        <v>1353</v>
      </c>
      <c r="C193" s="124" t="s">
        <v>1349</v>
      </c>
      <c r="D193" s="124" t="s">
        <v>1350</v>
      </c>
      <c r="E193" s="124" t="s">
        <v>1351</v>
      </c>
      <c r="F193" s="124" t="s">
        <v>1352</v>
      </c>
      <c r="G193" s="124" t="s">
        <v>1354</v>
      </c>
      <c r="H193" s="124" t="s">
        <v>1343</v>
      </c>
      <c r="I193" s="124" t="s">
        <v>1345</v>
      </c>
      <c r="J193" s="124" t="s">
        <v>1347</v>
      </c>
      <c r="K193" s="124" t="s">
        <v>1356</v>
      </c>
      <c r="L193" s="124" t="s">
        <v>1358</v>
      </c>
      <c r="M193" s="124" t="s">
        <v>1360</v>
      </c>
    </row>
    <row r="194" spans="1:13" hidden="1">
      <c r="A194" s="124" t="s">
        <v>1340</v>
      </c>
      <c r="B194" s="123" t="s">
        <v>1354</v>
      </c>
      <c r="C194" s="124" t="s">
        <v>1349</v>
      </c>
      <c r="D194" s="124" t="s">
        <v>1350</v>
      </c>
      <c r="E194" s="124" t="s">
        <v>1351</v>
      </c>
      <c r="F194" s="124" t="s">
        <v>1352</v>
      </c>
      <c r="G194" s="124" t="s">
        <v>1353</v>
      </c>
      <c r="H194" s="124" t="s">
        <v>1343</v>
      </c>
      <c r="I194" s="124" t="s">
        <v>1345</v>
      </c>
      <c r="J194" s="124" t="s">
        <v>1347</v>
      </c>
      <c r="K194" s="124" t="s">
        <v>1356</v>
      </c>
      <c r="L194" s="124" t="s">
        <v>1358</v>
      </c>
      <c r="M194" s="124" t="s">
        <v>1360</v>
      </c>
    </row>
    <row r="195" spans="1:13" hidden="1">
      <c r="A195" s="124" t="s">
        <v>1340</v>
      </c>
      <c r="B195" s="123" t="s">
        <v>1343</v>
      </c>
      <c r="C195" s="124" t="s">
        <v>1349</v>
      </c>
      <c r="D195" s="124" t="s">
        <v>1350</v>
      </c>
      <c r="E195" s="124" t="s">
        <v>1351</v>
      </c>
      <c r="F195" s="124" t="s">
        <v>1352</v>
      </c>
      <c r="G195" s="124" t="s">
        <v>1353</v>
      </c>
      <c r="H195" s="124" t="s">
        <v>1354</v>
      </c>
      <c r="I195" s="124" t="s">
        <v>1345</v>
      </c>
      <c r="J195" s="124" t="s">
        <v>1347</v>
      </c>
      <c r="K195" s="124" t="s">
        <v>1356</v>
      </c>
      <c r="L195" s="124" t="s">
        <v>1358</v>
      </c>
      <c r="M195" s="124" t="s">
        <v>1360</v>
      </c>
    </row>
    <row r="196" spans="1:13" hidden="1">
      <c r="A196" s="124" t="s">
        <v>1340</v>
      </c>
      <c r="B196" s="123" t="s">
        <v>1345</v>
      </c>
      <c r="C196" s="124" t="s">
        <v>1349</v>
      </c>
      <c r="D196" s="124" t="s">
        <v>1350</v>
      </c>
      <c r="E196" s="124" t="s">
        <v>1351</v>
      </c>
      <c r="F196" s="124" t="s">
        <v>1352</v>
      </c>
      <c r="G196" s="124" t="s">
        <v>1353</v>
      </c>
      <c r="H196" s="124" t="s">
        <v>1354</v>
      </c>
      <c r="I196" s="124" t="s">
        <v>1343</v>
      </c>
      <c r="J196" s="124" t="s">
        <v>1347</v>
      </c>
      <c r="K196" s="124" t="s">
        <v>1356</v>
      </c>
      <c r="L196" s="124" t="s">
        <v>1358</v>
      </c>
      <c r="M196" s="124" t="s">
        <v>1360</v>
      </c>
    </row>
    <row r="197" spans="1:13" hidden="1">
      <c r="A197" s="124" t="s">
        <v>1340</v>
      </c>
      <c r="B197" s="123" t="s">
        <v>1347</v>
      </c>
      <c r="C197" s="124" t="s">
        <v>1349</v>
      </c>
      <c r="D197" s="124" t="s">
        <v>1350</v>
      </c>
      <c r="E197" s="124" t="s">
        <v>1351</v>
      </c>
      <c r="F197" s="124" t="s">
        <v>1352</v>
      </c>
      <c r="G197" s="124" t="s">
        <v>1353</v>
      </c>
      <c r="H197" s="124" t="s">
        <v>1354</v>
      </c>
      <c r="I197" s="124" t="s">
        <v>1343</v>
      </c>
      <c r="J197" s="124" t="s">
        <v>1345</v>
      </c>
      <c r="K197" s="124" t="s">
        <v>1356</v>
      </c>
      <c r="L197" s="124" t="s">
        <v>1358</v>
      </c>
      <c r="M197" s="124" t="s">
        <v>1360</v>
      </c>
    </row>
    <row r="198" spans="1:13" hidden="1">
      <c r="A198" s="124" t="s">
        <v>1355</v>
      </c>
      <c r="B198" s="123" t="s">
        <v>1356</v>
      </c>
      <c r="C198" s="124" t="s">
        <v>1349</v>
      </c>
      <c r="D198" s="124" t="s">
        <v>1350</v>
      </c>
      <c r="E198" s="124" t="s">
        <v>1351</v>
      </c>
      <c r="F198" s="124" t="s">
        <v>1352</v>
      </c>
      <c r="G198" s="124" t="s">
        <v>1353</v>
      </c>
      <c r="H198" s="124" t="s">
        <v>1354</v>
      </c>
      <c r="I198" s="124" t="s">
        <v>1343</v>
      </c>
      <c r="J198" s="124" t="s">
        <v>1345</v>
      </c>
      <c r="K198" s="124" t="s">
        <v>1347</v>
      </c>
      <c r="L198" s="124" t="s">
        <v>1358</v>
      </c>
      <c r="M198" s="124" t="s">
        <v>1360</v>
      </c>
    </row>
    <row r="199" spans="1:13" hidden="1">
      <c r="A199" s="124" t="s">
        <v>1355</v>
      </c>
      <c r="B199" s="123" t="s">
        <v>1358</v>
      </c>
      <c r="C199" s="124" t="s">
        <v>1349</v>
      </c>
      <c r="D199" s="124" t="s">
        <v>1350</v>
      </c>
      <c r="E199" s="124" t="s">
        <v>1351</v>
      </c>
      <c r="F199" s="124" t="s">
        <v>1352</v>
      </c>
      <c r="G199" s="124" t="s">
        <v>1353</v>
      </c>
      <c r="H199" s="124" t="s">
        <v>1354</v>
      </c>
      <c r="I199" s="124" t="s">
        <v>1343</v>
      </c>
      <c r="J199" s="124" t="s">
        <v>1345</v>
      </c>
      <c r="K199" s="124" t="s">
        <v>1347</v>
      </c>
      <c r="L199" s="124" t="s">
        <v>1356</v>
      </c>
      <c r="M199" s="124" t="s">
        <v>1360</v>
      </c>
    </row>
    <row r="200" spans="1:13" hidden="1">
      <c r="A200" s="124" t="s">
        <v>1355</v>
      </c>
      <c r="B200" s="123" t="s">
        <v>1360</v>
      </c>
      <c r="C200" s="124" t="s">
        <v>1349</v>
      </c>
      <c r="D200" s="124" t="s">
        <v>1350</v>
      </c>
      <c r="E200" s="124" t="s">
        <v>1351</v>
      </c>
      <c r="F200" s="124" t="s">
        <v>1352</v>
      </c>
      <c r="G200" s="124" t="s">
        <v>1353</v>
      </c>
      <c r="H200" s="124" t="s">
        <v>1354</v>
      </c>
      <c r="I200" s="124" t="s">
        <v>1343</v>
      </c>
      <c r="J200" s="124" t="s">
        <v>1345</v>
      </c>
      <c r="K200" s="124" t="s">
        <v>1347</v>
      </c>
      <c r="L200" s="124" t="s">
        <v>1356</v>
      </c>
      <c r="M200" s="124" t="s">
        <v>1358</v>
      </c>
    </row>
    <row r="201" spans="1:13" hidden="1">
      <c r="A201" s="124" t="s">
        <v>1363</v>
      </c>
      <c r="B201" s="123" t="s">
        <v>1367</v>
      </c>
      <c r="C201" s="124" t="s">
        <v>1370</v>
      </c>
      <c r="D201" s="124" t="s">
        <v>1371</v>
      </c>
      <c r="E201" s="124" t="s">
        <v>1373</v>
      </c>
      <c r="F201" s="124" t="s">
        <v>1374</v>
      </c>
      <c r="G201" s="124" t="s">
        <v>1375</v>
      </c>
    </row>
    <row r="202" spans="1:13" hidden="1">
      <c r="A202" s="124" t="s">
        <v>1363</v>
      </c>
      <c r="B202" s="123" t="s">
        <v>1370</v>
      </c>
      <c r="C202" s="124" t="s">
        <v>1367</v>
      </c>
      <c r="D202" s="124" t="s">
        <v>1371</v>
      </c>
      <c r="E202" s="124" t="s">
        <v>1373</v>
      </c>
      <c r="F202" s="124" t="s">
        <v>1374</v>
      </c>
      <c r="G202" s="124" t="s">
        <v>1375</v>
      </c>
    </row>
    <row r="203" spans="1:13" hidden="1">
      <c r="A203" s="124" t="s">
        <v>1363</v>
      </c>
      <c r="B203" s="123" t="s">
        <v>1371</v>
      </c>
      <c r="C203" s="124" t="s">
        <v>1367</v>
      </c>
      <c r="D203" s="124" t="s">
        <v>1370</v>
      </c>
      <c r="E203" s="124" t="s">
        <v>1373</v>
      </c>
      <c r="F203" s="124" t="s">
        <v>1374</v>
      </c>
      <c r="G203" s="124" t="s">
        <v>1375</v>
      </c>
    </row>
    <row r="204" spans="1:13" hidden="1">
      <c r="A204" s="124" t="s">
        <v>1372</v>
      </c>
      <c r="B204" s="123" t="s">
        <v>1373</v>
      </c>
      <c r="C204" s="124" t="s">
        <v>1367</v>
      </c>
      <c r="D204" s="124" t="s">
        <v>1370</v>
      </c>
      <c r="E204" s="124" t="s">
        <v>1371</v>
      </c>
      <c r="F204" s="124" t="s">
        <v>1374</v>
      </c>
      <c r="G204" s="124" t="s">
        <v>1375</v>
      </c>
    </row>
    <row r="205" spans="1:13" hidden="1">
      <c r="A205" s="124" t="s">
        <v>1372</v>
      </c>
      <c r="B205" s="123" t="s">
        <v>1374</v>
      </c>
      <c r="C205" s="124" t="s">
        <v>1367</v>
      </c>
      <c r="D205" s="124" t="s">
        <v>1370</v>
      </c>
      <c r="E205" s="124" t="s">
        <v>1371</v>
      </c>
      <c r="F205" s="124" t="s">
        <v>1373</v>
      </c>
      <c r="G205" s="124" t="s">
        <v>1375</v>
      </c>
    </row>
    <row r="206" spans="1:13" hidden="1">
      <c r="A206" s="124" t="s">
        <v>1372</v>
      </c>
      <c r="B206" s="123" t="s">
        <v>1375</v>
      </c>
      <c r="C206" s="124" t="s">
        <v>1367</v>
      </c>
      <c r="D206" s="124" t="s">
        <v>1370</v>
      </c>
      <c r="E206" s="124" t="s">
        <v>1371</v>
      </c>
      <c r="F206" s="124" t="s">
        <v>1373</v>
      </c>
      <c r="G206" s="124" t="s">
        <v>1374</v>
      </c>
    </row>
    <row r="207" spans="1:13" hidden="1">
      <c r="A207" s="124" t="s">
        <v>1377</v>
      </c>
      <c r="B207" s="123" t="s">
        <v>1381</v>
      </c>
      <c r="C207" s="124" t="s">
        <v>1383</v>
      </c>
      <c r="D207" s="124" t="s">
        <v>1385</v>
      </c>
      <c r="E207" s="124" t="s">
        <v>1387</v>
      </c>
      <c r="F207" s="124" t="s">
        <v>1390</v>
      </c>
      <c r="G207" s="124" t="s">
        <v>1391</v>
      </c>
      <c r="H207" s="124" t="s">
        <v>1393</v>
      </c>
      <c r="I207" s="124" t="s">
        <v>1394</v>
      </c>
      <c r="J207" s="124" t="s">
        <v>1395</v>
      </c>
    </row>
    <row r="208" spans="1:13" hidden="1">
      <c r="A208" s="124" t="s">
        <v>1377</v>
      </c>
      <c r="B208" s="123" t="s">
        <v>1383</v>
      </c>
      <c r="C208" s="124" t="s">
        <v>1381</v>
      </c>
      <c r="D208" s="124" t="s">
        <v>1385</v>
      </c>
      <c r="E208" s="124" t="s">
        <v>1387</v>
      </c>
      <c r="F208" s="124" t="s">
        <v>1390</v>
      </c>
      <c r="G208" s="124" t="s">
        <v>1391</v>
      </c>
      <c r="H208" s="124" t="s">
        <v>1393</v>
      </c>
      <c r="I208" s="124" t="s">
        <v>1394</v>
      </c>
      <c r="J208" s="124" t="s">
        <v>1395</v>
      </c>
    </row>
    <row r="209" spans="1:13" hidden="1">
      <c r="A209" s="124" t="s">
        <v>1377</v>
      </c>
      <c r="B209" s="123" t="s">
        <v>1385</v>
      </c>
      <c r="C209" s="124" t="s">
        <v>1381</v>
      </c>
      <c r="D209" s="124" t="s">
        <v>1383</v>
      </c>
      <c r="E209" s="124" t="s">
        <v>1387</v>
      </c>
      <c r="F209" s="124" t="s">
        <v>1390</v>
      </c>
      <c r="G209" s="124" t="s">
        <v>1391</v>
      </c>
      <c r="H209" s="124" t="s">
        <v>1393</v>
      </c>
      <c r="I209" s="124" t="s">
        <v>1394</v>
      </c>
      <c r="J209" s="124" t="s">
        <v>1395</v>
      </c>
    </row>
    <row r="210" spans="1:13" hidden="1">
      <c r="A210" s="124" t="s">
        <v>1377</v>
      </c>
      <c r="B210" s="123" t="s">
        <v>1387</v>
      </c>
      <c r="C210" s="124" t="s">
        <v>1381</v>
      </c>
      <c r="D210" s="124" t="s">
        <v>1383</v>
      </c>
      <c r="E210" s="124" t="s">
        <v>1385</v>
      </c>
      <c r="F210" s="124" t="s">
        <v>1390</v>
      </c>
      <c r="G210" s="124" t="s">
        <v>1391</v>
      </c>
      <c r="H210" s="124" t="s">
        <v>1393</v>
      </c>
      <c r="I210" s="124" t="s">
        <v>1394</v>
      </c>
      <c r="J210" s="124" t="s">
        <v>1395</v>
      </c>
    </row>
    <row r="211" spans="1:13" hidden="1">
      <c r="A211" s="124" t="s">
        <v>1377</v>
      </c>
      <c r="B211" s="123" t="s">
        <v>1390</v>
      </c>
      <c r="C211" s="124" t="s">
        <v>1381</v>
      </c>
      <c r="D211" s="124" t="s">
        <v>1383</v>
      </c>
      <c r="E211" s="124" t="s">
        <v>1385</v>
      </c>
      <c r="F211" s="124" t="s">
        <v>1387</v>
      </c>
      <c r="G211" s="124" t="s">
        <v>1391</v>
      </c>
      <c r="H211" s="124" t="s">
        <v>1393</v>
      </c>
      <c r="I211" s="124" t="s">
        <v>1394</v>
      </c>
      <c r="J211" s="124" t="s">
        <v>1395</v>
      </c>
    </row>
    <row r="212" spans="1:13" hidden="1">
      <c r="A212" s="124" t="s">
        <v>1377</v>
      </c>
      <c r="B212" s="123" t="s">
        <v>1391</v>
      </c>
      <c r="C212" s="124" t="s">
        <v>1381</v>
      </c>
      <c r="D212" s="124" t="s">
        <v>1383</v>
      </c>
      <c r="E212" s="124" t="s">
        <v>1385</v>
      </c>
      <c r="F212" s="124" t="s">
        <v>1387</v>
      </c>
      <c r="G212" s="124" t="s">
        <v>1390</v>
      </c>
      <c r="H212" s="124" t="s">
        <v>1393</v>
      </c>
      <c r="I212" s="124" t="s">
        <v>1394</v>
      </c>
      <c r="J212" s="124" t="s">
        <v>1395</v>
      </c>
    </row>
    <row r="213" spans="1:13" hidden="1">
      <c r="A213" s="124" t="s">
        <v>1392</v>
      </c>
      <c r="B213" s="123" t="s">
        <v>1393</v>
      </c>
      <c r="C213" s="124" t="s">
        <v>1381</v>
      </c>
      <c r="D213" s="124" t="s">
        <v>1383</v>
      </c>
      <c r="E213" s="124" t="s">
        <v>1385</v>
      </c>
      <c r="F213" s="124" t="s">
        <v>1387</v>
      </c>
      <c r="G213" s="124" t="s">
        <v>1390</v>
      </c>
      <c r="H213" s="124" t="s">
        <v>1391</v>
      </c>
      <c r="I213" s="124" t="s">
        <v>1394</v>
      </c>
      <c r="J213" s="124" t="s">
        <v>1395</v>
      </c>
    </row>
    <row r="214" spans="1:13" hidden="1">
      <c r="A214" s="124" t="s">
        <v>1392</v>
      </c>
      <c r="B214" s="123" t="s">
        <v>1394</v>
      </c>
      <c r="C214" s="124" t="s">
        <v>1381</v>
      </c>
      <c r="D214" s="124" t="s">
        <v>1383</v>
      </c>
      <c r="E214" s="124" t="s">
        <v>1385</v>
      </c>
      <c r="F214" s="124" t="s">
        <v>1387</v>
      </c>
      <c r="G214" s="124" t="s">
        <v>1390</v>
      </c>
      <c r="H214" s="124" t="s">
        <v>1391</v>
      </c>
      <c r="I214" s="124" t="s">
        <v>1393</v>
      </c>
      <c r="J214" s="124" t="s">
        <v>1395</v>
      </c>
    </row>
    <row r="215" spans="1:13" hidden="1">
      <c r="A215" s="124" t="s">
        <v>1392</v>
      </c>
      <c r="B215" s="123" t="s">
        <v>1395</v>
      </c>
      <c r="C215" s="124" t="s">
        <v>1381</v>
      </c>
      <c r="D215" s="124" t="s">
        <v>1383</v>
      </c>
      <c r="E215" s="124" t="s">
        <v>1385</v>
      </c>
      <c r="F215" s="124" t="s">
        <v>1387</v>
      </c>
      <c r="G215" s="124" t="s">
        <v>1390</v>
      </c>
      <c r="H215" s="124" t="s">
        <v>1391</v>
      </c>
      <c r="I215" s="124" t="s">
        <v>1393</v>
      </c>
      <c r="J215" s="124" t="s">
        <v>1394</v>
      </c>
    </row>
    <row r="216" spans="1:13" hidden="1">
      <c r="A216" s="124" t="s">
        <v>1316</v>
      </c>
      <c r="B216" s="123" t="s">
        <v>1326</v>
      </c>
      <c r="C216" s="124" t="s">
        <v>1328</v>
      </c>
      <c r="D216" s="124" t="s">
        <v>1330</v>
      </c>
      <c r="E216" s="124" t="s">
        <v>1320</v>
      </c>
      <c r="F216" s="124" t="s">
        <v>1322</v>
      </c>
      <c r="G216" s="124" t="s">
        <v>1324</v>
      </c>
      <c r="H216" s="124" t="s">
        <v>4118</v>
      </c>
      <c r="I216" s="124" t="s">
        <v>4122</v>
      </c>
      <c r="J216" s="124" t="s">
        <v>4126</v>
      </c>
      <c r="K216" s="124" t="s">
        <v>1334</v>
      </c>
      <c r="L216" s="124" t="s">
        <v>1336</v>
      </c>
      <c r="M216" s="124" t="s">
        <v>1338</v>
      </c>
    </row>
    <row r="217" spans="1:13" hidden="1">
      <c r="A217" s="124" t="s">
        <v>1316</v>
      </c>
      <c r="B217" s="123" t="s">
        <v>1328</v>
      </c>
      <c r="C217" s="124" t="s">
        <v>1326</v>
      </c>
      <c r="D217" s="124" t="s">
        <v>1330</v>
      </c>
      <c r="E217" s="124" t="s">
        <v>1320</v>
      </c>
      <c r="F217" s="124" t="s">
        <v>1322</v>
      </c>
      <c r="G217" s="124" t="s">
        <v>1324</v>
      </c>
      <c r="H217" s="124" t="s">
        <v>4118</v>
      </c>
      <c r="I217" s="124" t="s">
        <v>4122</v>
      </c>
      <c r="J217" s="124" t="s">
        <v>4126</v>
      </c>
      <c r="K217" s="124" t="s">
        <v>1334</v>
      </c>
      <c r="L217" s="124" t="s">
        <v>1336</v>
      </c>
      <c r="M217" s="124" t="s">
        <v>1338</v>
      </c>
    </row>
    <row r="218" spans="1:13" hidden="1">
      <c r="A218" s="124" t="s">
        <v>1316</v>
      </c>
      <c r="B218" s="123" t="s">
        <v>1330</v>
      </c>
      <c r="C218" s="124" t="s">
        <v>1326</v>
      </c>
      <c r="D218" s="124" t="s">
        <v>1328</v>
      </c>
      <c r="E218" s="124" t="s">
        <v>1320</v>
      </c>
      <c r="F218" s="124" t="s">
        <v>1322</v>
      </c>
      <c r="G218" s="124" t="s">
        <v>1324</v>
      </c>
      <c r="H218" s="124" t="s">
        <v>4118</v>
      </c>
      <c r="I218" s="124" t="s">
        <v>4122</v>
      </c>
      <c r="J218" s="124" t="s">
        <v>4126</v>
      </c>
      <c r="K218" s="124" t="s">
        <v>1334</v>
      </c>
      <c r="L218" s="124" t="s">
        <v>1336</v>
      </c>
      <c r="M218" s="124" t="s">
        <v>1338</v>
      </c>
    </row>
    <row r="219" spans="1:13" hidden="1">
      <c r="A219" s="124" t="s">
        <v>1316</v>
      </c>
      <c r="B219" s="123" t="s">
        <v>1320</v>
      </c>
      <c r="C219" s="124" t="s">
        <v>1326</v>
      </c>
      <c r="D219" s="124" t="s">
        <v>1328</v>
      </c>
      <c r="E219" s="124" t="s">
        <v>1330</v>
      </c>
      <c r="F219" s="124" t="s">
        <v>1322</v>
      </c>
      <c r="G219" s="124" t="s">
        <v>1324</v>
      </c>
      <c r="H219" s="124" t="s">
        <v>4118</v>
      </c>
      <c r="I219" s="124" t="s">
        <v>4122</v>
      </c>
      <c r="J219" s="124" t="s">
        <v>4126</v>
      </c>
      <c r="K219" s="124" t="s">
        <v>1334</v>
      </c>
      <c r="L219" s="124" t="s">
        <v>1336</v>
      </c>
      <c r="M219" s="124" t="s">
        <v>1338</v>
      </c>
    </row>
    <row r="220" spans="1:13" hidden="1">
      <c r="A220" s="124" t="s">
        <v>1316</v>
      </c>
      <c r="B220" s="123" t="s">
        <v>1322</v>
      </c>
      <c r="C220" s="124" t="s">
        <v>1326</v>
      </c>
      <c r="D220" s="124" t="s">
        <v>1328</v>
      </c>
      <c r="E220" s="124" t="s">
        <v>1330</v>
      </c>
      <c r="F220" s="124" t="s">
        <v>1320</v>
      </c>
      <c r="G220" s="124" t="s">
        <v>1324</v>
      </c>
      <c r="H220" s="124" t="s">
        <v>4118</v>
      </c>
      <c r="I220" s="124" t="s">
        <v>4122</v>
      </c>
      <c r="J220" s="124" t="s">
        <v>4126</v>
      </c>
      <c r="K220" s="124" t="s">
        <v>1334</v>
      </c>
      <c r="L220" s="124" t="s">
        <v>1336</v>
      </c>
      <c r="M220" s="124" t="s">
        <v>1338</v>
      </c>
    </row>
    <row r="221" spans="1:13" hidden="1">
      <c r="A221" s="124" t="s">
        <v>1316</v>
      </c>
      <c r="B221" s="123" t="s">
        <v>1324</v>
      </c>
      <c r="C221" s="124" t="s">
        <v>1326</v>
      </c>
      <c r="D221" s="124" t="s">
        <v>1328</v>
      </c>
      <c r="E221" s="124" t="s">
        <v>1330</v>
      </c>
      <c r="F221" s="124" t="s">
        <v>1320</v>
      </c>
      <c r="G221" s="124" t="s">
        <v>1322</v>
      </c>
      <c r="H221" s="124" t="s">
        <v>4118</v>
      </c>
      <c r="I221" s="124" t="s">
        <v>4122</v>
      </c>
      <c r="J221" s="124" t="s">
        <v>4126</v>
      </c>
      <c r="K221" s="124" t="s">
        <v>1334</v>
      </c>
      <c r="L221" s="124" t="s">
        <v>1336</v>
      </c>
      <c r="M221" s="124" t="s">
        <v>1338</v>
      </c>
    </row>
    <row r="222" spans="1:13" hidden="1">
      <c r="A222" s="124" t="s">
        <v>4452</v>
      </c>
      <c r="B222" s="123" t="s">
        <v>4118</v>
      </c>
      <c r="C222" s="124" t="s">
        <v>1326</v>
      </c>
      <c r="D222" s="124" t="s">
        <v>1328</v>
      </c>
      <c r="E222" s="124" t="s">
        <v>1330</v>
      </c>
      <c r="F222" s="124" t="s">
        <v>1320</v>
      </c>
      <c r="G222" s="124" t="s">
        <v>1322</v>
      </c>
      <c r="H222" s="124" t="s">
        <v>1324</v>
      </c>
      <c r="I222" s="124" t="s">
        <v>4122</v>
      </c>
      <c r="J222" s="124" t="s">
        <v>4126</v>
      </c>
      <c r="K222" s="124" t="s">
        <v>1334</v>
      </c>
      <c r="L222" s="124" t="s">
        <v>1336</v>
      </c>
      <c r="M222" s="124" t="s">
        <v>1338</v>
      </c>
    </row>
    <row r="223" spans="1:13" hidden="1">
      <c r="A223" s="124" t="s">
        <v>4452</v>
      </c>
      <c r="B223" s="123" t="s">
        <v>4122</v>
      </c>
      <c r="C223" s="124" t="s">
        <v>1326</v>
      </c>
      <c r="D223" s="124" t="s">
        <v>1328</v>
      </c>
      <c r="E223" s="124" t="s">
        <v>1330</v>
      </c>
      <c r="F223" s="124" t="s">
        <v>1320</v>
      </c>
      <c r="G223" s="124" t="s">
        <v>1322</v>
      </c>
      <c r="H223" s="124" t="s">
        <v>1324</v>
      </c>
      <c r="I223" s="124" t="s">
        <v>4118</v>
      </c>
      <c r="J223" s="124" t="s">
        <v>4126</v>
      </c>
      <c r="K223" s="124" t="s">
        <v>1334</v>
      </c>
      <c r="L223" s="124" t="s">
        <v>1336</v>
      </c>
      <c r="M223" s="124" t="s">
        <v>1338</v>
      </c>
    </row>
    <row r="224" spans="1:13" hidden="1">
      <c r="A224" s="124" t="s">
        <v>4452</v>
      </c>
      <c r="B224" s="123" t="s">
        <v>4126</v>
      </c>
      <c r="C224" s="124" t="s">
        <v>1326</v>
      </c>
      <c r="D224" s="124" t="s">
        <v>1328</v>
      </c>
      <c r="E224" s="124" t="s">
        <v>1330</v>
      </c>
      <c r="F224" s="124" t="s">
        <v>1320</v>
      </c>
      <c r="G224" s="124" t="s">
        <v>1322</v>
      </c>
      <c r="H224" s="124" t="s">
        <v>1324</v>
      </c>
      <c r="I224" s="124" t="s">
        <v>4118</v>
      </c>
      <c r="J224" s="124" t="s">
        <v>4122</v>
      </c>
      <c r="K224" s="124" t="s">
        <v>1334</v>
      </c>
      <c r="L224" s="124" t="s">
        <v>1336</v>
      </c>
      <c r="M224" s="124" t="s">
        <v>1338</v>
      </c>
    </row>
    <row r="225" spans="1:13" hidden="1">
      <c r="A225" s="124" t="s">
        <v>1333</v>
      </c>
      <c r="B225" s="123" t="s">
        <v>1334</v>
      </c>
      <c r="C225" s="124" t="s">
        <v>1326</v>
      </c>
      <c r="D225" s="124" t="s">
        <v>1328</v>
      </c>
      <c r="E225" s="124" t="s">
        <v>1330</v>
      </c>
      <c r="F225" s="124" t="s">
        <v>1320</v>
      </c>
      <c r="G225" s="124" t="s">
        <v>1322</v>
      </c>
      <c r="H225" s="124" t="s">
        <v>1324</v>
      </c>
      <c r="I225" s="124" t="s">
        <v>4118</v>
      </c>
      <c r="J225" s="124" t="s">
        <v>4122</v>
      </c>
      <c r="K225" s="124" t="s">
        <v>4126</v>
      </c>
      <c r="L225" s="124" t="s">
        <v>1336</v>
      </c>
      <c r="M225" s="124" t="s">
        <v>1338</v>
      </c>
    </row>
    <row r="226" spans="1:13" hidden="1">
      <c r="A226" s="124" t="s">
        <v>1333</v>
      </c>
      <c r="B226" s="123" t="s">
        <v>1336</v>
      </c>
      <c r="C226" s="124" t="s">
        <v>1326</v>
      </c>
      <c r="D226" s="124" t="s">
        <v>1328</v>
      </c>
      <c r="E226" s="124" t="s">
        <v>1330</v>
      </c>
      <c r="F226" s="124" t="s">
        <v>1320</v>
      </c>
      <c r="G226" s="124" t="s">
        <v>1322</v>
      </c>
      <c r="H226" s="124" t="s">
        <v>1324</v>
      </c>
      <c r="I226" s="124" t="s">
        <v>4118</v>
      </c>
      <c r="J226" s="124" t="s">
        <v>4122</v>
      </c>
      <c r="K226" s="124" t="s">
        <v>4126</v>
      </c>
      <c r="L226" s="124" t="s">
        <v>1334</v>
      </c>
      <c r="M226" s="124" t="s">
        <v>1338</v>
      </c>
    </row>
    <row r="227" spans="1:13" hidden="1">
      <c r="A227" s="124" t="s">
        <v>1333</v>
      </c>
      <c r="B227" s="123" t="s">
        <v>1338</v>
      </c>
      <c r="C227" s="124" t="s">
        <v>1326</v>
      </c>
      <c r="D227" s="124" t="s">
        <v>1328</v>
      </c>
      <c r="E227" s="124" t="s">
        <v>1330</v>
      </c>
      <c r="F227" s="124" t="s">
        <v>1320</v>
      </c>
      <c r="G227" s="124" t="s">
        <v>1322</v>
      </c>
      <c r="H227" s="124" t="s">
        <v>1324</v>
      </c>
      <c r="I227" s="124" t="s">
        <v>4118</v>
      </c>
      <c r="J227" s="124" t="s">
        <v>4122</v>
      </c>
      <c r="K227" s="124" t="s">
        <v>4126</v>
      </c>
      <c r="L227" s="124" t="s">
        <v>1334</v>
      </c>
      <c r="M227" s="124" t="s">
        <v>1336</v>
      </c>
    </row>
  </sheetData>
  <autoFilter ref="A1:AG227" xr:uid="{00000000-0001-0000-0A00-000000000000}">
    <filterColumn colId="0">
      <filters>
        <filter val="M11Q00X"/>
        <filter val="M11Q02XMA"/>
        <filter val="M11Q09XMA"/>
      </filters>
    </filterColumn>
  </autoFilter>
  <phoneticPr fontId="86" type="noConversion"/>
  <conditionalFormatting sqref="B1:B1048576">
    <cfRule type="duplicateValues" dxfId="19" priority="1"/>
  </conditionalFormatting>
  <pageMargins left="0.75" right="0.75" top="1" bottom="1" header="0.5" footer="0.5"/>
  <pageSetup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filterMode="1">
    <tabColor indexed="44"/>
  </sheetPr>
  <dimension ref="A1:F50"/>
  <sheetViews>
    <sheetView zoomScaleNormal="100" workbookViewId="0">
      <pane xSplit="1" ySplit="1" topLeftCell="B2" activePane="bottomRight" state="frozen"/>
      <selection pane="topRight" activeCell="B1" sqref="B1"/>
      <selection pane="bottomLeft" activeCell="A2" sqref="A2"/>
      <selection pane="bottomRight" activeCell="D65" sqref="D65"/>
    </sheetView>
  </sheetViews>
  <sheetFormatPr baseColWidth="10" defaultColWidth="8.83203125" defaultRowHeight="13"/>
  <cols>
    <col min="1" max="1" width="14.1640625" style="231" customWidth="1"/>
    <col min="2" max="2" width="26.83203125" style="231" bestFit="1" customWidth="1"/>
    <col min="3" max="3" width="14.1640625" style="231" customWidth="1"/>
    <col min="4" max="4" width="28.33203125" style="227" customWidth="1"/>
    <col min="5" max="5" width="31.33203125" style="109" customWidth="1"/>
    <col min="6" max="6" width="104.83203125" style="109" customWidth="1"/>
    <col min="7" max="7" width="28.33203125" customWidth="1"/>
  </cols>
  <sheetData>
    <row r="1" spans="1:6">
      <c r="A1" s="130" t="s">
        <v>137</v>
      </c>
      <c r="B1" s="130" t="s">
        <v>296</v>
      </c>
      <c r="C1" s="242" t="s">
        <v>305</v>
      </c>
      <c r="D1" s="130" t="s">
        <v>180</v>
      </c>
      <c r="E1" s="130" t="s">
        <v>130</v>
      </c>
      <c r="F1" s="130" t="s">
        <v>293</v>
      </c>
    </row>
    <row r="2" spans="1:6" hidden="1">
      <c r="A2" s="231" t="s">
        <v>748</v>
      </c>
      <c r="B2" s="231" t="s">
        <v>759</v>
      </c>
      <c r="C2" s="231" t="s">
        <v>305</v>
      </c>
      <c r="D2" s="227" t="s">
        <v>760</v>
      </c>
      <c r="E2" s="109" t="s">
        <v>760</v>
      </c>
      <c r="F2" s="109" t="str">
        <f t="shared" ref="F2:F47" si="0">CONCATENATE("SubNetwork=ONRM_ROOT_MO,SubNetwork=",D2,", MeContext=",A2, ",ManagedElement=",A2)</f>
        <v>SubNetwork=ONRM_ROOT_MO,SubNetwork=QC_Montreal, MeContext=M93G8X,ManagedElement=M93G8X</v>
      </c>
    </row>
    <row r="3" spans="1:6" hidden="1">
      <c r="A3" s="231" t="s">
        <v>771</v>
      </c>
      <c r="B3" s="231" t="s">
        <v>772</v>
      </c>
      <c r="C3" s="231" t="s">
        <v>773</v>
      </c>
      <c r="D3" s="227" t="s">
        <v>760</v>
      </c>
      <c r="E3" s="109" t="s">
        <v>760</v>
      </c>
      <c r="F3" s="109" t="str">
        <f t="shared" si="0"/>
        <v>SubNetwork=ONRM_ROOT_MO,SubNetwork=QC_Montreal, MeContext=M93G01X,ManagedElement=M93G01X</v>
      </c>
    </row>
    <row r="4" spans="1:6">
      <c r="A4" s="231" t="s">
        <v>779</v>
      </c>
      <c r="B4" s="231" t="s">
        <v>772</v>
      </c>
      <c r="C4" s="231" t="s">
        <v>773</v>
      </c>
      <c r="D4" s="227" t="s">
        <v>760</v>
      </c>
      <c r="E4" s="109" t="s">
        <v>760</v>
      </c>
      <c r="F4" s="109" t="str">
        <f t="shared" si="0"/>
        <v>SubNetwork=ONRM_ROOT_MO,SubNetwork=QC_Montreal, MeContext=M93G09XMA,ManagedElement=M93G09XMA</v>
      </c>
    </row>
    <row r="5" spans="1:6" hidden="1">
      <c r="A5" s="231" t="s">
        <v>790</v>
      </c>
      <c r="B5" s="231" t="s">
        <v>772</v>
      </c>
      <c r="C5" s="231" t="s">
        <v>773</v>
      </c>
      <c r="D5" s="227" t="s">
        <v>796</v>
      </c>
      <c r="E5" s="109" t="s">
        <v>796</v>
      </c>
      <c r="F5" s="109" t="str">
        <f t="shared" si="0"/>
        <v>SubNetwork=ONRM_ROOT_MO,SubNetwork=QC_Laurentides, MeContext=M44J00X,ManagedElement=M44J00X</v>
      </c>
    </row>
    <row r="6" spans="1:6" hidden="1">
      <c r="A6" s="231" t="s">
        <v>836</v>
      </c>
      <c r="B6" s="231" t="s">
        <v>759</v>
      </c>
      <c r="C6" s="231" t="s">
        <v>305</v>
      </c>
      <c r="D6" s="227" t="s">
        <v>796</v>
      </c>
      <c r="E6" s="109" t="s">
        <v>796</v>
      </c>
      <c r="F6" s="109" t="str">
        <f t="shared" si="0"/>
        <v>SubNetwork=ONRM_ROOT_MO,SubNetwork=QC_Laurentides, MeContext=M44J02XMA,ManagedElement=M44J02XMA</v>
      </c>
    </row>
    <row r="7" spans="1:6">
      <c r="A7" s="231" t="s">
        <v>859</v>
      </c>
      <c r="B7" s="231" t="s">
        <v>772</v>
      </c>
      <c r="C7" s="231" t="s">
        <v>773</v>
      </c>
      <c r="D7" s="227" t="s">
        <v>796</v>
      </c>
      <c r="E7" s="109" t="s">
        <v>796</v>
      </c>
      <c r="F7" s="109" t="str">
        <f t="shared" si="0"/>
        <v>SubNetwork=ONRM_ROOT_MO,SubNetwork=QC_Laurentides, MeContext=M44J09XMA,ManagedElement=M44J09XMA</v>
      </c>
    </row>
    <row r="8" spans="1:6" hidden="1">
      <c r="A8" s="231" t="s">
        <v>869</v>
      </c>
      <c r="B8" s="231" t="s">
        <v>772</v>
      </c>
      <c r="C8" s="231" t="s">
        <v>773</v>
      </c>
      <c r="D8" s="227" t="s">
        <v>874</v>
      </c>
      <c r="E8" s="109" t="s">
        <v>874</v>
      </c>
      <c r="F8" s="109" t="str">
        <f t="shared" si="0"/>
        <v>SubNetwork=ONRM_ROOT_MO,SubNetwork=QC_Lanaudiere, MeContext=M11Q00X,ManagedElement=M11Q00X</v>
      </c>
    </row>
    <row r="9" spans="1:6" hidden="1">
      <c r="A9" s="231" t="s">
        <v>892</v>
      </c>
      <c r="B9" s="231" t="s">
        <v>759</v>
      </c>
      <c r="C9" s="231" t="s">
        <v>305</v>
      </c>
      <c r="D9" s="227" t="s">
        <v>874</v>
      </c>
      <c r="E9" s="109" t="s">
        <v>874</v>
      </c>
      <c r="F9" s="109" t="str">
        <f t="shared" si="0"/>
        <v>SubNetwork=ONRM_ROOT_MO,SubNetwork=QC_Lanaudiere, MeContext=M11Q02XMA,ManagedElement=M11Q02XMA</v>
      </c>
    </row>
    <row r="10" spans="1:6">
      <c r="A10" s="231" t="s">
        <v>906</v>
      </c>
      <c r="B10" s="231" t="s">
        <v>772</v>
      </c>
      <c r="C10" s="231" t="s">
        <v>773</v>
      </c>
      <c r="D10" s="227" t="s">
        <v>874</v>
      </c>
      <c r="E10" s="109" t="s">
        <v>874</v>
      </c>
      <c r="F10" s="109" t="str">
        <f t="shared" si="0"/>
        <v>SubNetwork=ONRM_ROOT_MO,SubNetwork=QC_Lanaudiere, MeContext=M11Q09XMA,ManagedElement=M11Q09XMA</v>
      </c>
    </row>
    <row r="11" spans="1:6" hidden="1">
      <c r="A11" s="231" t="s">
        <v>914</v>
      </c>
      <c r="B11" s="231" t="s">
        <v>759</v>
      </c>
      <c r="C11" s="231" t="s">
        <v>305</v>
      </c>
      <c r="D11" s="227" t="s">
        <v>796</v>
      </c>
      <c r="E11" s="109" t="s">
        <v>796</v>
      </c>
      <c r="F11" s="109" t="str">
        <f t="shared" si="0"/>
        <v>SubNetwork=ONRM_ROOT_MO,SubNetwork=QC_Laurentides, MeContext=MNCOX,ManagedElement=MNCOX</v>
      </c>
    </row>
    <row r="12" spans="1:6" hidden="1">
      <c r="A12" s="231" t="s">
        <v>932</v>
      </c>
      <c r="B12" s="231" t="s">
        <v>772</v>
      </c>
      <c r="C12" s="231" t="s">
        <v>773</v>
      </c>
      <c r="D12" s="227" t="s">
        <v>796</v>
      </c>
      <c r="E12" s="109" t="s">
        <v>796</v>
      </c>
      <c r="F12" s="109" t="str">
        <f t="shared" si="0"/>
        <v>SubNetwork=ONRM_ROOT_MO,SubNetwork=QC_Laurentides, MeContext=MNCO01X,ManagedElement=MNCO01X</v>
      </c>
    </row>
    <row r="13" spans="1:6">
      <c r="A13" s="231" t="s">
        <v>949</v>
      </c>
      <c r="B13" s="231" t="s">
        <v>772</v>
      </c>
      <c r="C13" s="231" t="s">
        <v>773</v>
      </c>
      <c r="D13" s="227" t="s">
        <v>796</v>
      </c>
      <c r="E13" s="109" t="s">
        <v>796</v>
      </c>
      <c r="F13" s="109" t="str">
        <f t="shared" si="0"/>
        <v>SubNetwork=ONRM_ROOT_MO,SubNetwork=QC_Laurentides, MeContext=MNCO09XMA,ManagedElement=MNCO09XMA</v>
      </c>
    </row>
    <row r="14" spans="1:6" hidden="1">
      <c r="A14" s="231" t="s">
        <v>957</v>
      </c>
      <c r="B14" s="231" t="s">
        <v>759</v>
      </c>
      <c r="C14" s="231" t="s">
        <v>305</v>
      </c>
      <c r="D14" s="227" t="s">
        <v>760</v>
      </c>
      <c r="E14" s="109" t="s">
        <v>760</v>
      </c>
      <c r="F14" s="109" t="str">
        <f t="shared" si="0"/>
        <v>SubNetwork=ONRM_ROOT_MO,SubNetwork=QC_Montreal, MeContext=MD41G7X,ManagedElement=MD41G7X</v>
      </c>
    </row>
    <row r="15" spans="1:6">
      <c r="A15" s="231" t="s">
        <v>984</v>
      </c>
      <c r="B15" s="231" t="s">
        <v>772</v>
      </c>
      <c r="C15" s="231" t="s">
        <v>773</v>
      </c>
      <c r="D15" s="227" t="s">
        <v>760</v>
      </c>
      <c r="E15" s="109" t="s">
        <v>760</v>
      </c>
      <c r="F15" s="109" t="str">
        <f t="shared" si="0"/>
        <v>SubNetwork=ONRM_ROOT_MO,SubNetwork=QC_Montreal, MeContext=MD41G09XMA,ManagedElement=MD41G09XMA</v>
      </c>
    </row>
    <row r="16" spans="1:6" hidden="1">
      <c r="A16" s="231" t="s">
        <v>990</v>
      </c>
      <c r="B16" s="231" t="s">
        <v>759</v>
      </c>
      <c r="C16" s="231" t="s">
        <v>305</v>
      </c>
      <c r="D16" s="227" t="s">
        <v>760</v>
      </c>
      <c r="E16" s="109" t="s">
        <v>760</v>
      </c>
      <c r="F16" s="109" t="str">
        <f t="shared" si="0"/>
        <v>SubNetwork=ONRM_ROOT_MO,SubNetwork=QC_Montreal, MeContext=MD11G7X,ManagedElement=MD11G7X</v>
      </c>
    </row>
    <row r="17" spans="1:6">
      <c r="A17" s="231" t="s">
        <v>1012</v>
      </c>
      <c r="B17" s="231" t="s">
        <v>772</v>
      </c>
      <c r="C17" s="231" t="s">
        <v>773</v>
      </c>
      <c r="D17" s="227" t="s">
        <v>760</v>
      </c>
      <c r="E17" s="109" t="s">
        <v>760</v>
      </c>
      <c r="F17" s="109" t="str">
        <f t="shared" si="0"/>
        <v>SubNetwork=ONRM_ROOT_MO,SubNetwork=QC_Montreal, MeContext=MD11G09XMA,ManagedElement=MD11G09XMA</v>
      </c>
    </row>
    <row r="18" spans="1:6" hidden="1">
      <c r="A18" s="231" t="s">
        <v>1020</v>
      </c>
      <c r="B18" s="231" t="s">
        <v>759</v>
      </c>
      <c r="C18" s="231" t="s">
        <v>305</v>
      </c>
      <c r="D18" s="227" t="s">
        <v>760</v>
      </c>
      <c r="E18" s="109" t="s">
        <v>760</v>
      </c>
      <c r="F18" s="109" t="str">
        <f t="shared" si="0"/>
        <v>SubNetwork=ONRM_ROOT_MO,SubNetwork=QC_Montreal, MeContext=M18G7X,ManagedElement=M18G7X</v>
      </c>
    </row>
    <row r="19" spans="1:6">
      <c r="A19" s="231" t="s">
        <v>1039</v>
      </c>
      <c r="B19" s="231" t="s">
        <v>772</v>
      </c>
      <c r="C19" s="231" t="s">
        <v>773</v>
      </c>
      <c r="D19" s="227" t="s">
        <v>760</v>
      </c>
      <c r="E19" s="109" t="s">
        <v>760</v>
      </c>
      <c r="F19" s="109" t="str">
        <f t="shared" si="0"/>
        <v>SubNetwork=ONRM_ROOT_MO,SubNetwork=QC_Montreal, MeContext=M18G09XMA,ManagedElement=M18G09XMA</v>
      </c>
    </row>
    <row r="20" spans="1:6" hidden="1">
      <c r="A20" s="231" t="s">
        <v>1045</v>
      </c>
      <c r="B20" s="231" t="s">
        <v>759</v>
      </c>
      <c r="C20" s="231" t="s">
        <v>305</v>
      </c>
      <c r="D20" s="227" t="s">
        <v>760</v>
      </c>
      <c r="E20" s="109" t="s">
        <v>760</v>
      </c>
      <c r="F20" s="109" t="str">
        <f t="shared" si="0"/>
        <v>SubNetwork=ONRM_ROOT_MO,SubNetwork=QC_Montreal, MeContext=MKC1D7X,ManagedElement=MKC1D7X</v>
      </c>
    </row>
    <row r="21" spans="1:6">
      <c r="A21" s="231" t="s">
        <v>1058</v>
      </c>
      <c r="B21" s="231" t="s">
        <v>772</v>
      </c>
      <c r="C21" s="231" t="s">
        <v>773</v>
      </c>
      <c r="D21" s="227" t="s">
        <v>760</v>
      </c>
      <c r="E21" s="109" t="s">
        <v>760</v>
      </c>
      <c r="F21" s="109" t="str">
        <f t="shared" si="0"/>
        <v>SubNetwork=ONRM_ROOT_MO,SubNetwork=QC_Montreal, MeContext=MKC1D09XMA,ManagedElement=MKC1D09XMA</v>
      </c>
    </row>
    <row r="22" spans="1:6" hidden="1">
      <c r="A22" s="231" t="s">
        <v>1064</v>
      </c>
      <c r="B22" s="231" t="s">
        <v>759</v>
      </c>
      <c r="C22" s="231" t="s">
        <v>305</v>
      </c>
      <c r="D22" s="227" t="s">
        <v>760</v>
      </c>
      <c r="E22" s="109" t="s">
        <v>760</v>
      </c>
      <c r="F22" s="109" t="str">
        <f t="shared" si="0"/>
        <v>SubNetwork=ONRM_ROOT_MO,SubNetwork=QC_Montreal, MeContext=M8L1G7X,ManagedElement=M8L1G7X</v>
      </c>
    </row>
    <row r="23" spans="1:6" hidden="1">
      <c r="A23" s="231" t="s">
        <v>1076</v>
      </c>
      <c r="B23" s="231" t="s">
        <v>772</v>
      </c>
      <c r="C23" s="231" t="s">
        <v>773</v>
      </c>
      <c r="D23" s="227" t="s">
        <v>760</v>
      </c>
      <c r="E23" s="109" t="s">
        <v>760</v>
      </c>
      <c r="F23" s="109" t="str">
        <f t="shared" si="0"/>
        <v>SubNetwork=ONRM_ROOT_MO,SubNetwork=QC_Montreal, MeContext=M8L1G51XSC,ManagedElement=M8L1G51XSC</v>
      </c>
    </row>
    <row r="24" spans="1:6" hidden="1">
      <c r="A24" s="231" t="s">
        <v>1100</v>
      </c>
      <c r="B24" s="231" t="s">
        <v>772</v>
      </c>
      <c r="C24" s="231" t="s">
        <v>773</v>
      </c>
      <c r="D24" s="227" t="s">
        <v>760</v>
      </c>
      <c r="E24" s="109" t="s">
        <v>760</v>
      </c>
      <c r="F24" s="109" t="str">
        <f t="shared" si="0"/>
        <v>SubNetwork=ONRM_ROOT_MO,SubNetwork=QC_Montreal, MeContext=M8L1G50XSC,ManagedElement=M8L1G50XSC</v>
      </c>
    </row>
    <row r="25" spans="1:6" hidden="1">
      <c r="A25" s="231" t="s">
        <v>1113</v>
      </c>
      <c r="B25" s="231" t="s">
        <v>772</v>
      </c>
      <c r="C25" s="231" t="s">
        <v>773</v>
      </c>
      <c r="D25" s="227" t="s">
        <v>760</v>
      </c>
      <c r="E25" s="109" t="s">
        <v>760</v>
      </c>
      <c r="F25" s="109" t="str">
        <f t="shared" si="0"/>
        <v>SubNetwork=ONRM_ROOT_MO,SubNetwork=QC_Montreal, MeContext=M8L1G52XSC,ManagedElement=M8L1G52XSC</v>
      </c>
    </row>
    <row r="26" spans="1:6" hidden="1">
      <c r="A26" s="231" t="s">
        <v>1136</v>
      </c>
      <c r="B26" s="231" t="s">
        <v>772</v>
      </c>
      <c r="C26" s="231" t="s">
        <v>773</v>
      </c>
      <c r="D26" s="227" t="s">
        <v>760</v>
      </c>
      <c r="E26" s="109" t="s">
        <v>760</v>
      </c>
      <c r="F26" s="109" t="str">
        <f t="shared" si="0"/>
        <v>SubNetwork=ONRM_ROOT_MO,SubNetwork=QC_Montreal, MeContext=M8L1G01X,ManagedElement=M8L1G01X</v>
      </c>
    </row>
    <row r="27" spans="1:6">
      <c r="A27" s="231" t="s">
        <v>1151</v>
      </c>
      <c r="B27" s="231" t="s">
        <v>772</v>
      </c>
      <c r="C27" s="231" t="s">
        <v>773</v>
      </c>
      <c r="D27" s="227" t="s">
        <v>760</v>
      </c>
      <c r="E27" s="109" t="s">
        <v>760</v>
      </c>
      <c r="F27" s="109" t="str">
        <f t="shared" si="0"/>
        <v>SubNetwork=ONRM_ROOT_MO,SubNetwork=QC_Montreal, MeContext=M8L1G09XMA,ManagedElement=M8L1G09XMA</v>
      </c>
    </row>
    <row r="28" spans="1:6" hidden="1">
      <c r="A28" s="231" t="s">
        <v>1160</v>
      </c>
      <c r="B28" s="231" t="s">
        <v>759</v>
      </c>
      <c r="C28" s="231" t="s">
        <v>305</v>
      </c>
      <c r="D28" s="227" t="s">
        <v>760</v>
      </c>
      <c r="E28" s="109" t="s">
        <v>760</v>
      </c>
      <c r="F28" s="109" t="str">
        <f t="shared" si="0"/>
        <v>SubNetwork=ONRM_ROOT_MO,SubNetwork=QC_Montreal, MeContext=MC9G7X,ManagedElement=MC9G7X</v>
      </c>
    </row>
    <row r="29" spans="1:6">
      <c r="A29" s="231" t="s">
        <v>1169</v>
      </c>
      <c r="B29" s="231" t="s">
        <v>772</v>
      </c>
      <c r="C29" s="231" t="s">
        <v>773</v>
      </c>
      <c r="D29" s="227" t="s">
        <v>760</v>
      </c>
      <c r="E29" s="109" t="s">
        <v>760</v>
      </c>
      <c r="F29" s="109" t="str">
        <f t="shared" si="0"/>
        <v>SubNetwork=ONRM_ROOT_MO,SubNetwork=QC_Montreal, MeContext=MC9G09XMA,ManagedElement=MC9G09XMA</v>
      </c>
    </row>
    <row r="30" spans="1:6" hidden="1">
      <c r="A30" s="231" t="s">
        <v>1176</v>
      </c>
      <c r="B30" s="231" t="s">
        <v>772</v>
      </c>
      <c r="C30" s="231" t="s">
        <v>773</v>
      </c>
      <c r="D30" s="227" t="s">
        <v>1180</v>
      </c>
      <c r="E30" s="109" t="s">
        <v>1180</v>
      </c>
      <c r="F30" s="109" t="str">
        <f t="shared" si="0"/>
        <v>SubNetwork=ONRM_ROOT_MO,SubNetwork=QC_Monteregie, MeContext=MSQB00X,ManagedElement=MSQB00X</v>
      </c>
    </row>
    <row r="31" spans="1:6" hidden="1">
      <c r="A31" s="231" t="s">
        <v>1207</v>
      </c>
      <c r="B31" s="231" t="s">
        <v>759</v>
      </c>
      <c r="C31" s="231" t="s">
        <v>305</v>
      </c>
      <c r="D31" s="227" t="s">
        <v>1180</v>
      </c>
      <c r="E31" s="109" t="s">
        <v>1180</v>
      </c>
      <c r="F31" s="109" t="str">
        <f t="shared" si="0"/>
        <v>SubNetwork=ONRM_ROOT_MO,SubNetwork=QC_Monteregie, MeContext=MSQB02XMA,ManagedElement=MSQB02XMA</v>
      </c>
    </row>
    <row r="32" spans="1:6">
      <c r="A32" s="231" t="s">
        <v>1218</v>
      </c>
      <c r="B32" s="231" t="s">
        <v>772</v>
      </c>
      <c r="C32" s="231" t="s">
        <v>773</v>
      </c>
      <c r="D32" s="227" t="s">
        <v>1180</v>
      </c>
      <c r="E32" s="109" t="s">
        <v>1180</v>
      </c>
      <c r="F32" s="109" t="str">
        <f t="shared" si="0"/>
        <v>SubNetwork=ONRM_ROOT_MO,SubNetwork=QC_Monteregie, MeContext=MSQB09XMA,ManagedElement=MSQB09XMA</v>
      </c>
    </row>
    <row r="33" spans="1:6" hidden="1">
      <c r="A33" s="231" t="s">
        <v>1226</v>
      </c>
      <c r="B33" s="231" t="s">
        <v>759</v>
      </c>
      <c r="C33" s="231" t="s">
        <v>305</v>
      </c>
      <c r="D33" s="227" t="s">
        <v>760</v>
      </c>
      <c r="E33" s="109" t="s">
        <v>760</v>
      </c>
      <c r="F33" s="109" t="str">
        <f t="shared" si="0"/>
        <v>SubNetwork=ONRM_ROOT_MO,SubNetwork=QC_Montreal, MeContext=MULG00X,ManagedElement=MULG00X</v>
      </c>
    </row>
    <row r="34" spans="1:6">
      <c r="A34" s="231" t="s">
        <v>1236</v>
      </c>
      <c r="B34" s="231" t="s">
        <v>772</v>
      </c>
      <c r="C34" s="231" t="s">
        <v>773</v>
      </c>
      <c r="D34" s="227" t="s">
        <v>760</v>
      </c>
      <c r="E34" s="109" t="s">
        <v>760</v>
      </c>
      <c r="F34" s="109" t="str">
        <f t="shared" si="0"/>
        <v>SubNetwork=ONRM_ROOT_MO,SubNetwork=QC_Montreal, MeContext=MULG09XMA,ManagedElement=MULG09XMA</v>
      </c>
    </row>
    <row r="35" spans="1:6" hidden="1">
      <c r="A35" s="231" t="s">
        <v>1242</v>
      </c>
      <c r="B35" s="231" t="s">
        <v>759</v>
      </c>
      <c r="C35" s="231" t="s">
        <v>305</v>
      </c>
      <c r="D35" s="227" t="s">
        <v>760</v>
      </c>
      <c r="E35" s="109" t="s">
        <v>760</v>
      </c>
      <c r="F35" s="109" t="str">
        <f t="shared" si="0"/>
        <v>SubNetwork=ONRM_ROOT_MO,SubNetwork=QC_Montreal, MeContext=ML10GX,ManagedElement=ML10GX</v>
      </c>
    </row>
    <row r="36" spans="1:6">
      <c r="A36" s="231" t="s">
        <v>1260</v>
      </c>
      <c r="B36" s="231" t="s">
        <v>772</v>
      </c>
      <c r="C36" s="231" t="s">
        <v>773</v>
      </c>
      <c r="D36" s="227" t="s">
        <v>760</v>
      </c>
      <c r="E36" s="109" t="s">
        <v>760</v>
      </c>
      <c r="F36" s="109" t="str">
        <f t="shared" si="0"/>
        <v>SubNetwork=ONRM_ROOT_MO,SubNetwork=QC_Montreal, MeContext=ML10G09XMA,ManagedElement=ML10G09XMA</v>
      </c>
    </row>
    <row r="37" spans="1:6" hidden="1">
      <c r="A37" s="231" t="s">
        <v>1266</v>
      </c>
      <c r="B37" s="231" t="s">
        <v>759</v>
      </c>
      <c r="C37" s="231" t="s">
        <v>305</v>
      </c>
      <c r="D37" s="227" t="s">
        <v>760</v>
      </c>
      <c r="E37" s="109" t="s">
        <v>760</v>
      </c>
      <c r="F37" s="109" t="str">
        <f t="shared" si="0"/>
        <v>SubNetwork=ONRM_ROOT_MO,SubNetwork=QC_Montreal, MeContext=ML41G7X,ManagedElement=ML41G7X</v>
      </c>
    </row>
    <row r="38" spans="1:6">
      <c r="A38" s="231" t="s">
        <v>1277</v>
      </c>
      <c r="B38" s="231" t="s">
        <v>772</v>
      </c>
      <c r="C38" s="231" t="s">
        <v>773</v>
      </c>
      <c r="D38" s="227" t="s">
        <v>760</v>
      </c>
      <c r="E38" s="109" t="s">
        <v>760</v>
      </c>
      <c r="F38" s="109" t="str">
        <f t="shared" si="0"/>
        <v>SubNetwork=ONRM_ROOT_MO,SubNetwork=QC_Montreal, MeContext=ML41G09XMA,ManagedElement=ML41G09XMA</v>
      </c>
    </row>
    <row r="39" spans="1:6">
      <c r="A39" s="231" t="s">
        <v>1283</v>
      </c>
      <c r="B39" s="231" t="s">
        <v>772</v>
      </c>
      <c r="C39" s="231" t="s">
        <v>773</v>
      </c>
      <c r="D39" s="227" t="s">
        <v>760</v>
      </c>
      <c r="E39" s="109" t="s">
        <v>760</v>
      </c>
      <c r="F39" s="109" t="str">
        <f t="shared" si="0"/>
        <v>SubNetwork=ONRM_ROOT_MO,SubNetwork=QC_Montreal, MeContext=ML51G09XMA,ManagedElement=ML51G09XMA</v>
      </c>
    </row>
    <row r="40" spans="1:6" hidden="1">
      <c r="A40" s="231" t="s">
        <v>1290</v>
      </c>
      <c r="B40" s="231" t="s">
        <v>759</v>
      </c>
      <c r="C40" s="231" t="s">
        <v>305</v>
      </c>
      <c r="D40" s="227" t="s">
        <v>760</v>
      </c>
      <c r="E40" s="109" t="s">
        <v>760</v>
      </c>
      <c r="F40" s="109" t="str">
        <f t="shared" si="0"/>
        <v>SubNetwork=ONRM_ROOT_MO,SubNetwork=QC_Montreal, MeContext=ML11G7X,ManagedElement=ML11G7X</v>
      </c>
    </row>
    <row r="41" spans="1:6">
      <c r="A41" s="231" t="s">
        <v>1309</v>
      </c>
      <c r="B41" s="231" t="s">
        <v>772</v>
      </c>
      <c r="C41" s="231" t="s">
        <v>773</v>
      </c>
      <c r="D41" s="227" t="s">
        <v>760</v>
      </c>
      <c r="E41" s="109" t="s">
        <v>760</v>
      </c>
      <c r="F41" s="109" t="str">
        <f t="shared" si="0"/>
        <v>SubNetwork=ONRM_ROOT_MO,SubNetwork=QC_Montreal, MeContext=ML11G09XMA,ManagedElement=ML11G09XMA</v>
      </c>
    </row>
    <row r="42" spans="1:6" hidden="1">
      <c r="A42" s="231" t="s">
        <v>1340</v>
      </c>
      <c r="B42" s="231" t="s">
        <v>759</v>
      </c>
      <c r="C42" s="231" t="s">
        <v>305</v>
      </c>
      <c r="D42" s="227" t="s">
        <v>760</v>
      </c>
      <c r="E42" s="109" t="s">
        <v>760</v>
      </c>
      <c r="F42" s="109" t="str">
        <f t="shared" si="0"/>
        <v>SubNetwork=ONRM_ROOT_MO,SubNetwork=QC_Montreal, MeContext=MD8GX,ManagedElement=MD8GX</v>
      </c>
    </row>
    <row r="43" spans="1:6">
      <c r="A43" s="231" t="s">
        <v>1355</v>
      </c>
      <c r="B43" s="231" t="s">
        <v>772</v>
      </c>
      <c r="C43" s="231" t="s">
        <v>773</v>
      </c>
      <c r="D43" s="227" t="s">
        <v>760</v>
      </c>
      <c r="E43" s="109" t="s">
        <v>760</v>
      </c>
      <c r="F43" s="109" t="str">
        <f t="shared" si="0"/>
        <v>SubNetwork=ONRM_ROOT_MO,SubNetwork=QC_Montreal, MeContext=MD8G09XMA,ManagedElement=MD8G09XMA</v>
      </c>
    </row>
    <row r="44" spans="1:6" hidden="1">
      <c r="A44" s="231" t="s">
        <v>1363</v>
      </c>
      <c r="B44" s="231" t="s">
        <v>759</v>
      </c>
      <c r="C44" s="231" t="s">
        <v>305</v>
      </c>
      <c r="D44" s="227" t="s">
        <v>760</v>
      </c>
      <c r="E44" s="109" t="s">
        <v>760</v>
      </c>
      <c r="F44" s="109" t="str">
        <f t="shared" si="0"/>
        <v>SubNetwork=ONRM_ROOT_MO,SubNetwork=QC_Montreal, MeContext=MACG7X,ManagedElement=MACG7X</v>
      </c>
    </row>
    <row r="45" spans="1:6">
      <c r="A45" s="231" t="s">
        <v>1372</v>
      </c>
      <c r="B45" s="231" t="s">
        <v>772</v>
      </c>
      <c r="C45" s="231" t="s">
        <v>773</v>
      </c>
      <c r="D45" s="227" t="s">
        <v>760</v>
      </c>
      <c r="E45" s="109" t="s">
        <v>760</v>
      </c>
      <c r="F45" s="109" t="str">
        <f t="shared" si="0"/>
        <v>SubNetwork=ONRM_ROOT_MO,SubNetwork=QC_Montreal, MeContext=MACG09XMA,ManagedElement=MACG09XMA</v>
      </c>
    </row>
    <row r="46" spans="1:6" hidden="1">
      <c r="A46" s="231" t="s">
        <v>1377</v>
      </c>
      <c r="B46" s="231" t="s">
        <v>759</v>
      </c>
      <c r="C46" s="231" t="s">
        <v>305</v>
      </c>
      <c r="D46" s="227" t="s">
        <v>1380</v>
      </c>
      <c r="E46" s="109" t="s">
        <v>1380</v>
      </c>
      <c r="F46" s="109" t="str">
        <f t="shared" si="0"/>
        <v>SubNetwork=ONRM_ROOT_MO,SubNetwork=QC_Laval, MeContext=MU5G7X,ManagedElement=MU5G7X</v>
      </c>
    </row>
    <row r="47" spans="1:6">
      <c r="A47" s="231" t="s">
        <v>1392</v>
      </c>
      <c r="B47" s="231" t="s">
        <v>772</v>
      </c>
      <c r="C47" s="231" t="s">
        <v>773</v>
      </c>
      <c r="D47" s="227" t="s">
        <v>1380</v>
      </c>
      <c r="E47" s="109" t="s">
        <v>1380</v>
      </c>
      <c r="F47" s="109" t="str">
        <f t="shared" si="0"/>
        <v>SubNetwork=ONRM_ROOT_MO,SubNetwork=QC_Laval, MeContext=MU5G09XMA,ManagedElement=MU5G09XMA</v>
      </c>
    </row>
    <row r="48" spans="1:6" hidden="1">
      <c r="A48" s="231" t="s">
        <v>1316</v>
      </c>
      <c r="B48" s="231" t="s">
        <v>759</v>
      </c>
      <c r="C48" s="231" t="s">
        <v>305</v>
      </c>
      <c r="D48" s="227" t="s">
        <v>760</v>
      </c>
      <c r="E48" s="109" t="s">
        <v>760</v>
      </c>
      <c r="F48" s="109" t="str">
        <f>CONCATENATE("SubNetwork=ONRM_ROOT_MO,SubNetwork=",D48,", MeContext=",A48, ",ManagedElement=",A48)</f>
        <v>SubNetwork=ONRM_ROOT_MO,SubNetwork=QC_Montreal, MeContext=MD2G7X,ManagedElement=MD2G7X</v>
      </c>
    </row>
    <row r="49" spans="1:6" hidden="1">
      <c r="A49" s="231" t="s">
        <v>4452</v>
      </c>
      <c r="B49" s="231" t="s">
        <v>772</v>
      </c>
      <c r="C49" s="231" t="s">
        <v>773</v>
      </c>
      <c r="D49" s="227" t="s">
        <v>760</v>
      </c>
      <c r="E49" s="109" t="s">
        <v>760</v>
      </c>
      <c r="F49" s="109" t="str">
        <f>CONCATENATE("SubNetwork=ONRM_ROOT_MO,SubNetwork=",D49,", MeContext=",A49, ",ManagedElement=",A49)</f>
        <v>SubNetwork=ONRM_ROOT_MO,SubNetwork=QC_Montreal, MeContext=MD2G01XMA,ManagedElement=MD2G01XMA</v>
      </c>
    </row>
    <row r="50" spans="1:6">
      <c r="A50" s="231" t="s">
        <v>1333</v>
      </c>
      <c r="B50" s="231" t="s">
        <v>772</v>
      </c>
      <c r="C50" s="231" t="s">
        <v>773</v>
      </c>
      <c r="D50" s="227" t="s">
        <v>760</v>
      </c>
      <c r="E50" s="109" t="s">
        <v>760</v>
      </c>
      <c r="F50" s="109" t="str">
        <f>CONCATENATE("SubNetwork=ONRM_ROOT_MO,SubNetwork=",D50,", MeContext=",A50, ",ManagedElement=",A50)</f>
        <v>SubNetwork=ONRM_ROOT_MO,SubNetwork=QC_Montreal, MeContext=MD2G09XMA,ManagedElement=MD2G09XMA</v>
      </c>
    </row>
  </sheetData>
  <autoFilter ref="A1:F50" xr:uid="{42469306-8B6F-40A5-A0F2-E058DE18B60B}">
    <filterColumn colId="0">
      <filters>
        <filter val="M11Q09XMA"/>
        <filter val="M18G09XMA"/>
        <filter val="M44J09XMA"/>
        <filter val="M8L1G09XMA"/>
        <filter val="M93G09XMA"/>
        <filter val="MACG09XMA"/>
        <filter val="MC9G09XMA"/>
        <filter val="MD11G09XMA"/>
        <filter val="MD2G09XMA"/>
        <filter val="MD41G09XMA"/>
        <filter val="MD8G09XMA"/>
        <filter val="MKC1D09XMA"/>
        <filter val="ML10G09XMA"/>
        <filter val="ML11G09XMA"/>
        <filter val="ML41G09XMA"/>
        <filter val="ML51G09XMA"/>
        <filter val="MNCO09XMA"/>
        <filter val="MSQB09XMA"/>
        <filter val="MU5G09XMA"/>
        <filter val="MULG09XMA"/>
      </filters>
    </filterColumn>
  </autoFilter>
  <phoneticPr fontId="48" type="noConversion"/>
  <conditionalFormatting sqref="A1:A1048576">
    <cfRule type="duplicateValues" dxfId="18" priority="1"/>
  </conditionalFormatting>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42D03-0753-4E57-8539-74E3B4941039}">
  <sheetPr codeName="Sheet22">
    <tabColor rgb="FFFFFF00"/>
  </sheetPr>
  <dimension ref="A1:T221"/>
  <sheetViews>
    <sheetView topLeftCell="B49" workbookViewId="0">
      <selection activeCell="B219" sqref="B219"/>
    </sheetView>
  </sheetViews>
  <sheetFormatPr baseColWidth="10" defaultColWidth="8.83203125" defaultRowHeight="13"/>
  <cols>
    <col min="1" max="1" width="12.1640625" style="109" customWidth="1"/>
    <col min="2" max="2" width="19.83203125" style="109" customWidth="1"/>
    <col min="3" max="3" width="23.5" style="109" bestFit="1" customWidth="1"/>
    <col min="4" max="20" width="14" style="109" customWidth="1"/>
  </cols>
  <sheetData>
    <row r="1" spans="1:20" ht="16">
      <c r="A1" s="273" t="s">
        <v>307</v>
      </c>
      <c r="B1" s="273" t="s">
        <v>215</v>
      </c>
      <c r="C1" s="274" t="s">
        <v>729</v>
      </c>
      <c r="D1" s="274" t="s">
        <v>730</v>
      </c>
      <c r="E1" s="274" t="s">
        <v>731</v>
      </c>
      <c r="F1" s="274" t="s">
        <v>732</v>
      </c>
      <c r="G1" s="274" t="s">
        <v>733</v>
      </c>
      <c r="H1" s="274" t="s">
        <v>734</v>
      </c>
      <c r="I1" s="274" t="s">
        <v>735</v>
      </c>
      <c r="J1" s="274" t="s">
        <v>736</v>
      </c>
      <c r="K1" s="274" t="s">
        <v>737</v>
      </c>
      <c r="L1" s="274" t="s">
        <v>738</v>
      </c>
      <c r="M1" s="274" t="s">
        <v>739</v>
      </c>
      <c r="N1" s="274" t="s">
        <v>740</v>
      </c>
      <c r="O1" s="274" t="s">
        <v>741</v>
      </c>
      <c r="P1" s="274" t="s">
        <v>742</v>
      </c>
      <c r="Q1" s="274" t="s">
        <v>743</v>
      </c>
      <c r="R1" s="274" t="s">
        <v>744</v>
      </c>
      <c r="S1" s="274" t="s">
        <v>745</v>
      </c>
      <c r="T1" s="274" t="s">
        <v>746</v>
      </c>
    </row>
    <row r="2" spans="1:20">
      <c r="A2" s="109" t="s">
        <v>748</v>
      </c>
      <c r="B2" s="109" t="s">
        <v>761</v>
      </c>
      <c r="C2" s="109" t="s">
        <v>762</v>
      </c>
      <c r="D2" s="109" t="s">
        <v>762</v>
      </c>
      <c r="E2" s="109">
        <v>129</v>
      </c>
      <c r="F2" s="109">
        <v>130</v>
      </c>
      <c r="G2" s="109">
        <v>131</v>
      </c>
      <c r="H2" s="109">
        <v>132</v>
      </c>
      <c r="I2" s="109">
        <v>157</v>
      </c>
      <c r="J2" s="109">
        <v>158</v>
      </c>
      <c r="K2" s="109">
        <v>181</v>
      </c>
      <c r="L2" s="109">
        <v>233</v>
      </c>
      <c r="M2" s="109">
        <v>234</v>
      </c>
      <c r="N2" s="109">
        <v>235</v>
      </c>
      <c r="O2" s="109">
        <v>236</v>
      </c>
      <c r="P2" s="109">
        <v>237</v>
      </c>
      <c r="Q2" s="109">
        <v>238</v>
      </c>
      <c r="R2" s="109">
        <v>239</v>
      </c>
    </row>
    <row r="3" spans="1:20">
      <c r="A3" s="109" t="s">
        <v>771</v>
      </c>
      <c r="B3" s="109" t="s">
        <v>774</v>
      </c>
      <c r="C3" s="109" t="s">
        <v>762</v>
      </c>
      <c r="D3" s="109" t="s">
        <v>762</v>
      </c>
      <c r="E3" s="109">
        <v>129</v>
      </c>
      <c r="F3" s="109">
        <v>130</v>
      </c>
      <c r="G3" s="109">
        <v>131</v>
      </c>
      <c r="H3" s="109">
        <v>132</v>
      </c>
      <c r="I3" s="109">
        <v>157</v>
      </c>
      <c r="J3" s="109">
        <v>158</v>
      </c>
      <c r="K3" s="109">
        <v>181</v>
      </c>
      <c r="L3" s="109">
        <v>233</v>
      </c>
      <c r="M3" s="109">
        <v>234</v>
      </c>
      <c r="N3" s="109">
        <v>235</v>
      </c>
      <c r="O3" s="109">
        <v>236</v>
      </c>
      <c r="P3" s="109">
        <v>237</v>
      </c>
      <c r="Q3" s="109">
        <v>238</v>
      </c>
      <c r="R3" s="109">
        <v>239</v>
      </c>
    </row>
    <row r="4" spans="1:20">
      <c r="A4" s="109" t="s">
        <v>779</v>
      </c>
      <c r="B4" s="109" t="s">
        <v>780</v>
      </c>
      <c r="C4" s="109" t="s">
        <v>762</v>
      </c>
      <c r="D4" s="109" t="s">
        <v>762</v>
      </c>
      <c r="E4" s="109">
        <v>129</v>
      </c>
      <c r="F4" s="109">
        <v>130</v>
      </c>
      <c r="G4" s="109">
        <v>131</v>
      </c>
      <c r="H4" s="109">
        <v>132</v>
      </c>
      <c r="I4" s="109">
        <v>157</v>
      </c>
      <c r="J4" s="109">
        <v>158</v>
      </c>
      <c r="K4" s="109">
        <v>181</v>
      </c>
      <c r="L4" s="109">
        <v>233</v>
      </c>
      <c r="M4" s="109">
        <v>234</v>
      </c>
      <c r="N4" s="109">
        <v>235</v>
      </c>
      <c r="O4" s="109">
        <v>236</v>
      </c>
      <c r="P4" s="109">
        <v>237</v>
      </c>
      <c r="Q4" s="109">
        <v>238</v>
      </c>
      <c r="R4" s="109">
        <v>239</v>
      </c>
    </row>
    <row r="5" spans="1:20">
      <c r="A5" s="109" t="s">
        <v>790</v>
      </c>
      <c r="B5" s="109" t="s">
        <v>797</v>
      </c>
      <c r="C5" s="109" t="s">
        <v>762</v>
      </c>
      <c r="D5" s="109" t="s">
        <v>762</v>
      </c>
      <c r="E5" s="109">
        <v>129</v>
      </c>
      <c r="F5" s="109">
        <v>130</v>
      </c>
      <c r="G5" s="109">
        <v>131</v>
      </c>
      <c r="H5" s="109">
        <v>132</v>
      </c>
      <c r="I5" s="109">
        <v>157</v>
      </c>
      <c r="J5" s="109">
        <v>158</v>
      </c>
      <c r="K5" s="109">
        <v>181</v>
      </c>
      <c r="L5" s="109">
        <v>233</v>
      </c>
      <c r="M5" s="109">
        <v>234</v>
      </c>
      <c r="N5" s="109">
        <v>235</v>
      </c>
      <c r="O5" s="109">
        <v>236</v>
      </c>
      <c r="P5" s="109">
        <v>237</v>
      </c>
      <c r="Q5" s="109">
        <v>238</v>
      </c>
      <c r="R5" s="109">
        <v>239</v>
      </c>
    </row>
    <row r="6" spans="1:20">
      <c r="A6" s="109" t="s">
        <v>790</v>
      </c>
      <c r="B6" s="109" t="s">
        <v>802</v>
      </c>
      <c r="C6" s="109" t="s">
        <v>762</v>
      </c>
      <c r="D6" s="109" t="s">
        <v>762</v>
      </c>
      <c r="E6" s="109">
        <v>129</v>
      </c>
      <c r="F6" s="109">
        <v>130</v>
      </c>
      <c r="G6" s="109">
        <v>131</v>
      </c>
      <c r="H6" s="109">
        <v>132</v>
      </c>
      <c r="I6" s="109">
        <v>157</v>
      </c>
      <c r="J6" s="109">
        <v>158</v>
      </c>
      <c r="K6" s="109">
        <v>181</v>
      </c>
      <c r="L6" s="109">
        <v>233</v>
      </c>
      <c r="M6" s="109">
        <v>234</v>
      </c>
      <c r="N6" s="109">
        <v>235</v>
      </c>
      <c r="O6" s="109">
        <v>236</v>
      </c>
      <c r="P6" s="109">
        <v>237</v>
      </c>
      <c r="Q6" s="109">
        <v>238</v>
      </c>
      <c r="R6" s="109">
        <v>239</v>
      </c>
    </row>
    <row r="7" spans="1:20">
      <c r="A7" s="109" t="s">
        <v>790</v>
      </c>
      <c r="B7" s="109" t="s">
        <v>804</v>
      </c>
      <c r="C7" s="109" t="s">
        <v>762</v>
      </c>
      <c r="D7" s="109" t="s">
        <v>762</v>
      </c>
      <c r="E7" s="109">
        <v>129</v>
      </c>
      <c r="F7" s="109">
        <v>130</v>
      </c>
      <c r="G7" s="109">
        <v>131</v>
      </c>
      <c r="H7" s="109">
        <v>132</v>
      </c>
      <c r="I7" s="109">
        <v>157</v>
      </c>
      <c r="J7" s="109">
        <v>158</v>
      </c>
      <c r="K7" s="109">
        <v>181</v>
      </c>
      <c r="L7" s="109">
        <v>233</v>
      </c>
      <c r="M7" s="109">
        <v>234</v>
      </c>
      <c r="N7" s="109">
        <v>235</v>
      </c>
      <c r="O7" s="109">
        <v>236</v>
      </c>
      <c r="P7" s="109">
        <v>237</v>
      </c>
      <c r="Q7" s="109">
        <v>238</v>
      </c>
      <c r="R7" s="109">
        <v>239</v>
      </c>
    </row>
    <row r="8" spans="1:20">
      <c r="A8" s="109" t="s">
        <v>790</v>
      </c>
      <c r="B8" s="109" t="s">
        <v>806</v>
      </c>
      <c r="C8" s="109" t="s">
        <v>762</v>
      </c>
      <c r="D8" s="109" t="s">
        <v>762</v>
      </c>
      <c r="E8" s="109">
        <v>129</v>
      </c>
      <c r="F8" s="109">
        <v>130</v>
      </c>
      <c r="G8" s="109">
        <v>131</v>
      </c>
      <c r="H8" s="109">
        <v>132</v>
      </c>
      <c r="I8" s="109">
        <v>157</v>
      </c>
      <c r="J8" s="109">
        <v>158</v>
      </c>
      <c r="K8" s="109">
        <v>181</v>
      </c>
      <c r="L8" s="109">
        <v>233</v>
      </c>
      <c r="M8" s="109">
        <v>234</v>
      </c>
      <c r="N8" s="109">
        <v>235</v>
      </c>
      <c r="O8" s="109">
        <v>236</v>
      </c>
      <c r="P8" s="109">
        <v>237</v>
      </c>
      <c r="Q8" s="109">
        <v>238</v>
      </c>
      <c r="R8" s="109">
        <v>239</v>
      </c>
    </row>
    <row r="9" spans="1:20">
      <c r="A9" s="109" t="s">
        <v>790</v>
      </c>
      <c r="B9" s="109" t="s">
        <v>812</v>
      </c>
      <c r="C9" s="109" t="s">
        <v>762</v>
      </c>
      <c r="D9" s="109" t="s">
        <v>762</v>
      </c>
      <c r="E9" s="109">
        <v>129</v>
      </c>
      <c r="F9" s="109">
        <v>130</v>
      </c>
      <c r="G9" s="109">
        <v>131</v>
      </c>
      <c r="H9" s="109">
        <v>132</v>
      </c>
      <c r="I9" s="109">
        <v>157</v>
      </c>
      <c r="J9" s="109">
        <v>158</v>
      </c>
      <c r="K9" s="109">
        <v>181</v>
      </c>
      <c r="L9" s="109">
        <v>233</v>
      </c>
      <c r="M9" s="109">
        <v>234</v>
      </c>
      <c r="N9" s="109">
        <v>235</v>
      </c>
      <c r="O9" s="109">
        <v>236</v>
      </c>
      <c r="P9" s="109">
        <v>237</v>
      </c>
      <c r="Q9" s="109">
        <v>238</v>
      </c>
      <c r="R9" s="109">
        <v>239</v>
      </c>
    </row>
    <row r="10" spans="1:20">
      <c r="A10" s="109" t="s">
        <v>790</v>
      </c>
      <c r="B10" s="109" t="s">
        <v>815</v>
      </c>
      <c r="C10" s="109" t="s">
        <v>762</v>
      </c>
      <c r="D10" s="109" t="s">
        <v>762</v>
      </c>
      <c r="E10" s="109">
        <v>129</v>
      </c>
      <c r="F10" s="109">
        <v>130</v>
      </c>
      <c r="G10" s="109">
        <v>131</v>
      </c>
      <c r="H10" s="109">
        <v>132</v>
      </c>
      <c r="I10" s="109">
        <v>157</v>
      </c>
      <c r="J10" s="109">
        <v>158</v>
      </c>
      <c r="K10" s="109">
        <v>181</v>
      </c>
      <c r="L10" s="109">
        <v>233</v>
      </c>
      <c r="M10" s="109">
        <v>234</v>
      </c>
      <c r="N10" s="109">
        <v>235</v>
      </c>
      <c r="O10" s="109">
        <v>236</v>
      </c>
      <c r="P10" s="109">
        <v>237</v>
      </c>
      <c r="Q10" s="109">
        <v>238</v>
      </c>
      <c r="R10" s="109">
        <v>239</v>
      </c>
    </row>
    <row r="11" spans="1:20">
      <c r="A11" s="109" t="s">
        <v>836</v>
      </c>
      <c r="B11" s="109" t="s">
        <v>844</v>
      </c>
      <c r="C11" s="109" t="s">
        <v>762</v>
      </c>
      <c r="D11" s="109" t="s">
        <v>762</v>
      </c>
      <c r="E11" s="109">
        <v>129</v>
      </c>
      <c r="F11" s="109">
        <v>130</v>
      </c>
      <c r="G11" s="109">
        <v>131</v>
      </c>
      <c r="H11" s="109">
        <v>132</v>
      </c>
      <c r="I11" s="109">
        <v>157</v>
      </c>
      <c r="J11" s="109">
        <v>158</v>
      </c>
      <c r="K11" s="109">
        <v>181</v>
      </c>
      <c r="L11" s="109">
        <v>233</v>
      </c>
      <c r="M11" s="109">
        <v>234</v>
      </c>
      <c r="N11" s="109">
        <v>235</v>
      </c>
      <c r="O11" s="109">
        <v>236</v>
      </c>
      <c r="P11" s="109">
        <v>237</v>
      </c>
      <c r="Q11" s="109">
        <v>238</v>
      </c>
      <c r="R11" s="109">
        <v>239</v>
      </c>
    </row>
    <row r="12" spans="1:20">
      <c r="A12" s="109" t="s">
        <v>836</v>
      </c>
      <c r="B12" s="109" t="s">
        <v>849</v>
      </c>
      <c r="C12" s="109" t="s">
        <v>762</v>
      </c>
      <c r="D12" s="109" t="s">
        <v>762</v>
      </c>
      <c r="E12" s="109">
        <v>129</v>
      </c>
      <c r="F12" s="109">
        <v>130</v>
      </c>
      <c r="G12" s="109">
        <v>131</v>
      </c>
      <c r="H12" s="109">
        <v>132</v>
      </c>
      <c r="I12" s="109">
        <v>157</v>
      </c>
      <c r="J12" s="109">
        <v>158</v>
      </c>
      <c r="K12" s="109">
        <v>181</v>
      </c>
      <c r="L12" s="109">
        <v>233</v>
      </c>
      <c r="M12" s="109">
        <v>234</v>
      </c>
      <c r="N12" s="109">
        <v>235</v>
      </c>
      <c r="O12" s="109">
        <v>236</v>
      </c>
      <c r="P12" s="109">
        <v>237</v>
      </c>
      <c r="Q12" s="109">
        <v>238</v>
      </c>
      <c r="R12" s="109">
        <v>239</v>
      </c>
    </row>
    <row r="13" spans="1:20">
      <c r="A13" s="109" t="s">
        <v>836</v>
      </c>
      <c r="B13" s="109" t="s">
        <v>851</v>
      </c>
      <c r="C13" s="109" t="s">
        <v>762</v>
      </c>
      <c r="D13" s="109" t="s">
        <v>762</v>
      </c>
      <c r="E13" s="109">
        <v>129</v>
      </c>
      <c r="F13" s="109">
        <v>130</v>
      </c>
      <c r="G13" s="109">
        <v>131</v>
      </c>
      <c r="H13" s="109">
        <v>132</v>
      </c>
      <c r="I13" s="109">
        <v>157</v>
      </c>
      <c r="J13" s="109">
        <v>158</v>
      </c>
      <c r="K13" s="109">
        <v>181</v>
      </c>
      <c r="L13" s="109">
        <v>233</v>
      </c>
      <c r="M13" s="109">
        <v>234</v>
      </c>
      <c r="N13" s="109">
        <v>235</v>
      </c>
      <c r="O13" s="109">
        <v>236</v>
      </c>
      <c r="P13" s="109">
        <v>237</v>
      </c>
      <c r="Q13" s="109">
        <v>238</v>
      </c>
      <c r="R13" s="109">
        <v>239</v>
      </c>
    </row>
    <row r="14" spans="1:20">
      <c r="A14" s="109" t="s">
        <v>836</v>
      </c>
      <c r="B14" s="109" t="s">
        <v>837</v>
      </c>
      <c r="C14" s="109" t="s">
        <v>762</v>
      </c>
      <c r="D14" s="109" t="s">
        <v>762</v>
      </c>
      <c r="E14" s="109">
        <v>129</v>
      </c>
      <c r="F14" s="109">
        <v>130</v>
      </c>
      <c r="G14" s="109">
        <v>131</v>
      </c>
      <c r="H14" s="109">
        <v>132</v>
      </c>
      <c r="I14" s="109">
        <v>157</v>
      </c>
      <c r="J14" s="109">
        <v>158</v>
      </c>
      <c r="K14" s="109">
        <v>181</v>
      </c>
      <c r="L14" s="109">
        <v>233</v>
      </c>
      <c r="M14" s="109">
        <v>234</v>
      </c>
      <c r="N14" s="109">
        <v>235</v>
      </c>
      <c r="O14" s="109">
        <v>236</v>
      </c>
      <c r="P14" s="109">
        <v>237</v>
      </c>
      <c r="Q14" s="109">
        <v>238</v>
      </c>
      <c r="R14" s="109">
        <v>239</v>
      </c>
    </row>
    <row r="15" spans="1:20">
      <c r="A15" s="109" t="s">
        <v>836</v>
      </c>
      <c r="B15" s="109" t="s">
        <v>840</v>
      </c>
      <c r="C15" s="109" t="s">
        <v>762</v>
      </c>
      <c r="D15" s="109" t="s">
        <v>762</v>
      </c>
      <c r="E15" s="109">
        <v>129</v>
      </c>
      <c r="F15" s="109">
        <v>130</v>
      </c>
      <c r="G15" s="109">
        <v>131</v>
      </c>
      <c r="H15" s="109">
        <v>132</v>
      </c>
      <c r="I15" s="109">
        <v>157</v>
      </c>
      <c r="J15" s="109">
        <v>158</v>
      </c>
      <c r="K15" s="109">
        <v>181</v>
      </c>
      <c r="L15" s="109">
        <v>233</v>
      </c>
      <c r="M15" s="109">
        <v>234</v>
      </c>
      <c r="N15" s="109">
        <v>235</v>
      </c>
      <c r="O15" s="109">
        <v>236</v>
      </c>
      <c r="P15" s="109">
        <v>237</v>
      </c>
      <c r="Q15" s="109">
        <v>238</v>
      </c>
      <c r="R15" s="109">
        <v>239</v>
      </c>
    </row>
    <row r="16" spans="1:20">
      <c r="A16" s="109" t="s">
        <v>836</v>
      </c>
      <c r="B16" s="109" t="s">
        <v>842</v>
      </c>
      <c r="C16" s="109" t="s">
        <v>762</v>
      </c>
      <c r="D16" s="109" t="s">
        <v>762</v>
      </c>
      <c r="E16" s="109">
        <v>129</v>
      </c>
      <c r="F16" s="109">
        <v>130</v>
      </c>
      <c r="G16" s="109">
        <v>131</v>
      </c>
      <c r="H16" s="109">
        <v>132</v>
      </c>
      <c r="I16" s="109">
        <v>157</v>
      </c>
      <c r="J16" s="109">
        <v>158</v>
      </c>
      <c r="K16" s="109">
        <v>181</v>
      </c>
      <c r="L16" s="109">
        <v>233</v>
      </c>
      <c r="M16" s="109">
        <v>234</v>
      </c>
      <c r="N16" s="109">
        <v>235</v>
      </c>
      <c r="O16" s="109">
        <v>236</v>
      </c>
      <c r="P16" s="109">
        <v>237</v>
      </c>
      <c r="Q16" s="109">
        <v>238</v>
      </c>
      <c r="R16" s="109">
        <v>239</v>
      </c>
    </row>
    <row r="17" spans="1:18">
      <c r="A17" s="109" t="s">
        <v>859</v>
      </c>
      <c r="B17" s="109" t="s">
        <v>860</v>
      </c>
      <c r="C17" s="109" t="s">
        <v>762</v>
      </c>
      <c r="D17" s="109" t="s">
        <v>762</v>
      </c>
      <c r="E17" s="109">
        <v>129</v>
      </c>
      <c r="F17" s="109">
        <v>130</v>
      </c>
      <c r="G17" s="109">
        <v>131</v>
      </c>
      <c r="H17" s="109">
        <v>132</v>
      </c>
      <c r="I17" s="109">
        <v>157</v>
      </c>
      <c r="J17" s="109">
        <v>158</v>
      </c>
      <c r="K17" s="109">
        <v>181</v>
      </c>
      <c r="L17" s="109">
        <v>233</v>
      </c>
      <c r="M17" s="109">
        <v>234</v>
      </c>
      <c r="N17" s="109">
        <v>235</v>
      </c>
      <c r="O17" s="109">
        <v>236</v>
      </c>
      <c r="P17" s="109">
        <v>237</v>
      </c>
      <c r="Q17" s="109">
        <v>238</v>
      </c>
      <c r="R17" s="109">
        <v>239</v>
      </c>
    </row>
    <row r="18" spans="1:18">
      <c r="A18" s="109" t="s">
        <v>859</v>
      </c>
      <c r="B18" s="109" t="s">
        <v>863</v>
      </c>
      <c r="C18" s="109" t="s">
        <v>762</v>
      </c>
      <c r="D18" s="109" t="s">
        <v>762</v>
      </c>
      <c r="E18" s="109">
        <v>129</v>
      </c>
      <c r="F18" s="109">
        <v>130</v>
      </c>
      <c r="G18" s="109">
        <v>131</v>
      </c>
      <c r="H18" s="109">
        <v>132</v>
      </c>
      <c r="I18" s="109">
        <v>157</v>
      </c>
      <c r="J18" s="109">
        <v>158</v>
      </c>
      <c r="K18" s="109">
        <v>181</v>
      </c>
      <c r="L18" s="109">
        <v>233</v>
      </c>
      <c r="M18" s="109">
        <v>234</v>
      </c>
      <c r="N18" s="109">
        <v>235</v>
      </c>
      <c r="O18" s="109">
        <v>236</v>
      </c>
      <c r="P18" s="109">
        <v>237</v>
      </c>
      <c r="Q18" s="109">
        <v>238</v>
      </c>
      <c r="R18" s="109">
        <v>239</v>
      </c>
    </row>
    <row r="19" spans="1:18">
      <c r="A19" s="109" t="s">
        <v>859</v>
      </c>
      <c r="B19" s="109" t="s">
        <v>864</v>
      </c>
      <c r="C19" s="109" t="s">
        <v>762</v>
      </c>
      <c r="D19" s="109" t="s">
        <v>762</v>
      </c>
      <c r="E19" s="109">
        <v>129</v>
      </c>
      <c r="F19" s="109">
        <v>130</v>
      </c>
      <c r="G19" s="109">
        <v>131</v>
      </c>
      <c r="H19" s="109">
        <v>132</v>
      </c>
      <c r="I19" s="109">
        <v>157</v>
      </c>
      <c r="J19" s="109">
        <v>158</v>
      </c>
      <c r="K19" s="109">
        <v>181</v>
      </c>
      <c r="L19" s="109">
        <v>233</v>
      </c>
      <c r="M19" s="109">
        <v>234</v>
      </c>
      <c r="N19" s="109">
        <v>235</v>
      </c>
      <c r="O19" s="109">
        <v>236</v>
      </c>
      <c r="P19" s="109">
        <v>237</v>
      </c>
      <c r="Q19" s="109">
        <v>238</v>
      </c>
      <c r="R19" s="109">
        <v>239</v>
      </c>
    </row>
    <row r="20" spans="1:18">
      <c r="A20" s="109" t="s">
        <v>869</v>
      </c>
      <c r="B20" s="109" t="s">
        <v>875</v>
      </c>
      <c r="C20" s="109" t="s">
        <v>762</v>
      </c>
      <c r="D20" s="109" t="s">
        <v>762</v>
      </c>
      <c r="E20" s="109">
        <v>129</v>
      </c>
      <c r="F20" s="109">
        <v>130</v>
      </c>
      <c r="G20" s="109">
        <v>131</v>
      </c>
      <c r="H20" s="109">
        <v>132</v>
      </c>
      <c r="I20" s="109">
        <v>157</v>
      </c>
      <c r="J20" s="109">
        <v>158</v>
      </c>
      <c r="K20" s="109">
        <v>181</v>
      </c>
      <c r="L20" s="109">
        <v>233</v>
      </c>
      <c r="M20" s="109">
        <v>234</v>
      </c>
      <c r="N20" s="109">
        <v>235</v>
      </c>
      <c r="O20" s="109">
        <v>236</v>
      </c>
      <c r="P20" s="109">
        <v>237</v>
      </c>
      <c r="Q20" s="109">
        <v>238</v>
      </c>
      <c r="R20" s="109">
        <v>239</v>
      </c>
    </row>
    <row r="21" spans="1:18">
      <c r="A21" s="109" t="s">
        <v>869</v>
      </c>
      <c r="B21" s="109" t="s">
        <v>877</v>
      </c>
      <c r="C21" s="109" t="s">
        <v>762</v>
      </c>
      <c r="D21" s="109" t="s">
        <v>762</v>
      </c>
      <c r="E21" s="109">
        <v>129</v>
      </c>
      <c r="F21" s="109">
        <v>130</v>
      </c>
      <c r="G21" s="109">
        <v>131</v>
      </c>
      <c r="H21" s="109">
        <v>132</v>
      </c>
      <c r="I21" s="109">
        <v>157</v>
      </c>
      <c r="J21" s="109">
        <v>158</v>
      </c>
      <c r="K21" s="109">
        <v>181</v>
      </c>
      <c r="L21" s="109">
        <v>233</v>
      </c>
      <c r="M21" s="109">
        <v>234</v>
      </c>
      <c r="N21" s="109">
        <v>235</v>
      </c>
      <c r="O21" s="109">
        <v>236</v>
      </c>
      <c r="P21" s="109">
        <v>237</v>
      </c>
      <c r="Q21" s="109">
        <v>238</v>
      </c>
      <c r="R21" s="109">
        <v>239</v>
      </c>
    </row>
    <row r="22" spans="1:18">
      <c r="A22" s="109" t="s">
        <v>869</v>
      </c>
      <c r="B22" s="109" t="s">
        <v>878</v>
      </c>
      <c r="C22" s="109" t="s">
        <v>762</v>
      </c>
      <c r="D22" s="109" t="s">
        <v>762</v>
      </c>
      <c r="E22" s="109">
        <v>129</v>
      </c>
      <c r="F22" s="109">
        <v>130</v>
      </c>
      <c r="G22" s="109">
        <v>131</v>
      </c>
      <c r="H22" s="109">
        <v>132</v>
      </c>
      <c r="I22" s="109">
        <v>157</v>
      </c>
      <c r="J22" s="109">
        <v>158</v>
      </c>
      <c r="K22" s="109">
        <v>181</v>
      </c>
      <c r="L22" s="109">
        <v>233</v>
      </c>
      <c r="M22" s="109">
        <v>234</v>
      </c>
      <c r="N22" s="109">
        <v>235</v>
      </c>
      <c r="O22" s="109">
        <v>236</v>
      </c>
      <c r="P22" s="109">
        <v>237</v>
      </c>
      <c r="Q22" s="109">
        <v>238</v>
      </c>
      <c r="R22" s="109">
        <v>239</v>
      </c>
    </row>
    <row r="23" spans="1:18">
      <c r="A23" s="109" t="s">
        <v>869</v>
      </c>
      <c r="B23" s="109" t="s">
        <v>879</v>
      </c>
      <c r="C23" s="109" t="s">
        <v>762</v>
      </c>
      <c r="D23" s="109" t="s">
        <v>762</v>
      </c>
      <c r="E23" s="109">
        <v>129</v>
      </c>
      <c r="F23" s="109">
        <v>130</v>
      </c>
      <c r="G23" s="109">
        <v>131</v>
      </c>
      <c r="H23" s="109">
        <v>132</v>
      </c>
      <c r="I23" s="109">
        <v>157</v>
      </c>
      <c r="J23" s="109">
        <v>158</v>
      </c>
      <c r="K23" s="109">
        <v>181</v>
      </c>
      <c r="L23" s="109">
        <v>233</v>
      </c>
      <c r="M23" s="109">
        <v>234</v>
      </c>
      <c r="N23" s="109">
        <v>235</v>
      </c>
      <c r="O23" s="109">
        <v>236</v>
      </c>
      <c r="P23" s="109">
        <v>237</v>
      </c>
      <c r="Q23" s="109">
        <v>238</v>
      </c>
      <c r="R23" s="109">
        <v>239</v>
      </c>
    </row>
    <row r="24" spans="1:18">
      <c r="A24" s="109" t="s">
        <v>869</v>
      </c>
      <c r="B24" s="109" t="s">
        <v>882</v>
      </c>
      <c r="C24" s="109" t="s">
        <v>762</v>
      </c>
      <c r="D24" s="109" t="s">
        <v>762</v>
      </c>
      <c r="E24" s="109">
        <v>129</v>
      </c>
      <c r="F24" s="109">
        <v>130</v>
      </c>
      <c r="G24" s="109">
        <v>131</v>
      </c>
      <c r="H24" s="109">
        <v>132</v>
      </c>
      <c r="I24" s="109">
        <v>157</v>
      </c>
      <c r="J24" s="109">
        <v>158</v>
      </c>
      <c r="K24" s="109">
        <v>181</v>
      </c>
      <c r="L24" s="109">
        <v>233</v>
      </c>
      <c r="M24" s="109">
        <v>234</v>
      </c>
      <c r="N24" s="109">
        <v>235</v>
      </c>
      <c r="O24" s="109">
        <v>236</v>
      </c>
      <c r="P24" s="109">
        <v>237</v>
      </c>
      <c r="Q24" s="109">
        <v>238</v>
      </c>
      <c r="R24" s="109">
        <v>239</v>
      </c>
    </row>
    <row r="25" spans="1:18">
      <c r="A25" s="109" t="s">
        <v>869</v>
      </c>
      <c r="B25" s="109" t="s">
        <v>884</v>
      </c>
      <c r="C25" s="109" t="s">
        <v>762</v>
      </c>
      <c r="D25" s="109" t="s">
        <v>762</v>
      </c>
      <c r="E25" s="109">
        <v>129</v>
      </c>
      <c r="F25" s="109">
        <v>130</v>
      </c>
      <c r="G25" s="109">
        <v>131</v>
      </c>
      <c r="H25" s="109">
        <v>132</v>
      </c>
      <c r="I25" s="109">
        <v>157</v>
      </c>
      <c r="J25" s="109">
        <v>158</v>
      </c>
      <c r="K25" s="109">
        <v>181</v>
      </c>
      <c r="L25" s="109">
        <v>233</v>
      </c>
      <c r="M25" s="109">
        <v>234</v>
      </c>
      <c r="N25" s="109">
        <v>235</v>
      </c>
      <c r="O25" s="109">
        <v>236</v>
      </c>
      <c r="P25" s="109">
        <v>237</v>
      </c>
      <c r="Q25" s="109">
        <v>238</v>
      </c>
      <c r="R25" s="109">
        <v>239</v>
      </c>
    </row>
    <row r="26" spans="1:18">
      <c r="A26" s="109" t="s">
        <v>892</v>
      </c>
      <c r="B26" s="109" t="s">
        <v>899</v>
      </c>
      <c r="C26" s="109" t="s">
        <v>762</v>
      </c>
      <c r="D26" s="109" t="s">
        <v>762</v>
      </c>
      <c r="E26" s="109">
        <v>129</v>
      </c>
      <c r="F26" s="109">
        <v>130</v>
      </c>
      <c r="G26" s="109">
        <v>131</v>
      </c>
      <c r="H26" s="109">
        <v>132</v>
      </c>
      <c r="I26" s="109">
        <v>157</v>
      </c>
      <c r="J26" s="109">
        <v>158</v>
      </c>
      <c r="K26" s="109">
        <v>181</v>
      </c>
      <c r="L26" s="109">
        <v>233</v>
      </c>
      <c r="M26" s="109">
        <v>234</v>
      </c>
      <c r="N26" s="109">
        <v>235</v>
      </c>
      <c r="O26" s="109">
        <v>236</v>
      </c>
      <c r="P26" s="109">
        <v>237</v>
      </c>
      <c r="Q26" s="109">
        <v>238</v>
      </c>
      <c r="R26" s="109">
        <v>239</v>
      </c>
    </row>
    <row r="27" spans="1:18">
      <c r="A27" s="109" t="s">
        <v>892</v>
      </c>
      <c r="B27" s="109" t="s">
        <v>901</v>
      </c>
      <c r="C27" s="109" t="s">
        <v>762</v>
      </c>
      <c r="D27" s="109" t="s">
        <v>762</v>
      </c>
      <c r="E27" s="109">
        <v>129</v>
      </c>
      <c r="F27" s="109">
        <v>130</v>
      </c>
      <c r="G27" s="109">
        <v>131</v>
      </c>
      <c r="H27" s="109">
        <v>132</v>
      </c>
      <c r="I27" s="109">
        <v>157</v>
      </c>
      <c r="J27" s="109">
        <v>158</v>
      </c>
      <c r="K27" s="109">
        <v>181</v>
      </c>
      <c r="L27" s="109">
        <v>233</v>
      </c>
      <c r="M27" s="109">
        <v>234</v>
      </c>
      <c r="N27" s="109">
        <v>235</v>
      </c>
      <c r="O27" s="109">
        <v>236</v>
      </c>
      <c r="P27" s="109">
        <v>237</v>
      </c>
      <c r="Q27" s="109">
        <v>238</v>
      </c>
      <c r="R27" s="109">
        <v>239</v>
      </c>
    </row>
    <row r="28" spans="1:18">
      <c r="A28" s="109" t="s">
        <v>892</v>
      </c>
      <c r="B28" s="109" t="s">
        <v>902</v>
      </c>
      <c r="C28" s="109" t="s">
        <v>762</v>
      </c>
      <c r="D28" s="109" t="s">
        <v>762</v>
      </c>
      <c r="E28" s="109">
        <v>129</v>
      </c>
      <c r="F28" s="109">
        <v>130</v>
      </c>
      <c r="G28" s="109">
        <v>131</v>
      </c>
      <c r="H28" s="109">
        <v>132</v>
      </c>
      <c r="I28" s="109">
        <v>157</v>
      </c>
      <c r="J28" s="109">
        <v>158</v>
      </c>
      <c r="K28" s="109">
        <v>181</v>
      </c>
      <c r="L28" s="109">
        <v>233</v>
      </c>
      <c r="M28" s="109">
        <v>234</v>
      </c>
      <c r="N28" s="109">
        <v>235</v>
      </c>
      <c r="O28" s="109">
        <v>236</v>
      </c>
      <c r="P28" s="109">
        <v>237</v>
      </c>
      <c r="Q28" s="109">
        <v>238</v>
      </c>
      <c r="R28" s="109">
        <v>239</v>
      </c>
    </row>
    <row r="29" spans="1:18">
      <c r="A29" s="109" t="s">
        <v>892</v>
      </c>
      <c r="B29" s="109" t="s">
        <v>893</v>
      </c>
      <c r="C29" s="109" t="s">
        <v>762</v>
      </c>
      <c r="D29" s="109" t="s">
        <v>762</v>
      </c>
      <c r="E29" s="109">
        <v>129</v>
      </c>
      <c r="F29" s="109">
        <v>130</v>
      </c>
      <c r="G29" s="109">
        <v>131</v>
      </c>
      <c r="H29" s="109">
        <v>132</v>
      </c>
      <c r="I29" s="109">
        <v>157</v>
      </c>
      <c r="J29" s="109">
        <v>158</v>
      </c>
      <c r="K29" s="109">
        <v>181</v>
      </c>
      <c r="L29" s="109">
        <v>233</v>
      </c>
      <c r="M29" s="109">
        <v>234</v>
      </c>
      <c r="N29" s="109">
        <v>235</v>
      </c>
      <c r="O29" s="109">
        <v>236</v>
      </c>
      <c r="P29" s="109">
        <v>237</v>
      </c>
      <c r="Q29" s="109">
        <v>238</v>
      </c>
      <c r="R29" s="109">
        <v>239</v>
      </c>
    </row>
    <row r="30" spans="1:18">
      <c r="A30" s="109" t="s">
        <v>892</v>
      </c>
      <c r="B30" s="109" t="s">
        <v>895</v>
      </c>
      <c r="C30" s="109" t="s">
        <v>762</v>
      </c>
      <c r="D30" s="109" t="s">
        <v>762</v>
      </c>
      <c r="E30" s="109">
        <v>129</v>
      </c>
      <c r="F30" s="109">
        <v>130</v>
      </c>
      <c r="G30" s="109">
        <v>131</v>
      </c>
      <c r="H30" s="109">
        <v>132</v>
      </c>
      <c r="I30" s="109">
        <v>157</v>
      </c>
      <c r="J30" s="109">
        <v>158</v>
      </c>
      <c r="K30" s="109">
        <v>181</v>
      </c>
      <c r="L30" s="109">
        <v>233</v>
      </c>
      <c r="M30" s="109">
        <v>234</v>
      </c>
      <c r="N30" s="109">
        <v>235</v>
      </c>
      <c r="O30" s="109">
        <v>236</v>
      </c>
      <c r="P30" s="109">
        <v>237</v>
      </c>
      <c r="Q30" s="109">
        <v>238</v>
      </c>
      <c r="R30" s="109">
        <v>239</v>
      </c>
    </row>
    <row r="31" spans="1:18">
      <c r="A31" s="109" t="s">
        <v>892</v>
      </c>
      <c r="B31" s="109" t="s">
        <v>897</v>
      </c>
      <c r="C31" s="109" t="s">
        <v>762</v>
      </c>
      <c r="D31" s="109" t="s">
        <v>762</v>
      </c>
      <c r="E31" s="109">
        <v>129</v>
      </c>
      <c r="F31" s="109">
        <v>130</v>
      </c>
      <c r="G31" s="109">
        <v>131</v>
      </c>
      <c r="H31" s="109">
        <v>132</v>
      </c>
      <c r="I31" s="109">
        <v>157</v>
      </c>
      <c r="J31" s="109">
        <v>158</v>
      </c>
      <c r="K31" s="109">
        <v>181</v>
      </c>
      <c r="L31" s="109">
        <v>233</v>
      </c>
      <c r="M31" s="109">
        <v>234</v>
      </c>
      <c r="N31" s="109">
        <v>235</v>
      </c>
      <c r="O31" s="109">
        <v>236</v>
      </c>
      <c r="P31" s="109">
        <v>237</v>
      </c>
      <c r="Q31" s="109">
        <v>238</v>
      </c>
      <c r="R31" s="109">
        <v>239</v>
      </c>
    </row>
    <row r="32" spans="1:18">
      <c r="A32" s="109" t="s">
        <v>906</v>
      </c>
      <c r="B32" s="109" t="s">
        <v>907</v>
      </c>
      <c r="C32" s="109" t="s">
        <v>762</v>
      </c>
      <c r="D32" s="109" t="s">
        <v>762</v>
      </c>
      <c r="E32" s="109">
        <v>129</v>
      </c>
      <c r="F32" s="109">
        <v>130</v>
      </c>
      <c r="G32" s="109">
        <v>131</v>
      </c>
      <c r="H32" s="109">
        <v>132</v>
      </c>
      <c r="I32" s="109">
        <v>157</v>
      </c>
      <c r="J32" s="109">
        <v>158</v>
      </c>
      <c r="K32" s="109">
        <v>181</v>
      </c>
      <c r="L32" s="109">
        <v>233</v>
      </c>
      <c r="M32" s="109">
        <v>234</v>
      </c>
      <c r="N32" s="109">
        <v>235</v>
      </c>
      <c r="O32" s="109">
        <v>236</v>
      </c>
      <c r="P32" s="109">
        <v>237</v>
      </c>
      <c r="Q32" s="109">
        <v>238</v>
      </c>
      <c r="R32" s="109">
        <v>239</v>
      </c>
    </row>
    <row r="33" spans="1:18">
      <c r="A33" s="109" t="s">
        <v>906</v>
      </c>
      <c r="B33" s="109" t="s">
        <v>909</v>
      </c>
      <c r="C33" s="109" t="s">
        <v>762</v>
      </c>
      <c r="D33" s="109" t="s">
        <v>762</v>
      </c>
      <c r="E33" s="109">
        <v>129</v>
      </c>
      <c r="F33" s="109">
        <v>130</v>
      </c>
      <c r="G33" s="109">
        <v>131</v>
      </c>
      <c r="H33" s="109">
        <v>132</v>
      </c>
      <c r="I33" s="109">
        <v>157</v>
      </c>
      <c r="J33" s="109">
        <v>158</v>
      </c>
      <c r="K33" s="109">
        <v>181</v>
      </c>
      <c r="L33" s="109">
        <v>233</v>
      </c>
      <c r="M33" s="109">
        <v>234</v>
      </c>
      <c r="N33" s="109">
        <v>235</v>
      </c>
      <c r="O33" s="109">
        <v>236</v>
      </c>
      <c r="P33" s="109">
        <v>237</v>
      </c>
      <c r="Q33" s="109">
        <v>238</v>
      </c>
      <c r="R33" s="109">
        <v>239</v>
      </c>
    </row>
    <row r="34" spans="1:18">
      <c r="A34" s="109" t="s">
        <v>906</v>
      </c>
      <c r="B34" s="109" t="s">
        <v>910</v>
      </c>
      <c r="C34" s="109" t="s">
        <v>762</v>
      </c>
      <c r="D34" s="109" t="s">
        <v>762</v>
      </c>
      <c r="E34" s="109">
        <v>129</v>
      </c>
      <c r="F34" s="109">
        <v>130</v>
      </c>
      <c r="G34" s="109">
        <v>131</v>
      </c>
      <c r="H34" s="109">
        <v>132</v>
      </c>
      <c r="I34" s="109">
        <v>157</v>
      </c>
      <c r="J34" s="109">
        <v>158</v>
      </c>
      <c r="K34" s="109">
        <v>181</v>
      </c>
      <c r="L34" s="109">
        <v>233</v>
      </c>
      <c r="M34" s="109">
        <v>234</v>
      </c>
      <c r="N34" s="109">
        <v>235</v>
      </c>
      <c r="O34" s="109">
        <v>236</v>
      </c>
      <c r="P34" s="109">
        <v>237</v>
      </c>
      <c r="Q34" s="109">
        <v>238</v>
      </c>
      <c r="R34" s="109">
        <v>239</v>
      </c>
    </row>
    <row r="35" spans="1:18">
      <c r="A35" s="109" t="s">
        <v>914</v>
      </c>
      <c r="B35" s="109" t="s">
        <v>924</v>
      </c>
      <c r="C35" s="109" t="s">
        <v>762</v>
      </c>
      <c r="D35" s="109" t="s">
        <v>762</v>
      </c>
      <c r="E35" s="109">
        <v>129</v>
      </c>
      <c r="F35" s="109">
        <v>130</v>
      </c>
      <c r="G35" s="109">
        <v>131</v>
      </c>
      <c r="H35" s="109">
        <v>132</v>
      </c>
      <c r="I35" s="109">
        <v>157</v>
      </c>
      <c r="J35" s="109">
        <v>158</v>
      </c>
      <c r="K35" s="109">
        <v>181</v>
      </c>
      <c r="L35" s="109">
        <v>233</v>
      </c>
      <c r="M35" s="109">
        <v>234</v>
      </c>
      <c r="N35" s="109">
        <v>235</v>
      </c>
      <c r="O35" s="109">
        <v>236</v>
      </c>
      <c r="P35" s="109">
        <v>237</v>
      </c>
      <c r="Q35" s="109">
        <v>238</v>
      </c>
      <c r="R35" s="109">
        <v>239</v>
      </c>
    </row>
    <row r="36" spans="1:18">
      <c r="A36" s="109" t="s">
        <v>914</v>
      </c>
      <c r="B36" s="109" t="s">
        <v>926</v>
      </c>
      <c r="C36" s="109" t="s">
        <v>762</v>
      </c>
      <c r="D36" s="109" t="s">
        <v>762</v>
      </c>
      <c r="E36" s="109">
        <v>129</v>
      </c>
      <c r="F36" s="109">
        <v>130</v>
      </c>
      <c r="G36" s="109">
        <v>131</v>
      </c>
      <c r="H36" s="109">
        <v>132</v>
      </c>
      <c r="I36" s="109">
        <v>157</v>
      </c>
      <c r="J36" s="109">
        <v>158</v>
      </c>
      <c r="K36" s="109">
        <v>181</v>
      </c>
      <c r="L36" s="109">
        <v>233</v>
      </c>
      <c r="M36" s="109">
        <v>234</v>
      </c>
      <c r="N36" s="109">
        <v>235</v>
      </c>
      <c r="O36" s="109">
        <v>236</v>
      </c>
      <c r="P36" s="109">
        <v>237</v>
      </c>
      <c r="Q36" s="109">
        <v>238</v>
      </c>
      <c r="R36" s="109">
        <v>239</v>
      </c>
    </row>
    <row r="37" spans="1:18">
      <c r="A37" s="109" t="s">
        <v>914</v>
      </c>
      <c r="B37" s="109" t="s">
        <v>927</v>
      </c>
      <c r="C37" s="109" t="s">
        <v>762</v>
      </c>
      <c r="D37" s="109" t="s">
        <v>762</v>
      </c>
      <c r="E37" s="109">
        <v>129</v>
      </c>
      <c r="F37" s="109">
        <v>130</v>
      </c>
      <c r="G37" s="109">
        <v>131</v>
      </c>
      <c r="H37" s="109">
        <v>132</v>
      </c>
      <c r="I37" s="109">
        <v>157</v>
      </c>
      <c r="J37" s="109">
        <v>158</v>
      </c>
      <c r="K37" s="109">
        <v>181</v>
      </c>
      <c r="L37" s="109">
        <v>233</v>
      </c>
      <c r="M37" s="109">
        <v>234</v>
      </c>
      <c r="N37" s="109">
        <v>235</v>
      </c>
      <c r="O37" s="109">
        <v>236</v>
      </c>
      <c r="P37" s="109">
        <v>237</v>
      </c>
      <c r="Q37" s="109">
        <v>238</v>
      </c>
      <c r="R37" s="109">
        <v>239</v>
      </c>
    </row>
    <row r="38" spans="1:18">
      <c r="A38" s="109" t="s">
        <v>914</v>
      </c>
      <c r="B38" s="109" t="s">
        <v>918</v>
      </c>
      <c r="C38" s="109" t="s">
        <v>762</v>
      </c>
      <c r="D38" s="109" t="s">
        <v>762</v>
      </c>
      <c r="E38" s="109">
        <v>129</v>
      </c>
      <c r="F38" s="109">
        <v>130</v>
      </c>
      <c r="G38" s="109">
        <v>131</v>
      </c>
      <c r="H38" s="109">
        <v>132</v>
      </c>
      <c r="I38" s="109">
        <v>157</v>
      </c>
      <c r="J38" s="109">
        <v>158</v>
      </c>
      <c r="K38" s="109">
        <v>181</v>
      </c>
      <c r="L38" s="109">
        <v>233</v>
      </c>
      <c r="M38" s="109">
        <v>234</v>
      </c>
      <c r="N38" s="109">
        <v>235</v>
      </c>
      <c r="O38" s="109">
        <v>236</v>
      </c>
      <c r="P38" s="109">
        <v>237</v>
      </c>
      <c r="Q38" s="109">
        <v>238</v>
      </c>
      <c r="R38" s="109">
        <v>239</v>
      </c>
    </row>
    <row r="39" spans="1:18">
      <c r="A39" s="109" t="s">
        <v>914</v>
      </c>
      <c r="B39" s="109" t="s">
        <v>920</v>
      </c>
      <c r="C39" s="109" t="s">
        <v>762</v>
      </c>
      <c r="D39" s="109" t="s">
        <v>762</v>
      </c>
      <c r="E39" s="109">
        <v>129</v>
      </c>
      <c r="F39" s="109">
        <v>130</v>
      </c>
      <c r="G39" s="109">
        <v>131</v>
      </c>
      <c r="H39" s="109">
        <v>132</v>
      </c>
      <c r="I39" s="109">
        <v>157</v>
      </c>
      <c r="J39" s="109">
        <v>158</v>
      </c>
      <c r="K39" s="109">
        <v>181</v>
      </c>
      <c r="L39" s="109">
        <v>233</v>
      </c>
      <c r="M39" s="109">
        <v>234</v>
      </c>
      <c r="N39" s="109">
        <v>235</v>
      </c>
      <c r="O39" s="109">
        <v>236</v>
      </c>
      <c r="P39" s="109">
        <v>237</v>
      </c>
      <c r="Q39" s="109">
        <v>238</v>
      </c>
      <c r="R39" s="109">
        <v>239</v>
      </c>
    </row>
    <row r="40" spans="1:18">
      <c r="A40" s="109" t="s">
        <v>914</v>
      </c>
      <c r="B40" s="109" t="s">
        <v>922</v>
      </c>
      <c r="C40" s="109" t="s">
        <v>762</v>
      </c>
      <c r="D40" s="109" t="s">
        <v>762</v>
      </c>
      <c r="E40" s="109">
        <v>129</v>
      </c>
      <c r="F40" s="109">
        <v>130</v>
      </c>
      <c r="G40" s="109">
        <v>131</v>
      </c>
      <c r="H40" s="109">
        <v>132</v>
      </c>
      <c r="I40" s="109">
        <v>157</v>
      </c>
      <c r="J40" s="109">
        <v>158</v>
      </c>
      <c r="K40" s="109">
        <v>181</v>
      </c>
      <c r="L40" s="109">
        <v>233</v>
      </c>
      <c r="M40" s="109">
        <v>234</v>
      </c>
      <c r="N40" s="109">
        <v>235</v>
      </c>
      <c r="O40" s="109">
        <v>236</v>
      </c>
      <c r="P40" s="109">
        <v>237</v>
      </c>
      <c r="Q40" s="109">
        <v>238</v>
      </c>
      <c r="R40" s="109">
        <v>239</v>
      </c>
    </row>
    <row r="41" spans="1:18">
      <c r="A41" s="109" t="s">
        <v>932</v>
      </c>
      <c r="B41" s="109" t="s">
        <v>933</v>
      </c>
      <c r="C41" s="109" t="s">
        <v>762</v>
      </c>
      <c r="D41" s="109" t="s">
        <v>762</v>
      </c>
      <c r="E41" s="109">
        <v>129</v>
      </c>
      <c r="F41" s="109">
        <v>130</v>
      </c>
      <c r="G41" s="109">
        <v>131</v>
      </c>
      <c r="H41" s="109">
        <v>132</v>
      </c>
      <c r="I41" s="109">
        <v>157</v>
      </c>
      <c r="J41" s="109">
        <v>158</v>
      </c>
      <c r="K41" s="109">
        <v>181</v>
      </c>
      <c r="L41" s="109">
        <v>233</v>
      </c>
      <c r="M41" s="109">
        <v>234</v>
      </c>
      <c r="N41" s="109">
        <v>235</v>
      </c>
      <c r="O41" s="109">
        <v>236</v>
      </c>
      <c r="P41" s="109">
        <v>237</v>
      </c>
      <c r="Q41" s="109">
        <v>238</v>
      </c>
      <c r="R41" s="109">
        <v>239</v>
      </c>
    </row>
    <row r="42" spans="1:18">
      <c r="A42" s="109" t="s">
        <v>932</v>
      </c>
      <c r="B42" s="109" t="s">
        <v>935</v>
      </c>
      <c r="C42" s="109" t="s">
        <v>762</v>
      </c>
      <c r="D42" s="109" t="s">
        <v>762</v>
      </c>
      <c r="E42" s="109">
        <v>129</v>
      </c>
      <c r="F42" s="109">
        <v>130</v>
      </c>
      <c r="G42" s="109">
        <v>131</v>
      </c>
      <c r="H42" s="109">
        <v>132</v>
      </c>
      <c r="I42" s="109">
        <v>157</v>
      </c>
      <c r="J42" s="109">
        <v>158</v>
      </c>
      <c r="K42" s="109">
        <v>181</v>
      </c>
      <c r="L42" s="109">
        <v>233</v>
      </c>
      <c r="M42" s="109">
        <v>234</v>
      </c>
      <c r="N42" s="109">
        <v>235</v>
      </c>
      <c r="O42" s="109">
        <v>236</v>
      </c>
      <c r="P42" s="109">
        <v>237</v>
      </c>
      <c r="Q42" s="109">
        <v>238</v>
      </c>
      <c r="R42" s="109">
        <v>239</v>
      </c>
    </row>
    <row r="43" spans="1:18">
      <c r="A43" s="109" t="s">
        <v>932</v>
      </c>
      <c r="B43" s="109" t="s">
        <v>936</v>
      </c>
      <c r="C43" s="109" t="s">
        <v>762</v>
      </c>
      <c r="D43" s="109" t="s">
        <v>762</v>
      </c>
      <c r="E43" s="109">
        <v>129</v>
      </c>
      <c r="F43" s="109">
        <v>130</v>
      </c>
      <c r="G43" s="109">
        <v>131</v>
      </c>
      <c r="H43" s="109">
        <v>132</v>
      </c>
      <c r="I43" s="109">
        <v>157</v>
      </c>
      <c r="J43" s="109">
        <v>158</v>
      </c>
      <c r="K43" s="109">
        <v>181</v>
      </c>
      <c r="L43" s="109">
        <v>233</v>
      </c>
      <c r="M43" s="109">
        <v>234</v>
      </c>
      <c r="N43" s="109">
        <v>235</v>
      </c>
      <c r="O43" s="109">
        <v>236</v>
      </c>
      <c r="P43" s="109">
        <v>237</v>
      </c>
      <c r="Q43" s="109">
        <v>238</v>
      </c>
      <c r="R43" s="109">
        <v>239</v>
      </c>
    </row>
    <row r="44" spans="1:18">
      <c r="A44" s="109" t="s">
        <v>932</v>
      </c>
      <c r="B44" s="109" t="s">
        <v>937</v>
      </c>
      <c r="C44" s="109" t="s">
        <v>762</v>
      </c>
      <c r="D44" s="109" t="s">
        <v>762</v>
      </c>
      <c r="E44" s="109">
        <v>129</v>
      </c>
      <c r="F44" s="109">
        <v>130</v>
      </c>
      <c r="G44" s="109">
        <v>131</v>
      </c>
      <c r="H44" s="109">
        <v>132</v>
      </c>
      <c r="I44" s="109">
        <v>157</v>
      </c>
      <c r="J44" s="109">
        <v>158</v>
      </c>
      <c r="K44" s="109">
        <v>181</v>
      </c>
      <c r="L44" s="109">
        <v>233</v>
      </c>
      <c r="M44" s="109">
        <v>234</v>
      </c>
      <c r="N44" s="109">
        <v>235</v>
      </c>
      <c r="O44" s="109">
        <v>236</v>
      </c>
      <c r="P44" s="109">
        <v>237</v>
      </c>
      <c r="Q44" s="109">
        <v>238</v>
      </c>
      <c r="R44" s="109">
        <v>239</v>
      </c>
    </row>
    <row r="45" spans="1:18">
      <c r="A45" s="109" t="s">
        <v>932</v>
      </c>
      <c r="B45" s="109" t="s">
        <v>939</v>
      </c>
      <c r="C45" s="109" t="s">
        <v>762</v>
      </c>
      <c r="D45" s="109" t="s">
        <v>762</v>
      </c>
      <c r="E45" s="109">
        <v>129</v>
      </c>
      <c r="F45" s="109">
        <v>130</v>
      </c>
      <c r="G45" s="109">
        <v>131</v>
      </c>
      <c r="H45" s="109">
        <v>132</v>
      </c>
      <c r="I45" s="109">
        <v>157</v>
      </c>
      <c r="J45" s="109">
        <v>158</v>
      </c>
      <c r="K45" s="109">
        <v>181</v>
      </c>
      <c r="L45" s="109">
        <v>233</v>
      </c>
      <c r="M45" s="109">
        <v>234</v>
      </c>
      <c r="N45" s="109">
        <v>235</v>
      </c>
      <c r="O45" s="109">
        <v>236</v>
      </c>
      <c r="P45" s="109">
        <v>237</v>
      </c>
      <c r="Q45" s="109">
        <v>238</v>
      </c>
      <c r="R45" s="109">
        <v>239</v>
      </c>
    </row>
    <row r="46" spans="1:18">
      <c r="A46" s="109" t="s">
        <v>932</v>
      </c>
      <c r="B46" s="109" t="s">
        <v>941</v>
      </c>
      <c r="C46" s="109" t="s">
        <v>762</v>
      </c>
      <c r="D46" s="109" t="s">
        <v>762</v>
      </c>
      <c r="E46" s="109">
        <v>129</v>
      </c>
      <c r="F46" s="109">
        <v>130</v>
      </c>
      <c r="G46" s="109">
        <v>131</v>
      </c>
      <c r="H46" s="109">
        <v>132</v>
      </c>
      <c r="I46" s="109">
        <v>157</v>
      </c>
      <c r="J46" s="109">
        <v>158</v>
      </c>
      <c r="K46" s="109">
        <v>181</v>
      </c>
      <c r="L46" s="109">
        <v>233</v>
      </c>
      <c r="M46" s="109">
        <v>234</v>
      </c>
      <c r="N46" s="109">
        <v>235</v>
      </c>
      <c r="O46" s="109">
        <v>236</v>
      </c>
      <c r="P46" s="109">
        <v>237</v>
      </c>
      <c r="Q46" s="109">
        <v>238</v>
      </c>
      <c r="R46" s="109">
        <v>239</v>
      </c>
    </row>
    <row r="47" spans="1:18">
      <c r="A47" s="109" t="s">
        <v>949</v>
      </c>
      <c r="B47" s="109" t="s">
        <v>950</v>
      </c>
      <c r="C47" s="109" t="s">
        <v>762</v>
      </c>
      <c r="D47" s="109" t="s">
        <v>762</v>
      </c>
      <c r="E47" s="109">
        <v>129</v>
      </c>
      <c r="F47" s="109">
        <v>130</v>
      </c>
      <c r="G47" s="109">
        <v>131</v>
      </c>
      <c r="H47" s="109">
        <v>132</v>
      </c>
      <c r="I47" s="109">
        <v>157</v>
      </c>
      <c r="J47" s="109">
        <v>158</v>
      </c>
      <c r="K47" s="109">
        <v>181</v>
      </c>
      <c r="L47" s="109">
        <v>233</v>
      </c>
      <c r="M47" s="109">
        <v>234</v>
      </c>
      <c r="N47" s="109">
        <v>235</v>
      </c>
      <c r="O47" s="109">
        <v>236</v>
      </c>
      <c r="P47" s="109">
        <v>237</v>
      </c>
      <c r="Q47" s="109">
        <v>238</v>
      </c>
      <c r="R47" s="109">
        <v>239</v>
      </c>
    </row>
    <row r="48" spans="1:18">
      <c r="A48" s="109" t="s">
        <v>949</v>
      </c>
      <c r="B48" s="109" t="s">
        <v>952</v>
      </c>
      <c r="C48" s="109" t="s">
        <v>762</v>
      </c>
      <c r="D48" s="109" t="s">
        <v>762</v>
      </c>
      <c r="E48" s="109">
        <v>129</v>
      </c>
      <c r="F48" s="109">
        <v>130</v>
      </c>
      <c r="G48" s="109">
        <v>131</v>
      </c>
      <c r="H48" s="109">
        <v>132</v>
      </c>
      <c r="I48" s="109">
        <v>157</v>
      </c>
      <c r="J48" s="109">
        <v>158</v>
      </c>
      <c r="K48" s="109">
        <v>181</v>
      </c>
      <c r="L48" s="109">
        <v>233</v>
      </c>
      <c r="M48" s="109">
        <v>234</v>
      </c>
      <c r="N48" s="109">
        <v>235</v>
      </c>
      <c r="O48" s="109">
        <v>236</v>
      </c>
      <c r="P48" s="109">
        <v>237</v>
      </c>
      <c r="Q48" s="109">
        <v>238</v>
      </c>
      <c r="R48" s="109">
        <v>239</v>
      </c>
    </row>
    <row r="49" spans="1:18">
      <c r="A49" s="109" t="s">
        <v>949</v>
      </c>
      <c r="B49" s="109" t="s">
        <v>953</v>
      </c>
      <c r="C49" s="109" t="s">
        <v>762</v>
      </c>
      <c r="D49" s="109" t="s">
        <v>762</v>
      </c>
      <c r="E49" s="109">
        <v>129</v>
      </c>
      <c r="F49" s="109">
        <v>130</v>
      </c>
      <c r="G49" s="109">
        <v>131</v>
      </c>
      <c r="H49" s="109">
        <v>132</v>
      </c>
      <c r="I49" s="109">
        <v>157</v>
      </c>
      <c r="J49" s="109">
        <v>158</v>
      </c>
      <c r="K49" s="109">
        <v>181</v>
      </c>
      <c r="L49" s="109">
        <v>233</v>
      </c>
      <c r="M49" s="109">
        <v>234</v>
      </c>
      <c r="N49" s="109">
        <v>235</v>
      </c>
      <c r="O49" s="109">
        <v>236</v>
      </c>
      <c r="P49" s="109">
        <v>237</v>
      </c>
      <c r="Q49" s="109">
        <v>238</v>
      </c>
      <c r="R49" s="109">
        <v>239</v>
      </c>
    </row>
    <row r="50" spans="1:18">
      <c r="A50" s="109" t="s">
        <v>957</v>
      </c>
      <c r="B50" s="109" t="s">
        <v>966</v>
      </c>
      <c r="C50" s="109" t="s">
        <v>762</v>
      </c>
      <c r="D50" s="109" t="s">
        <v>762</v>
      </c>
      <c r="E50" s="109">
        <v>129</v>
      </c>
      <c r="F50" s="109">
        <v>130</v>
      </c>
      <c r="G50" s="109">
        <v>131</v>
      </c>
      <c r="H50" s="109">
        <v>132</v>
      </c>
      <c r="I50" s="109">
        <v>157</v>
      </c>
      <c r="J50" s="109">
        <v>158</v>
      </c>
      <c r="K50" s="109">
        <v>181</v>
      </c>
      <c r="L50" s="109">
        <v>233</v>
      </c>
      <c r="M50" s="109">
        <v>234</v>
      </c>
      <c r="N50" s="109">
        <v>235</v>
      </c>
      <c r="O50" s="109">
        <v>236</v>
      </c>
      <c r="P50" s="109">
        <v>237</v>
      </c>
      <c r="Q50" s="109">
        <v>238</v>
      </c>
      <c r="R50" s="109">
        <v>239</v>
      </c>
    </row>
    <row r="51" spans="1:18">
      <c r="A51" s="109" t="s">
        <v>957</v>
      </c>
      <c r="B51" s="109" t="s">
        <v>969</v>
      </c>
      <c r="C51" s="109" t="s">
        <v>762</v>
      </c>
      <c r="D51" s="109" t="s">
        <v>762</v>
      </c>
      <c r="E51" s="109">
        <v>129</v>
      </c>
      <c r="F51" s="109">
        <v>130</v>
      </c>
      <c r="G51" s="109">
        <v>131</v>
      </c>
      <c r="H51" s="109">
        <v>132</v>
      </c>
      <c r="I51" s="109">
        <v>157</v>
      </c>
      <c r="J51" s="109">
        <v>158</v>
      </c>
      <c r="K51" s="109">
        <v>181</v>
      </c>
      <c r="L51" s="109">
        <v>233</v>
      </c>
      <c r="M51" s="109">
        <v>234</v>
      </c>
      <c r="N51" s="109">
        <v>235</v>
      </c>
      <c r="O51" s="109">
        <v>236</v>
      </c>
      <c r="P51" s="109">
        <v>237</v>
      </c>
      <c r="Q51" s="109">
        <v>238</v>
      </c>
      <c r="R51" s="109">
        <v>239</v>
      </c>
    </row>
    <row r="52" spans="1:18">
      <c r="A52" s="109" t="s">
        <v>957</v>
      </c>
      <c r="B52" s="109" t="s">
        <v>970</v>
      </c>
      <c r="C52" s="109" t="s">
        <v>762</v>
      </c>
      <c r="D52" s="109" t="s">
        <v>762</v>
      </c>
      <c r="E52" s="109">
        <v>129</v>
      </c>
      <c r="F52" s="109">
        <v>130</v>
      </c>
      <c r="G52" s="109">
        <v>131</v>
      </c>
      <c r="H52" s="109">
        <v>132</v>
      </c>
      <c r="I52" s="109">
        <v>157</v>
      </c>
      <c r="J52" s="109">
        <v>158</v>
      </c>
      <c r="K52" s="109">
        <v>181</v>
      </c>
      <c r="L52" s="109">
        <v>233</v>
      </c>
      <c r="M52" s="109">
        <v>234</v>
      </c>
      <c r="N52" s="109">
        <v>235</v>
      </c>
      <c r="O52" s="109">
        <v>236</v>
      </c>
      <c r="P52" s="109">
        <v>237</v>
      </c>
      <c r="Q52" s="109">
        <v>238</v>
      </c>
      <c r="R52" s="109">
        <v>239</v>
      </c>
    </row>
    <row r="53" spans="1:18">
      <c r="A53" s="109" t="s">
        <v>957</v>
      </c>
      <c r="B53" s="109" t="s">
        <v>972</v>
      </c>
      <c r="C53" s="109" t="s">
        <v>762</v>
      </c>
      <c r="D53" s="109" t="s">
        <v>762</v>
      </c>
      <c r="E53" s="109">
        <v>129</v>
      </c>
      <c r="F53" s="109">
        <v>130</v>
      </c>
      <c r="G53" s="109">
        <v>131</v>
      </c>
      <c r="H53" s="109">
        <v>132</v>
      </c>
      <c r="I53" s="109">
        <v>157</v>
      </c>
      <c r="J53" s="109">
        <v>158</v>
      </c>
      <c r="K53" s="109">
        <v>181</v>
      </c>
      <c r="L53" s="109">
        <v>233</v>
      </c>
      <c r="M53" s="109">
        <v>234</v>
      </c>
      <c r="N53" s="109">
        <v>235</v>
      </c>
      <c r="O53" s="109">
        <v>236</v>
      </c>
      <c r="P53" s="109">
        <v>237</v>
      </c>
      <c r="Q53" s="109">
        <v>238</v>
      </c>
      <c r="R53" s="109">
        <v>239</v>
      </c>
    </row>
    <row r="54" spans="1:18">
      <c r="A54" s="109" t="s">
        <v>957</v>
      </c>
      <c r="B54" s="109" t="s">
        <v>975</v>
      </c>
      <c r="C54" s="109" t="s">
        <v>762</v>
      </c>
      <c r="D54" s="109" t="s">
        <v>762</v>
      </c>
      <c r="E54" s="109">
        <v>129</v>
      </c>
      <c r="F54" s="109">
        <v>130</v>
      </c>
      <c r="G54" s="109">
        <v>131</v>
      </c>
      <c r="H54" s="109">
        <v>132</v>
      </c>
      <c r="I54" s="109">
        <v>157</v>
      </c>
      <c r="J54" s="109">
        <v>158</v>
      </c>
      <c r="K54" s="109">
        <v>181</v>
      </c>
      <c r="L54" s="109">
        <v>233</v>
      </c>
      <c r="M54" s="109">
        <v>234</v>
      </c>
      <c r="N54" s="109">
        <v>235</v>
      </c>
      <c r="O54" s="109">
        <v>236</v>
      </c>
      <c r="P54" s="109">
        <v>237</v>
      </c>
      <c r="Q54" s="109">
        <v>238</v>
      </c>
      <c r="R54" s="109">
        <v>239</v>
      </c>
    </row>
    <row r="55" spans="1:18">
      <c r="A55" s="109" t="s">
        <v>957</v>
      </c>
      <c r="B55" s="109" t="s">
        <v>976</v>
      </c>
      <c r="C55" s="109" t="s">
        <v>762</v>
      </c>
      <c r="D55" s="109" t="s">
        <v>762</v>
      </c>
      <c r="E55" s="109">
        <v>129</v>
      </c>
      <c r="F55" s="109">
        <v>130</v>
      </c>
      <c r="G55" s="109">
        <v>131</v>
      </c>
      <c r="H55" s="109">
        <v>132</v>
      </c>
      <c r="I55" s="109">
        <v>157</v>
      </c>
      <c r="J55" s="109">
        <v>158</v>
      </c>
      <c r="K55" s="109">
        <v>181</v>
      </c>
      <c r="L55" s="109">
        <v>233</v>
      </c>
      <c r="M55" s="109">
        <v>234</v>
      </c>
      <c r="N55" s="109">
        <v>235</v>
      </c>
      <c r="O55" s="109">
        <v>236</v>
      </c>
      <c r="P55" s="109">
        <v>237</v>
      </c>
      <c r="Q55" s="109">
        <v>238</v>
      </c>
      <c r="R55" s="109">
        <v>239</v>
      </c>
    </row>
    <row r="56" spans="1:18">
      <c r="A56" s="109" t="s">
        <v>957</v>
      </c>
      <c r="B56" s="109" t="s">
        <v>960</v>
      </c>
      <c r="C56" s="109" t="s">
        <v>762</v>
      </c>
      <c r="D56" s="109" t="s">
        <v>762</v>
      </c>
      <c r="E56" s="109">
        <v>129</v>
      </c>
      <c r="F56" s="109">
        <v>130</v>
      </c>
      <c r="G56" s="109">
        <v>131</v>
      </c>
      <c r="H56" s="109">
        <v>132</v>
      </c>
      <c r="I56" s="109">
        <v>157</v>
      </c>
      <c r="J56" s="109">
        <v>158</v>
      </c>
      <c r="K56" s="109">
        <v>181</v>
      </c>
      <c r="L56" s="109">
        <v>233</v>
      </c>
      <c r="M56" s="109">
        <v>234</v>
      </c>
      <c r="N56" s="109">
        <v>235</v>
      </c>
      <c r="O56" s="109">
        <v>236</v>
      </c>
      <c r="P56" s="109">
        <v>237</v>
      </c>
      <c r="Q56" s="109">
        <v>238</v>
      </c>
      <c r="R56" s="109">
        <v>239</v>
      </c>
    </row>
    <row r="57" spans="1:18">
      <c r="A57" s="109" t="s">
        <v>957</v>
      </c>
      <c r="B57" s="109" t="s">
        <v>962</v>
      </c>
      <c r="C57" s="109" t="s">
        <v>762</v>
      </c>
      <c r="D57" s="109" t="s">
        <v>762</v>
      </c>
      <c r="E57" s="109">
        <v>129</v>
      </c>
      <c r="F57" s="109">
        <v>130</v>
      </c>
      <c r="G57" s="109">
        <v>131</v>
      </c>
      <c r="H57" s="109">
        <v>132</v>
      </c>
      <c r="I57" s="109">
        <v>157</v>
      </c>
      <c r="J57" s="109">
        <v>158</v>
      </c>
      <c r="K57" s="109">
        <v>181</v>
      </c>
      <c r="L57" s="109">
        <v>233</v>
      </c>
      <c r="M57" s="109">
        <v>234</v>
      </c>
      <c r="N57" s="109">
        <v>235</v>
      </c>
      <c r="O57" s="109">
        <v>236</v>
      </c>
      <c r="P57" s="109">
        <v>237</v>
      </c>
      <c r="Q57" s="109">
        <v>238</v>
      </c>
      <c r="R57" s="109">
        <v>239</v>
      </c>
    </row>
    <row r="58" spans="1:18">
      <c r="A58" s="109" t="s">
        <v>957</v>
      </c>
      <c r="B58" s="109" t="s">
        <v>964</v>
      </c>
      <c r="C58" s="109" t="s">
        <v>762</v>
      </c>
      <c r="D58" s="109" t="s">
        <v>762</v>
      </c>
      <c r="E58" s="109">
        <v>129</v>
      </c>
      <c r="F58" s="109">
        <v>130</v>
      </c>
      <c r="G58" s="109">
        <v>131</v>
      </c>
      <c r="H58" s="109">
        <v>132</v>
      </c>
      <c r="I58" s="109">
        <v>157</v>
      </c>
      <c r="J58" s="109">
        <v>158</v>
      </c>
      <c r="K58" s="109">
        <v>181</v>
      </c>
      <c r="L58" s="109">
        <v>233</v>
      </c>
      <c r="M58" s="109">
        <v>234</v>
      </c>
      <c r="N58" s="109">
        <v>235</v>
      </c>
      <c r="O58" s="109">
        <v>236</v>
      </c>
      <c r="P58" s="109">
        <v>237</v>
      </c>
      <c r="Q58" s="109">
        <v>238</v>
      </c>
      <c r="R58" s="109">
        <v>239</v>
      </c>
    </row>
    <row r="59" spans="1:18">
      <c r="A59" s="109" t="s">
        <v>984</v>
      </c>
      <c r="B59" s="109" t="s">
        <v>985</v>
      </c>
      <c r="C59" s="109" t="s">
        <v>762</v>
      </c>
      <c r="D59" s="109" t="s">
        <v>762</v>
      </c>
      <c r="E59" s="109">
        <v>129</v>
      </c>
      <c r="F59" s="109">
        <v>130</v>
      </c>
      <c r="G59" s="109">
        <v>131</v>
      </c>
      <c r="H59" s="109">
        <v>132</v>
      </c>
      <c r="I59" s="109">
        <v>157</v>
      </c>
      <c r="J59" s="109">
        <v>158</v>
      </c>
      <c r="K59" s="109">
        <v>181</v>
      </c>
      <c r="L59" s="109">
        <v>233</v>
      </c>
      <c r="M59" s="109">
        <v>234</v>
      </c>
      <c r="N59" s="109">
        <v>235</v>
      </c>
      <c r="O59" s="109">
        <v>236</v>
      </c>
      <c r="P59" s="109">
        <v>237</v>
      </c>
      <c r="Q59" s="109">
        <v>238</v>
      </c>
      <c r="R59" s="109">
        <v>239</v>
      </c>
    </row>
    <row r="60" spans="1:18">
      <c r="A60" s="109" t="s">
        <v>984</v>
      </c>
      <c r="B60" s="109" t="s">
        <v>987</v>
      </c>
      <c r="C60" s="109" t="s">
        <v>762</v>
      </c>
      <c r="D60" s="109" t="s">
        <v>762</v>
      </c>
      <c r="E60" s="109">
        <v>129</v>
      </c>
      <c r="F60" s="109">
        <v>130</v>
      </c>
      <c r="G60" s="109">
        <v>131</v>
      </c>
      <c r="H60" s="109">
        <v>132</v>
      </c>
      <c r="I60" s="109">
        <v>157</v>
      </c>
      <c r="J60" s="109">
        <v>158</v>
      </c>
      <c r="K60" s="109">
        <v>181</v>
      </c>
      <c r="L60" s="109">
        <v>233</v>
      </c>
      <c r="M60" s="109">
        <v>234</v>
      </c>
      <c r="N60" s="109">
        <v>235</v>
      </c>
      <c r="O60" s="109">
        <v>236</v>
      </c>
      <c r="P60" s="109">
        <v>237</v>
      </c>
      <c r="Q60" s="109">
        <v>238</v>
      </c>
      <c r="R60" s="109">
        <v>239</v>
      </c>
    </row>
    <row r="61" spans="1:18">
      <c r="A61" s="109" t="s">
        <v>984</v>
      </c>
      <c r="B61" s="109" t="s">
        <v>988</v>
      </c>
      <c r="C61" s="109" t="s">
        <v>762</v>
      </c>
      <c r="D61" s="109" t="s">
        <v>762</v>
      </c>
      <c r="E61" s="109">
        <v>129</v>
      </c>
      <c r="F61" s="109">
        <v>130</v>
      </c>
      <c r="G61" s="109">
        <v>131</v>
      </c>
      <c r="H61" s="109">
        <v>132</v>
      </c>
      <c r="I61" s="109">
        <v>157</v>
      </c>
      <c r="J61" s="109">
        <v>158</v>
      </c>
      <c r="K61" s="109">
        <v>181</v>
      </c>
      <c r="L61" s="109">
        <v>233</v>
      </c>
      <c r="M61" s="109">
        <v>234</v>
      </c>
      <c r="N61" s="109">
        <v>235</v>
      </c>
      <c r="O61" s="109">
        <v>236</v>
      </c>
      <c r="P61" s="109">
        <v>237</v>
      </c>
      <c r="Q61" s="109">
        <v>238</v>
      </c>
      <c r="R61" s="109">
        <v>239</v>
      </c>
    </row>
    <row r="62" spans="1:18">
      <c r="A62" s="109" t="s">
        <v>990</v>
      </c>
      <c r="B62" s="109" t="s">
        <v>999</v>
      </c>
      <c r="C62" s="109" t="s">
        <v>762</v>
      </c>
      <c r="D62" s="109" t="s">
        <v>762</v>
      </c>
      <c r="E62" s="109">
        <v>129</v>
      </c>
      <c r="F62" s="109">
        <v>130</v>
      </c>
      <c r="G62" s="109">
        <v>131</v>
      </c>
      <c r="H62" s="109">
        <v>132</v>
      </c>
      <c r="I62" s="109">
        <v>157</v>
      </c>
      <c r="J62" s="109">
        <v>158</v>
      </c>
      <c r="K62" s="109">
        <v>181</v>
      </c>
      <c r="L62" s="109">
        <v>233</v>
      </c>
      <c r="M62" s="109">
        <v>234</v>
      </c>
      <c r="N62" s="109">
        <v>235</v>
      </c>
      <c r="O62" s="109">
        <v>236</v>
      </c>
      <c r="P62" s="109">
        <v>237</v>
      </c>
      <c r="Q62" s="109">
        <v>238</v>
      </c>
      <c r="R62" s="109">
        <v>239</v>
      </c>
    </row>
    <row r="63" spans="1:18">
      <c r="A63" s="109" t="s">
        <v>990</v>
      </c>
      <c r="B63" s="109" t="s">
        <v>1002</v>
      </c>
      <c r="C63" s="109" t="s">
        <v>762</v>
      </c>
      <c r="D63" s="109" t="s">
        <v>762</v>
      </c>
      <c r="E63" s="109">
        <v>129</v>
      </c>
      <c r="F63" s="109">
        <v>130</v>
      </c>
      <c r="G63" s="109">
        <v>131</v>
      </c>
      <c r="H63" s="109">
        <v>132</v>
      </c>
      <c r="I63" s="109">
        <v>157</v>
      </c>
      <c r="J63" s="109">
        <v>158</v>
      </c>
      <c r="K63" s="109">
        <v>181</v>
      </c>
      <c r="L63" s="109">
        <v>233</v>
      </c>
      <c r="M63" s="109">
        <v>234</v>
      </c>
      <c r="N63" s="109">
        <v>235</v>
      </c>
      <c r="O63" s="109">
        <v>236</v>
      </c>
      <c r="P63" s="109">
        <v>237</v>
      </c>
      <c r="Q63" s="109">
        <v>238</v>
      </c>
      <c r="R63" s="109">
        <v>239</v>
      </c>
    </row>
    <row r="64" spans="1:18">
      <c r="A64" s="109" t="s">
        <v>990</v>
      </c>
      <c r="B64" s="109" t="s">
        <v>1003</v>
      </c>
      <c r="C64" s="109" t="s">
        <v>762</v>
      </c>
      <c r="D64" s="109" t="s">
        <v>762</v>
      </c>
      <c r="E64" s="109">
        <v>129</v>
      </c>
      <c r="F64" s="109">
        <v>130</v>
      </c>
      <c r="G64" s="109">
        <v>131</v>
      </c>
      <c r="H64" s="109">
        <v>132</v>
      </c>
      <c r="I64" s="109">
        <v>157</v>
      </c>
      <c r="J64" s="109">
        <v>158</v>
      </c>
      <c r="K64" s="109">
        <v>181</v>
      </c>
      <c r="L64" s="109">
        <v>233</v>
      </c>
      <c r="M64" s="109">
        <v>234</v>
      </c>
      <c r="N64" s="109">
        <v>235</v>
      </c>
      <c r="O64" s="109">
        <v>236</v>
      </c>
      <c r="P64" s="109">
        <v>237</v>
      </c>
      <c r="Q64" s="109">
        <v>238</v>
      </c>
      <c r="R64" s="109">
        <v>239</v>
      </c>
    </row>
    <row r="65" spans="1:18">
      <c r="A65" s="109" t="s">
        <v>990</v>
      </c>
      <c r="B65" s="109" t="s">
        <v>1005</v>
      </c>
      <c r="C65" s="109" t="s">
        <v>762</v>
      </c>
      <c r="D65" s="109" t="s">
        <v>762</v>
      </c>
      <c r="E65" s="109">
        <v>129</v>
      </c>
      <c r="F65" s="109">
        <v>130</v>
      </c>
      <c r="G65" s="109">
        <v>131</v>
      </c>
      <c r="H65" s="109">
        <v>132</v>
      </c>
      <c r="I65" s="109">
        <v>157</v>
      </c>
      <c r="J65" s="109">
        <v>158</v>
      </c>
      <c r="K65" s="109">
        <v>181</v>
      </c>
      <c r="L65" s="109">
        <v>233</v>
      </c>
      <c r="M65" s="109">
        <v>234</v>
      </c>
      <c r="N65" s="109">
        <v>235</v>
      </c>
      <c r="O65" s="109">
        <v>236</v>
      </c>
      <c r="P65" s="109">
        <v>237</v>
      </c>
      <c r="Q65" s="109">
        <v>238</v>
      </c>
      <c r="R65" s="109">
        <v>239</v>
      </c>
    </row>
    <row r="66" spans="1:18">
      <c r="A66" s="109" t="s">
        <v>990</v>
      </c>
      <c r="B66" s="109" t="s">
        <v>1007</v>
      </c>
      <c r="C66" s="109" t="s">
        <v>762</v>
      </c>
      <c r="D66" s="109" t="s">
        <v>762</v>
      </c>
      <c r="E66" s="109">
        <v>129</v>
      </c>
      <c r="F66" s="109">
        <v>130</v>
      </c>
      <c r="G66" s="109">
        <v>131</v>
      </c>
      <c r="H66" s="109">
        <v>132</v>
      </c>
      <c r="I66" s="109">
        <v>157</v>
      </c>
      <c r="J66" s="109">
        <v>158</v>
      </c>
      <c r="K66" s="109">
        <v>181</v>
      </c>
      <c r="L66" s="109">
        <v>233</v>
      </c>
      <c r="M66" s="109">
        <v>234</v>
      </c>
      <c r="N66" s="109">
        <v>235</v>
      </c>
      <c r="O66" s="109">
        <v>236</v>
      </c>
      <c r="P66" s="109">
        <v>237</v>
      </c>
      <c r="Q66" s="109">
        <v>238</v>
      </c>
      <c r="R66" s="109">
        <v>239</v>
      </c>
    </row>
    <row r="67" spans="1:18">
      <c r="A67" s="109" t="s">
        <v>990</v>
      </c>
      <c r="B67" s="109" t="s">
        <v>1009</v>
      </c>
      <c r="C67" s="109" t="s">
        <v>762</v>
      </c>
      <c r="D67" s="109" t="s">
        <v>762</v>
      </c>
      <c r="E67" s="109">
        <v>129</v>
      </c>
      <c r="F67" s="109">
        <v>130</v>
      </c>
      <c r="G67" s="109">
        <v>131</v>
      </c>
      <c r="H67" s="109">
        <v>132</v>
      </c>
      <c r="I67" s="109">
        <v>157</v>
      </c>
      <c r="J67" s="109">
        <v>158</v>
      </c>
      <c r="K67" s="109">
        <v>181</v>
      </c>
      <c r="L67" s="109">
        <v>233</v>
      </c>
      <c r="M67" s="109">
        <v>234</v>
      </c>
      <c r="N67" s="109">
        <v>235</v>
      </c>
      <c r="O67" s="109">
        <v>236</v>
      </c>
      <c r="P67" s="109">
        <v>237</v>
      </c>
      <c r="Q67" s="109">
        <v>238</v>
      </c>
      <c r="R67" s="109">
        <v>239</v>
      </c>
    </row>
    <row r="68" spans="1:18">
      <c r="A68" s="109" t="s">
        <v>990</v>
      </c>
      <c r="B68" s="109" t="s">
        <v>993</v>
      </c>
      <c r="C68" s="109" t="s">
        <v>762</v>
      </c>
      <c r="D68" s="109" t="s">
        <v>762</v>
      </c>
      <c r="E68" s="109">
        <v>129</v>
      </c>
      <c r="F68" s="109">
        <v>130</v>
      </c>
      <c r="G68" s="109">
        <v>131</v>
      </c>
      <c r="H68" s="109">
        <v>132</v>
      </c>
      <c r="I68" s="109">
        <v>157</v>
      </c>
      <c r="J68" s="109">
        <v>158</v>
      </c>
      <c r="K68" s="109">
        <v>181</v>
      </c>
      <c r="L68" s="109">
        <v>233</v>
      </c>
      <c r="M68" s="109">
        <v>234</v>
      </c>
      <c r="N68" s="109">
        <v>235</v>
      </c>
      <c r="O68" s="109">
        <v>236</v>
      </c>
      <c r="P68" s="109">
        <v>237</v>
      </c>
      <c r="Q68" s="109">
        <v>238</v>
      </c>
      <c r="R68" s="109">
        <v>239</v>
      </c>
    </row>
    <row r="69" spans="1:18">
      <c r="A69" s="109" t="s">
        <v>990</v>
      </c>
      <c r="B69" s="109" t="s">
        <v>995</v>
      </c>
      <c r="C69" s="109" t="s">
        <v>762</v>
      </c>
      <c r="D69" s="109" t="s">
        <v>762</v>
      </c>
      <c r="E69" s="109">
        <v>129</v>
      </c>
      <c r="F69" s="109">
        <v>130</v>
      </c>
      <c r="G69" s="109">
        <v>131</v>
      </c>
      <c r="H69" s="109">
        <v>132</v>
      </c>
      <c r="I69" s="109">
        <v>157</v>
      </c>
      <c r="J69" s="109">
        <v>158</v>
      </c>
      <c r="K69" s="109">
        <v>181</v>
      </c>
      <c r="L69" s="109">
        <v>233</v>
      </c>
      <c r="M69" s="109">
        <v>234</v>
      </c>
      <c r="N69" s="109">
        <v>235</v>
      </c>
      <c r="O69" s="109">
        <v>236</v>
      </c>
      <c r="P69" s="109">
        <v>237</v>
      </c>
      <c r="Q69" s="109">
        <v>238</v>
      </c>
      <c r="R69" s="109">
        <v>239</v>
      </c>
    </row>
    <row r="70" spans="1:18">
      <c r="A70" s="109" t="s">
        <v>990</v>
      </c>
      <c r="B70" s="109" t="s">
        <v>997</v>
      </c>
      <c r="C70" s="109" t="s">
        <v>762</v>
      </c>
      <c r="D70" s="109" t="s">
        <v>762</v>
      </c>
      <c r="E70" s="109">
        <v>129</v>
      </c>
      <c r="F70" s="109">
        <v>130</v>
      </c>
      <c r="G70" s="109">
        <v>131</v>
      </c>
      <c r="H70" s="109">
        <v>132</v>
      </c>
      <c r="I70" s="109">
        <v>157</v>
      </c>
      <c r="J70" s="109">
        <v>158</v>
      </c>
      <c r="K70" s="109">
        <v>181</v>
      </c>
      <c r="L70" s="109">
        <v>233</v>
      </c>
      <c r="M70" s="109">
        <v>234</v>
      </c>
      <c r="N70" s="109">
        <v>235</v>
      </c>
      <c r="O70" s="109">
        <v>236</v>
      </c>
      <c r="P70" s="109">
        <v>237</v>
      </c>
      <c r="Q70" s="109">
        <v>238</v>
      </c>
      <c r="R70" s="109">
        <v>239</v>
      </c>
    </row>
    <row r="71" spans="1:18">
      <c r="A71" s="109" t="s">
        <v>1012</v>
      </c>
      <c r="B71" s="109" t="s">
        <v>1013</v>
      </c>
      <c r="C71" s="109" t="s">
        <v>762</v>
      </c>
      <c r="D71" s="109" t="s">
        <v>762</v>
      </c>
      <c r="E71" s="109">
        <v>129</v>
      </c>
      <c r="F71" s="109">
        <v>130</v>
      </c>
      <c r="G71" s="109">
        <v>131</v>
      </c>
      <c r="H71" s="109">
        <v>132</v>
      </c>
      <c r="I71" s="109">
        <v>157</v>
      </c>
      <c r="J71" s="109">
        <v>158</v>
      </c>
      <c r="K71" s="109">
        <v>181</v>
      </c>
      <c r="L71" s="109">
        <v>233</v>
      </c>
      <c r="M71" s="109">
        <v>234</v>
      </c>
      <c r="N71" s="109">
        <v>235</v>
      </c>
      <c r="O71" s="109">
        <v>236</v>
      </c>
      <c r="P71" s="109">
        <v>237</v>
      </c>
      <c r="Q71" s="109">
        <v>238</v>
      </c>
      <c r="R71" s="109">
        <v>239</v>
      </c>
    </row>
    <row r="72" spans="1:18">
      <c r="A72" s="109" t="s">
        <v>1012</v>
      </c>
      <c r="B72" s="109" t="s">
        <v>1015</v>
      </c>
      <c r="C72" s="109" t="s">
        <v>762</v>
      </c>
      <c r="D72" s="109" t="s">
        <v>762</v>
      </c>
      <c r="E72" s="109">
        <v>129</v>
      </c>
      <c r="F72" s="109">
        <v>130</v>
      </c>
      <c r="G72" s="109">
        <v>131</v>
      </c>
      <c r="H72" s="109">
        <v>132</v>
      </c>
      <c r="I72" s="109">
        <v>157</v>
      </c>
      <c r="J72" s="109">
        <v>158</v>
      </c>
      <c r="K72" s="109">
        <v>181</v>
      </c>
      <c r="L72" s="109">
        <v>233</v>
      </c>
      <c r="M72" s="109">
        <v>234</v>
      </c>
      <c r="N72" s="109">
        <v>235</v>
      </c>
      <c r="O72" s="109">
        <v>236</v>
      </c>
      <c r="P72" s="109">
        <v>237</v>
      </c>
      <c r="Q72" s="109">
        <v>238</v>
      </c>
      <c r="R72" s="109">
        <v>239</v>
      </c>
    </row>
    <row r="73" spans="1:18">
      <c r="A73" s="109" t="s">
        <v>1012</v>
      </c>
      <c r="B73" s="109" t="s">
        <v>1017</v>
      </c>
      <c r="C73" s="109" t="s">
        <v>762</v>
      </c>
      <c r="D73" s="109" t="s">
        <v>762</v>
      </c>
      <c r="E73" s="109">
        <v>129</v>
      </c>
      <c r="F73" s="109">
        <v>130</v>
      </c>
      <c r="G73" s="109">
        <v>131</v>
      </c>
      <c r="H73" s="109">
        <v>132</v>
      </c>
      <c r="I73" s="109">
        <v>157</v>
      </c>
      <c r="J73" s="109">
        <v>158</v>
      </c>
      <c r="K73" s="109">
        <v>181</v>
      </c>
      <c r="L73" s="109">
        <v>233</v>
      </c>
      <c r="M73" s="109">
        <v>234</v>
      </c>
      <c r="N73" s="109">
        <v>235</v>
      </c>
      <c r="O73" s="109">
        <v>236</v>
      </c>
      <c r="P73" s="109">
        <v>237</v>
      </c>
      <c r="Q73" s="109">
        <v>238</v>
      </c>
      <c r="R73" s="109">
        <v>239</v>
      </c>
    </row>
    <row r="74" spans="1:18">
      <c r="A74" s="109" t="s">
        <v>1020</v>
      </c>
      <c r="B74" s="109" t="s">
        <v>1029</v>
      </c>
      <c r="C74" s="109" t="s">
        <v>762</v>
      </c>
      <c r="D74" s="109" t="s">
        <v>762</v>
      </c>
      <c r="E74" s="109">
        <v>129</v>
      </c>
      <c r="F74" s="109">
        <v>130</v>
      </c>
      <c r="G74" s="109">
        <v>131</v>
      </c>
      <c r="H74" s="109">
        <v>132</v>
      </c>
      <c r="I74" s="109">
        <v>157</v>
      </c>
      <c r="J74" s="109">
        <v>158</v>
      </c>
      <c r="K74" s="109">
        <v>181</v>
      </c>
      <c r="L74" s="109">
        <v>233</v>
      </c>
      <c r="M74" s="109">
        <v>234</v>
      </c>
      <c r="N74" s="109">
        <v>235</v>
      </c>
      <c r="O74" s="109">
        <v>236</v>
      </c>
      <c r="P74" s="109">
        <v>237</v>
      </c>
      <c r="Q74" s="109">
        <v>238</v>
      </c>
      <c r="R74" s="109">
        <v>239</v>
      </c>
    </row>
    <row r="75" spans="1:18">
      <c r="A75" s="109" t="s">
        <v>1020</v>
      </c>
      <c r="B75" s="109" t="s">
        <v>1030</v>
      </c>
      <c r="C75" s="109" t="s">
        <v>762</v>
      </c>
      <c r="D75" s="109" t="s">
        <v>762</v>
      </c>
      <c r="E75" s="109">
        <v>129</v>
      </c>
      <c r="F75" s="109">
        <v>130</v>
      </c>
      <c r="G75" s="109">
        <v>131</v>
      </c>
      <c r="H75" s="109">
        <v>132</v>
      </c>
      <c r="I75" s="109">
        <v>157</v>
      </c>
      <c r="J75" s="109">
        <v>158</v>
      </c>
      <c r="K75" s="109">
        <v>181</v>
      </c>
      <c r="L75" s="109">
        <v>233</v>
      </c>
      <c r="M75" s="109">
        <v>234</v>
      </c>
      <c r="N75" s="109">
        <v>235</v>
      </c>
      <c r="O75" s="109">
        <v>236</v>
      </c>
      <c r="P75" s="109">
        <v>237</v>
      </c>
      <c r="Q75" s="109">
        <v>238</v>
      </c>
      <c r="R75" s="109">
        <v>239</v>
      </c>
    </row>
    <row r="76" spans="1:18">
      <c r="A76" s="109" t="s">
        <v>1020</v>
      </c>
      <c r="B76" s="109" t="s">
        <v>1031</v>
      </c>
      <c r="C76" s="109" t="s">
        <v>762</v>
      </c>
      <c r="D76" s="109" t="s">
        <v>762</v>
      </c>
      <c r="E76" s="109">
        <v>129</v>
      </c>
      <c r="F76" s="109">
        <v>130</v>
      </c>
      <c r="G76" s="109">
        <v>131</v>
      </c>
      <c r="H76" s="109">
        <v>132</v>
      </c>
      <c r="I76" s="109">
        <v>157</v>
      </c>
      <c r="J76" s="109">
        <v>158</v>
      </c>
      <c r="K76" s="109">
        <v>181</v>
      </c>
      <c r="L76" s="109">
        <v>233</v>
      </c>
      <c r="M76" s="109">
        <v>234</v>
      </c>
      <c r="N76" s="109">
        <v>235</v>
      </c>
      <c r="O76" s="109">
        <v>236</v>
      </c>
      <c r="P76" s="109">
        <v>237</v>
      </c>
      <c r="Q76" s="109">
        <v>238</v>
      </c>
      <c r="R76" s="109">
        <v>239</v>
      </c>
    </row>
    <row r="77" spans="1:18">
      <c r="A77" s="109" t="s">
        <v>1020</v>
      </c>
      <c r="B77" s="109" t="s">
        <v>1033</v>
      </c>
      <c r="C77" s="109" t="s">
        <v>762</v>
      </c>
      <c r="D77" s="109" t="s">
        <v>762</v>
      </c>
      <c r="E77" s="109">
        <v>129</v>
      </c>
      <c r="F77" s="109">
        <v>130</v>
      </c>
      <c r="G77" s="109">
        <v>131</v>
      </c>
      <c r="H77" s="109">
        <v>132</v>
      </c>
      <c r="I77" s="109">
        <v>157</v>
      </c>
      <c r="J77" s="109">
        <v>158</v>
      </c>
      <c r="K77" s="109">
        <v>181</v>
      </c>
      <c r="L77" s="109">
        <v>233</v>
      </c>
      <c r="M77" s="109">
        <v>234</v>
      </c>
      <c r="N77" s="109">
        <v>235</v>
      </c>
      <c r="O77" s="109">
        <v>236</v>
      </c>
      <c r="P77" s="109">
        <v>237</v>
      </c>
      <c r="Q77" s="109">
        <v>238</v>
      </c>
      <c r="R77" s="109">
        <v>239</v>
      </c>
    </row>
    <row r="78" spans="1:18">
      <c r="A78" s="109" t="s">
        <v>1020</v>
      </c>
      <c r="B78" s="109" t="s">
        <v>1035</v>
      </c>
      <c r="C78" s="109" t="s">
        <v>762</v>
      </c>
      <c r="D78" s="109" t="s">
        <v>762</v>
      </c>
      <c r="E78" s="109">
        <v>129</v>
      </c>
      <c r="F78" s="109">
        <v>130</v>
      </c>
      <c r="G78" s="109">
        <v>131</v>
      </c>
      <c r="H78" s="109">
        <v>132</v>
      </c>
      <c r="I78" s="109">
        <v>157</v>
      </c>
      <c r="J78" s="109">
        <v>158</v>
      </c>
      <c r="K78" s="109">
        <v>181</v>
      </c>
      <c r="L78" s="109">
        <v>233</v>
      </c>
      <c r="M78" s="109">
        <v>234</v>
      </c>
      <c r="N78" s="109">
        <v>235</v>
      </c>
      <c r="O78" s="109">
        <v>236</v>
      </c>
      <c r="P78" s="109">
        <v>237</v>
      </c>
      <c r="Q78" s="109">
        <v>238</v>
      </c>
      <c r="R78" s="109">
        <v>239</v>
      </c>
    </row>
    <row r="79" spans="1:18">
      <c r="A79" s="109" t="s">
        <v>1020</v>
      </c>
      <c r="B79" s="109" t="s">
        <v>1036</v>
      </c>
      <c r="C79" s="109" t="s">
        <v>762</v>
      </c>
      <c r="D79" s="109" t="s">
        <v>762</v>
      </c>
      <c r="E79" s="109">
        <v>129</v>
      </c>
      <c r="F79" s="109">
        <v>130</v>
      </c>
      <c r="G79" s="109">
        <v>131</v>
      </c>
      <c r="H79" s="109">
        <v>132</v>
      </c>
      <c r="I79" s="109">
        <v>157</v>
      </c>
      <c r="J79" s="109">
        <v>158</v>
      </c>
      <c r="K79" s="109">
        <v>181</v>
      </c>
      <c r="L79" s="109">
        <v>233</v>
      </c>
      <c r="M79" s="109">
        <v>234</v>
      </c>
      <c r="N79" s="109">
        <v>235</v>
      </c>
      <c r="O79" s="109">
        <v>236</v>
      </c>
      <c r="P79" s="109">
        <v>237</v>
      </c>
      <c r="Q79" s="109">
        <v>238</v>
      </c>
      <c r="R79" s="109">
        <v>239</v>
      </c>
    </row>
    <row r="80" spans="1:18">
      <c r="A80" s="109" t="s">
        <v>1020</v>
      </c>
      <c r="B80" s="109" t="s">
        <v>1023</v>
      </c>
      <c r="C80" s="109" t="s">
        <v>762</v>
      </c>
      <c r="D80" s="109" t="s">
        <v>762</v>
      </c>
      <c r="E80" s="109">
        <v>129</v>
      </c>
      <c r="F80" s="109">
        <v>130</v>
      </c>
      <c r="G80" s="109">
        <v>131</v>
      </c>
      <c r="H80" s="109">
        <v>132</v>
      </c>
      <c r="I80" s="109">
        <v>157</v>
      </c>
      <c r="J80" s="109">
        <v>158</v>
      </c>
      <c r="K80" s="109">
        <v>181</v>
      </c>
      <c r="L80" s="109">
        <v>233</v>
      </c>
      <c r="M80" s="109">
        <v>234</v>
      </c>
      <c r="N80" s="109">
        <v>235</v>
      </c>
      <c r="O80" s="109">
        <v>236</v>
      </c>
      <c r="P80" s="109">
        <v>237</v>
      </c>
      <c r="Q80" s="109">
        <v>238</v>
      </c>
      <c r="R80" s="109">
        <v>239</v>
      </c>
    </row>
    <row r="81" spans="1:18">
      <c r="A81" s="109" t="s">
        <v>1020</v>
      </c>
      <c r="B81" s="109" t="s">
        <v>1025</v>
      </c>
      <c r="C81" s="109" t="s">
        <v>762</v>
      </c>
      <c r="D81" s="109" t="s">
        <v>762</v>
      </c>
      <c r="E81" s="109">
        <v>129</v>
      </c>
      <c r="F81" s="109">
        <v>130</v>
      </c>
      <c r="G81" s="109">
        <v>131</v>
      </c>
      <c r="H81" s="109">
        <v>132</v>
      </c>
      <c r="I81" s="109">
        <v>157</v>
      </c>
      <c r="J81" s="109">
        <v>158</v>
      </c>
      <c r="K81" s="109">
        <v>181</v>
      </c>
      <c r="L81" s="109">
        <v>233</v>
      </c>
      <c r="M81" s="109">
        <v>234</v>
      </c>
      <c r="N81" s="109">
        <v>235</v>
      </c>
      <c r="O81" s="109">
        <v>236</v>
      </c>
      <c r="P81" s="109">
        <v>237</v>
      </c>
      <c r="Q81" s="109">
        <v>238</v>
      </c>
      <c r="R81" s="109">
        <v>239</v>
      </c>
    </row>
    <row r="82" spans="1:18">
      <c r="A82" s="109" t="s">
        <v>1020</v>
      </c>
      <c r="B82" s="109" t="s">
        <v>1027</v>
      </c>
      <c r="C82" s="109" t="s">
        <v>762</v>
      </c>
      <c r="D82" s="109" t="s">
        <v>762</v>
      </c>
      <c r="E82" s="109">
        <v>129</v>
      </c>
      <c r="F82" s="109">
        <v>130</v>
      </c>
      <c r="G82" s="109">
        <v>131</v>
      </c>
      <c r="H82" s="109">
        <v>132</v>
      </c>
      <c r="I82" s="109">
        <v>157</v>
      </c>
      <c r="J82" s="109">
        <v>158</v>
      </c>
      <c r="K82" s="109">
        <v>181</v>
      </c>
      <c r="L82" s="109">
        <v>233</v>
      </c>
      <c r="M82" s="109">
        <v>234</v>
      </c>
      <c r="N82" s="109">
        <v>235</v>
      </c>
      <c r="O82" s="109">
        <v>236</v>
      </c>
      <c r="P82" s="109">
        <v>237</v>
      </c>
      <c r="Q82" s="109">
        <v>238</v>
      </c>
      <c r="R82" s="109">
        <v>239</v>
      </c>
    </row>
    <row r="83" spans="1:18">
      <c r="A83" s="109" t="s">
        <v>1039</v>
      </c>
      <c r="B83" s="109" t="s">
        <v>1040</v>
      </c>
      <c r="C83" s="109" t="s">
        <v>762</v>
      </c>
      <c r="D83" s="109" t="s">
        <v>762</v>
      </c>
      <c r="E83" s="109">
        <v>129</v>
      </c>
      <c r="F83" s="109">
        <v>130</v>
      </c>
      <c r="G83" s="109">
        <v>131</v>
      </c>
      <c r="H83" s="109">
        <v>132</v>
      </c>
      <c r="I83" s="109">
        <v>157</v>
      </c>
      <c r="J83" s="109">
        <v>158</v>
      </c>
      <c r="K83" s="109">
        <v>181</v>
      </c>
      <c r="L83" s="109">
        <v>233</v>
      </c>
      <c r="M83" s="109">
        <v>234</v>
      </c>
      <c r="N83" s="109">
        <v>235</v>
      </c>
      <c r="O83" s="109">
        <v>236</v>
      </c>
      <c r="P83" s="109">
        <v>237</v>
      </c>
      <c r="Q83" s="109">
        <v>238</v>
      </c>
      <c r="R83" s="109">
        <v>239</v>
      </c>
    </row>
    <row r="84" spans="1:18">
      <c r="A84" s="109" t="s">
        <v>1039</v>
      </c>
      <c r="B84" s="109" t="s">
        <v>1042</v>
      </c>
      <c r="C84" s="109" t="s">
        <v>762</v>
      </c>
      <c r="D84" s="109" t="s">
        <v>762</v>
      </c>
      <c r="E84" s="109">
        <v>129</v>
      </c>
      <c r="F84" s="109">
        <v>130</v>
      </c>
      <c r="G84" s="109">
        <v>131</v>
      </c>
      <c r="H84" s="109">
        <v>132</v>
      </c>
      <c r="I84" s="109">
        <v>157</v>
      </c>
      <c r="J84" s="109">
        <v>158</v>
      </c>
      <c r="K84" s="109">
        <v>181</v>
      </c>
      <c r="L84" s="109">
        <v>233</v>
      </c>
      <c r="M84" s="109">
        <v>234</v>
      </c>
      <c r="N84" s="109">
        <v>235</v>
      </c>
      <c r="O84" s="109">
        <v>236</v>
      </c>
      <c r="P84" s="109">
        <v>237</v>
      </c>
      <c r="Q84" s="109">
        <v>238</v>
      </c>
      <c r="R84" s="109">
        <v>239</v>
      </c>
    </row>
    <row r="85" spans="1:18">
      <c r="A85" s="109" t="s">
        <v>1039</v>
      </c>
      <c r="B85" s="109" t="s">
        <v>1043</v>
      </c>
      <c r="C85" s="109" t="s">
        <v>762</v>
      </c>
      <c r="D85" s="109" t="s">
        <v>762</v>
      </c>
      <c r="E85" s="109">
        <v>129</v>
      </c>
      <c r="F85" s="109">
        <v>130</v>
      </c>
      <c r="G85" s="109">
        <v>131</v>
      </c>
      <c r="H85" s="109">
        <v>132</v>
      </c>
      <c r="I85" s="109">
        <v>157</v>
      </c>
      <c r="J85" s="109">
        <v>158</v>
      </c>
      <c r="K85" s="109">
        <v>181</v>
      </c>
      <c r="L85" s="109">
        <v>233</v>
      </c>
      <c r="M85" s="109">
        <v>234</v>
      </c>
      <c r="N85" s="109">
        <v>235</v>
      </c>
      <c r="O85" s="109">
        <v>236</v>
      </c>
      <c r="P85" s="109">
        <v>237</v>
      </c>
      <c r="Q85" s="109">
        <v>238</v>
      </c>
      <c r="R85" s="109">
        <v>239</v>
      </c>
    </row>
    <row r="86" spans="1:18">
      <c r="A86" s="109" t="s">
        <v>1045</v>
      </c>
      <c r="B86" s="109" t="s">
        <v>1048</v>
      </c>
      <c r="C86" s="109" t="s">
        <v>762</v>
      </c>
      <c r="D86" s="109" t="s">
        <v>762</v>
      </c>
      <c r="E86" s="109">
        <v>129</v>
      </c>
      <c r="F86" s="109">
        <v>130</v>
      </c>
      <c r="G86" s="109">
        <v>131</v>
      </c>
      <c r="H86" s="109">
        <v>132</v>
      </c>
      <c r="I86" s="109">
        <v>157</v>
      </c>
      <c r="J86" s="109">
        <v>158</v>
      </c>
      <c r="K86" s="109">
        <v>181</v>
      </c>
      <c r="L86" s="109">
        <v>233</v>
      </c>
      <c r="M86" s="109">
        <v>234</v>
      </c>
      <c r="N86" s="109">
        <v>235</v>
      </c>
      <c r="O86" s="109">
        <v>236</v>
      </c>
      <c r="P86" s="109">
        <v>237</v>
      </c>
      <c r="Q86" s="109">
        <v>238</v>
      </c>
      <c r="R86" s="109">
        <v>239</v>
      </c>
    </row>
    <row r="87" spans="1:18">
      <c r="A87" s="109" t="s">
        <v>1045</v>
      </c>
      <c r="B87" s="109" t="s">
        <v>1050</v>
      </c>
      <c r="C87" s="109" t="s">
        <v>762</v>
      </c>
      <c r="D87" s="109" t="s">
        <v>762</v>
      </c>
      <c r="E87" s="109">
        <v>129</v>
      </c>
      <c r="F87" s="109">
        <v>130</v>
      </c>
      <c r="G87" s="109">
        <v>131</v>
      </c>
      <c r="H87" s="109">
        <v>132</v>
      </c>
      <c r="I87" s="109">
        <v>157</v>
      </c>
      <c r="J87" s="109">
        <v>158</v>
      </c>
      <c r="K87" s="109">
        <v>181</v>
      </c>
      <c r="L87" s="109">
        <v>233</v>
      </c>
      <c r="M87" s="109">
        <v>234</v>
      </c>
      <c r="N87" s="109">
        <v>235</v>
      </c>
      <c r="O87" s="109">
        <v>236</v>
      </c>
      <c r="P87" s="109">
        <v>237</v>
      </c>
      <c r="Q87" s="109">
        <v>238</v>
      </c>
      <c r="R87" s="109">
        <v>239</v>
      </c>
    </row>
    <row r="88" spans="1:18">
      <c r="A88" s="109" t="s">
        <v>1045</v>
      </c>
      <c r="B88" s="109" t="s">
        <v>1052</v>
      </c>
      <c r="C88" s="109" t="s">
        <v>762</v>
      </c>
      <c r="D88" s="109" t="s">
        <v>762</v>
      </c>
      <c r="E88" s="109">
        <v>129</v>
      </c>
      <c r="F88" s="109">
        <v>130</v>
      </c>
      <c r="G88" s="109">
        <v>131</v>
      </c>
      <c r="H88" s="109">
        <v>132</v>
      </c>
      <c r="I88" s="109">
        <v>157</v>
      </c>
      <c r="J88" s="109">
        <v>158</v>
      </c>
      <c r="K88" s="109">
        <v>181</v>
      </c>
      <c r="L88" s="109">
        <v>233</v>
      </c>
      <c r="M88" s="109">
        <v>234</v>
      </c>
      <c r="N88" s="109">
        <v>235</v>
      </c>
      <c r="O88" s="109">
        <v>236</v>
      </c>
      <c r="P88" s="109">
        <v>237</v>
      </c>
      <c r="Q88" s="109">
        <v>238</v>
      </c>
      <c r="R88" s="109">
        <v>239</v>
      </c>
    </row>
    <row r="89" spans="1:18">
      <c r="A89" s="109" t="s">
        <v>1045</v>
      </c>
      <c r="B89" s="109" t="s">
        <v>1053</v>
      </c>
      <c r="C89" s="109" t="s">
        <v>762</v>
      </c>
      <c r="D89" s="109" t="s">
        <v>762</v>
      </c>
      <c r="E89" s="109">
        <v>129</v>
      </c>
      <c r="F89" s="109">
        <v>130</v>
      </c>
      <c r="G89" s="109">
        <v>131</v>
      </c>
      <c r="H89" s="109">
        <v>132</v>
      </c>
      <c r="I89" s="109">
        <v>157</v>
      </c>
      <c r="J89" s="109">
        <v>158</v>
      </c>
      <c r="K89" s="109">
        <v>181</v>
      </c>
      <c r="L89" s="109">
        <v>233</v>
      </c>
      <c r="M89" s="109">
        <v>234</v>
      </c>
      <c r="N89" s="109">
        <v>235</v>
      </c>
      <c r="O89" s="109">
        <v>236</v>
      </c>
      <c r="P89" s="109">
        <v>237</v>
      </c>
      <c r="Q89" s="109">
        <v>238</v>
      </c>
      <c r="R89" s="109">
        <v>239</v>
      </c>
    </row>
    <row r="90" spans="1:18">
      <c r="A90" s="109" t="s">
        <v>1045</v>
      </c>
      <c r="B90" s="109" t="s">
        <v>1055</v>
      </c>
      <c r="C90" s="109" t="s">
        <v>762</v>
      </c>
      <c r="D90" s="109" t="s">
        <v>762</v>
      </c>
      <c r="E90" s="109">
        <v>129</v>
      </c>
      <c r="F90" s="109">
        <v>130</v>
      </c>
      <c r="G90" s="109">
        <v>131</v>
      </c>
      <c r="H90" s="109">
        <v>132</v>
      </c>
      <c r="I90" s="109">
        <v>157</v>
      </c>
      <c r="J90" s="109">
        <v>158</v>
      </c>
      <c r="K90" s="109">
        <v>181</v>
      </c>
      <c r="L90" s="109">
        <v>233</v>
      </c>
      <c r="M90" s="109">
        <v>234</v>
      </c>
      <c r="N90" s="109">
        <v>235</v>
      </c>
      <c r="O90" s="109">
        <v>236</v>
      </c>
      <c r="P90" s="109">
        <v>237</v>
      </c>
      <c r="Q90" s="109">
        <v>238</v>
      </c>
      <c r="R90" s="109">
        <v>239</v>
      </c>
    </row>
    <row r="91" spans="1:18">
      <c r="A91" s="109" t="s">
        <v>1045</v>
      </c>
      <c r="B91" s="109" t="s">
        <v>1056</v>
      </c>
      <c r="C91" s="109" t="s">
        <v>762</v>
      </c>
      <c r="D91" s="109" t="s">
        <v>762</v>
      </c>
      <c r="E91" s="109">
        <v>129</v>
      </c>
      <c r="F91" s="109">
        <v>130</v>
      </c>
      <c r="G91" s="109">
        <v>131</v>
      </c>
      <c r="H91" s="109">
        <v>132</v>
      </c>
      <c r="I91" s="109">
        <v>157</v>
      </c>
      <c r="J91" s="109">
        <v>158</v>
      </c>
      <c r="K91" s="109">
        <v>181</v>
      </c>
      <c r="L91" s="109">
        <v>233</v>
      </c>
      <c r="M91" s="109">
        <v>234</v>
      </c>
      <c r="N91" s="109">
        <v>235</v>
      </c>
      <c r="O91" s="109">
        <v>236</v>
      </c>
      <c r="P91" s="109">
        <v>237</v>
      </c>
      <c r="Q91" s="109">
        <v>238</v>
      </c>
      <c r="R91" s="109">
        <v>239</v>
      </c>
    </row>
    <row r="92" spans="1:18">
      <c r="A92" s="109" t="s">
        <v>1058</v>
      </c>
      <c r="B92" s="109" t="s">
        <v>1059</v>
      </c>
      <c r="C92" s="109" t="s">
        <v>762</v>
      </c>
      <c r="D92" s="109" t="s">
        <v>762</v>
      </c>
      <c r="E92" s="109">
        <v>129</v>
      </c>
      <c r="F92" s="109">
        <v>130</v>
      </c>
      <c r="G92" s="109">
        <v>131</v>
      </c>
      <c r="H92" s="109">
        <v>132</v>
      </c>
      <c r="I92" s="109">
        <v>157</v>
      </c>
      <c r="J92" s="109">
        <v>158</v>
      </c>
      <c r="K92" s="109">
        <v>181</v>
      </c>
      <c r="L92" s="109">
        <v>233</v>
      </c>
      <c r="M92" s="109">
        <v>234</v>
      </c>
      <c r="N92" s="109">
        <v>235</v>
      </c>
      <c r="O92" s="109">
        <v>236</v>
      </c>
      <c r="P92" s="109">
        <v>237</v>
      </c>
      <c r="Q92" s="109">
        <v>238</v>
      </c>
      <c r="R92" s="109">
        <v>239</v>
      </c>
    </row>
    <row r="93" spans="1:18">
      <c r="A93" s="109" t="s">
        <v>1058</v>
      </c>
      <c r="B93" s="109" t="s">
        <v>1061</v>
      </c>
      <c r="C93" s="109" t="s">
        <v>762</v>
      </c>
      <c r="D93" s="109" t="s">
        <v>762</v>
      </c>
      <c r="E93" s="109">
        <v>129</v>
      </c>
      <c r="F93" s="109">
        <v>130</v>
      </c>
      <c r="G93" s="109">
        <v>131</v>
      </c>
      <c r="H93" s="109">
        <v>132</v>
      </c>
      <c r="I93" s="109">
        <v>157</v>
      </c>
      <c r="J93" s="109">
        <v>158</v>
      </c>
      <c r="K93" s="109">
        <v>181</v>
      </c>
      <c r="L93" s="109">
        <v>233</v>
      </c>
      <c r="M93" s="109">
        <v>234</v>
      </c>
      <c r="N93" s="109">
        <v>235</v>
      </c>
      <c r="O93" s="109">
        <v>236</v>
      </c>
      <c r="P93" s="109">
        <v>237</v>
      </c>
      <c r="Q93" s="109">
        <v>238</v>
      </c>
      <c r="R93" s="109">
        <v>239</v>
      </c>
    </row>
    <row r="94" spans="1:18">
      <c r="A94" s="109" t="s">
        <v>1058</v>
      </c>
      <c r="B94" s="109" t="s">
        <v>1062</v>
      </c>
      <c r="C94" s="109" t="s">
        <v>762</v>
      </c>
      <c r="D94" s="109" t="s">
        <v>762</v>
      </c>
      <c r="E94" s="109">
        <v>129</v>
      </c>
      <c r="F94" s="109">
        <v>130</v>
      </c>
      <c r="G94" s="109">
        <v>131</v>
      </c>
      <c r="H94" s="109">
        <v>132</v>
      </c>
      <c r="I94" s="109">
        <v>157</v>
      </c>
      <c r="J94" s="109">
        <v>158</v>
      </c>
      <c r="K94" s="109">
        <v>181</v>
      </c>
      <c r="L94" s="109">
        <v>233</v>
      </c>
      <c r="M94" s="109">
        <v>234</v>
      </c>
      <c r="N94" s="109">
        <v>235</v>
      </c>
      <c r="O94" s="109">
        <v>236</v>
      </c>
      <c r="P94" s="109">
        <v>237</v>
      </c>
      <c r="Q94" s="109">
        <v>238</v>
      </c>
      <c r="R94" s="109">
        <v>239</v>
      </c>
    </row>
    <row r="95" spans="1:18">
      <c r="A95" s="109" t="s">
        <v>1064</v>
      </c>
      <c r="B95" s="109" t="s">
        <v>1067</v>
      </c>
      <c r="C95" s="109" t="s">
        <v>762</v>
      </c>
      <c r="D95" s="109" t="s">
        <v>762</v>
      </c>
      <c r="E95" s="109">
        <v>129</v>
      </c>
      <c r="F95" s="109">
        <v>130</v>
      </c>
      <c r="G95" s="109">
        <v>131</v>
      </c>
      <c r="H95" s="109">
        <v>132</v>
      </c>
      <c r="I95" s="109">
        <v>157</v>
      </c>
      <c r="J95" s="109">
        <v>158</v>
      </c>
      <c r="K95" s="109">
        <v>181</v>
      </c>
      <c r="L95" s="109">
        <v>233</v>
      </c>
      <c r="M95" s="109">
        <v>234</v>
      </c>
      <c r="N95" s="109">
        <v>235</v>
      </c>
      <c r="O95" s="109">
        <v>236</v>
      </c>
      <c r="P95" s="109">
        <v>237</v>
      </c>
      <c r="Q95" s="109">
        <v>238</v>
      </c>
      <c r="R95" s="109">
        <v>239</v>
      </c>
    </row>
    <row r="96" spans="1:18">
      <c r="A96" s="109" t="s">
        <v>1064</v>
      </c>
      <c r="B96" s="109" t="s">
        <v>1069</v>
      </c>
      <c r="C96" s="109" t="s">
        <v>762</v>
      </c>
      <c r="D96" s="109" t="s">
        <v>762</v>
      </c>
      <c r="E96" s="109">
        <v>129</v>
      </c>
      <c r="F96" s="109">
        <v>130</v>
      </c>
      <c r="G96" s="109">
        <v>131</v>
      </c>
      <c r="H96" s="109">
        <v>132</v>
      </c>
      <c r="I96" s="109">
        <v>157</v>
      </c>
      <c r="J96" s="109">
        <v>158</v>
      </c>
      <c r="K96" s="109">
        <v>181</v>
      </c>
      <c r="L96" s="109">
        <v>233</v>
      </c>
      <c r="M96" s="109">
        <v>234</v>
      </c>
      <c r="N96" s="109">
        <v>235</v>
      </c>
      <c r="O96" s="109">
        <v>236</v>
      </c>
      <c r="P96" s="109">
        <v>237</v>
      </c>
      <c r="Q96" s="109">
        <v>238</v>
      </c>
      <c r="R96" s="109">
        <v>239</v>
      </c>
    </row>
    <row r="97" spans="1:18">
      <c r="A97" s="109" t="s">
        <v>1064</v>
      </c>
      <c r="B97" s="109" t="s">
        <v>1071</v>
      </c>
      <c r="C97" s="109" t="s">
        <v>762</v>
      </c>
      <c r="D97" s="109" t="s">
        <v>762</v>
      </c>
      <c r="E97" s="109">
        <v>129</v>
      </c>
      <c r="F97" s="109">
        <v>130</v>
      </c>
      <c r="G97" s="109">
        <v>131</v>
      </c>
      <c r="H97" s="109">
        <v>132</v>
      </c>
      <c r="I97" s="109">
        <v>157</v>
      </c>
      <c r="J97" s="109">
        <v>158</v>
      </c>
      <c r="K97" s="109">
        <v>181</v>
      </c>
      <c r="L97" s="109">
        <v>233</v>
      </c>
      <c r="M97" s="109">
        <v>234</v>
      </c>
      <c r="N97" s="109">
        <v>235</v>
      </c>
      <c r="O97" s="109">
        <v>236</v>
      </c>
      <c r="P97" s="109">
        <v>237</v>
      </c>
      <c r="Q97" s="109">
        <v>238</v>
      </c>
      <c r="R97" s="109">
        <v>239</v>
      </c>
    </row>
    <row r="98" spans="1:18">
      <c r="A98" s="109" t="s">
        <v>1064</v>
      </c>
      <c r="B98" s="109" t="s">
        <v>1072</v>
      </c>
      <c r="C98" s="109" t="s">
        <v>762</v>
      </c>
      <c r="D98" s="109" t="s">
        <v>762</v>
      </c>
      <c r="E98" s="109">
        <v>129</v>
      </c>
      <c r="F98" s="109">
        <v>130</v>
      </c>
      <c r="G98" s="109">
        <v>131</v>
      </c>
      <c r="H98" s="109">
        <v>132</v>
      </c>
      <c r="I98" s="109">
        <v>157</v>
      </c>
      <c r="J98" s="109">
        <v>158</v>
      </c>
      <c r="K98" s="109">
        <v>181</v>
      </c>
      <c r="L98" s="109">
        <v>233</v>
      </c>
      <c r="M98" s="109">
        <v>234</v>
      </c>
      <c r="N98" s="109">
        <v>235</v>
      </c>
      <c r="O98" s="109">
        <v>236</v>
      </c>
      <c r="P98" s="109">
        <v>237</v>
      </c>
      <c r="Q98" s="109">
        <v>238</v>
      </c>
      <c r="R98" s="109">
        <v>239</v>
      </c>
    </row>
    <row r="99" spans="1:18">
      <c r="A99" s="109" t="s">
        <v>1064</v>
      </c>
      <c r="B99" s="109" t="s">
        <v>1075</v>
      </c>
      <c r="C99" s="109" t="s">
        <v>762</v>
      </c>
      <c r="D99" s="109" t="s">
        <v>762</v>
      </c>
      <c r="E99" s="109">
        <v>129</v>
      </c>
      <c r="F99" s="109">
        <v>130</v>
      </c>
      <c r="G99" s="109">
        <v>131</v>
      </c>
      <c r="H99" s="109">
        <v>132</v>
      </c>
      <c r="I99" s="109">
        <v>157</v>
      </c>
      <c r="J99" s="109">
        <v>158</v>
      </c>
      <c r="K99" s="109">
        <v>181</v>
      </c>
      <c r="L99" s="109">
        <v>233</v>
      </c>
      <c r="M99" s="109">
        <v>234</v>
      </c>
      <c r="N99" s="109">
        <v>235</v>
      </c>
      <c r="O99" s="109">
        <v>236</v>
      </c>
      <c r="P99" s="109">
        <v>237</v>
      </c>
      <c r="Q99" s="109">
        <v>238</v>
      </c>
      <c r="R99" s="109">
        <v>239</v>
      </c>
    </row>
    <row r="100" spans="1:18">
      <c r="A100" s="109" t="s">
        <v>1076</v>
      </c>
      <c r="B100" s="109" t="s">
        <v>1078</v>
      </c>
      <c r="C100" s="109" t="s">
        <v>762</v>
      </c>
      <c r="D100" s="109" t="s">
        <v>762</v>
      </c>
      <c r="E100" s="109">
        <v>129</v>
      </c>
      <c r="F100" s="109">
        <v>130</v>
      </c>
      <c r="G100" s="109">
        <v>131</v>
      </c>
      <c r="H100" s="109">
        <v>132</v>
      </c>
      <c r="I100" s="109">
        <v>157</v>
      </c>
      <c r="J100" s="109">
        <v>158</v>
      </c>
      <c r="K100" s="109">
        <v>181</v>
      </c>
      <c r="L100" s="109">
        <v>233</v>
      </c>
      <c r="M100" s="109">
        <v>234</v>
      </c>
      <c r="N100" s="109">
        <v>235</v>
      </c>
      <c r="O100" s="109">
        <v>236</v>
      </c>
      <c r="P100" s="109">
        <v>237</v>
      </c>
      <c r="Q100" s="109">
        <v>238</v>
      </c>
      <c r="R100" s="109">
        <v>239</v>
      </c>
    </row>
    <row r="101" spans="1:18">
      <c r="A101" s="109" t="s">
        <v>1076</v>
      </c>
      <c r="B101" s="109" t="s">
        <v>1081</v>
      </c>
      <c r="C101" s="109" t="s">
        <v>762</v>
      </c>
      <c r="D101" s="109" t="s">
        <v>762</v>
      </c>
      <c r="E101" s="109">
        <v>129</v>
      </c>
      <c r="F101" s="109">
        <v>130</v>
      </c>
      <c r="G101" s="109">
        <v>131</v>
      </c>
      <c r="H101" s="109">
        <v>132</v>
      </c>
      <c r="I101" s="109">
        <v>157</v>
      </c>
      <c r="J101" s="109">
        <v>158</v>
      </c>
      <c r="K101" s="109">
        <v>181</v>
      </c>
      <c r="L101" s="109">
        <v>233</v>
      </c>
      <c r="M101" s="109">
        <v>234</v>
      </c>
      <c r="N101" s="109">
        <v>235</v>
      </c>
      <c r="O101" s="109">
        <v>236</v>
      </c>
      <c r="P101" s="109">
        <v>237</v>
      </c>
      <c r="Q101" s="109">
        <v>238</v>
      </c>
      <c r="R101" s="109">
        <v>239</v>
      </c>
    </row>
    <row r="102" spans="1:18">
      <c r="A102" s="109" t="s">
        <v>1076</v>
      </c>
      <c r="B102" s="109" t="s">
        <v>1084</v>
      </c>
      <c r="C102" s="109" t="s">
        <v>762</v>
      </c>
      <c r="D102" s="109" t="s">
        <v>762</v>
      </c>
      <c r="E102" s="109">
        <v>129</v>
      </c>
      <c r="F102" s="109">
        <v>130</v>
      </c>
      <c r="G102" s="109">
        <v>131</v>
      </c>
      <c r="H102" s="109">
        <v>132</v>
      </c>
      <c r="I102" s="109">
        <v>157</v>
      </c>
      <c r="J102" s="109">
        <v>158</v>
      </c>
      <c r="K102" s="109">
        <v>181</v>
      </c>
      <c r="L102" s="109">
        <v>233</v>
      </c>
      <c r="M102" s="109">
        <v>234</v>
      </c>
      <c r="N102" s="109">
        <v>235</v>
      </c>
      <c r="O102" s="109">
        <v>236</v>
      </c>
      <c r="P102" s="109">
        <v>237</v>
      </c>
      <c r="Q102" s="109">
        <v>238</v>
      </c>
      <c r="R102" s="109">
        <v>239</v>
      </c>
    </row>
    <row r="103" spans="1:18">
      <c r="A103" s="109" t="s">
        <v>1100</v>
      </c>
      <c r="B103" s="109" t="s">
        <v>1101</v>
      </c>
      <c r="C103" s="109" t="s">
        <v>762</v>
      </c>
      <c r="D103" s="109" t="s">
        <v>762</v>
      </c>
      <c r="E103" s="109">
        <v>129</v>
      </c>
      <c r="F103" s="109">
        <v>130</v>
      </c>
      <c r="G103" s="109">
        <v>131</v>
      </c>
      <c r="H103" s="109">
        <v>132</v>
      </c>
      <c r="I103" s="109">
        <v>157</v>
      </c>
      <c r="J103" s="109">
        <v>158</v>
      </c>
      <c r="K103" s="109">
        <v>181</v>
      </c>
      <c r="L103" s="109">
        <v>233</v>
      </c>
      <c r="M103" s="109">
        <v>234</v>
      </c>
      <c r="N103" s="109">
        <v>235</v>
      </c>
      <c r="O103" s="109">
        <v>236</v>
      </c>
      <c r="P103" s="109">
        <v>237</v>
      </c>
      <c r="Q103" s="109">
        <v>238</v>
      </c>
      <c r="R103" s="109">
        <v>239</v>
      </c>
    </row>
    <row r="104" spans="1:18">
      <c r="A104" s="109" t="s">
        <v>1100</v>
      </c>
      <c r="B104" s="109" t="s">
        <v>1102</v>
      </c>
      <c r="C104" s="109" t="s">
        <v>762</v>
      </c>
      <c r="D104" s="109" t="s">
        <v>762</v>
      </c>
      <c r="E104" s="109">
        <v>129</v>
      </c>
      <c r="F104" s="109">
        <v>130</v>
      </c>
      <c r="G104" s="109">
        <v>131</v>
      </c>
      <c r="H104" s="109">
        <v>132</v>
      </c>
      <c r="I104" s="109">
        <v>157</v>
      </c>
      <c r="J104" s="109">
        <v>158</v>
      </c>
      <c r="K104" s="109">
        <v>181</v>
      </c>
      <c r="L104" s="109">
        <v>233</v>
      </c>
      <c r="M104" s="109">
        <v>234</v>
      </c>
      <c r="N104" s="109">
        <v>235</v>
      </c>
      <c r="O104" s="109">
        <v>236</v>
      </c>
      <c r="P104" s="109">
        <v>237</v>
      </c>
      <c r="Q104" s="109">
        <v>238</v>
      </c>
      <c r="R104" s="109">
        <v>239</v>
      </c>
    </row>
    <row r="105" spans="1:18">
      <c r="A105" s="109" t="s">
        <v>1100</v>
      </c>
      <c r="B105" s="109" t="s">
        <v>1103</v>
      </c>
      <c r="C105" s="109" t="s">
        <v>762</v>
      </c>
      <c r="D105" s="109" t="s">
        <v>762</v>
      </c>
      <c r="E105" s="109">
        <v>129</v>
      </c>
      <c r="F105" s="109">
        <v>130</v>
      </c>
      <c r="G105" s="109">
        <v>131</v>
      </c>
      <c r="H105" s="109">
        <v>132</v>
      </c>
      <c r="I105" s="109">
        <v>157</v>
      </c>
      <c r="J105" s="109">
        <v>158</v>
      </c>
      <c r="K105" s="109">
        <v>181</v>
      </c>
      <c r="L105" s="109">
        <v>233</v>
      </c>
      <c r="M105" s="109">
        <v>234</v>
      </c>
      <c r="N105" s="109">
        <v>235</v>
      </c>
      <c r="O105" s="109">
        <v>236</v>
      </c>
      <c r="P105" s="109">
        <v>237</v>
      </c>
      <c r="Q105" s="109">
        <v>238</v>
      </c>
      <c r="R105" s="109">
        <v>239</v>
      </c>
    </row>
    <row r="106" spans="1:18">
      <c r="A106" s="109" t="s">
        <v>1100</v>
      </c>
      <c r="B106" s="109" t="s">
        <v>1104</v>
      </c>
      <c r="C106" s="109" t="s">
        <v>762</v>
      </c>
      <c r="D106" s="109" t="s">
        <v>762</v>
      </c>
      <c r="E106" s="109">
        <v>129</v>
      </c>
      <c r="F106" s="109">
        <v>130</v>
      </c>
      <c r="G106" s="109">
        <v>131</v>
      </c>
      <c r="H106" s="109">
        <v>132</v>
      </c>
      <c r="I106" s="109">
        <v>157</v>
      </c>
      <c r="J106" s="109">
        <v>158</v>
      </c>
      <c r="K106" s="109">
        <v>181</v>
      </c>
      <c r="L106" s="109">
        <v>233</v>
      </c>
      <c r="M106" s="109">
        <v>234</v>
      </c>
      <c r="N106" s="109">
        <v>235</v>
      </c>
      <c r="O106" s="109">
        <v>236</v>
      </c>
      <c r="P106" s="109">
        <v>237</v>
      </c>
      <c r="Q106" s="109">
        <v>238</v>
      </c>
      <c r="R106" s="109">
        <v>239</v>
      </c>
    </row>
    <row r="107" spans="1:18">
      <c r="A107" s="109" t="s">
        <v>1100</v>
      </c>
      <c r="B107" s="109" t="s">
        <v>1105</v>
      </c>
      <c r="C107" s="109" t="s">
        <v>762</v>
      </c>
      <c r="D107" s="109" t="s">
        <v>762</v>
      </c>
      <c r="E107" s="109">
        <v>129</v>
      </c>
      <c r="F107" s="109">
        <v>130</v>
      </c>
      <c r="G107" s="109">
        <v>131</v>
      </c>
      <c r="H107" s="109">
        <v>132</v>
      </c>
      <c r="I107" s="109">
        <v>157</v>
      </c>
      <c r="J107" s="109">
        <v>158</v>
      </c>
      <c r="K107" s="109">
        <v>181</v>
      </c>
      <c r="L107" s="109">
        <v>233</v>
      </c>
      <c r="M107" s="109">
        <v>234</v>
      </c>
      <c r="N107" s="109">
        <v>235</v>
      </c>
      <c r="O107" s="109">
        <v>236</v>
      </c>
      <c r="P107" s="109">
        <v>237</v>
      </c>
      <c r="Q107" s="109">
        <v>238</v>
      </c>
      <c r="R107" s="109">
        <v>239</v>
      </c>
    </row>
    <row r="108" spans="1:18">
      <c r="A108" s="109" t="s">
        <v>1113</v>
      </c>
      <c r="B108" s="109" t="s">
        <v>1114</v>
      </c>
      <c r="C108" s="109" t="s">
        <v>762</v>
      </c>
      <c r="D108" s="109" t="s">
        <v>762</v>
      </c>
      <c r="E108" s="109">
        <v>129</v>
      </c>
      <c r="F108" s="109">
        <v>130</v>
      </c>
      <c r="G108" s="109">
        <v>131</v>
      </c>
      <c r="H108" s="109">
        <v>132</v>
      </c>
      <c r="I108" s="109">
        <v>157</v>
      </c>
      <c r="J108" s="109">
        <v>158</v>
      </c>
      <c r="K108" s="109">
        <v>181</v>
      </c>
      <c r="L108" s="109">
        <v>233</v>
      </c>
      <c r="M108" s="109">
        <v>234</v>
      </c>
      <c r="N108" s="109">
        <v>235</v>
      </c>
      <c r="O108" s="109">
        <v>236</v>
      </c>
      <c r="P108" s="109">
        <v>237</v>
      </c>
      <c r="Q108" s="109">
        <v>238</v>
      </c>
      <c r="R108" s="109">
        <v>239</v>
      </c>
    </row>
    <row r="109" spans="1:18">
      <c r="A109" s="109" t="s">
        <v>1113</v>
      </c>
      <c r="B109" s="109" t="s">
        <v>1115</v>
      </c>
      <c r="C109" s="109" t="s">
        <v>762</v>
      </c>
      <c r="D109" s="109" t="s">
        <v>762</v>
      </c>
      <c r="E109" s="109">
        <v>129</v>
      </c>
      <c r="F109" s="109">
        <v>130</v>
      </c>
      <c r="G109" s="109">
        <v>131</v>
      </c>
      <c r="H109" s="109">
        <v>132</v>
      </c>
      <c r="I109" s="109">
        <v>157</v>
      </c>
      <c r="J109" s="109">
        <v>158</v>
      </c>
      <c r="K109" s="109">
        <v>181</v>
      </c>
      <c r="L109" s="109">
        <v>233</v>
      </c>
      <c r="M109" s="109">
        <v>234</v>
      </c>
      <c r="N109" s="109">
        <v>235</v>
      </c>
      <c r="O109" s="109">
        <v>236</v>
      </c>
      <c r="P109" s="109">
        <v>237</v>
      </c>
      <c r="Q109" s="109">
        <v>238</v>
      </c>
      <c r="R109" s="109">
        <v>239</v>
      </c>
    </row>
    <row r="110" spans="1:18">
      <c r="A110" s="109" t="s">
        <v>1113</v>
      </c>
      <c r="B110" s="109" t="s">
        <v>1117</v>
      </c>
      <c r="C110" s="109" t="s">
        <v>762</v>
      </c>
      <c r="D110" s="109" t="s">
        <v>762</v>
      </c>
      <c r="E110" s="109">
        <v>129</v>
      </c>
      <c r="F110" s="109">
        <v>130</v>
      </c>
      <c r="G110" s="109">
        <v>131</v>
      </c>
      <c r="H110" s="109">
        <v>132</v>
      </c>
      <c r="I110" s="109">
        <v>157</v>
      </c>
      <c r="J110" s="109">
        <v>158</v>
      </c>
      <c r="K110" s="109">
        <v>181</v>
      </c>
      <c r="L110" s="109">
        <v>233</v>
      </c>
      <c r="M110" s="109">
        <v>234</v>
      </c>
      <c r="N110" s="109">
        <v>235</v>
      </c>
      <c r="O110" s="109">
        <v>236</v>
      </c>
      <c r="P110" s="109">
        <v>237</v>
      </c>
      <c r="Q110" s="109">
        <v>238</v>
      </c>
      <c r="R110" s="109">
        <v>239</v>
      </c>
    </row>
    <row r="111" spans="1:18">
      <c r="A111" s="109" t="s">
        <v>1113</v>
      </c>
      <c r="B111" s="109" t="s">
        <v>1118</v>
      </c>
      <c r="C111" s="109" t="s">
        <v>762</v>
      </c>
      <c r="D111" s="109" t="s">
        <v>762</v>
      </c>
      <c r="E111" s="109">
        <v>129</v>
      </c>
      <c r="F111" s="109">
        <v>130</v>
      </c>
      <c r="G111" s="109">
        <v>131</v>
      </c>
      <c r="H111" s="109">
        <v>132</v>
      </c>
      <c r="I111" s="109">
        <v>157</v>
      </c>
      <c r="J111" s="109">
        <v>158</v>
      </c>
      <c r="K111" s="109">
        <v>181</v>
      </c>
      <c r="L111" s="109">
        <v>233</v>
      </c>
      <c r="M111" s="109">
        <v>234</v>
      </c>
      <c r="N111" s="109">
        <v>235</v>
      </c>
      <c r="O111" s="109">
        <v>236</v>
      </c>
      <c r="P111" s="109">
        <v>237</v>
      </c>
      <c r="Q111" s="109">
        <v>238</v>
      </c>
      <c r="R111" s="109">
        <v>239</v>
      </c>
    </row>
    <row r="112" spans="1:18">
      <c r="A112" s="109" t="s">
        <v>1113</v>
      </c>
      <c r="B112" s="109" t="s">
        <v>1119</v>
      </c>
      <c r="C112" s="109" t="s">
        <v>762</v>
      </c>
      <c r="D112" s="109" t="s">
        <v>762</v>
      </c>
      <c r="E112" s="109">
        <v>129</v>
      </c>
      <c r="F112" s="109">
        <v>130</v>
      </c>
      <c r="G112" s="109">
        <v>131</v>
      </c>
      <c r="H112" s="109">
        <v>132</v>
      </c>
      <c r="I112" s="109">
        <v>157</v>
      </c>
      <c r="J112" s="109">
        <v>158</v>
      </c>
      <c r="K112" s="109">
        <v>181</v>
      </c>
      <c r="L112" s="109">
        <v>233</v>
      </c>
      <c r="M112" s="109">
        <v>234</v>
      </c>
      <c r="N112" s="109">
        <v>235</v>
      </c>
      <c r="O112" s="109">
        <v>236</v>
      </c>
      <c r="P112" s="109">
        <v>237</v>
      </c>
      <c r="Q112" s="109">
        <v>238</v>
      </c>
      <c r="R112" s="109">
        <v>239</v>
      </c>
    </row>
    <row r="113" spans="1:18">
      <c r="A113" s="109" t="s">
        <v>1113</v>
      </c>
      <c r="B113" s="109" t="s">
        <v>1120</v>
      </c>
      <c r="C113" s="109" t="s">
        <v>762</v>
      </c>
      <c r="D113" s="109" t="s">
        <v>762</v>
      </c>
      <c r="E113" s="109">
        <v>129</v>
      </c>
      <c r="F113" s="109">
        <v>130</v>
      </c>
      <c r="G113" s="109">
        <v>131</v>
      </c>
      <c r="H113" s="109">
        <v>132</v>
      </c>
      <c r="I113" s="109">
        <v>157</v>
      </c>
      <c r="J113" s="109">
        <v>158</v>
      </c>
      <c r="K113" s="109">
        <v>181</v>
      </c>
      <c r="L113" s="109">
        <v>233</v>
      </c>
      <c r="M113" s="109">
        <v>234</v>
      </c>
      <c r="N113" s="109">
        <v>235</v>
      </c>
      <c r="O113" s="109">
        <v>236</v>
      </c>
      <c r="P113" s="109">
        <v>237</v>
      </c>
      <c r="Q113" s="109">
        <v>238</v>
      </c>
      <c r="R113" s="109">
        <v>239</v>
      </c>
    </row>
    <row r="114" spans="1:18">
      <c r="A114" s="109" t="s">
        <v>1113</v>
      </c>
      <c r="B114" s="109" t="s">
        <v>1121</v>
      </c>
      <c r="C114" s="109" t="s">
        <v>762</v>
      </c>
      <c r="D114" s="109" t="s">
        <v>762</v>
      </c>
      <c r="E114" s="109">
        <v>129</v>
      </c>
      <c r="F114" s="109">
        <v>130</v>
      </c>
      <c r="G114" s="109">
        <v>131</v>
      </c>
      <c r="H114" s="109">
        <v>132</v>
      </c>
      <c r="I114" s="109">
        <v>157</v>
      </c>
      <c r="J114" s="109">
        <v>158</v>
      </c>
      <c r="K114" s="109">
        <v>181</v>
      </c>
      <c r="L114" s="109">
        <v>233</v>
      </c>
      <c r="M114" s="109">
        <v>234</v>
      </c>
      <c r="N114" s="109">
        <v>235</v>
      </c>
      <c r="O114" s="109">
        <v>236</v>
      </c>
      <c r="P114" s="109">
        <v>237</v>
      </c>
      <c r="Q114" s="109">
        <v>238</v>
      </c>
      <c r="R114" s="109">
        <v>239</v>
      </c>
    </row>
    <row r="115" spans="1:18">
      <c r="A115" s="109" t="s">
        <v>1113</v>
      </c>
      <c r="B115" s="109" t="s">
        <v>1122</v>
      </c>
      <c r="C115" s="109" t="s">
        <v>762</v>
      </c>
      <c r="D115" s="109" t="s">
        <v>762</v>
      </c>
      <c r="E115" s="109">
        <v>129</v>
      </c>
      <c r="F115" s="109">
        <v>130</v>
      </c>
      <c r="G115" s="109">
        <v>131</v>
      </c>
      <c r="H115" s="109">
        <v>132</v>
      </c>
      <c r="I115" s="109">
        <v>157</v>
      </c>
      <c r="J115" s="109">
        <v>158</v>
      </c>
      <c r="K115" s="109">
        <v>181</v>
      </c>
      <c r="L115" s="109">
        <v>233</v>
      </c>
      <c r="M115" s="109">
        <v>234</v>
      </c>
      <c r="N115" s="109">
        <v>235</v>
      </c>
      <c r="O115" s="109">
        <v>236</v>
      </c>
      <c r="P115" s="109">
        <v>237</v>
      </c>
      <c r="Q115" s="109">
        <v>238</v>
      </c>
      <c r="R115" s="109">
        <v>239</v>
      </c>
    </row>
    <row r="116" spans="1:18">
      <c r="A116" s="109" t="s">
        <v>1113</v>
      </c>
      <c r="B116" s="109" t="s">
        <v>1123</v>
      </c>
      <c r="C116" s="109" t="s">
        <v>762</v>
      </c>
      <c r="D116" s="109" t="s">
        <v>762</v>
      </c>
      <c r="E116" s="109">
        <v>129</v>
      </c>
      <c r="F116" s="109">
        <v>130</v>
      </c>
      <c r="G116" s="109">
        <v>131</v>
      </c>
      <c r="H116" s="109">
        <v>132</v>
      </c>
      <c r="I116" s="109">
        <v>157</v>
      </c>
      <c r="J116" s="109">
        <v>158</v>
      </c>
      <c r="K116" s="109">
        <v>181</v>
      </c>
      <c r="L116" s="109">
        <v>233</v>
      </c>
      <c r="M116" s="109">
        <v>234</v>
      </c>
      <c r="N116" s="109">
        <v>235</v>
      </c>
      <c r="O116" s="109">
        <v>236</v>
      </c>
      <c r="P116" s="109">
        <v>237</v>
      </c>
      <c r="Q116" s="109">
        <v>238</v>
      </c>
      <c r="R116" s="109">
        <v>239</v>
      </c>
    </row>
    <row r="117" spans="1:18">
      <c r="A117" s="109" t="s">
        <v>1151</v>
      </c>
      <c r="B117" s="109" t="s">
        <v>1152</v>
      </c>
      <c r="C117" s="109" t="s">
        <v>762</v>
      </c>
      <c r="D117" s="109" t="s">
        <v>762</v>
      </c>
      <c r="E117" s="109">
        <v>129</v>
      </c>
      <c r="F117" s="109">
        <v>130</v>
      </c>
      <c r="G117" s="109">
        <v>131</v>
      </c>
      <c r="H117" s="109">
        <v>132</v>
      </c>
      <c r="I117" s="109">
        <v>157</v>
      </c>
      <c r="J117" s="109">
        <v>158</v>
      </c>
      <c r="K117" s="109">
        <v>181</v>
      </c>
      <c r="L117" s="109">
        <v>233</v>
      </c>
      <c r="M117" s="109">
        <v>234</v>
      </c>
      <c r="N117" s="109">
        <v>235</v>
      </c>
      <c r="O117" s="109">
        <v>236</v>
      </c>
      <c r="P117" s="109">
        <v>237</v>
      </c>
      <c r="Q117" s="109">
        <v>238</v>
      </c>
      <c r="R117" s="109">
        <v>239</v>
      </c>
    </row>
    <row r="118" spans="1:18">
      <c r="A118" s="109" t="s">
        <v>1151</v>
      </c>
      <c r="B118" s="109" t="s">
        <v>1154</v>
      </c>
      <c r="C118" s="109" t="s">
        <v>762</v>
      </c>
      <c r="D118" s="109" t="s">
        <v>762</v>
      </c>
      <c r="E118" s="109">
        <v>129</v>
      </c>
      <c r="F118" s="109">
        <v>130</v>
      </c>
      <c r="G118" s="109">
        <v>131</v>
      </c>
      <c r="H118" s="109">
        <v>132</v>
      </c>
      <c r="I118" s="109">
        <v>157</v>
      </c>
      <c r="J118" s="109">
        <v>158</v>
      </c>
      <c r="K118" s="109">
        <v>181</v>
      </c>
      <c r="L118" s="109">
        <v>233</v>
      </c>
      <c r="M118" s="109">
        <v>234</v>
      </c>
      <c r="N118" s="109">
        <v>235</v>
      </c>
      <c r="O118" s="109">
        <v>236</v>
      </c>
      <c r="P118" s="109">
        <v>237</v>
      </c>
      <c r="Q118" s="109">
        <v>238</v>
      </c>
      <c r="R118" s="109">
        <v>239</v>
      </c>
    </row>
    <row r="119" spans="1:18">
      <c r="A119" s="109" t="s">
        <v>1151</v>
      </c>
      <c r="B119" s="109" t="s">
        <v>1156</v>
      </c>
      <c r="C119" s="109" t="s">
        <v>762</v>
      </c>
      <c r="D119" s="109" t="s">
        <v>762</v>
      </c>
      <c r="E119" s="109">
        <v>129</v>
      </c>
      <c r="F119" s="109">
        <v>130</v>
      </c>
      <c r="G119" s="109">
        <v>131</v>
      </c>
      <c r="H119" s="109">
        <v>132</v>
      </c>
      <c r="I119" s="109">
        <v>157</v>
      </c>
      <c r="J119" s="109">
        <v>158</v>
      </c>
      <c r="K119" s="109">
        <v>181</v>
      </c>
      <c r="L119" s="109">
        <v>233</v>
      </c>
      <c r="M119" s="109">
        <v>234</v>
      </c>
      <c r="N119" s="109">
        <v>235</v>
      </c>
      <c r="O119" s="109">
        <v>236</v>
      </c>
      <c r="P119" s="109">
        <v>237</v>
      </c>
      <c r="Q119" s="109">
        <v>238</v>
      </c>
      <c r="R119" s="109">
        <v>239</v>
      </c>
    </row>
    <row r="120" spans="1:18">
      <c r="A120" s="109" t="s">
        <v>1160</v>
      </c>
      <c r="B120" s="109" t="s">
        <v>1163</v>
      </c>
      <c r="C120" s="109" t="s">
        <v>762</v>
      </c>
      <c r="D120" s="109" t="s">
        <v>762</v>
      </c>
      <c r="E120" s="109">
        <v>129</v>
      </c>
      <c r="F120" s="109">
        <v>130</v>
      </c>
      <c r="G120" s="109">
        <v>131</v>
      </c>
      <c r="H120" s="109">
        <v>132</v>
      </c>
      <c r="I120" s="109">
        <v>157</v>
      </c>
      <c r="J120" s="109">
        <v>158</v>
      </c>
      <c r="K120" s="109">
        <v>181</v>
      </c>
      <c r="L120" s="109">
        <v>233</v>
      </c>
      <c r="M120" s="109">
        <v>234</v>
      </c>
      <c r="N120" s="109">
        <v>235</v>
      </c>
      <c r="O120" s="109">
        <v>236</v>
      </c>
      <c r="P120" s="109">
        <v>237</v>
      </c>
      <c r="Q120" s="109">
        <v>238</v>
      </c>
      <c r="R120" s="109">
        <v>239</v>
      </c>
    </row>
    <row r="121" spans="1:18">
      <c r="A121" s="109" t="s">
        <v>1160</v>
      </c>
      <c r="B121" s="109" t="s">
        <v>1164</v>
      </c>
      <c r="C121" s="109" t="s">
        <v>762</v>
      </c>
      <c r="D121" s="109" t="s">
        <v>762</v>
      </c>
      <c r="E121" s="109">
        <v>129</v>
      </c>
      <c r="F121" s="109">
        <v>130</v>
      </c>
      <c r="G121" s="109">
        <v>131</v>
      </c>
      <c r="H121" s="109">
        <v>132</v>
      </c>
      <c r="I121" s="109">
        <v>157</v>
      </c>
      <c r="J121" s="109">
        <v>158</v>
      </c>
      <c r="K121" s="109">
        <v>181</v>
      </c>
      <c r="L121" s="109">
        <v>233</v>
      </c>
      <c r="M121" s="109">
        <v>234</v>
      </c>
      <c r="N121" s="109">
        <v>235</v>
      </c>
      <c r="O121" s="109">
        <v>236</v>
      </c>
      <c r="P121" s="109">
        <v>237</v>
      </c>
      <c r="Q121" s="109">
        <v>238</v>
      </c>
      <c r="R121" s="109">
        <v>239</v>
      </c>
    </row>
    <row r="122" spans="1:18">
      <c r="A122" s="109" t="s">
        <v>1160</v>
      </c>
      <c r="B122" s="109" t="s">
        <v>1165</v>
      </c>
      <c r="C122" s="109" t="s">
        <v>762</v>
      </c>
      <c r="D122" s="109" t="s">
        <v>762</v>
      </c>
      <c r="E122" s="109">
        <v>129</v>
      </c>
      <c r="F122" s="109">
        <v>130</v>
      </c>
      <c r="G122" s="109">
        <v>131</v>
      </c>
      <c r="H122" s="109">
        <v>132</v>
      </c>
      <c r="I122" s="109">
        <v>157</v>
      </c>
      <c r="J122" s="109">
        <v>158</v>
      </c>
      <c r="K122" s="109">
        <v>181</v>
      </c>
      <c r="L122" s="109">
        <v>233</v>
      </c>
      <c r="M122" s="109">
        <v>234</v>
      </c>
      <c r="N122" s="109">
        <v>235</v>
      </c>
      <c r="O122" s="109">
        <v>236</v>
      </c>
      <c r="P122" s="109">
        <v>237</v>
      </c>
      <c r="Q122" s="109">
        <v>238</v>
      </c>
      <c r="R122" s="109">
        <v>239</v>
      </c>
    </row>
    <row r="123" spans="1:18">
      <c r="A123" s="109" t="s">
        <v>1160</v>
      </c>
      <c r="B123" s="109" t="s">
        <v>1166</v>
      </c>
      <c r="C123" s="109" t="s">
        <v>762</v>
      </c>
      <c r="D123" s="109" t="s">
        <v>762</v>
      </c>
      <c r="E123" s="109">
        <v>129</v>
      </c>
      <c r="F123" s="109">
        <v>130</v>
      </c>
      <c r="G123" s="109">
        <v>131</v>
      </c>
      <c r="H123" s="109">
        <v>132</v>
      </c>
      <c r="I123" s="109">
        <v>157</v>
      </c>
      <c r="J123" s="109">
        <v>158</v>
      </c>
      <c r="K123" s="109">
        <v>181</v>
      </c>
      <c r="L123" s="109">
        <v>233</v>
      </c>
      <c r="M123" s="109">
        <v>234</v>
      </c>
      <c r="N123" s="109">
        <v>235</v>
      </c>
      <c r="O123" s="109">
        <v>236</v>
      </c>
      <c r="P123" s="109">
        <v>237</v>
      </c>
      <c r="Q123" s="109">
        <v>238</v>
      </c>
      <c r="R123" s="109">
        <v>239</v>
      </c>
    </row>
    <row r="124" spans="1:18">
      <c r="A124" s="109" t="s">
        <v>1160</v>
      </c>
      <c r="B124" s="109" t="s">
        <v>1167</v>
      </c>
      <c r="C124" s="109" t="s">
        <v>762</v>
      </c>
      <c r="D124" s="109" t="s">
        <v>762</v>
      </c>
      <c r="E124" s="109">
        <v>129</v>
      </c>
      <c r="F124" s="109">
        <v>130</v>
      </c>
      <c r="G124" s="109">
        <v>131</v>
      </c>
      <c r="H124" s="109">
        <v>132</v>
      </c>
      <c r="I124" s="109">
        <v>157</v>
      </c>
      <c r="J124" s="109">
        <v>158</v>
      </c>
      <c r="K124" s="109">
        <v>181</v>
      </c>
      <c r="L124" s="109">
        <v>233</v>
      </c>
      <c r="M124" s="109">
        <v>234</v>
      </c>
      <c r="N124" s="109">
        <v>235</v>
      </c>
      <c r="O124" s="109">
        <v>236</v>
      </c>
      <c r="P124" s="109">
        <v>237</v>
      </c>
      <c r="Q124" s="109">
        <v>238</v>
      </c>
      <c r="R124" s="109">
        <v>239</v>
      </c>
    </row>
    <row r="125" spans="1:18">
      <c r="A125" s="109" t="s">
        <v>1160</v>
      </c>
      <c r="B125" s="109" t="s">
        <v>1168</v>
      </c>
      <c r="C125" s="109" t="s">
        <v>762</v>
      </c>
      <c r="D125" s="109" t="s">
        <v>762</v>
      </c>
      <c r="E125" s="109">
        <v>129</v>
      </c>
      <c r="F125" s="109">
        <v>130</v>
      </c>
      <c r="G125" s="109">
        <v>131</v>
      </c>
      <c r="H125" s="109">
        <v>132</v>
      </c>
      <c r="I125" s="109">
        <v>157</v>
      </c>
      <c r="J125" s="109">
        <v>158</v>
      </c>
      <c r="K125" s="109">
        <v>181</v>
      </c>
      <c r="L125" s="109">
        <v>233</v>
      </c>
      <c r="M125" s="109">
        <v>234</v>
      </c>
      <c r="N125" s="109">
        <v>235</v>
      </c>
      <c r="O125" s="109">
        <v>236</v>
      </c>
      <c r="P125" s="109">
        <v>237</v>
      </c>
      <c r="Q125" s="109">
        <v>238</v>
      </c>
      <c r="R125" s="109">
        <v>239</v>
      </c>
    </row>
    <row r="126" spans="1:18">
      <c r="A126" s="109" t="s">
        <v>1169</v>
      </c>
      <c r="B126" s="109" t="s">
        <v>1170</v>
      </c>
      <c r="C126" s="109" t="s">
        <v>762</v>
      </c>
      <c r="D126" s="109" t="s">
        <v>762</v>
      </c>
      <c r="E126" s="109">
        <v>129</v>
      </c>
      <c r="F126" s="109">
        <v>130</v>
      </c>
      <c r="G126" s="109">
        <v>131</v>
      </c>
      <c r="H126" s="109">
        <v>132</v>
      </c>
      <c r="I126" s="109">
        <v>157</v>
      </c>
      <c r="J126" s="109">
        <v>158</v>
      </c>
      <c r="K126" s="109">
        <v>181</v>
      </c>
      <c r="L126" s="109">
        <v>233</v>
      </c>
      <c r="M126" s="109">
        <v>234</v>
      </c>
      <c r="N126" s="109">
        <v>235</v>
      </c>
      <c r="O126" s="109">
        <v>236</v>
      </c>
      <c r="P126" s="109">
        <v>237</v>
      </c>
      <c r="Q126" s="109">
        <v>238</v>
      </c>
      <c r="R126" s="109">
        <v>239</v>
      </c>
    </row>
    <row r="127" spans="1:18">
      <c r="A127" s="109" t="s">
        <v>1169</v>
      </c>
      <c r="B127" s="109" t="s">
        <v>1172</v>
      </c>
      <c r="C127" s="109" t="s">
        <v>762</v>
      </c>
      <c r="D127" s="109" t="s">
        <v>762</v>
      </c>
      <c r="E127" s="109">
        <v>129</v>
      </c>
      <c r="F127" s="109">
        <v>130</v>
      </c>
      <c r="G127" s="109">
        <v>131</v>
      </c>
      <c r="H127" s="109">
        <v>132</v>
      </c>
      <c r="I127" s="109">
        <v>157</v>
      </c>
      <c r="J127" s="109">
        <v>158</v>
      </c>
      <c r="K127" s="109">
        <v>181</v>
      </c>
      <c r="L127" s="109">
        <v>233</v>
      </c>
      <c r="M127" s="109">
        <v>234</v>
      </c>
      <c r="N127" s="109">
        <v>235</v>
      </c>
      <c r="O127" s="109">
        <v>236</v>
      </c>
      <c r="P127" s="109">
        <v>237</v>
      </c>
      <c r="Q127" s="109">
        <v>238</v>
      </c>
      <c r="R127" s="109">
        <v>239</v>
      </c>
    </row>
    <row r="128" spans="1:18">
      <c r="A128" s="109" t="s">
        <v>1169</v>
      </c>
      <c r="B128" s="109" t="s">
        <v>1174</v>
      </c>
      <c r="C128" s="109" t="s">
        <v>762</v>
      </c>
      <c r="D128" s="109" t="s">
        <v>762</v>
      </c>
      <c r="E128" s="109">
        <v>129</v>
      </c>
      <c r="F128" s="109">
        <v>130</v>
      </c>
      <c r="G128" s="109">
        <v>131</v>
      </c>
      <c r="H128" s="109">
        <v>132</v>
      </c>
      <c r="I128" s="109">
        <v>157</v>
      </c>
      <c r="J128" s="109">
        <v>158</v>
      </c>
      <c r="K128" s="109">
        <v>181</v>
      </c>
      <c r="L128" s="109">
        <v>233</v>
      </c>
      <c r="M128" s="109">
        <v>234</v>
      </c>
      <c r="N128" s="109">
        <v>235</v>
      </c>
      <c r="O128" s="109">
        <v>236</v>
      </c>
      <c r="P128" s="109">
        <v>237</v>
      </c>
      <c r="Q128" s="109">
        <v>238</v>
      </c>
      <c r="R128" s="109">
        <v>239</v>
      </c>
    </row>
    <row r="129" spans="1:18">
      <c r="A129" s="109" t="s">
        <v>1176</v>
      </c>
      <c r="B129" s="109" t="s">
        <v>1181</v>
      </c>
      <c r="C129" s="109" t="s">
        <v>762</v>
      </c>
      <c r="D129" s="109" t="s">
        <v>762</v>
      </c>
      <c r="E129" s="109">
        <v>129</v>
      </c>
      <c r="F129" s="109">
        <v>130</v>
      </c>
      <c r="G129" s="109">
        <v>131</v>
      </c>
      <c r="H129" s="109">
        <v>132</v>
      </c>
      <c r="I129" s="109">
        <v>157</v>
      </c>
      <c r="J129" s="109">
        <v>158</v>
      </c>
      <c r="K129" s="109">
        <v>181</v>
      </c>
      <c r="L129" s="109">
        <v>233</v>
      </c>
      <c r="M129" s="109">
        <v>234</v>
      </c>
      <c r="N129" s="109">
        <v>235</v>
      </c>
      <c r="O129" s="109">
        <v>236</v>
      </c>
      <c r="P129" s="109">
        <v>237</v>
      </c>
      <c r="Q129" s="109">
        <v>238</v>
      </c>
      <c r="R129" s="109">
        <v>239</v>
      </c>
    </row>
    <row r="130" spans="1:18">
      <c r="A130" s="109" t="s">
        <v>1176</v>
      </c>
      <c r="B130" s="109" t="s">
        <v>1183</v>
      </c>
      <c r="C130" s="109" t="s">
        <v>762</v>
      </c>
      <c r="D130" s="109" t="s">
        <v>762</v>
      </c>
      <c r="E130" s="109">
        <v>129</v>
      </c>
      <c r="F130" s="109">
        <v>130</v>
      </c>
      <c r="G130" s="109">
        <v>131</v>
      </c>
      <c r="H130" s="109">
        <v>132</v>
      </c>
      <c r="I130" s="109">
        <v>157</v>
      </c>
      <c r="J130" s="109">
        <v>158</v>
      </c>
      <c r="K130" s="109">
        <v>181</v>
      </c>
      <c r="L130" s="109">
        <v>233</v>
      </c>
      <c r="M130" s="109">
        <v>234</v>
      </c>
      <c r="N130" s="109">
        <v>235</v>
      </c>
      <c r="O130" s="109">
        <v>236</v>
      </c>
      <c r="P130" s="109">
        <v>237</v>
      </c>
      <c r="Q130" s="109">
        <v>238</v>
      </c>
      <c r="R130" s="109">
        <v>239</v>
      </c>
    </row>
    <row r="131" spans="1:18">
      <c r="A131" s="109" t="s">
        <v>1176</v>
      </c>
      <c r="B131" s="109" t="s">
        <v>1185</v>
      </c>
      <c r="C131" s="109" t="s">
        <v>762</v>
      </c>
      <c r="D131" s="109" t="s">
        <v>762</v>
      </c>
      <c r="E131" s="109">
        <v>129</v>
      </c>
      <c r="F131" s="109">
        <v>130</v>
      </c>
      <c r="G131" s="109">
        <v>131</v>
      </c>
      <c r="H131" s="109">
        <v>132</v>
      </c>
      <c r="I131" s="109">
        <v>157</v>
      </c>
      <c r="J131" s="109">
        <v>158</v>
      </c>
      <c r="K131" s="109">
        <v>181</v>
      </c>
      <c r="L131" s="109">
        <v>233</v>
      </c>
      <c r="M131" s="109">
        <v>234</v>
      </c>
      <c r="N131" s="109">
        <v>235</v>
      </c>
      <c r="O131" s="109">
        <v>236</v>
      </c>
      <c r="P131" s="109">
        <v>237</v>
      </c>
      <c r="Q131" s="109">
        <v>238</v>
      </c>
      <c r="R131" s="109">
        <v>239</v>
      </c>
    </row>
    <row r="132" spans="1:18">
      <c r="A132" s="109" t="s">
        <v>1176</v>
      </c>
      <c r="B132" s="109" t="s">
        <v>1186</v>
      </c>
      <c r="C132" s="109" t="s">
        <v>762</v>
      </c>
      <c r="D132" s="109" t="s">
        <v>762</v>
      </c>
      <c r="E132" s="109">
        <v>129</v>
      </c>
      <c r="F132" s="109">
        <v>130</v>
      </c>
      <c r="G132" s="109">
        <v>131</v>
      </c>
      <c r="H132" s="109">
        <v>132</v>
      </c>
      <c r="I132" s="109">
        <v>157</v>
      </c>
      <c r="J132" s="109">
        <v>158</v>
      </c>
      <c r="K132" s="109">
        <v>181</v>
      </c>
      <c r="L132" s="109">
        <v>233</v>
      </c>
      <c r="M132" s="109">
        <v>234</v>
      </c>
      <c r="N132" s="109">
        <v>235</v>
      </c>
      <c r="O132" s="109">
        <v>236</v>
      </c>
      <c r="P132" s="109">
        <v>237</v>
      </c>
      <c r="Q132" s="109">
        <v>238</v>
      </c>
      <c r="R132" s="109">
        <v>239</v>
      </c>
    </row>
    <row r="133" spans="1:18">
      <c r="A133" s="109" t="s">
        <v>1176</v>
      </c>
      <c r="B133" s="109" t="s">
        <v>1188</v>
      </c>
      <c r="C133" s="109" t="s">
        <v>762</v>
      </c>
      <c r="D133" s="109" t="s">
        <v>762</v>
      </c>
      <c r="E133" s="109">
        <v>129</v>
      </c>
      <c r="F133" s="109">
        <v>130</v>
      </c>
      <c r="G133" s="109">
        <v>131</v>
      </c>
      <c r="H133" s="109">
        <v>132</v>
      </c>
      <c r="I133" s="109">
        <v>157</v>
      </c>
      <c r="J133" s="109">
        <v>158</v>
      </c>
      <c r="K133" s="109">
        <v>181</v>
      </c>
      <c r="L133" s="109">
        <v>233</v>
      </c>
      <c r="M133" s="109">
        <v>234</v>
      </c>
      <c r="N133" s="109">
        <v>235</v>
      </c>
      <c r="O133" s="109">
        <v>236</v>
      </c>
      <c r="P133" s="109">
        <v>237</v>
      </c>
      <c r="Q133" s="109">
        <v>238</v>
      </c>
      <c r="R133" s="109">
        <v>239</v>
      </c>
    </row>
    <row r="134" spans="1:18">
      <c r="A134" s="109" t="s">
        <v>1176</v>
      </c>
      <c r="B134" s="109" t="s">
        <v>1189</v>
      </c>
      <c r="C134" s="109" t="s">
        <v>762</v>
      </c>
      <c r="D134" s="109" t="s">
        <v>762</v>
      </c>
      <c r="E134" s="109">
        <v>129</v>
      </c>
      <c r="F134" s="109">
        <v>130</v>
      </c>
      <c r="G134" s="109">
        <v>131</v>
      </c>
      <c r="H134" s="109">
        <v>132</v>
      </c>
      <c r="I134" s="109">
        <v>157</v>
      </c>
      <c r="J134" s="109">
        <v>158</v>
      </c>
      <c r="K134" s="109">
        <v>181</v>
      </c>
      <c r="L134" s="109">
        <v>233</v>
      </c>
      <c r="M134" s="109">
        <v>234</v>
      </c>
      <c r="N134" s="109">
        <v>235</v>
      </c>
      <c r="O134" s="109">
        <v>236</v>
      </c>
      <c r="P134" s="109">
        <v>237</v>
      </c>
      <c r="Q134" s="109">
        <v>238</v>
      </c>
      <c r="R134" s="109">
        <v>239</v>
      </c>
    </row>
    <row r="135" spans="1:18">
      <c r="A135" s="109" t="s">
        <v>1176</v>
      </c>
      <c r="B135" s="109" t="s">
        <v>1191</v>
      </c>
      <c r="C135" s="109" t="s">
        <v>762</v>
      </c>
      <c r="D135" s="109" t="s">
        <v>762</v>
      </c>
      <c r="E135" s="109">
        <v>129</v>
      </c>
      <c r="F135" s="109">
        <v>130</v>
      </c>
      <c r="G135" s="109">
        <v>131</v>
      </c>
      <c r="H135" s="109">
        <v>132</v>
      </c>
      <c r="I135" s="109">
        <v>157</v>
      </c>
      <c r="J135" s="109">
        <v>158</v>
      </c>
      <c r="K135" s="109">
        <v>181</v>
      </c>
      <c r="L135" s="109">
        <v>233</v>
      </c>
      <c r="M135" s="109">
        <v>234</v>
      </c>
      <c r="N135" s="109">
        <v>235</v>
      </c>
      <c r="O135" s="109">
        <v>236</v>
      </c>
      <c r="P135" s="109">
        <v>237</v>
      </c>
      <c r="Q135" s="109">
        <v>238</v>
      </c>
      <c r="R135" s="109">
        <v>239</v>
      </c>
    </row>
    <row r="136" spans="1:18">
      <c r="A136" s="109" t="s">
        <v>1207</v>
      </c>
      <c r="B136" s="109" t="s">
        <v>1214</v>
      </c>
      <c r="C136" s="109" t="s">
        <v>762</v>
      </c>
      <c r="D136" s="109" t="s">
        <v>762</v>
      </c>
      <c r="E136" s="109">
        <v>129</v>
      </c>
      <c r="F136" s="109">
        <v>130</v>
      </c>
      <c r="G136" s="109">
        <v>131</v>
      </c>
      <c r="H136" s="109">
        <v>132</v>
      </c>
      <c r="I136" s="109">
        <v>157</v>
      </c>
      <c r="J136" s="109">
        <v>158</v>
      </c>
      <c r="K136" s="109">
        <v>181</v>
      </c>
      <c r="L136" s="109">
        <v>233</v>
      </c>
      <c r="M136" s="109">
        <v>234</v>
      </c>
      <c r="N136" s="109">
        <v>235</v>
      </c>
      <c r="O136" s="109">
        <v>236</v>
      </c>
      <c r="P136" s="109">
        <v>237</v>
      </c>
      <c r="Q136" s="109">
        <v>238</v>
      </c>
      <c r="R136" s="109">
        <v>239</v>
      </c>
    </row>
    <row r="137" spans="1:18">
      <c r="A137" s="109" t="s">
        <v>1207</v>
      </c>
      <c r="B137" s="109" t="s">
        <v>1215</v>
      </c>
      <c r="C137" s="109" t="s">
        <v>762</v>
      </c>
      <c r="D137" s="109" t="s">
        <v>762</v>
      </c>
      <c r="E137" s="109">
        <v>129</v>
      </c>
      <c r="F137" s="109">
        <v>130</v>
      </c>
      <c r="G137" s="109">
        <v>131</v>
      </c>
      <c r="H137" s="109">
        <v>132</v>
      </c>
      <c r="I137" s="109">
        <v>157</v>
      </c>
      <c r="J137" s="109">
        <v>158</v>
      </c>
      <c r="K137" s="109">
        <v>181</v>
      </c>
      <c r="L137" s="109">
        <v>233</v>
      </c>
      <c r="M137" s="109">
        <v>234</v>
      </c>
      <c r="N137" s="109">
        <v>235</v>
      </c>
      <c r="O137" s="109">
        <v>236</v>
      </c>
      <c r="P137" s="109">
        <v>237</v>
      </c>
      <c r="Q137" s="109">
        <v>238</v>
      </c>
      <c r="R137" s="109">
        <v>239</v>
      </c>
    </row>
    <row r="138" spans="1:18">
      <c r="A138" s="109" t="s">
        <v>1207</v>
      </c>
      <c r="B138" s="109" t="s">
        <v>1216</v>
      </c>
      <c r="C138" s="109" t="s">
        <v>762</v>
      </c>
      <c r="D138" s="109" t="s">
        <v>762</v>
      </c>
      <c r="E138" s="109">
        <v>129</v>
      </c>
      <c r="F138" s="109">
        <v>130</v>
      </c>
      <c r="G138" s="109">
        <v>131</v>
      </c>
      <c r="H138" s="109">
        <v>132</v>
      </c>
      <c r="I138" s="109">
        <v>157</v>
      </c>
      <c r="J138" s="109">
        <v>158</v>
      </c>
      <c r="K138" s="109">
        <v>181</v>
      </c>
      <c r="L138" s="109">
        <v>233</v>
      </c>
      <c r="M138" s="109">
        <v>234</v>
      </c>
      <c r="N138" s="109">
        <v>235</v>
      </c>
      <c r="O138" s="109">
        <v>236</v>
      </c>
      <c r="P138" s="109">
        <v>237</v>
      </c>
      <c r="Q138" s="109">
        <v>238</v>
      </c>
      <c r="R138" s="109">
        <v>239</v>
      </c>
    </row>
    <row r="139" spans="1:18">
      <c r="A139" s="109" t="s">
        <v>1207</v>
      </c>
      <c r="B139" s="109" t="s">
        <v>1208</v>
      </c>
      <c r="C139" s="109" t="s">
        <v>762</v>
      </c>
      <c r="D139" s="109" t="s">
        <v>762</v>
      </c>
      <c r="E139" s="109">
        <v>129</v>
      </c>
      <c r="F139" s="109">
        <v>130</v>
      </c>
      <c r="G139" s="109">
        <v>131</v>
      </c>
      <c r="H139" s="109">
        <v>132</v>
      </c>
      <c r="I139" s="109">
        <v>157</v>
      </c>
      <c r="J139" s="109">
        <v>158</v>
      </c>
      <c r="K139" s="109">
        <v>181</v>
      </c>
      <c r="L139" s="109">
        <v>233</v>
      </c>
      <c r="M139" s="109">
        <v>234</v>
      </c>
      <c r="N139" s="109">
        <v>235</v>
      </c>
      <c r="O139" s="109">
        <v>236</v>
      </c>
      <c r="P139" s="109">
        <v>237</v>
      </c>
      <c r="Q139" s="109">
        <v>238</v>
      </c>
      <c r="R139" s="109">
        <v>239</v>
      </c>
    </row>
    <row r="140" spans="1:18">
      <c r="A140" s="109" t="s">
        <v>1207</v>
      </c>
      <c r="B140" s="109" t="s">
        <v>1210</v>
      </c>
      <c r="C140" s="109" t="s">
        <v>762</v>
      </c>
      <c r="D140" s="109" t="s">
        <v>762</v>
      </c>
      <c r="E140" s="109">
        <v>129</v>
      </c>
      <c r="F140" s="109">
        <v>130</v>
      </c>
      <c r="G140" s="109">
        <v>131</v>
      </c>
      <c r="H140" s="109">
        <v>132</v>
      </c>
      <c r="I140" s="109">
        <v>157</v>
      </c>
      <c r="J140" s="109">
        <v>158</v>
      </c>
      <c r="K140" s="109">
        <v>181</v>
      </c>
      <c r="L140" s="109">
        <v>233</v>
      </c>
      <c r="M140" s="109">
        <v>234</v>
      </c>
      <c r="N140" s="109">
        <v>235</v>
      </c>
      <c r="O140" s="109">
        <v>236</v>
      </c>
      <c r="P140" s="109">
        <v>237</v>
      </c>
      <c r="Q140" s="109">
        <v>238</v>
      </c>
      <c r="R140" s="109">
        <v>239</v>
      </c>
    </row>
    <row r="141" spans="1:18">
      <c r="A141" s="109" t="s">
        <v>1207</v>
      </c>
      <c r="B141" s="109" t="s">
        <v>1212</v>
      </c>
      <c r="C141" s="109" t="s">
        <v>762</v>
      </c>
      <c r="D141" s="109" t="s">
        <v>762</v>
      </c>
      <c r="E141" s="109">
        <v>129</v>
      </c>
      <c r="F141" s="109">
        <v>130</v>
      </c>
      <c r="G141" s="109">
        <v>131</v>
      </c>
      <c r="H141" s="109">
        <v>132</v>
      </c>
      <c r="I141" s="109">
        <v>157</v>
      </c>
      <c r="J141" s="109">
        <v>158</v>
      </c>
      <c r="K141" s="109">
        <v>181</v>
      </c>
      <c r="L141" s="109">
        <v>233</v>
      </c>
      <c r="M141" s="109">
        <v>234</v>
      </c>
      <c r="N141" s="109">
        <v>235</v>
      </c>
      <c r="O141" s="109">
        <v>236</v>
      </c>
      <c r="P141" s="109">
        <v>237</v>
      </c>
      <c r="Q141" s="109">
        <v>238</v>
      </c>
      <c r="R141" s="109">
        <v>239</v>
      </c>
    </row>
    <row r="142" spans="1:18">
      <c r="A142" s="109" t="s">
        <v>1218</v>
      </c>
      <c r="B142" s="109" t="s">
        <v>1219</v>
      </c>
      <c r="C142" s="109" t="s">
        <v>762</v>
      </c>
      <c r="D142" s="109" t="s">
        <v>762</v>
      </c>
      <c r="E142" s="109">
        <v>129</v>
      </c>
      <c r="F142" s="109">
        <v>130</v>
      </c>
      <c r="G142" s="109">
        <v>131</v>
      </c>
      <c r="H142" s="109">
        <v>132</v>
      </c>
      <c r="I142" s="109">
        <v>157</v>
      </c>
      <c r="J142" s="109">
        <v>158</v>
      </c>
      <c r="K142" s="109">
        <v>181</v>
      </c>
      <c r="L142" s="109">
        <v>233</v>
      </c>
      <c r="M142" s="109">
        <v>234</v>
      </c>
      <c r="N142" s="109">
        <v>235</v>
      </c>
      <c r="O142" s="109">
        <v>236</v>
      </c>
      <c r="P142" s="109">
        <v>237</v>
      </c>
      <c r="Q142" s="109">
        <v>238</v>
      </c>
      <c r="R142" s="109">
        <v>239</v>
      </c>
    </row>
    <row r="143" spans="1:18">
      <c r="A143" s="109" t="s">
        <v>1218</v>
      </c>
      <c r="B143" s="109" t="s">
        <v>1221</v>
      </c>
      <c r="C143" s="109" t="s">
        <v>762</v>
      </c>
      <c r="D143" s="109" t="s">
        <v>762</v>
      </c>
      <c r="E143" s="109">
        <v>129</v>
      </c>
      <c r="F143" s="109">
        <v>130</v>
      </c>
      <c r="G143" s="109">
        <v>131</v>
      </c>
      <c r="H143" s="109">
        <v>132</v>
      </c>
      <c r="I143" s="109">
        <v>157</v>
      </c>
      <c r="J143" s="109">
        <v>158</v>
      </c>
      <c r="K143" s="109">
        <v>181</v>
      </c>
      <c r="L143" s="109">
        <v>233</v>
      </c>
      <c r="M143" s="109">
        <v>234</v>
      </c>
      <c r="N143" s="109">
        <v>235</v>
      </c>
      <c r="O143" s="109">
        <v>236</v>
      </c>
      <c r="P143" s="109">
        <v>237</v>
      </c>
      <c r="Q143" s="109">
        <v>238</v>
      </c>
      <c r="R143" s="109">
        <v>239</v>
      </c>
    </row>
    <row r="144" spans="1:18">
      <c r="A144" s="109" t="s">
        <v>1226</v>
      </c>
      <c r="B144" s="109" t="s">
        <v>1231</v>
      </c>
      <c r="C144" s="109" t="s">
        <v>762</v>
      </c>
      <c r="D144" s="109" t="s">
        <v>762</v>
      </c>
      <c r="E144" s="109">
        <v>129</v>
      </c>
      <c r="F144" s="109">
        <v>130</v>
      </c>
      <c r="G144" s="109">
        <v>131</v>
      </c>
      <c r="H144" s="109">
        <v>132</v>
      </c>
      <c r="I144" s="109">
        <v>157</v>
      </c>
      <c r="J144" s="109">
        <v>158</v>
      </c>
      <c r="K144" s="109">
        <v>181</v>
      </c>
      <c r="L144" s="109">
        <v>233</v>
      </c>
      <c r="M144" s="109">
        <v>234</v>
      </c>
      <c r="N144" s="109">
        <v>235</v>
      </c>
      <c r="O144" s="109">
        <v>236</v>
      </c>
      <c r="P144" s="109">
        <v>237</v>
      </c>
      <c r="Q144" s="109">
        <v>238</v>
      </c>
      <c r="R144" s="109">
        <v>239</v>
      </c>
    </row>
    <row r="145" spans="1:18">
      <c r="A145" s="109" t="s">
        <v>1226</v>
      </c>
      <c r="B145" s="109" t="s">
        <v>1233</v>
      </c>
      <c r="C145" s="109" t="s">
        <v>762</v>
      </c>
      <c r="D145" s="109" t="s">
        <v>762</v>
      </c>
      <c r="E145" s="109">
        <v>129</v>
      </c>
      <c r="F145" s="109">
        <v>130</v>
      </c>
      <c r="G145" s="109">
        <v>131</v>
      </c>
      <c r="H145" s="109">
        <v>132</v>
      </c>
      <c r="I145" s="109">
        <v>157</v>
      </c>
      <c r="J145" s="109">
        <v>158</v>
      </c>
      <c r="K145" s="109">
        <v>181</v>
      </c>
      <c r="L145" s="109">
        <v>233</v>
      </c>
      <c r="M145" s="109">
        <v>234</v>
      </c>
      <c r="N145" s="109">
        <v>235</v>
      </c>
      <c r="O145" s="109">
        <v>236</v>
      </c>
      <c r="P145" s="109">
        <v>237</v>
      </c>
      <c r="Q145" s="109">
        <v>238</v>
      </c>
      <c r="R145" s="109">
        <v>239</v>
      </c>
    </row>
    <row r="146" spans="1:18">
      <c r="A146" s="109" t="s">
        <v>1226</v>
      </c>
      <c r="B146" s="109" t="s">
        <v>1234</v>
      </c>
      <c r="C146" s="109" t="s">
        <v>762</v>
      </c>
      <c r="D146" s="109" t="s">
        <v>762</v>
      </c>
      <c r="E146" s="109">
        <v>129</v>
      </c>
      <c r="F146" s="109">
        <v>130</v>
      </c>
      <c r="G146" s="109">
        <v>131</v>
      </c>
      <c r="H146" s="109">
        <v>132</v>
      </c>
      <c r="I146" s="109">
        <v>157</v>
      </c>
      <c r="J146" s="109">
        <v>158</v>
      </c>
      <c r="K146" s="109">
        <v>181</v>
      </c>
      <c r="L146" s="109">
        <v>233</v>
      </c>
      <c r="M146" s="109">
        <v>234</v>
      </c>
      <c r="N146" s="109">
        <v>235</v>
      </c>
      <c r="O146" s="109">
        <v>236</v>
      </c>
      <c r="P146" s="109">
        <v>237</v>
      </c>
      <c r="Q146" s="109">
        <v>238</v>
      </c>
      <c r="R146" s="109">
        <v>239</v>
      </c>
    </row>
    <row r="147" spans="1:18">
      <c r="A147" s="109" t="s">
        <v>1236</v>
      </c>
      <c r="B147" s="109" t="s">
        <v>1237</v>
      </c>
      <c r="C147" s="109" t="s">
        <v>762</v>
      </c>
      <c r="D147" s="109" t="s">
        <v>762</v>
      </c>
      <c r="E147" s="109">
        <v>129</v>
      </c>
      <c r="F147" s="109">
        <v>130</v>
      </c>
      <c r="G147" s="109">
        <v>131</v>
      </c>
      <c r="H147" s="109">
        <v>132</v>
      </c>
      <c r="I147" s="109">
        <v>157</v>
      </c>
      <c r="J147" s="109">
        <v>158</v>
      </c>
      <c r="K147" s="109">
        <v>181</v>
      </c>
      <c r="L147" s="109">
        <v>233</v>
      </c>
      <c r="M147" s="109">
        <v>234</v>
      </c>
      <c r="N147" s="109">
        <v>235</v>
      </c>
      <c r="O147" s="109">
        <v>236</v>
      </c>
      <c r="P147" s="109">
        <v>237</v>
      </c>
      <c r="Q147" s="109">
        <v>238</v>
      </c>
      <c r="R147" s="109">
        <v>239</v>
      </c>
    </row>
    <row r="148" spans="1:18">
      <c r="A148" s="109" t="s">
        <v>1236</v>
      </c>
      <c r="B148" s="109" t="s">
        <v>1239</v>
      </c>
      <c r="C148" s="109" t="s">
        <v>762</v>
      </c>
      <c r="D148" s="109" t="s">
        <v>762</v>
      </c>
      <c r="E148" s="109">
        <v>129</v>
      </c>
      <c r="F148" s="109">
        <v>130</v>
      </c>
      <c r="G148" s="109">
        <v>131</v>
      </c>
      <c r="H148" s="109">
        <v>132</v>
      </c>
      <c r="I148" s="109">
        <v>157</v>
      </c>
      <c r="J148" s="109">
        <v>158</v>
      </c>
      <c r="K148" s="109">
        <v>181</v>
      </c>
      <c r="L148" s="109">
        <v>233</v>
      </c>
      <c r="M148" s="109">
        <v>234</v>
      </c>
      <c r="N148" s="109">
        <v>235</v>
      </c>
      <c r="O148" s="109">
        <v>236</v>
      </c>
      <c r="P148" s="109">
        <v>237</v>
      </c>
      <c r="Q148" s="109">
        <v>238</v>
      </c>
      <c r="R148" s="109">
        <v>239</v>
      </c>
    </row>
    <row r="149" spans="1:18">
      <c r="A149" s="109" t="s">
        <v>1236</v>
      </c>
      <c r="B149" s="109" t="s">
        <v>1240</v>
      </c>
      <c r="C149" s="109" t="s">
        <v>762</v>
      </c>
      <c r="D149" s="109" t="s">
        <v>762</v>
      </c>
      <c r="E149" s="109">
        <v>129</v>
      </c>
      <c r="F149" s="109">
        <v>130</v>
      </c>
      <c r="G149" s="109">
        <v>131</v>
      </c>
      <c r="H149" s="109">
        <v>132</v>
      </c>
      <c r="I149" s="109">
        <v>157</v>
      </c>
      <c r="J149" s="109">
        <v>158</v>
      </c>
      <c r="K149" s="109">
        <v>181</v>
      </c>
      <c r="L149" s="109">
        <v>233</v>
      </c>
      <c r="M149" s="109">
        <v>234</v>
      </c>
      <c r="N149" s="109">
        <v>235</v>
      </c>
      <c r="O149" s="109">
        <v>236</v>
      </c>
      <c r="P149" s="109">
        <v>237</v>
      </c>
      <c r="Q149" s="109">
        <v>238</v>
      </c>
      <c r="R149" s="109">
        <v>239</v>
      </c>
    </row>
    <row r="150" spans="1:18">
      <c r="A150" s="109" t="s">
        <v>1242</v>
      </c>
      <c r="B150" s="109" t="s">
        <v>1251</v>
      </c>
      <c r="C150" s="109" t="s">
        <v>762</v>
      </c>
      <c r="D150" s="109" t="s">
        <v>762</v>
      </c>
      <c r="E150" s="109">
        <v>129</v>
      </c>
      <c r="F150" s="109">
        <v>130</v>
      </c>
      <c r="G150" s="109">
        <v>131</v>
      </c>
      <c r="H150" s="109">
        <v>132</v>
      </c>
      <c r="I150" s="109">
        <v>157</v>
      </c>
      <c r="J150" s="109">
        <v>158</v>
      </c>
      <c r="K150" s="109">
        <v>181</v>
      </c>
      <c r="L150" s="109">
        <v>233</v>
      </c>
      <c r="M150" s="109">
        <v>234</v>
      </c>
      <c r="N150" s="109">
        <v>235</v>
      </c>
      <c r="O150" s="109">
        <v>236</v>
      </c>
      <c r="P150" s="109">
        <v>237</v>
      </c>
      <c r="Q150" s="109">
        <v>238</v>
      </c>
      <c r="R150" s="109">
        <v>239</v>
      </c>
    </row>
    <row r="151" spans="1:18">
      <c r="A151" s="109" t="s">
        <v>1242</v>
      </c>
      <c r="B151" s="109" t="s">
        <v>1252</v>
      </c>
      <c r="C151" s="109" t="s">
        <v>762</v>
      </c>
      <c r="D151" s="109" t="s">
        <v>762</v>
      </c>
      <c r="E151" s="109">
        <v>129</v>
      </c>
      <c r="F151" s="109">
        <v>130</v>
      </c>
      <c r="G151" s="109">
        <v>131</v>
      </c>
      <c r="H151" s="109">
        <v>132</v>
      </c>
      <c r="I151" s="109">
        <v>157</v>
      </c>
      <c r="J151" s="109">
        <v>158</v>
      </c>
      <c r="K151" s="109">
        <v>181</v>
      </c>
      <c r="L151" s="109">
        <v>233</v>
      </c>
      <c r="M151" s="109">
        <v>234</v>
      </c>
      <c r="N151" s="109">
        <v>235</v>
      </c>
      <c r="O151" s="109">
        <v>236</v>
      </c>
      <c r="P151" s="109">
        <v>237</v>
      </c>
      <c r="Q151" s="109">
        <v>238</v>
      </c>
      <c r="R151" s="109">
        <v>239</v>
      </c>
    </row>
    <row r="152" spans="1:18">
      <c r="A152" s="109" t="s">
        <v>1242</v>
      </c>
      <c r="B152" s="109" t="s">
        <v>1254</v>
      </c>
      <c r="C152" s="109" t="s">
        <v>762</v>
      </c>
      <c r="D152" s="109" t="s">
        <v>762</v>
      </c>
      <c r="E152" s="109">
        <v>129</v>
      </c>
      <c r="F152" s="109">
        <v>130</v>
      </c>
      <c r="G152" s="109">
        <v>131</v>
      </c>
      <c r="H152" s="109">
        <v>132</v>
      </c>
      <c r="I152" s="109">
        <v>157</v>
      </c>
      <c r="J152" s="109">
        <v>158</v>
      </c>
      <c r="K152" s="109">
        <v>181</v>
      </c>
      <c r="L152" s="109">
        <v>233</v>
      </c>
      <c r="M152" s="109">
        <v>234</v>
      </c>
      <c r="N152" s="109">
        <v>235</v>
      </c>
      <c r="O152" s="109">
        <v>236</v>
      </c>
      <c r="P152" s="109">
        <v>237</v>
      </c>
      <c r="Q152" s="109">
        <v>238</v>
      </c>
      <c r="R152" s="109">
        <v>239</v>
      </c>
    </row>
    <row r="153" spans="1:18">
      <c r="A153" s="109" t="s">
        <v>1242</v>
      </c>
      <c r="B153" s="109" t="s">
        <v>1255</v>
      </c>
      <c r="C153" s="109" t="s">
        <v>762</v>
      </c>
      <c r="D153" s="109" t="s">
        <v>762</v>
      </c>
      <c r="E153" s="109">
        <v>129</v>
      </c>
      <c r="F153" s="109">
        <v>130</v>
      </c>
      <c r="G153" s="109">
        <v>131</v>
      </c>
      <c r="H153" s="109">
        <v>132</v>
      </c>
      <c r="I153" s="109">
        <v>157</v>
      </c>
      <c r="J153" s="109">
        <v>158</v>
      </c>
      <c r="K153" s="109">
        <v>181</v>
      </c>
      <c r="L153" s="109">
        <v>233</v>
      </c>
      <c r="M153" s="109">
        <v>234</v>
      </c>
      <c r="N153" s="109">
        <v>235</v>
      </c>
      <c r="O153" s="109">
        <v>236</v>
      </c>
      <c r="P153" s="109">
        <v>237</v>
      </c>
      <c r="Q153" s="109">
        <v>238</v>
      </c>
      <c r="R153" s="109">
        <v>239</v>
      </c>
    </row>
    <row r="154" spans="1:18">
      <c r="A154" s="109" t="s">
        <v>1242</v>
      </c>
      <c r="B154" s="109" t="s">
        <v>1256</v>
      </c>
      <c r="C154" s="109" t="s">
        <v>762</v>
      </c>
      <c r="D154" s="109" t="s">
        <v>762</v>
      </c>
      <c r="E154" s="109">
        <v>129</v>
      </c>
      <c r="F154" s="109">
        <v>130</v>
      </c>
      <c r="G154" s="109">
        <v>131</v>
      </c>
      <c r="H154" s="109">
        <v>132</v>
      </c>
      <c r="I154" s="109">
        <v>157</v>
      </c>
      <c r="J154" s="109">
        <v>158</v>
      </c>
      <c r="K154" s="109">
        <v>181</v>
      </c>
      <c r="L154" s="109">
        <v>233</v>
      </c>
      <c r="M154" s="109">
        <v>234</v>
      </c>
      <c r="N154" s="109">
        <v>235</v>
      </c>
      <c r="O154" s="109">
        <v>236</v>
      </c>
      <c r="P154" s="109">
        <v>237</v>
      </c>
      <c r="Q154" s="109">
        <v>238</v>
      </c>
      <c r="R154" s="109">
        <v>239</v>
      </c>
    </row>
    <row r="155" spans="1:18">
      <c r="A155" s="109" t="s">
        <v>1242</v>
      </c>
      <c r="B155" s="109" t="s">
        <v>1257</v>
      </c>
      <c r="C155" s="109" t="s">
        <v>762</v>
      </c>
      <c r="D155" s="109" t="s">
        <v>762</v>
      </c>
      <c r="E155" s="109">
        <v>129</v>
      </c>
      <c r="F155" s="109">
        <v>130</v>
      </c>
      <c r="G155" s="109">
        <v>131</v>
      </c>
      <c r="H155" s="109">
        <v>132</v>
      </c>
      <c r="I155" s="109">
        <v>157</v>
      </c>
      <c r="J155" s="109">
        <v>158</v>
      </c>
      <c r="K155" s="109">
        <v>181</v>
      </c>
      <c r="L155" s="109">
        <v>233</v>
      </c>
      <c r="M155" s="109">
        <v>234</v>
      </c>
      <c r="N155" s="109">
        <v>235</v>
      </c>
      <c r="O155" s="109">
        <v>236</v>
      </c>
      <c r="P155" s="109">
        <v>237</v>
      </c>
      <c r="Q155" s="109">
        <v>238</v>
      </c>
      <c r="R155" s="109">
        <v>239</v>
      </c>
    </row>
    <row r="156" spans="1:18">
      <c r="A156" s="109" t="s">
        <v>1242</v>
      </c>
      <c r="B156" s="109" t="s">
        <v>1245</v>
      </c>
      <c r="C156" s="109" t="s">
        <v>762</v>
      </c>
      <c r="D156" s="109" t="s">
        <v>762</v>
      </c>
      <c r="E156" s="109">
        <v>129</v>
      </c>
      <c r="F156" s="109">
        <v>130</v>
      </c>
      <c r="G156" s="109">
        <v>131</v>
      </c>
      <c r="H156" s="109">
        <v>132</v>
      </c>
      <c r="I156" s="109">
        <v>157</v>
      </c>
      <c r="J156" s="109">
        <v>158</v>
      </c>
      <c r="K156" s="109">
        <v>181</v>
      </c>
      <c r="L156" s="109">
        <v>233</v>
      </c>
      <c r="M156" s="109">
        <v>234</v>
      </c>
      <c r="N156" s="109">
        <v>235</v>
      </c>
      <c r="O156" s="109">
        <v>236</v>
      </c>
      <c r="P156" s="109">
        <v>237</v>
      </c>
      <c r="Q156" s="109">
        <v>238</v>
      </c>
      <c r="R156" s="109">
        <v>239</v>
      </c>
    </row>
    <row r="157" spans="1:18">
      <c r="A157" s="109" t="s">
        <v>1242</v>
      </c>
      <c r="B157" s="109" t="s">
        <v>1247</v>
      </c>
      <c r="C157" s="109" t="s">
        <v>762</v>
      </c>
      <c r="D157" s="109" t="s">
        <v>762</v>
      </c>
      <c r="E157" s="109">
        <v>129</v>
      </c>
      <c r="F157" s="109">
        <v>130</v>
      </c>
      <c r="G157" s="109">
        <v>131</v>
      </c>
      <c r="H157" s="109">
        <v>132</v>
      </c>
      <c r="I157" s="109">
        <v>157</v>
      </c>
      <c r="J157" s="109">
        <v>158</v>
      </c>
      <c r="K157" s="109">
        <v>181</v>
      </c>
      <c r="L157" s="109">
        <v>233</v>
      </c>
      <c r="M157" s="109">
        <v>234</v>
      </c>
      <c r="N157" s="109">
        <v>235</v>
      </c>
      <c r="O157" s="109">
        <v>236</v>
      </c>
      <c r="P157" s="109">
        <v>237</v>
      </c>
      <c r="Q157" s="109">
        <v>238</v>
      </c>
      <c r="R157" s="109">
        <v>239</v>
      </c>
    </row>
    <row r="158" spans="1:18">
      <c r="A158" s="109" t="s">
        <v>1242</v>
      </c>
      <c r="B158" s="109" t="s">
        <v>1249</v>
      </c>
      <c r="C158" s="109" t="s">
        <v>762</v>
      </c>
      <c r="D158" s="109" t="s">
        <v>762</v>
      </c>
      <c r="E158" s="109">
        <v>129</v>
      </c>
      <c r="F158" s="109">
        <v>130</v>
      </c>
      <c r="G158" s="109">
        <v>131</v>
      </c>
      <c r="H158" s="109">
        <v>132</v>
      </c>
      <c r="I158" s="109">
        <v>157</v>
      </c>
      <c r="J158" s="109">
        <v>158</v>
      </c>
      <c r="K158" s="109">
        <v>181</v>
      </c>
      <c r="L158" s="109">
        <v>233</v>
      </c>
      <c r="M158" s="109">
        <v>234</v>
      </c>
      <c r="N158" s="109">
        <v>235</v>
      </c>
      <c r="O158" s="109">
        <v>236</v>
      </c>
      <c r="P158" s="109">
        <v>237</v>
      </c>
      <c r="Q158" s="109">
        <v>238</v>
      </c>
      <c r="R158" s="109">
        <v>239</v>
      </c>
    </row>
    <row r="159" spans="1:18">
      <c r="A159" s="109" t="s">
        <v>1260</v>
      </c>
      <c r="B159" s="109" t="s">
        <v>1261</v>
      </c>
      <c r="C159" s="109" t="s">
        <v>762</v>
      </c>
      <c r="D159" s="109" t="s">
        <v>762</v>
      </c>
      <c r="E159" s="109">
        <v>129</v>
      </c>
      <c r="F159" s="109">
        <v>130</v>
      </c>
      <c r="G159" s="109">
        <v>131</v>
      </c>
      <c r="H159" s="109">
        <v>132</v>
      </c>
      <c r="I159" s="109">
        <v>157</v>
      </c>
      <c r="J159" s="109">
        <v>158</v>
      </c>
      <c r="K159" s="109">
        <v>181</v>
      </c>
      <c r="L159" s="109">
        <v>233</v>
      </c>
      <c r="M159" s="109">
        <v>234</v>
      </c>
      <c r="N159" s="109">
        <v>235</v>
      </c>
      <c r="O159" s="109">
        <v>236</v>
      </c>
      <c r="P159" s="109">
        <v>237</v>
      </c>
      <c r="Q159" s="109">
        <v>238</v>
      </c>
      <c r="R159" s="109">
        <v>239</v>
      </c>
    </row>
    <row r="160" spans="1:18">
      <c r="A160" s="109" t="s">
        <v>1260</v>
      </c>
      <c r="B160" s="109" t="s">
        <v>1263</v>
      </c>
      <c r="C160" s="109" t="s">
        <v>762</v>
      </c>
      <c r="D160" s="109" t="s">
        <v>762</v>
      </c>
      <c r="E160" s="109">
        <v>129</v>
      </c>
      <c r="F160" s="109">
        <v>130</v>
      </c>
      <c r="G160" s="109">
        <v>131</v>
      </c>
      <c r="H160" s="109">
        <v>132</v>
      </c>
      <c r="I160" s="109">
        <v>157</v>
      </c>
      <c r="J160" s="109">
        <v>158</v>
      </c>
      <c r="K160" s="109">
        <v>181</v>
      </c>
      <c r="L160" s="109">
        <v>233</v>
      </c>
      <c r="M160" s="109">
        <v>234</v>
      </c>
      <c r="N160" s="109">
        <v>235</v>
      </c>
      <c r="O160" s="109">
        <v>236</v>
      </c>
      <c r="P160" s="109">
        <v>237</v>
      </c>
      <c r="Q160" s="109">
        <v>238</v>
      </c>
      <c r="R160" s="109">
        <v>239</v>
      </c>
    </row>
    <row r="161" spans="1:18">
      <c r="A161" s="109" t="s">
        <v>1266</v>
      </c>
      <c r="B161" s="109" t="s">
        <v>1269</v>
      </c>
      <c r="C161" s="109" t="s">
        <v>762</v>
      </c>
      <c r="D161" s="109" t="s">
        <v>762</v>
      </c>
      <c r="E161" s="109">
        <v>129</v>
      </c>
      <c r="F161" s="109">
        <v>130</v>
      </c>
      <c r="G161" s="109">
        <v>131</v>
      </c>
      <c r="H161" s="109">
        <v>132</v>
      </c>
      <c r="I161" s="109">
        <v>157</v>
      </c>
      <c r="J161" s="109">
        <v>158</v>
      </c>
      <c r="K161" s="109">
        <v>181</v>
      </c>
      <c r="L161" s="109">
        <v>233</v>
      </c>
      <c r="M161" s="109">
        <v>234</v>
      </c>
      <c r="N161" s="109">
        <v>235</v>
      </c>
      <c r="O161" s="109">
        <v>236</v>
      </c>
      <c r="P161" s="109">
        <v>237</v>
      </c>
      <c r="Q161" s="109">
        <v>238</v>
      </c>
      <c r="R161" s="109">
        <v>239</v>
      </c>
    </row>
    <row r="162" spans="1:18">
      <c r="A162" s="109" t="s">
        <v>1266</v>
      </c>
      <c r="B162" s="109" t="s">
        <v>1271</v>
      </c>
      <c r="C162" s="109" t="s">
        <v>762</v>
      </c>
      <c r="D162" s="109" t="s">
        <v>762</v>
      </c>
      <c r="E162" s="109">
        <v>129</v>
      </c>
      <c r="F162" s="109">
        <v>130</v>
      </c>
      <c r="G162" s="109">
        <v>131</v>
      </c>
      <c r="H162" s="109">
        <v>132</v>
      </c>
      <c r="I162" s="109">
        <v>157</v>
      </c>
      <c r="J162" s="109">
        <v>158</v>
      </c>
      <c r="K162" s="109">
        <v>181</v>
      </c>
      <c r="L162" s="109">
        <v>233</v>
      </c>
      <c r="M162" s="109">
        <v>234</v>
      </c>
      <c r="N162" s="109">
        <v>235</v>
      </c>
      <c r="O162" s="109">
        <v>236</v>
      </c>
      <c r="P162" s="109">
        <v>237</v>
      </c>
      <c r="Q162" s="109">
        <v>238</v>
      </c>
      <c r="R162" s="109">
        <v>239</v>
      </c>
    </row>
    <row r="163" spans="1:18">
      <c r="A163" s="109" t="s">
        <v>1266</v>
      </c>
      <c r="B163" s="109" t="s">
        <v>1272</v>
      </c>
      <c r="C163" s="109" t="s">
        <v>762</v>
      </c>
      <c r="D163" s="109" t="s">
        <v>762</v>
      </c>
      <c r="E163" s="109">
        <v>129</v>
      </c>
      <c r="F163" s="109">
        <v>130</v>
      </c>
      <c r="G163" s="109">
        <v>131</v>
      </c>
      <c r="H163" s="109">
        <v>132</v>
      </c>
      <c r="I163" s="109">
        <v>157</v>
      </c>
      <c r="J163" s="109">
        <v>158</v>
      </c>
      <c r="K163" s="109">
        <v>181</v>
      </c>
      <c r="L163" s="109">
        <v>233</v>
      </c>
      <c r="M163" s="109">
        <v>234</v>
      </c>
      <c r="N163" s="109">
        <v>235</v>
      </c>
      <c r="O163" s="109">
        <v>236</v>
      </c>
      <c r="P163" s="109">
        <v>237</v>
      </c>
      <c r="Q163" s="109">
        <v>238</v>
      </c>
      <c r="R163" s="109">
        <v>239</v>
      </c>
    </row>
    <row r="164" spans="1:18">
      <c r="A164" s="109" t="s">
        <v>1266</v>
      </c>
      <c r="B164" s="109" t="s">
        <v>1273</v>
      </c>
      <c r="C164" s="109" t="s">
        <v>762</v>
      </c>
      <c r="D164" s="109" t="s">
        <v>762</v>
      </c>
      <c r="E164" s="109">
        <v>129</v>
      </c>
      <c r="F164" s="109">
        <v>130</v>
      </c>
      <c r="G164" s="109">
        <v>131</v>
      </c>
      <c r="H164" s="109">
        <v>132</v>
      </c>
      <c r="I164" s="109">
        <v>157</v>
      </c>
      <c r="J164" s="109">
        <v>158</v>
      </c>
      <c r="K164" s="109">
        <v>181</v>
      </c>
      <c r="L164" s="109">
        <v>233</v>
      </c>
      <c r="M164" s="109">
        <v>234</v>
      </c>
      <c r="N164" s="109">
        <v>235</v>
      </c>
      <c r="O164" s="109">
        <v>236</v>
      </c>
      <c r="P164" s="109">
        <v>237</v>
      </c>
      <c r="Q164" s="109">
        <v>238</v>
      </c>
      <c r="R164" s="109">
        <v>239</v>
      </c>
    </row>
    <row r="165" spans="1:18">
      <c r="A165" s="109" t="s">
        <v>1266</v>
      </c>
      <c r="B165" s="109" t="s">
        <v>1274</v>
      </c>
      <c r="C165" s="109" t="s">
        <v>762</v>
      </c>
      <c r="D165" s="109" t="s">
        <v>762</v>
      </c>
      <c r="E165" s="109">
        <v>129</v>
      </c>
      <c r="F165" s="109">
        <v>130</v>
      </c>
      <c r="G165" s="109">
        <v>131</v>
      </c>
      <c r="H165" s="109">
        <v>132</v>
      </c>
      <c r="I165" s="109">
        <v>157</v>
      </c>
      <c r="J165" s="109">
        <v>158</v>
      </c>
      <c r="K165" s="109">
        <v>181</v>
      </c>
      <c r="L165" s="109">
        <v>233</v>
      </c>
      <c r="M165" s="109">
        <v>234</v>
      </c>
      <c r="N165" s="109">
        <v>235</v>
      </c>
      <c r="O165" s="109">
        <v>236</v>
      </c>
      <c r="P165" s="109">
        <v>237</v>
      </c>
      <c r="Q165" s="109">
        <v>238</v>
      </c>
      <c r="R165" s="109">
        <v>239</v>
      </c>
    </row>
    <row r="166" spans="1:18">
      <c r="A166" s="109" t="s">
        <v>1266</v>
      </c>
      <c r="B166" s="109" t="s">
        <v>1276</v>
      </c>
      <c r="C166" s="109" t="s">
        <v>762</v>
      </c>
      <c r="D166" s="109" t="s">
        <v>762</v>
      </c>
      <c r="E166" s="109">
        <v>129</v>
      </c>
      <c r="F166" s="109">
        <v>130</v>
      </c>
      <c r="G166" s="109">
        <v>131</v>
      </c>
      <c r="H166" s="109">
        <v>132</v>
      </c>
      <c r="I166" s="109">
        <v>157</v>
      </c>
      <c r="J166" s="109">
        <v>158</v>
      </c>
      <c r="K166" s="109">
        <v>181</v>
      </c>
      <c r="L166" s="109">
        <v>233</v>
      </c>
      <c r="M166" s="109">
        <v>234</v>
      </c>
      <c r="N166" s="109">
        <v>235</v>
      </c>
      <c r="O166" s="109">
        <v>236</v>
      </c>
      <c r="P166" s="109">
        <v>237</v>
      </c>
      <c r="Q166" s="109">
        <v>238</v>
      </c>
      <c r="R166" s="109">
        <v>239</v>
      </c>
    </row>
    <row r="167" spans="1:18">
      <c r="A167" s="109" t="s">
        <v>1277</v>
      </c>
      <c r="B167" s="109" t="s">
        <v>1278</v>
      </c>
      <c r="C167" s="109" t="s">
        <v>762</v>
      </c>
      <c r="D167" s="109" t="s">
        <v>762</v>
      </c>
      <c r="E167" s="109">
        <v>129</v>
      </c>
      <c r="F167" s="109">
        <v>130</v>
      </c>
      <c r="G167" s="109">
        <v>131</v>
      </c>
      <c r="H167" s="109">
        <v>132</v>
      </c>
      <c r="I167" s="109">
        <v>157</v>
      </c>
      <c r="J167" s="109">
        <v>158</v>
      </c>
      <c r="K167" s="109">
        <v>181</v>
      </c>
      <c r="L167" s="109">
        <v>233</v>
      </c>
      <c r="M167" s="109">
        <v>234</v>
      </c>
      <c r="N167" s="109">
        <v>235</v>
      </c>
      <c r="O167" s="109">
        <v>236</v>
      </c>
      <c r="P167" s="109">
        <v>237</v>
      </c>
      <c r="Q167" s="109">
        <v>238</v>
      </c>
      <c r="R167" s="109">
        <v>239</v>
      </c>
    </row>
    <row r="168" spans="1:18">
      <c r="A168" s="109" t="s">
        <v>1277</v>
      </c>
      <c r="B168" s="109" t="s">
        <v>1280</v>
      </c>
      <c r="C168" s="109" t="s">
        <v>762</v>
      </c>
      <c r="D168" s="109" t="s">
        <v>762</v>
      </c>
      <c r="E168" s="109">
        <v>129</v>
      </c>
      <c r="F168" s="109">
        <v>130</v>
      </c>
      <c r="G168" s="109">
        <v>131</v>
      </c>
      <c r="H168" s="109">
        <v>132</v>
      </c>
      <c r="I168" s="109">
        <v>157</v>
      </c>
      <c r="J168" s="109">
        <v>158</v>
      </c>
      <c r="K168" s="109">
        <v>181</v>
      </c>
      <c r="L168" s="109">
        <v>233</v>
      </c>
      <c r="M168" s="109">
        <v>234</v>
      </c>
      <c r="N168" s="109">
        <v>235</v>
      </c>
      <c r="O168" s="109">
        <v>236</v>
      </c>
      <c r="P168" s="109">
        <v>237</v>
      </c>
      <c r="Q168" s="109">
        <v>238</v>
      </c>
      <c r="R168" s="109">
        <v>239</v>
      </c>
    </row>
    <row r="169" spans="1:18">
      <c r="A169" s="109" t="s">
        <v>1277</v>
      </c>
      <c r="B169" s="109" t="s">
        <v>1281</v>
      </c>
      <c r="C169" s="109" t="s">
        <v>762</v>
      </c>
      <c r="D169" s="109" t="s">
        <v>762</v>
      </c>
      <c r="E169" s="109">
        <v>129</v>
      </c>
      <c r="F169" s="109">
        <v>130</v>
      </c>
      <c r="G169" s="109">
        <v>131</v>
      </c>
      <c r="H169" s="109">
        <v>132</v>
      </c>
      <c r="I169" s="109">
        <v>157</v>
      </c>
      <c r="J169" s="109">
        <v>158</v>
      </c>
      <c r="K169" s="109">
        <v>181</v>
      </c>
      <c r="L169" s="109">
        <v>233</v>
      </c>
      <c r="M169" s="109">
        <v>234</v>
      </c>
      <c r="N169" s="109">
        <v>235</v>
      </c>
      <c r="O169" s="109">
        <v>236</v>
      </c>
      <c r="P169" s="109">
        <v>237</v>
      </c>
      <c r="Q169" s="109">
        <v>238</v>
      </c>
      <c r="R169" s="109">
        <v>239</v>
      </c>
    </row>
    <row r="170" spans="1:18">
      <c r="A170" s="109" t="s">
        <v>1283</v>
      </c>
      <c r="B170" s="109" t="s">
        <v>1287</v>
      </c>
      <c r="C170" s="109" t="s">
        <v>762</v>
      </c>
      <c r="D170" s="109" t="s">
        <v>762</v>
      </c>
      <c r="E170" s="109">
        <v>129</v>
      </c>
      <c r="F170" s="109">
        <v>130</v>
      </c>
      <c r="G170" s="109">
        <v>131</v>
      </c>
      <c r="H170" s="109">
        <v>132</v>
      </c>
      <c r="I170" s="109">
        <v>157</v>
      </c>
      <c r="J170" s="109">
        <v>158</v>
      </c>
      <c r="K170" s="109">
        <v>181</v>
      </c>
      <c r="L170" s="109">
        <v>233</v>
      </c>
      <c r="M170" s="109">
        <v>234</v>
      </c>
      <c r="N170" s="109">
        <v>235</v>
      </c>
      <c r="O170" s="109">
        <v>236</v>
      </c>
      <c r="P170" s="109">
        <v>237</v>
      </c>
      <c r="Q170" s="109">
        <v>238</v>
      </c>
      <c r="R170" s="109">
        <v>239</v>
      </c>
    </row>
    <row r="171" spans="1:18">
      <c r="A171" s="109" t="s">
        <v>1290</v>
      </c>
      <c r="B171" s="109" t="s">
        <v>1299</v>
      </c>
      <c r="C171" s="109" t="s">
        <v>762</v>
      </c>
      <c r="D171" s="109" t="s">
        <v>762</v>
      </c>
      <c r="E171" s="109">
        <v>129</v>
      </c>
      <c r="F171" s="109">
        <v>130</v>
      </c>
      <c r="G171" s="109">
        <v>131</v>
      </c>
      <c r="H171" s="109">
        <v>132</v>
      </c>
      <c r="I171" s="109">
        <v>157</v>
      </c>
      <c r="J171" s="109">
        <v>158</v>
      </c>
      <c r="K171" s="109">
        <v>181</v>
      </c>
      <c r="L171" s="109">
        <v>233</v>
      </c>
      <c r="M171" s="109">
        <v>234</v>
      </c>
      <c r="N171" s="109">
        <v>235</v>
      </c>
      <c r="O171" s="109">
        <v>236</v>
      </c>
      <c r="P171" s="109">
        <v>237</v>
      </c>
      <c r="Q171" s="109">
        <v>238</v>
      </c>
      <c r="R171" s="109">
        <v>239</v>
      </c>
    </row>
    <row r="172" spans="1:18">
      <c r="A172" s="109" t="s">
        <v>1290</v>
      </c>
      <c r="B172" s="109" t="s">
        <v>1301</v>
      </c>
      <c r="C172" s="109" t="s">
        <v>762</v>
      </c>
      <c r="D172" s="109" t="s">
        <v>762</v>
      </c>
      <c r="E172" s="109">
        <v>129</v>
      </c>
      <c r="F172" s="109">
        <v>130</v>
      </c>
      <c r="G172" s="109">
        <v>131</v>
      </c>
      <c r="H172" s="109">
        <v>132</v>
      </c>
      <c r="I172" s="109">
        <v>157</v>
      </c>
      <c r="J172" s="109">
        <v>158</v>
      </c>
      <c r="K172" s="109">
        <v>181</v>
      </c>
      <c r="L172" s="109">
        <v>233</v>
      </c>
      <c r="M172" s="109">
        <v>234</v>
      </c>
      <c r="N172" s="109">
        <v>235</v>
      </c>
      <c r="O172" s="109">
        <v>236</v>
      </c>
      <c r="P172" s="109">
        <v>237</v>
      </c>
      <c r="Q172" s="109">
        <v>238</v>
      </c>
      <c r="R172" s="109">
        <v>239</v>
      </c>
    </row>
    <row r="173" spans="1:18">
      <c r="A173" s="109" t="s">
        <v>1290</v>
      </c>
      <c r="B173" s="109" t="s">
        <v>1302</v>
      </c>
      <c r="C173" s="109" t="s">
        <v>762</v>
      </c>
      <c r="D173" s="109" t="s">
        <v>762</v>
      </c>
      <c r="E173" s="109">
        <v>129</v>
      </c>
      <c r="F173" s="109">
        <v>130</v>
      </c>
      <c r="G173" s="109">
        <v>131</v>
      </c>
      <c r="H173" s="109">
        <v>132</v>
      </c>
      <c r="I173" s="109">
        <v>157</v>
      </c>
      <c r="J173" s="109">
        <v>158</v>
      </c>
      <c r="K173" s="109">
        <v>181</v>
      </c>
      <c r="L173" s="109">
        <v>233</v>
      </c>
      <c r="M173" s="109">
        <v>234</v>
      </c>
      <c r="N173" s="109">
        <v>235</v>
      </c>
      <c r="O173" s="109">
        <v>236</v>
      </c>
      <c r="P173" s="109">
        <v>237</v>
      </c>
      <c r="Q173" s="109">
        <v>238</v>
      </c>
      <c r="R173" s="109">
        <v>239</v>
      </c>
    </row>
    <row r="174" spans="1:18">
      <c r="A174" s="109" t="s">
        <v>1290</v>
      </c>
      <c r="B174" s="109" t="s">
        <v>1304</v>
      </c>
      <c r="C174" s="109" t="s">
        <v>762</v>
      </c>
      <c r="D174" s="109" t="s">
        <v>762</v>
      </c>
      <c r="E174" s="109">
        <v>129</v>
      </c>
      <c r="F174" s="109">
        <v>130</v>
      </c>
      <c r="G174" s="109">
        <v>131</v>
      </c>
      <c r="H174" s="109">
        <v>132</v>
      </c>
      <c r="I174" s="109">
        <v>157</v>
      </c>
      <c r="J174" s="109">
        <v>158</v>
      </c>
      <c r="K174" s="109">
        <v>181</v>
      </c>
      <c r="L174" s="109">
        <v>233</v>
      </c>
      <c r="M174" s="109">
        <v>234</v>
      </c>
      <c r="N174" s="109">
        <v>235</v>
      </c>
      <c r="O174" s="109">
        <v>236</v>
      </c>
      <c r="P174" s="109">
        <v>237</v>
      </c>
      <c r="Q174" s="109">
        <v>238</v>
      </c>
      <c r="R174" s="109">
        <v>239</v>
      </c>
    </row>
    <row r="175" spans="1:18">
      <c r="A175" s="109" t="s">
        <v>1290</v>
      </c>
      <c r="B175" s="109" t="s">
        <v>1306</v>
      </c>
      <c r="C175" s="109" t="s">
        <v>762</v>
      </c>
      <c r="D175" s="109" t="s">
        <v>762</v>
      </c>
      <c r="E175" s="109">
        <v>129</v>
      </c>
      <c r="F175" s="109">
        <v>130</v>
      </c>
      <c r="G175" s="109">
        <v>131</v>
      </c>
      <c r="H175" s="109">
        <v>132</v>
      </c>
      <c r="I175" s="109">
        <v>157</v>
      </c>
      <c r="J175" s="109">
        <v>158</v>
      </c>
      <c r="K175" s="109">
        <v>181</v>
      </c>
      <c r="L175" s="109">
        <v>233</v>
      </c>
      <c r="M175" s="109">
        <v>234</v>
      </c>
      <c r="N175" s="109">
        <v>235</v>
      </c>
      <c r="O175" s="109">
        <v>236</v>
      </c>
      <c r="P175" s="109">
        <v>237</v>
      </c>
      <c r="Q175" s="109">
        <v>238</v>
      </c>
      <c r="R175" s="109">
        <v>239</v>
      </c>
    </row>
    <row r="176" spans="1:18">
      <c r="A176" s="109" t="s">
        <v>1290</v>
      </c>
      <c r="B176" s="109" t="s">
        <v>1307</v>
      </c>
      <c r="C176" s="109" t="s">
        <v>762</v>
      </c>
      <c r="D176" s="109" t="s">
        <v>762</v>
      </c>
      <c r="E176" s="109">
        <v>129</v>
      </c>
      <c r="F176" s="109">
        <v>130</v>
      </c>
      <c r="G176" s="109">
        <v>131</v>
      </c>
      <c r="H176" s="109">
        <v>132</v>
      </c>
      <c r="I176" s="109">
        <v>157</v>
      </c>
      <c r="J176" s="109">
        <v>158</v>
      </c>
      <c r="K176" s="109">
        <v>181</v>
      </c>
      <c r="L176" s="109">
        <v>233</v>
      </c>
      <c r="M176" s="109">
        <v>234</v>
      </c>
      <c r="N176" s="109">
        <v>235</v>
      </c>
      <c r="O176" s="109">
        <v>236</v>
      </c>
      <c r="P176" s="109">
        <v>237</v>
      </c>
      <c r="Q176" s="109">
        <v>238</v>
      </c>
      <c r="R176" s="109">
        <v>239</v>
      </c>
    </row>
    <row r="177" spans="1:18">
      <c r="A177" s="109" t="s">
        <v>1290</v>
      </c>
      <c r="B177" s="109" t="s">
        <v>1293</v>
      </c>
      <c r="C177" s="109" t="s">
        <v>762</v>
      </c>
      <c r="D177" s="109" t="s">
        <v>762</v>
      </c>
      <c r="E177" s="109">
        <v>129</v>
      </c>
      <c r="F177" s="109">
        <v>130</v>
      </c>
      <c r="G177" s="109">
        <v>131</v>
      </c>
      <c r="H177" s="109">
        <v>132</v>
      </c>
      <c r="I177" s="109">
        <v>157</v>
      </c>
      <c r="J177" s="109">
        <v>158</v>
      </c>
      <c r="K177" s="109">
        <v>181</v>
      </c>
      <c r="L177" s="109">
        <v>233</v>
      </c>
      <c r="M177" s="109">
        <v>234</v>
      </c>
      <c r="N177" s="109">
        <v>235</v>
      </c>
      <c r="O177" s="109">
        <v>236</v>
      </c>
      <c r="P177" s="109">
        <v>237</v>
      </c>
      <c r="Q177" s="109">
        <v>238</v>
      </c>
      <c r="R177" s="109">
        <v>239</v>
      </c>
    </row>
    <row r="178" spans="1:18">
      <c r="A178" s="109" t="s">
        <v>1290</v>
      </c>
      <c r="B178" s="109" t="s">
        <v>1295</v>
      </c>
      <c r="C178" s="109" t="s">
        <v>762</v>
      </c>
      <c r="D178" s="109" t="s">
        <v>762</v>
      </c>
      <c r="E178" s="109">
        <v>129</v>
      </c>
      <c r="F178" s="109">
        <v>130</v>
      </c>
      <c r="G178" s="109">
        <v>131</v>
      </c>
      <c r="H178" s="109">
        <v>132</v>
      </c>
      <c r="I178" s="109">
        <v>157</v>
      </c>
      <c r="J178" s="109">
        <v>158</v>
      </c>
      <c r="K178" s="109">
        <v>181</v>
      </c>
      <c r="L178" s="109">
        <v>233</v>
      </c>
      <c r="M178" s="109">
        <v>234</v>
      </c>
      <c r="N178" s="109">
        <v>235</v>
      </c>
      <c r="O178" s="109">
        <v>236</v>
      </c>
      <c r="P178" s="109">
        <v>237</v>
      </c>
      <c r="Q178" s="109">
        <v>238</v>
      </c>
      <c r="R178" s="109">
        <v>239</v>
      </c>
    </row>
    <row r="179" spans="1:18">
      <c r="A179" s="109" t="s">
        <v>1290</v>
      </c>
      <c r="B179" s="109" t="s">
        <v>1297</v>
      </c>
      <c r="C179" s="109" t="s">
        <v>762</v>
      </c>
      <c r="D179" s="109" t="s">
        <v>762</v>
      </c>
      <c r="E179" s="109">
        <v>129</v>
      </c>
      <c r="F179" s="109">
        <v>130</v>
      </c>
      <c r="G179" s="109">
        <v>131</v>
      </c>
      <c r="H179" s="109">
        <v>132</v>
      </c>
      <c r="I179" s="109">
        <v>157</v>
      </c>
      <c r="J179" s="109">
        <v>158</v>
      </c>
      <c r="K179" s="109">
        <v>181</v>
      </c>
      <c r="L179" s="109">
        <v>233</v>
      </c>
      <c r="M179" s="109">
        <v>234</v>
      </c>
      <c r="N179" s="109">
        <v>235</v>
      </c>
      <c r="O179" s="109">
        <v>236</v>
      </c>
      <c r="P179" s="109">
        <v>237</v>
      </c>
      <c r="Q179" s="109">
        <v>238</v>
      </c>
      <c r="R179" s="109">
        <v>239</v>
      </c>
    </row>
    <row r="180" spans="1:18">
      <c r="A180" s="109" t="s">
        <v>1309</v>
      </c>
      <c r="B180" s="109" t="s">
        <v>1310</v>
      </c>
      <c r="C180" s="109" t="s">
        <v>762</v>
      </c>
      <c r="D180" s="109" t="s">
        <v>762</v>
      </c>
      <c r="E180" s="109">
        <v>129</v>
      </c>
      <c r="F180" s="109">
        <v>130</v>
      </c>
      <c r="G180" s="109">
        <v>131</v>
      </c>
      <c r="H180" s="109">
        <v>132</v>
      </c>
      <c r="I180" s="109">
        <v>157</v>
      </c>
      <c r="J180" s="109">
        <v>158</v>
      </c>
      <c r="K180" s="109">
        <v>181</v>
      </c>
      <c r="L180" s="109">
        <v>233</v>
      </c>
      <c r="M180" s="109">
        <v>234</v>
      </c>
      <c r="N180" s="109">
        <v>235</v>
      </c>
      <c r="O180" s="109">
        <v>236</v>
      </c>
      <c r="P180" s="109">
        <v>237</v>
      </c>
      <c r="Q180" s="109">
        <v>238</v>
      </c>
      <c r="R180" s="109">
        <v>239</v>
      </c>
    </row>
    <row r="181" spans="1:18">
      <c r="A181" s="109" t="s">
        <v>1309</v>
      </c>
      <c r="B181" s="109" t="s">
        <v>1312</v>
      </c>
      <c r="C181" s="109" t="s">
        <v>762</v>
      </c>
      <c r="D181" s="109" t="s">
        <v>762</v>
      </c>
      <c r="E181" s="109">
        <v>129</v>
      </c>
      <c r="F181" s="109">
        <v>130</v>
      </c>
      <c r="G181" s="109">
        <v>131</v>
      </c>
      <c r="H181" s="109">
        <v>132</v>
      </c>
      <c r="I181" s="109">
        <v>157</v>
      </c>
      <c r="J181" s="109">
        <v>158</v>
      </c>
      <c r="K181" s="109">
        <v>181</v>
      </c>
      <c r="L181" s="109">
        <v>233</v>
      </c>
      <c r="M181" s="109">
        <v>234</v>
      </c>
      <c r="N181" s="109">
        <v>235</v>
      </c>
      <c r="O181" s="109">
        <v>236</v>
      </c>
      <c r="P181" s="109">
        <v>237</v>
      </c>
      <c r="Q181" s="109">
        <v>238</v>
      </c>
      <c r="R181" s="109">
        <v>239</v>
      </c>
    </row>
    <row r="182" spans="1:18">
      <c r="A182" s="109" t="s">
        <v>1309</v>
      </c>
      <c r="B182" s="109" t="s">
        <v>1313</v>
      </c>
      <c r="C182" s="109" t="s">
        <v>762</v>
      </c>
      <c r="D182" s="109" t="s">
        <v>762</v>
      </c>
      <c r="E182" s="109">
        <v>129</v>
      </c>
      <c r="F182" s="109">
        <v>130</v>
      </c>
      <c r="G182" s="109">
        <v>131</v>
      </c>
      <c r="H182" s="109">
        <v>132</v>
      </c>
      <c r="I182" s="109">
        <v>157</v>
      </c>
      <c r="J182" s="109">
        <v>158</v>
      </c>
      <c r="K182" s="109">
        <v>181</v>
      </c>
      <c r="L182" s="109">
        <v>233</v>
      </c>
      <c r="M182" s="109">
        <v>234</v>
      </c>
      <c r="N182" s="109">
        <v>235</v>
      </c>
      <c r="O182" s="109">
        <v>236</v>
      </c>
      <c r="P182" s="109">
        <v>237</v>
      </c>
      <c r="Q182" s="109">
        <v>238</v>
      </c>
      <c r="R182" s="109">
        <v>239</v>
      </c>
    </row>
    <row r="183" spans="1:18">
      <c r="A183" s="109" t="s">
        <v>1340</v>
      </c>
      <c r="B183" s="109" t="s">
        <v>1349</v>
      </c>
      <c r="C183" s="109" t="s">
        <v>762</v>
      </c>
      <c r="D183" s="109" t="s">
        <v>762</v>
      </c>
      <c r="E183" s="109">
        <v>129</v>
      </c>
      <c r="F183" s="109">
        <v>130</v>
      </c>
      <c r="G183" s="109">
        <v>131</v>
      </c>
      <c r="H183" s="109">
        <v>132</v>
      </c>
      <c r="I183" s="109">
        <v>157</v>
      </c>
      <c r="J183" s="109">
        <v>158</v>
      </c>
      <c r="K183" s="109">
        <v>181</v>
      </c>
      <c r="L183" s="109">
        <v>233</v>
      </c>
      <c r="M183" s="109">
        <v>234</v>
      </c>
      <c r="N183" s="109">
        <v>235</v>
      </c>
      <c r="O183" s="109">
        <v>236</v>
      </c>
      <c r="P183" s="109">
        <v>237</v>
      </c>
      <c r="Q183" s="109">
        <v>238</v>
      </c>
      <c r="R183" s="109">
        <v>239</v>
      </c>
    </row>
    <row r="184" spans="1:18">
      <c r="A184" s="109" t="s">
        <v>1340</v>
      </c>
      <c r="B184" s="109" t="s">
        <v>1350</v>
      </c>
      <c r="C184" s="109" t="s">
        <v>762</v>
      </c>
      <c r="D184" s="109" t="s">
        <v>762</v>
      </c>
      <c r="E184" s="109">
        <v>129</v>
      </c>
      <c r="F184" s="109">
        <v>130</v>
      </c>
      <c r="G184" s="109">
        <v>131</v>
      </c>
      <c r="H184" s="109">
        <v>132</v>
      </c>
      <c r="I184" s="109">
        <v>157</v>
      </c>
      <c r="J184" s="109">
        <v>158</v>
      </c>
      <c r="K184" s="109">
        <v>181</v>
      </c>
      <c r="L184" s="109">
        <v>233</v>
      </c>
      <c r="M184" s="109">
        <v>234</v>
      </c>
      <c r="N184" s="109">
        <v>235</v>
      </c>
      <c r="O184" s="109">
        <v>236</v>
      </c>
      <c r="P184" s="109">
        <v>237</v>
      </c>
      <c r="Q184" s="109">
        <v>238</v>
      </c>
      <c r="R184" s="109">
        <v>239</v>
      </c>
    </row>
    <row r="185" spans="1:18">
      <c r="A185" s="109" t="s">
        <v>1340</v>
      </c>
      <c r="B185" s="109" t="s">
        <v>1351</v>
      </c>
      <c r="C185" s="109" t="s">
        <v>762</v>
      </c>
      <c r="D185" s="109" t="s">
        <v>762</v>
      </c>
      <c r="E185" s="109">
        <v>129</v>
      </c>
      <c r="F185" s="109">
        <v>130</v>
      </c>
      <c r="G185" s="109">
        <v>131</v>
      </c>
      <c r="H185" s="109">
        <v>132</v>
      </c>
      <c r="I185" s="109">
        <v>157</v>
      </c>
      <c r="J185" s="109">
        <v>158</v>
      </c>
      <c r="K185" s="109">
        <v>181</v>
      </c>
      <c r="L185" s="109">
        <v>233</v>
      </c>
      <c r="M185" s="109">
        <v>234</v>
      </c>
      <c r="N185" s="109">
        <v>235</v>
      </c>
      <c r="O185" s="109">
        <v>236</v>
      </c>
      <c r="P185" s="109">
        <v>237</v>
      </c>
      <c r="Q185" s="109">
        <v>238</v>
      </c>
      <c r="R185" s="109">
        <v>239</v>
      </c>
    </row>
    <row r="186" spans="1:18">
      <c r="A186" s="109" t="s">
        <v>1340</v>
      </c>
      <c r="B186" s="109" t="s">
        <v>1352</v>
      </c>
      <c r="C186" s="109" t="s">
        <v>762</v>
      </c>
      <c r="D186" s="109" t="s">
        <v>762</v>
      </c>
      <c r="E186" s="109">
        <v>129</v>
      </c>
      <c r="F186" s="109">
        <v>130</v>
      </c>
      <c r="G186" s="109">
        <v>131</v>
      </c>
      <c r="H186" s="109">
        <v>132</v>
      </c>
      <c r="I186" s="109">
        <v>157</v>
      </c>
      <c r="J186" s="109">
        <v>158</v>
      </c>
      <c r="K186" s="109">
        <v>181</v>
      </c>
      <c r="L186" s="109">
        <v>233</v>
      </c>
      <c r="M186" s="109">
        <v>234</v>
      </c>
      <c r="N186" s="109">
        <v>235</v>
      </c>
      <c r="O186" s="109">
        <v>236</v>
      </c>
      <c r="P186" s="109">
        <v>237</v>
      </c>
      <c r="Q186" s="109">
        <v>238</v>
      </c>
      <c r="R186" s="109">
        <v>239</v>
      </c>
    </row>
    <row r="187" spans="1:18">
      <c r="A187" s="109" t="s">
        <v>1340</v>
      </c>
      <c r="B187" s="109" t="s">
        <v>1353</v>
      </c>
      <c r="C187" s="109" t="s">
        <v>762</v>
      </c>
      <c r="D187" s="109" t="s">
        <v>762</v>
      </c>
      <c r="E187" s="109">
        <v>129</v>
      </c>
      <c r="F187" s="109">
        <v>130</v>
      </c>
      <c r="G187" s="109">
        <v>131</v>
      </c>
      <c r="H187" s="109">
        <v>132</v>
      </c>
      <c r="I187" s="109">
        <v>157</v>
      </c>
      <c r="J187" s="109">
        <v>158</v>
      </c>
      <c r="K187" s="109">
        <v>181</v>
      </c>
      <c r="L187" s="109">
        <v>233</v>
      </c>
      <c r="M187" s="109">
        <v>234</v>
      </c>
      <c r="N187" s="109">
        <v>235</v>
      </c>
      <c r="O187" s="109">
        <v>236</v>
      </c>
      <c r="P187" s="109">
        <v>237</v>
      </c>
      <c r="Q187" s="109">
        <v>238</v>
      </c>
      <c r="R187" s="109">
        <v>239</v>
      </c>
    </row>
    <row r="188" spans="1:18">
      <c r="A188" s="109" t="s">
        <v>1340</v>
      </c>
      <c r="B188" s="109" t="s">
        <v>1354</v>
      </c>
      <c r="C188" s="109" t="s">
        <v>762</v>
      </c>
      <c r="D188" s="109" t="s">
        <v>762</v>
      </c>
      <c r="E188" s="109">
        <v>129</v>
      </c>
      <c r="F188" s="109">
        <v>130</v>
      </c>
      <c r="G188" s="109">
        <v>131</v>
      </c>
      <c r="H188" s="109">
        <v>132</v>
      </c>
      <c r="I188" s="109">
        <v>157</v>
      </c>
      <c r="J188" s="109">
        <v>158</v>
      </c>
      <c r="K188" s="109">
        <v>181</v>
      </c>
      <c r="L188" s="109">
        <v>233</v>
      </c>
      <c r="M188" s="109">
        <v>234</v>
      </c>
      <c r="N188" s="109">
        <v>235</v>
      </c>
      <c r="O188" s="109">
        <v>236</v>
      </c>
      <c r="P188" s="109">
        <v>237</v>
      </c>
      <c r="Q188" s="109">
        <v>238</v>
      </c>
      <c r="R188" s="109">
        <v>239</v>
      </c>
    </row>
    <row r="189" spans="1:18">
      <c r="A189" s="109" t="s">
        <v>1340</v>
      </c>
      <c r="B189" s="109" t="s">
        <v>1343</v>
      </c>
      <c r="C189" s="109" t="s">
        <v>762</v>
      </c>
      <c r="D189" s="109" t="s">
        <v>762</v>
      </c>
      <c r="E189" s="109">
        <v>129</v>
      </c>
      <c r="F189" s="109">
        <v>130</v>
      </c>
      <c r="G189" s="109">
        <v>131</v>
      </c>
      <c r="H189" s="109">
        <v>132</v>
      </c>
      <c r="I189" s="109">
        <v>157</v>
      </c>
      <c r="J189" s="109">
        <v>158</v>
      </c>
      <c r="K189" s="109">
        <v>181</v>
      </c>
      <c r="L189" s="109">
        <v>233</v>
      </c>
      <c r="M189" s="109">
        <v>234</v>
      </c>
      <c r="N189" s="109">
        <v>235</v>
      </c>
      <c r="O189" s="109">
        <v>236</v>
      </c>
      <c r="P189" s="109">
        <v>237</v>
      </c>
      <c r="Q189" s="109">
        <v>238</v>
      </c>
      <c r="R189" s="109">
        <v>239</v>
      </c>
    </row>
    <row r="190" spans="1:18">
      <c r="A190" s="109" t="s">
        <v>1340</v>
      </c>
      <c r="B190" s="109" t="s">
        <v>1345</v>
      </c>
      <c r="C190" s="109" t="s">
        <v>762</v>
      </c>
      <c r="D190" s="109" t="s">
        <v>762</v>
      </c>
      <c r="E190" s="109">
        <v>129</v>
      </c>
      <c r="F190" s="109">
        <v>130</v>
      </c>
      <c r="G190" s="109">
        <v>131</v>
      </c>
      <c r="H190" s="109">
        <v>132</v>
      </c>
      <c r="I190" s="109">
        <v>157</v>
      </c>
      <c r="J190" s="109">
        <v>158</v>
      </c>
      <c r="K190" s="109">
        <v>181</v>
      </c>
      <c r="L190" s="109">
        <v>233</v>
      </c>
      <c r="M190" s="109">
        <v>234</v>
      </c>
      <c r="N190" s="109">
        <v>235</v>
      </c>
      <c r="O190" s="109">
        <v>236</v>
      </c>
      <c r="P190" s="109">
        <v>237</v>
      </c>
      <c r="Q190" s="109">
        <v>238</v>
      </c>
      <c r="R190" s="109">
        <v>239</v>
      </c>
    </row>
    <row r="191" spans="1:18">
      <c r="A191" s="109" t="s">
        <v>1340</v>
      </c>
      <c r="B191" s="109" t="s">
        <v>1347</v>
      </c>
      <c r="C191" s="109" t="s">
        <v>762</v>
      </c>
      <c r="D191" s="109" t="s">
        <v>762</v>
      </c>
      <c r="E191" s="109">
        <v>129</v>
      </c>
      <c r="F191" s="109">
        <v>130</v>
      </c>
      <c r="G191" s="109">
        <v>131</v>
      </c>
      <c r="H191" s="109">
        <v>132</v>
      </c>
      <c r="I191" s="109">
        <v>157</v>
      </c>
      <c r="J191" s="109">
        <v>158</v>
      </c>
      <c r="K191" s="109">
        <v>181</v>
      </c>
      <c r="L191" s="109">
        <v>233</v>
      </c>
      <c r="M191" s="109">
        <v>234</v>
      </c>
      <c r="N191" s="109">
        <v>235</v>
      </c>
      <c r="O191" s="109">
        <v>236</v>
      </c>
      <c r="P191" s="109">
        <v>237</v>
      </c>
      <c r="Q191" s="109">
        <v>238</v>
      </c>
      <c r="R191" s="109">
        <v>239</v>
      </c>
    </row>
    <row r="192" spans="1:18">
      <c r="A192" s="109" t="s">
        <v>1355</v>
      </c>
      <c r="B192" s="109" t="s">
        <v>1356</v>
      </c>
      <c r="C192" s="109" t="s">
        <v>762</v>
      </c>
      <c r="D192" s="109" t="s">
        <v>762</v>
      </c>
      <c r="E192" s="109">
        <v>129</v>
      </c>
      <c r="F192" s="109">
        <v>130</v>
      </c>
      <c r="G192" s="109">
        <v>131</v>
      </c>
      <c r="H192" s="109">
        <v>132</v>
      </c>
      <c r="I192" s="109">
        <v>157</v>
      </c>
      <c r="J192" s="109">
        <v>158</v>
      </c>
      <c r="K192" s="109">
        <v>181</v>
      </c>
      <c r="L192" s="109">
        <v>233</v>
      </c>
      <c r="M192" s="109">
        <v>234</v>
      </c>
      <c r="N192" s="109">
        <v>235</v>
      </c>
      <c r="O192" s="109">
        <v>236</v>
      </c>
      <c r="P192" s="109">
        <v>237</v>
      </c>
      <c r="Q192" s="109">
        <v>238</v>
      </c>
      <c r="R192" s="109">
        <v>239</v>
      </c>
    </row>
    <row r="193" spans="1:18">
      <c r="A193" s="109" t="s">
        <v>1355</v>
      </c>
      <c r="B193" s="109" t="s">
        <v>1358</v>
      </c>
      <c r="C193" s="109" t="s">
        <v>762</v>
      </c>
      <c r="D193" s="109" t="s">
        <v>762</v>
      </c>
      <c r="E193" s="109">
        <v>129</v>
      </c>
      <c r="F193" s="109">
        <v>130</v>
      </c>
      <c r="G193" s="109">
        <v>131</v>
      </c>
      <c r="H193" s="109">
        <v>132</v>
      </c>
      <c r="I193" s="109">
        <v>157</v>
      </c>
      <c r="J193" s="109">
        <v>158</v>
      </c>
      <c r="K193" s="109">
        <v>181</v>
      </c>
      <c r="L193" s="109">
        <v>233</v>
      </c>
      <c r="M193" s="109">
        <v>234</v>
      </c>
      <c r="N193" s="109">
        <v>235</v>
      </c>
      <c r="O193" s="109">
        <v>236</v>
      </c>
      <c r="P193" s="109">
        <v>237</v>
      </c>
      <c r="Q193" s="109">
        <v>238</v>
      </c>
      <c r="R193" s="109">
        <v>239</v>
      </c>
    </row>
    <row r="194" spans="1:18">
      <c r="A194" s="109" t="s">
        <v>1355</v>
      </c>
      <c r="B194" s="109" t="s">
        <v>1360</v>
      </c>
      <c r="C194" s="109" t="s">
        <v>762</v>
      </c>
      <c r="D194" s="109" t="s">
        <v>762</v>
      </c>
      <c r="E194" s="109">
        <v>129</v>
      </c>
      <c r="F194" s="109">
        <v>130</v>
      </c>
      <c r="G194" s="109">
        <v>131</v>
      </c>
      <c r="H194" s="109">
        <v>132</v>
      </c>
      <c r="I194" s="109">
        <v>157</v>
      </c>
      <c r="J194" s="109">
        <v>158</v>
      </c>
      <c r="K194" s="109">
        <v>181</v>
      </c>
      <c r="L194" s="109">
        <v>233</v>
      </c>
      <c r="M194" s="109">
        <v>234</v>
      </c>
      <c r="N194" s="109">
        <v>235</v>
      </c>
      <c r="O194" s="109">
        <v>236</v>
      </c>
      <c r="P194" s="109">
        <v>237</v>
      </c>
      <c r="Q194" s="109">
        <v>238</v>
      </c>
      <c r="R194" s="109">
        <v>239</v>
      </c>
    </row>
    <row r="195" spans="1:18">
      <c r="A195" s="109" t="s">
        <v>1363</v>
      </c>
      <c r="B195" s="109" t="s">
        <v>1367</v>
      </c>
      <c r="C195" s="109" t="s">
        <v>762</v>
      </c>
      <c r="D195" s="109" t="s">
        <v>762</v>
      </c>
      <c r="E195" s="109">
        <v>129</v>
      </c>
      <c r="F195" s="109">
        <v>130</v>
      </c>
      <c r="G195" s="109">
        <v>131</v>
      </c>
      <c r="H195" s="109">
        <v>132</v>
      </c>
      <c r="I195" s="109">
        <v>157</v>
      </c>
      <c r="J195" s="109">
        <v>158</v>
      </c>
      <c r="K195" s="109">
        <v>181</v>
      </c>
      <c r="L195" s="109">
        <v>233</v>
      </c>
      <c r="M195" s="109">
        <v>234</v>
      </c>
      <c r="N195" s="109">
        <v>235</v>
      </c>
      <c r="O195" s="109">
        <v>236</v>
      </c>
      <c r="P195" s="109">
        <v>237</v>
      </c>
      <c r="Q195" s="109">
        <v>238</v>
      </c>
      <c r="R195" s="109">
        <v>239</v>
      </c>
    </row>
    <row r="196" spans="1:18">
      <c r="A196" s="109" t="s">
        <v>1363</v>
      </c>
      <c r="B196" s="109" t="s">
        <v>1370</v>
      </c>
      <c r="C196" s="109" t="s">
        <v>762</v>
      </c>
      <c r="D196" s="109" t="s">
        <v>762</v>
      </c>
      <c r="E196" s="109">
        <v>129</v>
      </c>
      <c r="F196" s="109">
        <v>130</v>
      </c>
      <c r="G196" s="109">
        <v>131</v>
      </c>
      <c r="H196" s="109">
        <v>132</v>
      </c>
      <c r="I196" s="109">
        <v>157</v>
      </c>
      <c r="J196" s="109">
        <v>158</v>
      </c>
      <c r="K196" s="109">
        <v>181</v>
      </c>
      <c r="L196" s="109">
        <v>233</v>
      </c>
      <c r="M196" s="109">
        <v>234</v>
      </c>
      <c r="N196" s="109">
        <v>235</v>
      </c>
      <c r="O196" s="109">
        <v>236</v>
      </c>
      <c r="P196" s="109">
        <v>237</v>
      </c>
      <c r="Q196" s="109">
        <v>238</v>
      </c>
      <c r="R196" s="109">
        <v>239</v>
      </c>
    </row>
    <row r="197" spans="1:18">
      <c r="A197" s="109" t="s">
        <v>1363</v>
      </c>
      <c r="B197" s="109" t="s">
        <v>1371</v>
      </c>
      <c r="C197" s="109" t="s">
        <v>762</v>
      </c>
      <c r="D197" s="109" t="s">
        <v>762</v>
      </c>
      <c r="E197" s="109">
        <v>129</v>
      </c>
      <c r="F197" s="109">
        <v>130</v>
      </c>
      <c r="G197" s="109">
        <v>131</v>
      </c>
      <c r="H197" s="109">
        <v>132</v>
      </c>
      <c r="I197" s="109">
        <v>157</v>
      </c>
      <c r="J197" s="109">
        <v>158</v>
      </c>
      <c r="K197" s="109">
        <v>181</v>
      </c>
      <c r="L197" s="109">
        <v>233</v>
      </c>
      <c r="M197" s="109">
        <v>234</v>
      </c>
      <c r="N197" s="109">
        <v>235</v>
      </c>
      <c r="O197" s="109">
        <v>236</v>
      </c>
      <c r="P197" s="109">
        <v>237</v>
      </c>
      <c r="Q197" s="109">
        <v>238</v>
      </c>
      <c r="R197" s="109">
        <v>239</v>
      </c>
    </row>
    <row r="198" spans="1:18">
      <c r="A198" s="109" t="s">
        <v>1372</v>
      </c>
      <c r="B198" s="109" t="s">
        <v>1373</v>
      </c>
      <c r="C198" s="109" t="s">
        <v>762</v>
      </c>
      <c r="D198" s="109" t="s">
        <v>762</v>
      </c>
      <c r="E198" s="109">
        <v>129</v>
      </c>
      <c r="F198" s="109">
        <v>130</v>
      </c>
      <c r="G198" s="109">
        <v>131</v>
      </c>
      <c r="H198" s="109">
        <v>132</v>
      </c>
      <c r="I198" s="109">
        <v>157</v>
      </c>
      <c r="J198" s="109">
        <v>158</v>
      </c>
      <c r="K198" s="109">
        <v>181</v>
      </c>
      <c r="L198" s="109">
        <v>233</v>
      </c>
      <c r="M198" s="109">
        <v>234</v>
      </c>
      <c r="N198" s="109">
        <v>235</v>
      </c>
      <c r="O198" s="109">
        <v>236</v>
      </c>
      <c r="P198" s="109">
        <v>237</v>
      </c>
      <c r="Q198" s="109">
        <v>238</v>
      </c>
      <c r="R198" s="109">
        <v>239</v>
      </c>
    </row>
    <row r="199" spans="1:18">
      <c r="A199" s="109" t="s">
        <v>1372</v>
      </c>
      <c r="B199" s="109" t="s">
        <v>1374</v>
      </c>
      <c r="C199" s="109" t="s">
        <v>762</v>
      </c>
      <c r="D199" s="109" t="s">
        <v>762</v>
      </c>
      <c r="E199" s="109">
        <v>129</v>
      </c>
      <c r="F199" s="109">
        <v>130</v>
      </c>
      <c r="G199" s="109">
        <v>131</v>
      </c>
      <c r="H199" s="109">
        <v>132</v>
      </c>
      <c r="I199" s="109">
        <v>157</v>
      </c>
      <c r="J199" s="109">
        <v>158</v>
      </c>
      <c r="K199" s="109">
        <v>181</v>
      </c>
      <c r="L199" s="109">
        <v>233</v>
      </c>
      <c r="M199" s="109">
        <v>234</v>
      </c>
      <c r="N199" s="109">
        <v>235</v>
      </c>
      <c r="O199" s="109">
        <v>236</v>
      </c>
      <c r="P199" s="109">
        <v>237</v>
      </c>
      <c r="Q199" s="109">
        <v>238</v>
      </c>
      <c r="R199" s="109">
        <v>239</v>
      </c>
    </row>
    <row r="200" spans="1:18">
      <c r="A200" s="109" t="s">
        <v>1372</v>
      </c>
      <c r="B200" s="109" t="s">
        <v>1375</v>
      </c>
      <c r="C200" s="109" t="s">
        <v>762</v>
      </c>
      <c r="D200" s="109" t="s">
        <v>762</v>
      </c>
      <c r="E200" s="109">
        <v>129</v>
      </c>
      <c r="F200" s="109">
        <v>130</v>
      </c>
      <c r="G200" s="109">
        <v>131</v>
      </c>
      <c r="H200" s="109">
        <v>132</v>
      </c>
      <c r="I200" s="109">
        <v>157</v>
      </c>
      <c r="J200" s="109">
        <v>158</v>
      </c>
      <c r="K200" s="109">
        <v>181</v>
      </c>
      <c r="L200" s="109">
        <v>233</v>
      </c>
      <c r="M200" s="109">
        <v>234</v>
      </c>
      <c r="N200" s="109">
        <v>235</v>
      </c>
      <c r="O200" s="109">
        <v>236</v>
      </c>
      <c r="P200" s="109">
        <v>237</v>
      </c>
      <c r="Q200" s="109">
        <v>238</v>
      </c>
      <c r="R200" s="109">
        <v>239</v>
      </c>
    </row>
    <row r="201" spans="1:18">
      <c r="A201" s="109" t="s">
        <v>1377</v>
      </c>
      <c r="B201" s="109" t="s">
        <v>1381</v>
      </c>
      <c r="C201" s="109" t="s">
        <v>762</v>
      </c>
      <c r="D201" s="109" t="s">
        <v>762</v>
      </c>
      <c r="E201" s="109">
        <v>129</v>
      </c>
      <c r="F201" s="109">
        <v>130</v>
      </c>
      <c r="G201" s="109">
        <v>131</v>
      </c>
      <c r="H201" s="109">
        <v>132</v>
      </c>
      <c r="I201" s="109">
        <v>157</v>
      </c>
      <c r="J201" s="109">
        <v>158</v>
      </c>
      <c r="K201" s="109">
        <v>181</v>
      </c>
      <c r="L201" s="109">
        <v>233</v>
      </c>
      <c r="M201" s="109">
        <v>234</v>
      </c>
      <c r="N201" s="109">
        <v>235</v>
      </c>
      <c r="O201" s="109">
        <v>236</v>
      </c>
      <c r="P201" s="109">
        <v>237</v>
      </c>
      <c r="Q201" s="109">
        <v>238</v>
      </c>
      <c r="R201" s="109">
        <v>239</v>
      </c>
    </row>
    <row r="202" spans="1:18">
      <c r="A202" s="109" t="s">
        <v>1377</v>
      </c>
      <c r="B202" s="109" t="s">
        <v>1383</v>
      </c>
      <c r="C202" s="109" t="s">
        <v>762</v>
      </c>
      <c r="D202" s="109" t="s">
        <v>762</v>
      </c>
      <c r="E202" s="109">
        <v>129</v>
      </c>
      <c r="F202" s="109">
        <v>130</v>
      </c>
      <c r="G202" s="109">
        <v>131</v>
      </c>
      <c r="H202" s="109">
        <v>132</v>
      </c>
      <c r="I202" s="109">
        <v>157</v>
      </c>
      <c r="J202" s="109">
        <v>158</v>
      </c>
      <c r="K202" s="109">
        <v>181</v>
      </c>
      <c r="L202" s="109">
        <v>233</v>
      </c>
      <c r="M202" s="109">
        <v>234</v>
      </c>
      <c r="N202" s="109">
        <v>235</v>
      </c>
      <c r="O202" s="109">
        <v>236</v>
      </c>
      <c r="P202" s="109">
        <v>237</v>
      </c>
      <c r="Q202" s="109">
        <v>238</v>
      </c>
      <c r="R202" s="109">
        <v>239</v>
      </c>
    </row>
    <row r="203" spans="1:18">
      <c r="A203" s="109" t="s">
        <v>1377</v>
      </c>
      <c r="B203" s="109" t="s">
        <v>1385</v>
      </c>
      <c r="C203" s="109" t="s">
        <v>762</v>
      </c>
      <c r="D203" s="109" t="s">
        <v>762</v>
      </c>
      <c r="E203" s="109">
        <v>129</v>
      </c>
      <c r="F203" s="109">
        <v>130</v>
      </c>
      <c r="G203" s="109">
        <v>131</v>
      </c>
      <c r="H203" s="109">
        <v>132</v>
      </c>
      <c r="I203" s="109">
        <v>157</v>
      </c>
      <c r="J203" s="109">
        <v>158</v>
      </c>
      <c r="K203" s="109">
        <v>181</v>
      </c>
      <c r="L203" s="109">
        <v>233</v>
      </c>
      <c r="M203" s="109">
        <v>234</v>
      </c>
      <c r="N203" s="109">
        <v>235</v>
      </c>
      <c r="O203" s="109">
        <v>236</v>
      </c>
      <c r="P203" s="109">
        <v>237</v>
      </c>
      <c r="Q203" s="109">
        <v>238</v>
      </c>
      <c r="R203" s="109">
        <v>239</v>
      </c>
    </row>
    <row r="204" spans="1:18">
      <c r="A204" s="109" t="s">
        <v>1377</v>
      </c>
      <c r="B204" s="109" t="s">
        <v>1387</v>
      </c>
      <c r="C204" s="109" t="s">
        <v>762</v>
      </c>
      <c r="D204" s="109" t="s">
        <v>762</v>
      </c>
      <c r="E204" s="109">
        <v>129</v>
      </c>
      <c r="F204" s="109">
        <v>130</v>
      </c>
      <c r="G204" s="109">
        <v>131</v>
      </c>
      <c r="H204" s="109">
        <v>132</v>
      </c>
      <c r="I204" s="109">
        <v>157</v>
      </c>
      <c r="J204" s="109">
        <v>158</v>
      </c>
      <c r="K204" s="109">
        <v>181</v>
      </c>
      <c r="L204" s="109">
        <v>233</v>
      </c>
      <c r="M204" s="109">
        <v>234</v>
      </c>
      <c r="N204" s="109">
        <v>235</v>
      </c>
      <c r="O204" s="109">
        <v>236</v>
      </c>
      <c r="P204" s="109">
        <v>237</v>
      </c>
      <c r="Q204" s="109">
        <v>238</v>
      </c>
      <c r="R204" s="109">
        <v>239</v>
      </c>
    </row>
    <row r="205" spans="1:18">
      <c r="A205" s="109" t="s">
        <v>1377</v>
      </c>
      <c r="B205" s="109" t="s">
        <v>1390</v>
      </c>
      <c r="C205" s="109" t="s">
        <v>762</v>
      </c>
      <c r="D205" s="109" t="s">
        <v>762</v>
      </c>
      <c r="E205" s="109">
        <v>129</v>
      </c>
      <c r="F205" s="109">
        <v>130</v>
      </c>
      <c r="G205" s="109">
        <v>131</v>
      </c>
      <c r="H205" s="109">
        <v>132</v>
      </c>
      <c r="I205" s="109">
        <v>157</v>
      </c>
      <c r="J205" s="109">
        <v>158</v>
      </c>
      <c r="K205" s="109">
        <v>181</v>
      </c>
      <c r="L205" s="109">
        <v>233</v>
      </c>
      <c r="M205" s="109">
        <v>234</v>
      </c>
      <c r="N205" s="109">
        <v>235</v>
      </c>
      <c r="O205" s="109">
        <v>236</v>
      </c>
      <c r="P205" s="109">
        <v>237</v>
      </c>
      <c r="Q205" s="109">
        <v>238</v>
      </c>
      <c r="R205" s="109">
        <v>239</v>
      </c>
    </row>
    <row r="206" spans="1:18">
      <c r="A206" s="109" t="s">
        <v>1377</v>
      </c>
      <c r="B206" s="109" t="s">
        <v>1391</v>
      </c>
      <c r="C206" s="109" t="s">
        <v>762</v>
      </c>
      <c r="D206" s="109" t="s">
        <v>762</v>
      </c>
      <c r="E206" s="109">
        <v>129</v>
      </c>
      <c r="F206" s="109">
        <v>130</v>
      </c>
      <c r="G206" s="109">
        <v>131</v>
      </c>
      <c r="H206" s="109">
        <v>132</v>
      </c>
      <c r="I206" s="109">
        <v>157</v>
      </c>
      <c r="J206" s="109">
        <v>158</v>
      </c>
      <c r="K206" s="109">
        <v>181</v>
      </c>
      <c r="L206" s="109">
        <v>233</v>
      </c>
      <c r="M206" s="109">
        <v>234</v>
      </c>
      <c r="N206" s="109">
        <v>235</v>
      </c>
      <c r="O206" s="109">
        <v>236</v>
      </c>
      <c r="P206" s="109">
        <v>237</v>
      </c>
      <c r="Q206" s="109">
        <v>238</v>
      </c>
      <c r="R206" s="109">
        <v>239</v>
      </c>
    </row>
    <row r="207" spans="1:18">
      <c r="A207" s="109" t="s">
        <v>1392</v>
      </c>
      <c r="B207" s="109" t="s">
        <v>1393</v>
      </c>
      <c r="C207" s="109" t="s">
        <v>762</v>
      </c>
      <c r="D207" s="109" t="s">
        <v>762</v>
      </c>
      <c r="E207" s="109">
        <v>129</v>
      </c>
      <c r="F207" s="109">
        <v>130</v>
      </c>
      <c r="G207" s="109">
        <v>131</v>
      </c>
      <c r="H207" s="109">
        <v>132</v>
      </c>
      <c r="I207" s="109">
        <v>157</v>
      </c>
      <c r="J207" s="109">
        <v>158</v>
      </c>
      <c r="K207" s="109">
        <v>181</v>
      </c>
      <c r="L207" s="109">
        <v>233</v>
      </c>
      <c r="M207" s="109">
        <v>234</v>
      </c>
      <c r="N207" s="109">
        <v>235</v>
      </c>
      <c r="O207" s="109">
        <v>236</v>
      </c>
      <c r="P207" s="109">
        <v>237</v>
      </c>
      <c r="Q207" s="109">
        <v>238</v>
      </c>
      <c r="R207" s="109">
        <v>239</v>
      </c>
    </row>
    <row r="208" spans="1:18">
      <c r="A208" s="109" t="s">
        <v>1392</v>
      </c>
      <c r="B208" s="109" t="s">
        <v>1394</v>
      </c>
      <c r="C208" s="109" t="s">
        <v>762</v>
      </c>
      <c r="D208" s="109" t="s">
        <v>762</v>
      </c>
      <c r="E208" s="109">
        <v>129</v>
      </c>
      <c r="F208" s="109">
        <v>130</v>
      </c>
      <c r="G208" s="109">
        <v>131</v>
      </c>
      <c r="H208" s="109">
        <v>132</v>
      </c>
      <c r="I208" s="109">
        <v>157</v>
      </c>
      <c r="J208" s="109">
        <v>158</v>
      </c>
      <c r="K208" s="109">
        <v>181</v>
      </c>
      <c r="L208" s="109">
        <v>233</v>
      </c>
      <c r="M208" s="109">
        <v>234</v>
      </c>
      <c r="N208" s="109">
        <v>235</v>
      </c>
      <c r="O208" s="109">
        <v>236</v>
      </c>
      <c r="P208" s="109">
        <v>237</v>
      </c>
      <c r="Q208" s="109">
        <v>238</v>
      </c>
      <c r="R208" s="109">
        <v>239</v>
      </c>
    </row>
    <row r="209" spans="1:18">
      <c r="A209" s="109" t="s">
        <v>1392</v>
      </c>
      <c r="B209" s="109" t="s">
        <v>1395</v>
      </c>
      <c r="C209" s="109" t="s">
        <v>762</v>
      </c>
      <c r="D209" s="109" t="s">
        <v>762</v>
      </c>
      <c r="E209" s="109">
        <v>129</v>
      </c>
      <c r="F209" s="109">
        <v>130</v>
      </c>
      <c r="G209" s="109">
        <v>131</v>
      </c>
      <c r="H209" s="109">
        <v>132</v>
      </c>
      <c r="I209" s="109">
        <v>157</v>
      </c>
      <c r="J209" s="109">
        <v>158</v>
      </c>
      <c r="K209" s="109">
        <v>181</v>
      </c>
      <c r="L209" s="109">
        <v>233</v>
      </c>
      <c r="M209" s="109">
        <v>234</v>
      </c>
      <c r="N209" s="109">
        <v>235</v>
      </c>
      <c r="O209" s="109">
        <v>236</v>
      </c>
      <c r="P209" s="109">
        <v>237</v>
      </c>
      <c r="Q209" s="109">
        <v>238</v>
      </c>
      <c r="R209" s="109">
        <v>239</v>
      </c>
    </row>
    <row r="210" spans="1:18">
      <c r="A210" s="109" t="s">
        <v>1316</v>
      </c>
      <c r="B210" s="109" t="s">
        <v>1326</v>
      </c>
      <c r="C210" s="109" t="s">
        <v>762</v>
      </c>
      <c r="D210" s="109" t="s">
        <v>762</v>
      </c>
      <c r="E210" s="109">
        <v>129</v>
      </c>
      <c r="F210" s="109">
        <v>130</v>
      </c>
      <c r="G210" s="109">
        <v>131</v>
      </c>
      <c r="H210" s="109">
        <v>132</v>
      </c>
      <c r="I210" s="109">
        <v>157</v>
      </c>
      <c r="J210" s="109">
        <v>158</v>
      </c>
      <c r="K210" s="109">
        <v>181</v>
      </c>
      <c r="L210" s="109">
        <v>233</v>
      </c>
      <c r="M210" s="109">
        <v>234</v>
      </c>
      <c r="N210" s="109">
        <v>235</v>
      </c>
      <c r="O210" s="109">
        <v>236</v>
      </c>
      <c r="P210" s="109">
        <v>237</v>
      </c>
      <c r="Q210" s="109">
        <v>238</v>
      </c>
      <c r="R210" s="109">
        <v>239</v>
      </c>
    </row>
    <row r="211" spans="1:18">
      <c r="A211" s="109" t="s">
        <v>1316</v>
      </c>
      <c r="B211" s="109" t="s">
        <v>1328</v>
      </c>
      <c r="C211" s="109" t="s">
        <v>762</v>
      </c>
      <c r="D211" s="109" t="s">
        <v>762</v>
      </c>
      <c r="E211" s="109">
        <v>129</v>
      </c>
      <c r="F211" s="109">
        <v>130</v>
      </c>
      <c r="G211" s="109">
        <v>131</v>
      </c>
      <c r="H211" s="109">
        <v>132</v>
      </c>
      <c r="I211" s="109">
        <v>157</v>
      </c>
      <c r="J211" s="109">
        <v>158</v>
      </c>
      <c r="K211" s="109">
        <v>181</v>
      </c>
      <c r="L211" s="109">
        <v>233</v>
      </c>
      <c r="M211" s="109">
        <v>234</v>
      </c>
      <c r="N211" s="109">
        <v>235</v>
      </c>
      <c r="O211" s="109">
        <v>236</v>
      </c>
      <c r="P211" s="109">
        <v>237</v>
      </c>
      <c r="Q211" s="109">
        <v>238</v>
      </c>
      <c r="R211" s="109">
        <v>239</v>
      </c>
    </row>
    <row r="212" spans="1:18">
      <c r="A212" s="109" t="s">
        <v>1316</v>
      </c>
      <c r="B212" s="109" t="s">
        <v>1330</v>
      </c>
      <c r="C212" s="109" t="s">
        <v>762</v>
      </c>
      <c r="D212" s="109" t="s">
        <v>762</v>
      </c>
      <c r="E212" s="109">
        <v>129</v>
      </c>
      <c r="F212" s="109">
        <v>130</v>
      </c>
      <c r="G212" s="109">
        <v>131</v>
      </c>
      <c r="H212" s="109">
        <v>132</v>
      </c>
      <c r="I212" s="109">
        <v>157</v>
      </c>
      <c r="J212" s="109">
        <v>158</v>
      </c>
      <c r="K212" s="109">
        <v>181</v>
      </c>
      <c r="L212" s="109">
        <v>233</v>
      </c>
      <c r="M212" s="109">
        <v>234</v>
      </c>
      <c r="N212" s="109">
        <v>235</v>
      </c>
      <c r="O212" s="109">
        <v>236</v>
      </c>
      <c r="P212" s="109">
        <v>237</v>
      </c>
      <c r="Q212" s="109">
        <v>238</v>
      </c>
      <c r="R212" s="109">
        <v>239</v>
      </c>
    </row>
    <row r="213" spans="1:18">
      <c r="A213" s="109" t="s">
        <v>1316</v>
      </c>
      <c r="B213" s="109" t="s">
        <v>1320</v>
      </c>
      <c r="C213" s="109" t="s">
        <v>762</v>
      </c>
      <c r="D213" s="109" t="s">
        <v>762</v>
      </c>
      <c r="E213" s="109">
        <v>129</v>
      </c>
      <c r="F213" s="109">
        <v>130</v>
      </c>
      <c r="G213" s="109">
        <v>131</v>
      </c>
      <c r="H213" s="109">
        <v>132</v>
      </c>
      <c r="I213" s="109">
        <v>157</v>
      </c>
      <c r="J213" s="109">
        <v>158</v>
      </c>
      <c r="K213" s="109">
        <v>181</v>
      </c>
      <c r="L213" s="109">
        <v>233</v>
      </c>
      <c r="M213" s="109">
        <v>234</v>
      </c>
      <c r="N213" s="109">
        <v>235</v>
      </c>
      <c r="O213" s="109">
        <v>236</v>
      </c>
      <c r="P213" s="109">
        <v>237</v>
      </c>
      <c r="Q213" s="109">
        <v>238</v>
      </c>
      <c r="R213" s="109">
        <v>239</v>
      </c>
    </row>
    <row r="214" spans="1:18">
      <c r="A214" s="109" t="s">
        <v>1316</v>
      </c>
      <c r="B214" s="109" t="s">
        <v>1322</v>
      </c>
      <c r="C214" s="109" t="s">
        <v>762</v>
      </c>
      <c r="D214" s="109" t="s">
        <v>762</v>
      </c>
      <c r="E214" s="109">
        <v>129</v>
      </c>
      <c r="F214" s="109">
        <v>130</v>
      </c>
      <c r="G214" s="109">
        <v>131</v>
      </c>
      <c r="H214" s="109">
        <v>132</v>
      </c>
      <c r="I214" s="109">
        <v>157</v>
      </c>
      <c r="J214" s="109">
        <v>158</v>
      </c>
      <c r="K214" s="109">
        <v>181</v>
      </c>
      <c r="L214" s="109">
        <v>233</v>
      </c>
      <c r="M214" s="109">
        <v>234</v>
      </c>
      <c r="N214" s="109">
        <v>235</v>
      </c>
      <c r="O214" s="109">
        <v>236</v>
      </c>
      <c r="P214" s="109">
        <v>237</v>
      </c>
      <c r="Q214" s="109">
        <v>238</v>
      </c>
      <c r="R214" s="109">
        <v>239</v>
      </c>
    </row>
    <row r="215" spans="1:18">
      <c r="A215" s="109" t="s">
        <v>1316</v>
      </c>
      <c r="B215" s="109" t="s">
        <v>1324</v>
      </c>
      <c r="C215" s="109" t="s">
        <v>762</v>
      </c>
      <c r="D215" s="109" t="s">
        <v>762</v>
      </c>
      <c r="E215" s="109">
        <v>129</v>
      </c>
      <c r="F215" s="109">
        <v>130</v>
      </c>
      <c r="G215" s="109">
        <v>131</v>
      </c>
      <c r="H215" s="109">
        <v>132</v>
      </c>
      <c r="I215" s="109">
        <v>157</v>
      </c>
      <c r="J215" s="109">
        <v>158</v>
      </c>
      <c r="K215" s="109">
        <v>181</v>
      </c>
      <c r="L215" s="109">
        <v>233</v>
      </c>
      <c r="M215" s="109">
        <v>234</v>
      </c>
      <c r="N215" s="109">
        <v>235</v>
      </c>
      <c r="O215" s="109">
        <v>236</v>
      </c>
      <c r="P215" s="109">
        <v>237</v>
      </c>
      <c r="Q215" s="109">
        <v>238</v>
      </c>
      <c r="R215" s="109">
        <v>239</v>
      </c>
    </row>
    <row r="216" spans="1:18">
      <c r="A216" s="109" t="s">
        <v>4452</v>
      </c>
      <c r="B216" s="109" t="s">
        <v>4118</v>
      </c>
      <c r="C216" s="109" t="s">
        <v>762</v>
      </c>
      <c r="D216" s="109" t="s">
        <v>762</v>
      </c>
      <c r="E216" s="109">
        <v>129</v>
      </c>
      <c r="F216" s="109">
        <v>130</v>
      </c>
      <c r="G216" s="109">
        <v>131</v>
      </c>
      <c r="H216" s="109">
        <v>132</v>
      </c>
      <c r="I216" s="109">
        <v>157</v>
      </c>
      <c r="J216" s="109">
        <v>158</v>
      </c>
      <c r="K216" s="109">
        <v>181</v>
      </c>
      <c r="L216" s="109">
        <v>233</v>
      </c>
      <c r="M216" s="109">
        <v>234</v>
      </c>
      <c r="N216" s="109">
        <v>235</v>
      </c>
      <c r="O216" s="109">
        <v>236</v>
      </c>
      <c r="P216" s="109">
        <v>237</v>
      </c>
      <c r="Q216" s="109">
        <v>238</v>
      </c>
      <c r="R216" s="109">
        <v>239</v>
      </c>
    </row>
    <row r="217" spans="1:18">
      <c r="A217" s="109" t="s">
        <v>4452</v>
      </c>
      <c r="B217" s="109" t="s">
        <v>4122</v>
      </c>
      <c r="C217" s="109" t="s">
        <v>762</v>
      </c>
      <c r="D217" s="109" t="s">
        <v>762</v>
      </c>
      <c r="E217" s="109">
        <v>129</v>
      </c>
      <c r="F217" s="109">
        <v>130</v>
      </c>
      <c r="G217" s="109">
        <v>131</v>
      </c>
      <c r="H217" s="109">
        <v>132</v>
      </c>
      <c r="I217" s="109">
        <v>157</v>
      </c>
      <c r="J217" s="109">
        <v>158</v>
      </c>
      <c r="K217" s="109">
        <v>181</v>
      </c>
      <c r="L217" s="109">
        <v>233</v>
      </c>
      <c r="M217" s="109">
        <v>234</v>
      </c>
      <c r="N217" s="109">
        <v>235</v>
      </c>
      <c r="O217" s="109">
        <v>236</v>
      </c>
      <c r="P217" s="109">
        <v>237</v>
      </c>
      <c r="Q217" s="109">
        <v>238</v>
      </c>
      <c r="R217" s="109">
        <v>239</v>
      </c>
    </row>
    <row r="218" spans="1:18">
      <c r="A218" s="109" t="s">
        <v>4452</v>
      </c>
      <c r="B218" s="109" t="s">
        <v>4126</v>
      </c>
      <c r="C218" s="109" t="s">
        <v>762</v>
      </c>
      <c r="D218" s="109" t="s">
        <v>762</v>
      </c>
      <c r="E218" s="109">
        <v>129</v>
      </c>
      <c r="F218" s="109">
        <v>130</v>
      </c>
      <c r="G218" s="109">
        <v>131</v>
      </c>
      <c r="H218" s="109">
        <v>132</v>
      </c>
      <c r="I218" s="109">
        <v>157</v>
      </c>
      <c r="J218" s="109">
        <v>158</v>
      </c>
      <c r="K218" s="109">
        <v>181</v>
      </c>
      <c r="L218" s="109">
        <v>233</v>
      </c>
      <c r="M218" s="109">
        <v>234</v>
      </c>
      <c r="N218" s="109">
        <v>235</v>
      </c>
      <c r="O218" s="109">
        <v>236</v>
      </c>
      <c r="P218" s="109">
        <v>237</v>
      </c>
      <c r="Q218" s="109">
        <v>238</v>
      </c>
      <c r="R218" s="109">
        <v>239</v>
      </c>
    </row>
    <row r="219" spans="1:18">
      <c r="A219" s="109" t="s">
        <v>1333</v>
      </c>
      <c r="B219" s="109" t="s">
        <v>1334</v>
      </c>
      <c r="C219" s="109" t="s">
        <v>762</v>
      </c>
      <c r="D219" s="109" t="s">
        <v>762</v>
      </c>
      <c r="E219" s="109">
        <v>129</v>
      </c>
      <c r="F219" s="109">
        <v>130</v>
      </c>
      <c r="G219" s="109">
        <v>131</v>
      </c>
      <c r="H219" s="109">
        <v>132</v>
      </c>
      <c r="I219" s="109">
        <v>157</v>
      </c>
      <c r="J219" s="109">
        <v>158</v>
      </c>
      <c r="K219" s="109">
        <v>181</v>
      </c>
      <c r="L219" s="109">
        <v>233</v>
      </c>
      <c r="M219" s="109">
        <v>234</v>
      </c>
      <c r="N219" s="109">
        <v>235</v>
      </c>
      <c r="O219" s="109">
        <v>236</v>
      </c>
      <c r="P219" s="109">
        <v>237</v>
      </c>
      <c r="Q219" s="109">
        <v>238</v>
      </c>
      <c r="R219" s="109">
        <v>239</v>
      </c>
    </row>
    <row r="220" spans="1:18">
      <c r="A220" s="109" t="s">
        <v>1333</v>
      </c>
      <c r="B220" s="109" t="s">
        <v>1336</v>
      </c>
      <c r="C220" s="109" t="s">
        <v>762</v>
      </c>
      <c r="D220" s="109" t="s">
        <v>762</v>
      </c>
      <c r="E220" s="109">
        <v>129</v>
      </c>
      <c r="F220" s="109">
        <v>130</v>
      </c>
      <c r="G220" s="109">
        <v>131</v>
      </c>
      <c r="H220" s="109">
        <v>132</v>
      </c>
      <c r="I220" s="109">
        <v>157</v>
      </c>
      <c r="J220" s="109">
        <v>158</v>
      </c>
      <c r="K220" s="109">
        <v>181</v>
      </c>
      <c r="L220" s="109">
        <v>233</v>
      </c>
      <c r="M220" s="109">
        <v>234</v>
      </c>
      <c r="N220" s="109">
        <v>235</v>
      </c>
      <c r="O220" s="109">
        <v>236</v>
      </c>
      <c r="P220" s="109">
        <v>237</v>
      </c>
      <c r="Q220" s="109">
        <v>238</v>
      </c>
      <c r="R220" s="109">
        <v>239</v>
      </c>
    </row>
    <row r="221" spans="1:18">
      <c r="A221" s="109" t="s">
        <v>1333</v>
      </c>
      <c r="B221" s="109" t="s">
        <v>1338</v>
      </c>
      <c r="C221" s="109" t="s">
        <v>762</v>
      </c>
      <c r="D221" s="109" t="s">
        <v>762</v>
      </c>
      <c r="E221" s="109">
        <v>129</v>
      </c>
      <c r="F221" s="109">
        <v>130</v>
      </c>
      <c r="G221" s="109">
        <v>131</v>
      </c>
      <c r="H221" s="109">
        <v>132</v>
      </c>
      <c r="I221" s="109">
        <v>157</v>
      </c>
      <c r="J221" s="109">
        <v>158</v>
      </c>
      <c r="K221" s="109">
        <v>181</v>
      </c>
      <c r="L221" s="109">
        <v>233</v>
      </c>
      <c r="M221" s="109">
        <v>234</v>
      </c>
      <c r="N221" s="109">
        <v>235</v>
      </c>
      <c r="O221" s="109">
        <v>236</v>
      </c>
      <c r="P221" s="109">
        <v>237</v>
      </c>
      <c r="Q221" s="109">
        <v>238</v>
      </c>
      <c r="R221" s="109">
        <v>239</v>
      </c>
    </row>
  </sheetData>
  <conditionalFormatting sqref="B1:B1048576">
    <cfRule type="duplicateValues" dxfId="17" priority="1"/>
  </conditionalFormatting>
  <conditionalFormatting sqref="B2:B10">
    <cfRule type="duplicateValues" dxfId="16" priority="2"/>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103AF-37FD-4E0F-B5C3-9920F898BAA0}">
  <sheetPr codeName="Sheet7" filterMode="1">
    <tabColor rgb="FFFFFF00"/>
  </sheetPr>
  <dimension ref="A1:Q221"/>
  <sheetViews>
    <sheetView workbookViewId="0">
      <pane xSplit="2" ySplit="1" topLeftCell="C4" activePane="bottomRight" state="frozen"/>
      <selection pane="topRight" activeCell="C1" sqref="C1"/>
      <selection pane="bottomLeft" activeCell="A2" sqref="A2"/>
      <selection pane="bottomRight" activeCell="A17" sqref="A1:Q221"/>
    </sheetView>
  </sheetViews>
  <sheetFormatPr baseColWidth="10" defaultColWidth="8.83203125" defaultRowHeight="13"/>
  <cols>
    <col min="1" max="1" width="10.33203125" style="109" bestFit="1" customWidth="1"/>
    <col min="2" max="2" width="16" style="109" bestFit="1" customWidth="1"/>
    <col min="3" max="17" width="23.6640625" style="109" customWidth="1"/>
  </cols>
  <sheetData>
    <row r="1" spans="1:17">
      <c r="A1" s="220" t="s">
        <v>307</v>
      </c>
      <c r="B1" s="220" t="s">
        <v>215</v>
      </c>
      <c r="C1" s="220" t="s">
        <v>397</v>
      </c>
      <c r="D1" s="220" t="s">
        <v>398</v>
      </c>
      <c r="E1" s="220" t="s">
        <v>399</v>
      </c>
      <c r="F1" s="220" t="s">
        <v>400</v>
      </c>
      <c r="G1" s="220" t="s">
        <v>401</v>
      </c>
      <c r="H1" s="220" t="s">
        <v>402</v>
      </c>
      <c r="I1" s="220" t="s">
        <v>403</v>
      </c>
      <c r="J1" s="220" t="s">
        <v>404</v>
      </c>
      <c r="K1" s="220" t="s">
        <v>651</v>
      </c>
      <c r="L1" s="220" t="s">
        <v>652</v>
      </c>
      <c r="M1" s="220" t="s">
        <v>653</v>
      </c>
      <c r="N1" s="220" t="s">
        <v>654</v>
      </c>
      <c r="O1" s="220" t="s">
        <v>655</v>
      </c>
      <c r="P1" s="220" t="s">
        <v>656</v>
      </c>
      <c r="Q1" s="220" t="s">
        <v>657</v>
      </c>
    </row>
    <row r="2" spans="1:17" hidden="1">
      <c r="A2" s="109" t="s">
        <v>748</v>
      </c>
      <c r="B2" s="109" t="s">
        <v>761</v>
      </c>
      <c r="C2" s="109">
        <v>2050</v>
      </c>
      <c r="D2" s="109">
        <v>5060</v>
      </c>
      <c r="E2" s="109">
        <v>1075</v>
      </c>
      <c r="F2" s="109">
        <v>3050</v>
      </c>
      <c r="G2" s="109">
        <v>68636</v>
      </c>
      <c r="H2" s="109">
        <v>2435</v>
      </c>
      <c r="I2" s="109">
        <v>675</v>
      </c>
      <c r="J2" s="109">
        <v>5205</v>
      </c>
      <c r="K2" s="109">
        <v>3200</v>
      </c>
      <c r="L2" s="109">
        <v>66961</v>
      </c>
      <c r="M2" s="109">
        <v>68761</v>
      </c>
    </row>
    <row r="3" spans="1:17" hidden="1">
      <c r="A3" s="109" t="s">
        <v>771</v>
      </c>
      <c r="B3" s="109" t="s">
        <v>774</v>
      </c>
      <c r="C3" s="109">
        <v>2050</v>
      </c>
      <c r="D3" s="109">
        <v>5060</v>
      </c>
      <c r="E3" s="109">
        <v>1075</v>
      </c>
      <c r="F3" s="109">
        <v>3050</v>
      </c>
      <c r="G3" s="109">
        <v>68636</v>
      </c>
      <c r="H3" s="109">
        <v>2435</v>
      </c>
      <c r="I3" s="109">
        <v>675</v>
      </c>
    </row>
    <row r="4" spans="1:17">
      <c r="A4" s="109" t="s">
        <v>779</v>
      </c>
      <c r="B4" s="109" t="s">
        <v>780</v>
      </c>
      <c r="C4" s="109">
        <v>2050</v>
      </c>
      <c r="D4" s="109">
        <v>5060</v>
      </c>
      <c r="E4" s="109">
        <v>1075</v>
      </c>
      <c r="F4" s="109">
        <v>3050</v>
      </c>
      <c r="G4" s="109">
        <v>68636</v>
      </c>
      <c r="H4" s="109">
        <v>2435</v>
      </c>
      <c r="I4" s="109">
        <v>675</v>
      </c>
    </row>
    <row r="5" spans="1:17" hidden="1">
      <c r="A5" s="109" t="s">
        <v>790</v>
      </c>
      <c r="B5" s="109" t="s">
        <v>797</v>
      </c>
      <c r="C5" s="109">
        <v>2050</v>
      </c>
      <c r="D5" s="109">
        <v>5060</v>
      </c>
      <c r="E5" s="109">
        <v>1075</v>
      </c>
      <c r="F5" s="109">
        <v>2900</v>
      </c>
      <c r="G5" s="109">
        <v>68636</v>
      </c>
      <c r="H5" s="109">
        <v>2435</v>
      </c>
      <c r="I5" s="109">
        <v>675</v>
      </c>
    </row>
    <row r="6" spans="1:17" hidden="1">
      <c r="A6" s="109" t="s">
        <v>790</v>
      </c>
      <c r="B6" s="109" t="s">
        <v>802</v>
      </c>
      <c r="C6" s="109">
        <v>2050</v>
      </c>
      <c r="D6" s="109">
        <v>5060</v>
      </c>
      <c r="E6" s="109">
        <v>1075</v>
      </c>
      <c r="F6" s="109">
        <v>2900</v>
      </c>
      <c r="G6" s="109">
        <v>68636</v>
      </c>
      <c r="H6" s="109">
        <v>2435</v>
      </c>
      <c r="I6" s="109">
        <v>675</v>
      </c>
    </row>
    <row r="7" spans="1:17" hidden="1">
      <c r="A7" s="109" t="s">
        <v>790</v>
      </c>
      <c r="B7" s="109" t="s">
        <v>804</v>
      </c>
      <c r="C7" s="109">
        <v>2050</v>
      </c>
      <c r="D7" s="109">
        <v>5060</v>
      </c>
      <c r="E7" s="109">
        <v>1075</v>
      </c>
      <c r="F7" s="109">
        <v>2900</v>
      </c>
      <c r="G7" s="109">
        <v>68636</v>
      </c>
      <c r="H7" s="109">
        <v>2435</v>
      </c>
      <c r="I7" s="109">
        <v>675</v>
      </c>
    </row>
    <row r="8" spans="1:17" hidden="1">
      <c r="A8" s="109" t="s">
        <v>790</v>
      </c>
      <c r="B8" s="109" t="s">
        <v>806</v>
      </c>
      <c r="C8" s="109">
        <v>2050</v>
      </c>
      <c r="D8" s="109">
        <v>5060</v>
      </c>
      <c r="E8" s="109">
        <v>1075</v>
      </c>
      <c r="F8" s="109">
        <v>2900</v>
      </c>
      <c r="G8" s="109">
        <v>68636</v>
      </c>
      <c r="H8" s="109">
        <v>2435</v>
      </c>
      <c r="I8" s="109">
        <v>675</v>
      </c>
    </row>
    <row r="9" spans="1:17" hidden="1">
      <c r="A9" s="109" t="s">
        <v>790</v>
      </c>
      <c r="B9" s="109" t="s">
        <v>812</v>
      </c>
      <c r="C9" s="109">
        <v>2050</v>
      </c>
      <c r="D9" s="109">
        <v>5060</v>
      </c>
      <c r="E9" s="109">
        <v>1075</v>
      </c>
      <c r="F9" s="109">
        <v>2900</v>
      </c>
      <c r="G9" s="109">
        <v>68636</v>
      </c>
      <c r="H9" s="109">
        <v>2435</v>
      </c>
      <c r="I9" s="109">
        <v>675</v>
      </c>
    </row>
    <row r="10" spans="1:17" hidden="1">
      <c r="A10" s="109" t="s">
        <v>790</v>
      </c>
      <c r="B10" s="109" t="s">
        <v>815</v>
      </c>
      <c r="C10" s="109">
        <v>2050</v>
      </c>
      <c r="D10" s="109">
        <v>5060</v>
      </c>
      <c r="E10" s="109">
        <v>1075</v>
      </c>
      <c r="F10" s="109">
        <v>2900</v>
      </c>
      <c r="G10" s="109">
        <v>68636</v>
      </c>
      <c r="H10" s="109">
        <v>2435</v>
      </c>
      <c r="I10" s="109">
        <v>675</v>
      </c>
    </row>
    <row r="11" spans="1:17" hidden="1">
      <c r="A11" s="109" t="s">
        <v>836</v>
      </c>
      <c r="B11" s="109" t="s">
        <v>844</v>
      </c>
      <c r="C11" s="109">
        <v>2050</v>
      </c>
      <c r="D11" s="109">
        <v>5060</v>
      </c>
      <c r="E11" s="109">
        <v>1075</v>
      </c>
      <c r="F11" s="109">
        <v>2900</v>
      </c>
      <c r="G11" s="109">
        <v>68636</v>
      </c>
      <c r="H11" s="109">
        <v>2435</v>
      </c>
      <c r="I11" s="109">
        <v>675</v>
      </c>
      <c r="J11" s="109">
        <v>5205</v>
      </c>
      <c r="K11" s="109">
        <v>3050</v>
      </c>
      <c r="L11" s="109">
        <v>66961</v>
      </c>
      <c r="M11" s="109">
        <v>68761</v>
      </c>
    </row>
    <row r="12" spans="1:17" hidden="1">
      <c r="A12" s="109" t="s">
        <v>836</v>
      </c>
      <c r="B12" s="109" t="s">
        <v>849</v>
      </c>
      <c r="C12" s="109">
        <v>2050</v>
      </c>
      <c r="D12" s="109">
        <v>5060</v>
      </c>
      <c r="E12" s="109">
        <v>1075</v>
      </c>
      <c r="F12" s="109">
        <v>2900</v>
      </c>
      <c r="G12" s="109">
        <v>68636</v>
      </c>
      <c r="H12" s="109">
        <v>2435</v>
      </c>
      <c r="I12" s="109">
        <v>675</v>
      </c>
      <c r="J12" s="109">
        <v>5205</v>
      </c>
      <c r="K12" s="109">
        <v>3050</v>
      </c>
      <c r="L12" s="109">
        <v>66961</v>
      </c>
      <c r="M12" s="109">
        <v>68761</v>
      </c>
    </row>
    <row r="13" spans="1:17" hidden="1">
      <c r="A13" s="109" t="s">
        <v>836</v>
      </c>
      <c r="B13" s="109" t="s">
        <v>851</v>
      </c>
      <c r="C13" s="109">
        <v>2050</v>
      </c>
      <c r="D13" s="109">
        <v>5060</v>
      </c>
      <c r="E13" s="109">
        <v>1075</v>
      </c>
      <c r="F13" s="109">
        <v>2900</v>
      </c>
      <c r="G13" s="109">
        <v>68636</v>
      </c>
      <c r="H13" s="109">
        <v>2435</v>
      </c>
      <c r="I13" s="109">
        <v>675</v>
      </c>
      <c r="J13" s="109">
        <v>5205</v>
      </c>
      <c r="K13" s="109">
        <v>3050</v>
      </c>
      <c r="L13" s="109">
        <v>66961</v>
      </c>
      <c r="M13" s="109">
        <v>68761</v>
      </c>
    </row>
    <row r="14" spans="1:17" hidden="1">
      <c r="A14" s="109" t="s">
        <v>836</v>
      </c>
      <c r="B14" s="109" t="s">
        <v>837</v>
      </c>
      <c r="C14" s="109">
        <v>2050</v>
      </c>
      <c r="D14" s="109">
        <v>5060</v>
      </c>
      <c r="E14" s="109">
        <v>1075</v>
      </c>
      <c r="F14" s="109">
        <v>2900</v>
      </c>
      <c r="G14" s="109">
        <v>68636</v>
      </c>
      <c r="H14" s="109">
        <v>2435</v>
      </c>
      <c r="I14" s="109">
        <v>675</v>
      </c>
      <c r="J14" s="109">
        <v>5205</v>
      </c>
      <c r="K14" s="109">
        <v>3050</v>
      </c>
      <c r="L14" s="109">
        <v>66961</v>
      </c>
      <c r="M14" s="109">
        <v>68761</v>
      </c>
    </row>
    <row r="15" spans="1:17" hidden="1">
      <c r="A15" s="109" t="s">
        <v>836</v>
      </c>
      <c r="B15" s="109" t="s">
        <v>840</v>
      </c>
      <c r="C15" s="109">
        <v>2050</v>
      </c>
      <c r="D15" s="109">
        <v>5060</v>
      </c>
      <c r="E15" s="109">
        <v>1075</v>
      </c>
      <c r="F15" s="109">
        <v>2900</v>
      </c>
      <c r="G15" s="109">
        <v>68636</v>
      </c>
      <c r="H15" s="109">
        <v>2435</v>
      </c>
      <c r="I15" s="109">
        <v>675</v>
      </c>
      <c r="J15" s="109">
        <v>5205</v>
      </c>
      <c r="K15" s="109">
        <v>3050</v>
      </c>
      <c r="L15" s="109">
        <v>66961</v>
      </c>
      <c r="M15" s="109">
        <v>68761</v>
      </c>
    </row>
    <row r="16" spans="1:17" hidden="1">
      <c r="A16" s="109" t="s">
        <v>836</v>
      </c>
      <c r="B16" s="109" t="s">
        <v>842</v>
      </c>
      <c r="C16" s="109">
        <v>2050</v>
      </c>
      <c r="D16" s="109">
        <v>5060</v>
      </c>
      <c r="E16" s="109">
        <v>1075</v>
      </c>
      <c r="F16" s="109">
        <v>2900</v>
      </c>
      <c r="G16" s="109">
        <v>68636</v>
      </c>
      <c r="H16" s="109">
        <v>2435</v>
      </c>
      <c r="I16" s="109">
        <v>675</v>
      </c>
      <c r="J16" s="109">
        <v>5205</v>
      </c>
      <c r="K16" s="109">
        <v>3050</v>
      </c>
      <c r="L16" s="109">
        <v>66961</v>
      </c>
      <c r="M16" s="109">
        <v>68761</v>
      </c>
    </row>
    <row r="17" spans="1:13">
      <c r="A17" s="109" t="s">
        <v>859</v>
      </c>
      <c r="B17" s="109" t="s">
        <v>860</v>
      </c>
      <c r="C17" s="109">
        <v>2050</v>
      </c>
      <c r="D17" s="109">
        <v>5060</v>
      </c>
      <c r="E17" s="109">
        <v>1075</v>
      </c>
      <c r="F17" s="109">
        <v>2900</v>
      </c>
      <c r="G17" s="109">
        <v>68636</v>
      </c>
      <c r="H17" s="109">
        <v>2435</v>
      </c>
      <c r="I17" s="109">
        <v>675</v>
      </c>
    </row>
    <row r="18" spans="1:13">
      <c r="A18" s="109" t="s">
        <v>859</v>
      </c>
      <c r="B18" s="109" t="s">
        <v>863</v>
      </c>
      <c r="C18" s="109">
        <v>2050</v>
      </c>
      <c r="D18" s="109">
        <v>5060</v>
      </c>
      <c r="E18" s="109">
        <v>1075</v>
      </c>
      <c r="F18" s="109">
        <v>2900</v>
      </c>
      <c r="G18" s="109">
        <v>68636</v>
      </c>
      <c r="H18" s="109">
        <v>2435</v>
      </c>
      <c r="I18" s="109">
        <v>675</v>
      </c>
    </row>
    <row r="19" spans="1:13">
      <c r="A19" s="109" t="s">
        <v>859</v>
      </c>
      <c r="B19" s="109" t="s">
        <v>864</v>
      </c>
      <c r="C19" s="109">
        <v>2050</v>
      </c>
      <c r="D19" s="109">
        <v>5060</v>
      </c>
      <c r="E19" s="109">
        <v>1075</v>
      </c>
      <c r="F19" s="109">
        <v>2900</v>
      </c>
      <c r="G19" s="109">
        <v>68636</v>
      </c>
      <c r="H19" s="109">
        <v>2435</v>
      </c>
      <c r="I19" s="109">
        <v>675</v>
      </c>
    </row>
    <row r="20" spans="1:13" hidden="1">
      <c r="A20" s="109" t="s">
        <v>869</v>
      </c>
      <c r="B20" s="109" t="s">
        <v>875</v>
      </c>
      <c r="C20" s="109">
        <v>2050</v>
      </c>
      <c r="D20" s="109">
        <v>5060</v>
      </c>
      <c r="E20" s="109">
        <v>1075</v>
      </c>
      <c r="F20" s="109">
        <v>3050</v>
      </c>
      <c r="G20" s="109">
        <v>68636</v>
      </c>
      <c r="H20" s="109">
        <v>2435</v>
      </c>
      <c r="I20" s="109">
        <v>675</v>
      </c>
    </row>
    <row r="21" spans="1:13" hidden="1">
      <c r="A21" s="109" t="s">
        <v>869</v>
      </c>
      <c r="B21" s="109" t="s">
        <v>877</v>
      </c>
      <c r="C21" s="109">
        <v>2050</v>
      </c>
      <c r="D21" s="109">
        <v>5060</v>
      </c>
      <c r="E21" s="109">
        <v>1075</v>
      </c>
      <c r="F21" s="109">
        <v>3050</v>
      </c>
      <c r="G21" s="109">
        <v>68636</v>
      </c>
      <c r="H21" s="109">
        <v>2435</v>
      </c>
      <c r="I21" s="109">
        <v>675</v>
      </c>
    </row>
    <row r="22" spans="1:13" hidden="1">
      <c r="A22" s="109" t="s">
        <v>869</v>
      </c>
      <c r="B22" s="109" t="s">
        <v>878</v>
      </c>
      <c r="C22" s="109">
        <v>2050</v>
      </c>
      <c r="D22" s="109">
        <v>5060</v>
      </c>
      <c r="E22" s="109">
        <v>1075</v>
      </c>
      <c r="F22" s="109">
        <v>3050</v>
      </c>
      <c r="G22" s="109">
        <v>68636</v>
      </c>
      <c r="H22" s="109">
        <v>2435</v>
      </c>
      <c r="I22" s="109">
        <v>675</v>
      </c>
    </row>
    <row r="23" spans="1:13" hidden="1">
      <c r="A23" s="109" t="s">
        <v>869</v>
      </c>
      <c r="B23" s="109" t="s">
        <v>879</v>
      </c>
      <c r="C23" s="109">
        <v>2050</v>
      </c>
      <c r="D23" s="109">
        <v>5060</v>
      </c>
      <c r="E23" s="109">
        <v>1075</v>
      </c>
      <c r="F23" s="109">
        <v>3050</v>
      </c>
      <c r="G23" s="109">
        <v>68636</v>
      </c>
      <c r="H23" s="109">
        <v>2435</v>
      </c>
      <c r="I23" s="109">
        <v>675</v>
      </c>
    </row>
    <row r="24" spans="1:13" hidden="1">
      <c r="A24" s="109" t="s">
        <v>869</v>
      </c>
      <c r="B24" s="109" t="s">
        <v>882</v>
      </c>
      <c r="C24" s="109">
        <v>2050</v>
      </c>
      <c r="D24" s="109">
        <v>5060</v>
      </c>
      <c r="E24" s="109">
        <v>1075</v>
      </c>
      <c r="F24" s="109">
        <v>3050</v>
      </c>
      <c r="G24" s="109">
        <v>68636</v>
      </c>
      <c r="H24" s="109">
        <v>2435</v>
      </c>
      <c r="I24" s="109">
        <v>675</v>
      </c>
    </row>
    <row r="25" spans="1:13" hidden="1">
      <c r="A25" s="109" t="s">
        <v>869</v>
      </c>
      <c r="B25" s="109" t="s">
        <v>884</v>
      </c>
      <c r="C25" s="109">
        <v>2050</v>
      </c>
      <c r="D25" s="109">
        <v>5060</v>
      </c>
      <c r="E25" s="109">
        <v>1075</v>
      </c>
      <c r="F25" s="109">
        <v>3050</v>
      </c>
      <c r="G25" s="109">
        <v>68636</v>
      </c>
      <c r="H25" s="109">
        <v>2435</v>
      </c>
      <c r="I25" s="109">
        <v>675</v>
      </c>
    </row>
    <row r="26" spans="1:13" hidden="1">
      <c r="A26" s="109" t="s">
        <v>892</v>
      </c>
      <c r="B26" s="109" t="s">
        <v>899</v>
      </c>
      <c r="C26" s="109">
        <v>2050</v>
      </c>
      <c r="D26" s="109">
        <v>5060</v>
      </c>
      <c r="E26" s="109">
        <v>1075</v>
      </c>
      <c r="F26" s="109">
        <v>3050</v>
      </c>
      <c r="G26" s="109">
        <v>68636</v>
      </c>
      <c r="H26" s="109">
        <v>2435</v>
      </c>
      <c r="I26" s="109">
        <v>675</v>
      </c>
      <c r="J26" s="109">
        <v>5205</v>
      </c>
      <c r="K26" s="109">
        <v>3200</v>
      </c>
      <c r="L26" s="109">
        <v>66961</v>
      </c>
      <c r="M26" s="109">
        <v>68761</v>
      </c>
    </row>
    <row r="27" spans="1:13" hidden="1">
      <c r="A27" s="109" t="s">
        <v>892</v>
      </c>
      <c r="B27" s="109" t="s">
        <v>901</v>
      </c>
      <c r="C27" s="109">
        <v>2050</v>
      </c>
      <c r="D27" s="109">
        <v>5060</v>
      </c>
      <c r="E27" s="109">
        <v>1075</v>
      </c>
      <c r="F27" s="109">
        <v>3050</v>
      </c>
      <c r="G27" s="109">
        <v>68636</v>
      </c>
      <c r="H27" s="109">
        <v>2435</v>
      </c>
      <c r="I27" s="109">
        <v>675</v>
      </c>
      <c r="J27" s="109">
        <v>5205</v>
      </c>
      <c r="K27" s="109">
        <v>3200</v>
      </c>
      <c r="L27" s="109">
        <v>66961</v>
      </c>
      <c r="M27" s="109">
        <v>68761</v>
      </c>
    </row>
    <row r="28" spans="1:13" hidden="1">
      <c r="A28" s="109" t="s">
        <v>892</v>
      </c>
      <c r="B28" s="109" t="s">
        <v>902</v>
      </c>
      <c r="C28" s="109">
        <v>2050</v>
      </c>
      <c r="D28" s="109">
        <v>5060</v>
      </c>
      <c r="E28" s="109">
        <v>1075</v>
      </c>
      <c r="F28" s="109">
        <v>3050</v>
      </c>
      <c r="G28" s="109">
        <v>68636</v>
      </c>
      <c r="H28" s="109">
        <v>2435</v>
      </c>
      <c r="I28" s="109">
        <v>675</v>
      </c>
      <c r="J28" s="109">
        <v>5205</v>
      </c>
      <c r="K28" s="109">
        <v>3200</v>
      </c>
      <c r="L28" s="109">
        <v>66961</v>
      </c>
      <c r="M28" s="109">
        <v>68761</v>
      </c>
    </row>
    <row r="29" spans="1:13" hidden="1">
      <c r="A29" s="109" t="s">
        <v>892</v>
      </c>
      <c r="B29" s="109" t="s">
        <v>893</v>
      </c>
      <c r="C29" s="109">
        <v>2050</v>
      </c>
      <c r="D29" s="109">
        <v>5060</v>
      </c>
      <c r="E29" s="109">
        <v>1075</v>
      </c>
      <c r="F29" s="109">
        <v>3050</v>
      </c>
      <c r="G29" s="109">
        <v>68636</v>
      </c>
      <c r="H29" s="109">
        <v>2435</v>
      </c>
      <c r="I29" s="109">
        <v>675</v>
      </c>
      <c r="J29" s="109">
        <v>5205</v>
      </c>
      <c r="K29" s="109">
        <v>3200</v>
      </c>
      <c r="L29" s="109">
        <v>66961</v>
      </c>
      <c r="M29" s="109">
        <v>68761</v>
      </c>
    </row>
    <row r="30" spans="1:13" hidden="1">
      <c r="A30" s="109" t="s">
        <v>892</v>
      </c>
      <c r="B30" s="109" t="s">
        <v>895</v>
      </c>
      <c r="C30" s="109">
        <v>2050</v>
      </c>
      <c r="D30" s="109">
        <v>5060</v>
      </c>
      <c r="E30" s="109">
        <v>1075</v>
      </c>
      <c r="F30" s="109">
        <v>3050</v>
      </c>
      <c r="G30" s="109">
        <v>68636</v>
      </c>
      <c r="H30" s="109">
        <v>2435</v>
      </c>
      <c r="I30" s="109">
        <v>675</v>
      </c>
      <c r="J30" s="109">
        <v>5205</v>
      </c>
      <c r="K30" s="109">
        <v>3200</v>
      </c>
      <c r="L30" s="109">
        <v>66961</v>
      </c>
      <c r="M30" s="109">
        <v>68761</v>
      </c>
    </row>
    <row r="31" spans="1:13" hidden="1">
      <c r="A31" s="109" t="s">
        <v>892</v>
      </c>
      <c r="B31" s="109" t="s">
        <v>897</v>
      </c>
      <c r="C31" s="109">
        <v>2050</v>
      </c>
      <c r="D31" s="109">
        <v>5060</v>
      </c>
      <c r="E31" s="109">
        <v>1075</v>
      </c>
      <c r="F31" s="109">
        <v>3050</v>
      </c>
      <c r="G31" s="109">
        <v>68636</v>
      </c>
      <c r="H31" s="109">
        <v>2435</v>
      </c>
      <c r="I31" s="109">
        <v>675</v>
      </c>
      <c r="J31" s="109">
        <v>5205</v>
      </c>
      <c r="K31" s="109">
        <v>3200</v>
      </c>
      <c r="L31" s="109">
        <v>66961</v>
      </c>
      <c r="M31" s="109">
        <v>68761</v>
      </c>
    </row>
    <row r="32" spans="1:13">
      <c r="A32" s="109" t="s">
        <v>906</v>
      </c>
      <c r="B32" s="109" t="s">
        <v>907</v>
      </c>
      <c r="C32" s="109">
        <v>2050</v>
      </c>
      <c r="D32" s="109">
        <v>5060</v>
      </c>
      <c r="E32" s="109">
        <v>1075</v>
      </c>
      <c r="F32" s="109">
        <v>3050</v>
      </c>
      <c r="G32" s="109">
        <v>68636</v>
      </c>
      <c r="H32" s="109">
        <v>2435</v>
      </c>
      <c r="I32" s="109">
        <v>675</v>
      </c>
    </row>
    <row r="33" spans="1:15">
      <c r="A33" s="109" t="s">
        <v>906</v>
      </c>
      <c r="B33" s="109" t="s">
        <v>909</v>
      </c>
      <c r="C33" s="109">
        <v>2050</v>
      </c>
      <c r="D33" s="109">
        <v>5060</v>
      </c>
      <c r="E33" s="109">
        <v>1075</v>
      </c>
      <c r="F33" s="109">
        <v>3050</v>
      </c>
      <c r="G33" s="109">
        <v>68636</v>
      </c>
      <c r="H33" s="109">
        <v>2435</v>
      </c>
      <c r="I33" s="109">
        <v>675</v>
      </c>
    </row>
    <row r="34" spans="1:15">
      <c r="A34" s="109" t="s">
        <v>906</v>
      </c>
      <c r="B34" s="109" t="s">
        <v>910</v>
      </c>
      <c r="C34" s="109">
        <v>2050</v>
      </c>
      <c r="D34" s="109">
        <v>5060</v>
      </c>
      <c r="E34" s="109">
        <v>1075</v>
      </c>
      <c r="F34" s="109">
        <v>3050</v>
      </c>
      <c r="G34" s="109">
        <v>68636</v>
      </c>
      <c r="H34" s="109">
        <v>2435</v>
      </c>
      <c r="I34" s="109">
        <v>675</v>
      </c>
    </row>
    <row r="35" spans="1:15" hidden="1">
      <c r="A35" s="109" t="s">
        <v>914</v>
      </c>
      <c r="B35" s="109" t="s">
        <v>924</v>
      </c>
      <c r="C35" s="109">
        <v>2050</v>
      </c>
      <c r="D35" s="109">
        <v>5060</v>
      </c>
      <c r="E35" s="109">
        <v>1075</v>
      </c>
      <c r="F35" s="109">
        <v>2900</v>
      </c>
      <c r="G35" s="109">
        <v>68636</v>
      </c>
      <c r="H35" s="109">
        <v>2435</v>
      </c>
      <c r="I35" s="109">
        <v>675</v>
      </c>
      <c r="J35" s="109">
        <v>5205</v>
      </c>
      <c r="K35" s="109">
        <v>3050</v>
      </c>
      <c r="L35" s="109">
        <v>66961</v>
      </c>
      <c r="M35" s="109">
        <v>68761</v>
      </c>
      <c r="N35" s="109">
        <v>2325</v>
      </c>
      <c r="O35" s="109">
        <v>2585</v>
      </c>
    </row>
    <row r="36" spans="1:15" hidden="1">
      <c r="A36" s="109" t="s">
        <v>914</v>
      </c>
      <c r="B36" s="109" t="s">
        <v>926</v>
      </c>
      <c r="C36" s="109">
        <v>2050</v>
      </c>
      <c r="D36" s="109">
        <v>5060</v>
      </c>
      <c r="E36" s="109">
        <v>1075</v>
      </c>
      <c r="F36" s="109">
        <v>2900</v>
      </c>
      <c r="G36" s="109">
        <v>68636</v>
      </c>
      <c r="H36" s="109">
        <v>2435</v>
      </c>
      <c r="I36" s="109">
        <v>675</v>
      </c>
      <c r="J36" s="109">
        <v>5205</v>
      </c>
      <c r="K36" s="109">
        <v>3050</v>
      </c>
      <c r="L36" s="109">
        <v>66961</v>
      </c>
      <c r="M36" s="109">
        <v>68761</v>
      </c>
      <c r="N36" s="109">
        <v>2325</v>
      </c>
      <c r="O36" s="109">
        <v>2585</v>
      </c>
    </row>
    <row r="37" spans="1:15" hidden="1">
      <c r="A37" s="109" t="s">
        <v>914</v>
      </c>
      <c r="B37" s="109" t="s">
        <v>927</v>
      </c>
      <c r="C37" s="109">
        <v>2050</v>
      </c>
      <c r="D37" s="109">
        <v>5060</v>
      </c>
      <c r="E37" s="109">
        <v>1075</v>
      </c>
      <c r="F37" s="109">
        <v>2900</v>
      </c>
      <c r="G37" s="109">
        <v>68636</v>
      </c>
      <c r="H37" s="109">
        <v>2435</v>
      </c>
      <c r="I37" s="109">
        <v>675</v>
      </c>
      <c r="J37" s="109">
        <v>5205</v>
      </c>
      <c r="K37" s="109">
        <v>3050</v>
      </c>
      <c r="L37" s="109">
        <v>66961</v>
      </c>
      <c r="M37" s="109">
        <v>68761</v>
      </c>
      <c r="N37" s="109">
        <v>2325</v>
      </c>
      <c r="O37" s="109">
        <v>2585</v>
      </c>
    </row>
    <row r="38" spans="1:15" hidden="1">
      <c r="A38" s="109" t="s">
        <v>914</v>
      </c>
      <c r="B38" s="109" t="s">
        <v>918</v>
      </c>
      <c r="C38" s="109">
        <v>2050</v>
      </c>
      <c r="D38" s="109">
        <v>5060</v>
      </c>
      <c r="E38" s="109">
        <v>1075</v>
      </c>
      <c r="F38" s="109">
        <v>2900</v>
      </c>
      <c r="G38" s="109">
        <v>68636</v>
      </c>
      <c r="H38" s="109">
        <v>2435</v>
      </c>
      <c r="I38" s="109">
        <v>675</v>
      </c>
      <c r="J38" s="109">
        <v>5205</v>
      </c>
      <c r="K38" s="109">
        <v>3050</v>
      </c>
      <c r="L38" s="109">
        <v>66961</v>
      </c>
      <c r="M38" s="109">
        <v>68761</v>
      </c>
      <c r="N38" s="109">
        <v>2325</v>
      </c>
      <c r="O38" s="109">
        <v>2585</v>
      </c>
    </row>
    <row r="39" spans="1:15" hidden="1">
      <c r="A39" s="109" t="s">
        <v>914</v>
      </c>
      <c r="B39" s="109" t="s">
        <v>920</v>
      </c>
      <c r="C39" s="109">
        <v>2050</v>
      </c>
      <c r="D39" s="109">
        <v>5060</v>
      </c>
      <c r="E39" s="109">
        <v>1075</v>
      </c>
      <c r="F39" s="109">
        <v>2900</v>
      </c>
      <c r="G39" s="109">
        <v>68636</v>
      </c>
      <c r="H39" s="109">
        <v>2435</v>
      </c>
      <c r="I39" s="109">
        <v>675</v>
      </c>
      <c r="J39" s="109">
        <v>5205</v>
      </c>
      <c r="K39" s="109">
        <v>3050</v>
      </c>
      <c r="L39" s="109">
        <v>66961</v>
      </c>
      <c r="M39" s="109">
        <v>68761</v>
      </c>
      <c r="N39" s="109">
        <v>2325</v>
      </c>
      <c r="O39" s="109">
        <v>2585</v>
      </c>
    </row>
    <row r="40" spans="1:15" hidden="1">
      <c r="A40" s="109" t="s">
        <v>914</v>
      </c>
      <c r="B40" s="109" t="s">
        <v>922</v>
      </c>
      <c r="C40" s="109">
        <v>2050</v>
      </c>
      <c r="D40" s="109">
        <v>5060</v>
      </c>
      <c r="E40" s="109">
        <v>1075</v>
      </c>
      <c r="F40" s="109">
        <v>2900</v>
      </c>
      <c r="G40" s="109">
        <v>68636</v>
      </c>
      <c r="H40" s="109">
        <v>2435</v>
      </c>
      <c r="I40" s="109">
        <v>675</v>
      </c>
      <c r="J40" s="109">
        <v>5205</v>
      </c>
      <c r="K40" s="109">
        <v>3050</v>
      </c>
      <c r="L40" s="109">
        <v>66961</v>
      </c>
      <c r="M40" s="109">
        <v>68761</v>
      </c>
      <c r="N40" s="109">
        <v>2325</v>
      </c>
      <c r="O40" s="109">
        <v>2585</v>
      </c>
    </row>
    <row r="41" spans="1:15" hidden="1">
      <c r="A41" s="109" t="s">
        <v>932</v>
      </c>
      <c r="B41" s="109" t="s">
        <v>933</v>
      </c>
      <c r="C41" s="109">
        <v>2050</v>
      </c>
      <c r="D41" s="109">
        <v>5060</v>
      </c>
      <c r="E41" s="109">
        <v>1075</v>
      </c>
      <c r="F41" s="109">
        <v>2900</v>
      </c>
      <c r="G41" s="109">
        <v>68636</v>
      </c>
      <c r="H41" s="109">
        <v>2435</v>
      </c>
      <c r="I41" s="109">
        <v>675</v>
      </c>
    </row>
    <row r="42" spans="1:15" hidden="1">
      <c r="A42" s="109" t="s">
        <v>932</v>
      </c>
      <c r="B42" s="109" t="s">
        <v>935</v>
      </c>
      <c r="C42" s="109">
        <v>2050</v>
      </c>
      <c r="D42" s="109">
        <v>5060</v>
      </c>
      <c r="E42" s="109">
        <v>1075</v>
      </c>
      <c r="F42" s="109">
        <v>2900</v>
      </c>
      <c r="G42" s="109">
        <v>68636</v>
      </c>
      <c r="H42" s="109">
        <v>2435</v>
      </c>
      <c r="I42" s="109">
        <v>675</v>
      </c>
    </row>
    <row r="43" spans="1:15" hidden="1">
      <c r="A43" s="109" t="s">
        <v>932</v>
      </c>
      <c r="B43" s="109" t="s">
        <v>936</v>
      </c>
      <c r="C43" s="109">
        <v>2050</v>
      </c>
      <c r="D43" s="109">
        <v>5060</v>
      </c>
      <c r="E43" s="109">
        <v>1075</v>
      </c>
      <c r="F43" s="109">
        <v>2900</v>
      </c>
      <c r="G43" s="109">
        <v>68636</v>
      </c>
      <c r="H43" s="109">
        <v>2435</v>
      </c>
      <c r="I43" s="109">
        <v>675</v>
      </c>
    </row>
    <row r="44" spans="1:15" hidden="1">
      <c r="A44" s="109" t="s">
        <v>932</v>
      </c>
      <c r="B44" s="109" t="s">
        <v>937</v>
      </c>
      <c r="C44" s="109">
        <v>2050</v>
      </c>
      <c r="D44" s="109">
        <v>5060</v>
      </c>
      <c r="E44" s="109">
        <v>1075</v>
      </c>
      <c r="F44" s="109">
        <v>2900</v>
      </c>
      <c r="G44" s="109">
        <v>68636</v>
      </c>
      <c r="H44" s="109">
        <v>2435</v>
      </c>
      <c r="I44" s="109">
        <v>675</v>
      </c>
    </row>
    <row r="45" spans="1:15" hidden="1">
      <c r="A45" s="109" t="s">
        <v>932</v>
      </c>
      <c r="B45" s="109" t="s">
        <v>939</v>
      </c>
      <c r="C45" s="109">
        <v>2050</v>
      </c>
      <c r="D45" s="109">
        <v>5060</v>
      </c>
      <c r="E45" s="109">
        <v>1075</v>
      </c>
      <c r="F45" s="109">
        <v>2900</v>
      </c>
      <c r="G45" s="109">
        <v>68636</v>
      </c>
      <c r="H45" s="109">
        <v>2435</v>
      </c>
      <c r="I45" s="109">
        <v>675</v>
      </c>
    </row>
    <row r="46" spans="1:15" hidden="1">
      <c r="A46" s="109" t="s">
        <v>932</v>
      </c>
      <c r="B46" s="109" t="s">
        <v>941</v>
      </c>
      <c r="C46" s="109">
        <v>2050</v>
      </c>
      <c r="D46" s="109">
        <v>5060</v>
      </c>
      <c r="E46" s="109">
        <v>1075</v>
      </c>
      <c r="F46" s="109">
        <v>2900</v>
      </c>
      <c r="G46" s="109">
        <v>68636</v>
      </c>
      <c r="H46" s="109">
        <v>2435</v>
      </c>
      <c r="I46" s="109">
        <v>675</v>
      </c>
    </row>
    <row r="47" spans="1:15">
      <c r="A47" s="109" t="s">
        <v>949</v>
      </c>
      <c r="B47" s="109" t="s">
        <v>950</v>
      </c>
      <c r="C47" s="109">
        <v>2050</v>
      </c>
      <c r="D47" s="109">
        <v>5060</v>
      </c>
      <c r="E47" s="109">
        <v>1075</v>
      </c>
      <c r="F47" s="109">
        <v>2900</v>
      </c>
      <c r="G47" s="109">
        <v>68636</v>
      </c>
      <c r="H47" s="109">
        <v>2435</v>
      </c>
      <c r="I47" s="109">
        <v>675</v>
      </c>
    </row>
    <row r="48" spans="1:15">
      <c r="A48" s="109" t="s">
        <v>949</v>
      </c>
      <c r="B48" s="109" t="s">
        <v>952</v>
      </c>
      <c r="C48" s="109">
        <v>2050</v>
      </c>
      <c r="D48" s="109">
        <v>5060</v>
      </c>
      <c r="E48" s="109">
        <v>1075</v>
      </c>
      <c r="F48" s="109">
        <v>2900</v>
      </c>
      <c r="G48" s="109">
        <v>68636</v>
      </c>
      <c r="H48" s="109">
        <v>2435</v>
      </c>
      <c r="I48" s="109">
        <v>675</v>
      </c>
    </row>
    <row r="49" spans="1:13">
      <c r="A49" s="109" t="s">
        <v>949</v>
      </c>
      <c r="B49" s="109" t="s">
        <v>953</v>
      </c>
      <c r="C49" s="109">
        <v>2050</v>
      </c>
      <c r="D49" s="109">
        <v>5060</v>
      </c>
      <c r="E49" s="109">
        <v>1075</v>
      </c>
      <c r="F49" s="109">
        <v>2900</v>
      </c>
      <c r="G49" s="109">
        <v>68636</v>
      </c>
      <c r="H49" s="109">
        <v>2435</v>
      </c>
      <c r="I49" s="109">
        <v>675</v>
      </c>
    </row>
    <row r="50" spans="1:13" hidden="1">
      <c r="A50" s="109" t="s">
        <v>957</v>
      </c>
      <c r="B50" s="109" t="s">
        <v>966</v>
      </c>
      <c r="C50" s="109">
        <v>2050</v>
      </c>
      <c r="D50" s="109">
        <v>5060</v>
      </c>
      <c r="E50" s="109">
        <v>1075</v>
      </c>
      <c r="F50" s="109">
        <v>3050</v>
      </c>
      <c r="G50" s="109">
        <v>68636</v>
      </c>
      <c r="H50" s="109">
        <v>2435</v>
      </c>
      <c r="I50" s="109">
        <v>675</v>
      </c>
      <c r="J50" s="109">
        <v>5205</v>
      </c>
      <c r="K50" s="109">
        <v>3200</v>
      </c>
      <c r="L50" s="109">
        <v>66961</v>
      </c>
      <c r="M50" s="109">
        <v>68761</v>
      </c>
    </row>
    <row r="51" spans="1:13" hidden="1">
      <c r="A51" s="109" t="s">
        <v>957</v>
      </c>
      <c r="B51" s="109" t="s">
        <v>969</v>
      </c>
      <c r="C51" s="109">
        <v>2050</v>
      </c>
      <c r="D51" s="109">
        <v>5060</v>
      </c>
      <c r="E51" s="109">
        <v>1075</v>
      </c>
      <c r="F51" s="109">
        <v>3050</v>
      </c>
      <c r="G51" s="109">
        <v>68636</v>
      </c>
      <c r="H51" s="109">
        <v>2435</v>
      </c>
      <c r="I51" s="109">
        <v>675</v>
      </c>
      <c r="J51" s="109">
        <v>5205</v>
      </c>
      <c r="K51" s="109">
        <v>3200</v>
      </c>
      <c r="L51" s="109">
        <v>66961</v>
      </c>
      <c r="M51" s="109">
        <v>68761</v>
      </c>
    </row>
    <row r="52" spans="1:13" hidden="1">
      <c r="A52" s="109" t="s">
        <v>957</v>
      </c>
      <c r="B52" s="109" t="s">
        <v>970</v>
      </c>
      <c r="C52" s="109">
        <v>2050</v>
      </c>
      <c r="D52" s="109">
        <v>5060</v>
      </c>
      <c r="E52" s="109">
        <v>1075</v>
      </c>
      <c r="F52" s="109">
        <v>3050</v>
      </c>
      <c r="G52" s="109">
        <v>68636</v>
      </c>
      <c r="H52" s="109">
        <v>2435</v>
      </c>
      <c r="I52" s="109">
        <v>675</v>
      </c>
      <c r="J52" s="109">
        <v>5205</v>
      </c>
      <c r="K52" s="109">
        <v>3200</v>
      </c>
      <c r="L52" s="109">
        <v>66961</v>
      </c>
      <c r="M52" s="109">
        <v>68761</v>
      </c>
    </row>
    <row r="53" spans="1:13" hidden="1">
      <c r="A53" s="109" t="s">
        <v>957</v>
      </c>
      <c r="B53" s="109" t="s">
        <v>972</v>
      </c>
      <c r="C53" s="109">
        <v>2050</v>
      </c>
      <c r="D53" s="109">
        <v>5060</v>
      </c>
      <c r="E53" s="109">
        <v>1075</v>
      </c>
      <c r="F53" s="109">
        <v>3050</v>
      </c>
      <c r="G53" s="109">
        <v>68636</v>
      </c>
      <c r="H53" s="109">
        <v>2435</v>
      </c>
      <c r="I53" s="109">
        <v>675</v>
      </c>
    </row>
    <row r="54" spans="1:13" hidden="1">
      <c r="A54" s="109" t="s">
        <v>957</v>
      </c>
      <c r="B54" s="109" t="s">
        <v>975</v>
      </c>
      <c r="C54" s="109">
        <v>2050</v>
      </c>
      <c r="D54" s="109">
        <v>5060</v>
      </c>
      <c r="E54" s="109">
        <v>1075</v>
      </c>
      <c r="F54" s="109">
        <v>3050</v>
      </c>
      <c r="G54" s="109">
        <v>68636</v>
      </c>
      <c r="H54" s="109">
        <v>2435</v>
      </c>
      <c r="I54" s="109">
        <v>675</v>
      </c>
    </row>
    <row r="55" spans="1:13" hidden="1">
      <c r="A55" s="109" t="s">
        <v>957</v>
      </c>
      <c r="B55" s="109" t="s">
        <v>976</v>
      </c>
      <c r="C55" s="109">
        <v>2050</v>
      </c>
      <c r="D55" s="109">
        <v>5060</v>
      </c>
      <c r="E55" s="109">
        <v>1075</v>
      </c>
      <c r="F55" s="109">
        <v>3050</v>
      </c>
      <c r="G55" s="109">
        <v>68636</v>
      </c>
      <c r="H55" s="109">
        <v>2435</v>
      </c>
      <c r="I55" s="109">
        <v>675</v>
      </c>
    </row>
    <row r="56" spans="1:13" hidden="1">
      <c r="A56" s="109" t="s">
        <v>957</v>
      </c>
      <c r="B56" s="109" t="s">
        <v>960</v>
      </c>
      <c r="C56" s="109">
        <v>2050</v>
      </c>
      <c r="D56" s="109">
        <v>5060</v>
      </c>
      <c r="E56" s="109">
        <v>1075</v>
      </c>
      <c r="F56" s="109">
        <v>3050</v>
      </c>
      <c r="G56" s="109">
        <v>68636</v>
      </c>
      <c r="H56" s="109">
        <v>2435</v>
      </c>
      <c r="I56" s="109">
        <v>675</v>
      </c>
      <c r="J56" s="109">
        <v>5205</v>
      </c>
      <c r="K56" s="109">
        <v>3200</v>
      </c>
      <c r="L56" s="109">
        <v>66961</v>
      </c>
      <c r="M56" s="109">
        <v>68761</v>
      </c>
    </row>
    <row r="57" spans="1:13" hidden="1">
      <c r="A57" s="109" t="s">
        <v>957</v>
      </c>
      <c r="B57" s="109" t="s">
        <v>962</v>
      </c>
      <c r="C57" s="109">
        <v>2050</v>
      </c>
      <c r="D57" s="109">
        <v>5060</v>
      </c>
      <c r="E57" s="109">
        <v>1075</v>
      </c>
      <c r="F57" s="109">
        <v>3050</v>
      </c>
      <c r="G57" s="109">
        <v>68636</v>
      </c>
      <c r="H57" s="109">
        <v>2435</v>
      </c>
      <c r="I57" s="109">
        <v>675</v>
      </c>
      <c r="J57" s="109">
        <v>5205</v>
      </c>
      <c r="K57" s="109">
        <v>3200</v>
      </c>
      <c r="L57" s="109">
        <v>66961</v>
      </c>
      <c r="M57" s="109">
        <v>68761</v>
      </c>
    </row>
    <row r="58" spans="1:13" hidden="1">
      <c r="A58" s="109" t="s">
        <v>957</v>
      </c>
      <c r="B58" s="109" t="s">
        <v>964</v>
      </c>
      <c r="C58" s="109">
        <v>2050</v>
      </c>
      <c r="D58" s="109">
        <v>5060</v>
      </c>
      <c r="E58" s="109">
        <v>1075</v>
      </c>
      <c r="F58" s="109">
        <v>3050</v>
      </c>
      <c r="G58" s="109">
        <v>68636</v>
      </c>
      <c r="H58" s="109">
        <v>2435</v>
      </c>
      <c r="I58" s="109">
        <v>675</v>
      </c>
      <c r="J58" s="109">
        <v>5205</v>
      </c>
      <c r="K58" s="109">
        <v>3200</v>
      </c>
      <c r="L58" s="109">
        <v>66961</v>
      </c>
      <c r="M58" s="109">
        <v>68761</v>
      </c>
    </row>
    <row r="59" spans="1:13">
      <c r="A59" s="109" t="s">
        <v>984</v>
      </c>
      <c r="B59" s="109" t="s">
        <v>985</v>
      </c>
      <c r="C59" s="109">
        <v>2050</v>
      </c>
      <c r="D59" s="109">
        <v>5060</v>
      </c>
      <c r="E59" s="109">
        <v>1075</v>
      </c>
      <c r="F59" s="109">
        <v>3050</v>
      </c>
      <c r="G59" s="109">
        <v>68636</v>
      </c>
      <c r="H59" s="109">
        <v>2435</v>
      </c>
      <c r="I59" s="109">
        <v>675</v>
      </c>
    </row>
    <row r="60" spans="1:13">
      <c r="A60" s="109" t="s">
        <v>984</v>
      </c>
      <c r="B60" s="109" t="s">
        <v>987</v>
      </c>
      <c r="C60" s="109">
        <v>2050</v>
      </c>
      <c r="D60" s="109">
        <v>5060</v>
      </c>
      <c r="E60" s="109">
        <v>1075</v>
      </c>
      <c r="F60" s="109">
        <v>3050</v>
      </c>
      <c r="G60" s="109">
        <v>68636</v>
      </c>
      <c r="H60" s="109">
        <v>2435</v>
      </c>
      <c r="I60" s="109">
        <v>675</v>
      </c>
    </row>
    <row r="61" spans="1:13">
      <c r="A61" s="109" t="s">
        <v>984</v>
      </c>
      <c r="B61" s="109" t="s">
        <v>988</v>
      </c>
      <c r="C61" s="109">
        <v>2050</v>
      </c>
      <c r="D61" s="109">
        <v>5060</v>
      </c>
      <c r="E61" s="109">
        <v>1075</v>
      </c>
      <c r="F61" s="109">
        <v>3050</v>
      </c>
      <c r="G61" s="109">
        <v>68636</v>
      </c>
      <c r="H61" s="109">
        <v>2435</v>
      </c>
      <c r="I61" s="109">
        <v>675</v>
      </c>
    </row>
    <row r="62" spans="1:13" hidden="1">
      <c r="A62" s="109" t="s">
        <v>990</v>
      </c>
      <c r="B62" s="109" t="s">
        <v>999</v>
      </c>
      <c r="C62" s="109">
        <v>2050</v>
      </c>
      <c r="D62" s="109">
        <v>5060</v>
      </c>
      <c r="E62" s="109">
        <v>1075</v>
      </c>
      <c r="F62" s="109">
        <v>3050</v>
      </c>
      <c r="G62" s="109">
        <v>68636</v>
      </c>
      <c r="H62" s="109">
        <v>2435</v>
      </c>
      <c r="I62" s="109">
        <v>675</v>
      </c>
      <c r="J62" s="109">
        <v>5205</v>
      </c>
      <c r="K62" s="109">
        <v>3200</v>
      </c>
      <c r="L62" s="109">
        <v>66961</v>
      </c>
      <c r="M62" s="109">
        <v>68761</v>
      </c>
    </row>
    <row r="63" spans="1:13" hidden="1">
      <c r="A63" s="109" t="s">
        <v>990</v>
      </c>
      <c r="B63" s="109" t="s">
        <v>1002</v>
      </c>
      <c r="C63" s="109">
        <v>2050</v>
      </c>
      <c r="D63" s="109">
        <v>5060</v>
      </c>
      <c r="E63" s="109">
        <v>1075</v>
      </c>
      <c r="F63" s="109">
        <v>3050</v>
      </c>
      <c r="G63" s="109">
        <v>68636</v>
      </c>
      <c r="H63" s="109">
        <v>2435</v>
      </c>
      <c r="I63" s="109">
        <v>675</v>
      </c>
      <c r="J63" s="109">
        <v>5205</v>
      </c>
      <c r="K63" s="109">
        <v>3200</v>
      </c>
      <c r="L63" s="109">
        <v>66961</v>
      </c>
      <c r="M63" s="109">
        <v>68761</v>
      </c>
    </row>
    <row r="64" spans="1:13" hidden="1">
      <c r="A64" s="109" t="s">
        <v>990</v>
      </c>
      <c r="B64" s="109" t="s">
        <v>1003</v>
      </c>
      <c r="C64" s="109">
        <v>2050</v>
      </c>
      <c r="D64" s="109">
        <v>5060</v>
      </c>
      <c r="E64" s="109">
        <v>1075</v>
      </c>
      <c r="F64" s="109">
        <v>3050</v>
      </c>
      <c r="G64" s="109">
        <v>68636</v>
      </c>
      <c r="H64" s="109">
        <v>2435</v>
      </c>
      <c r="I64" s="109">
        <v>675</v>
      </c>
      <c r="J64" s="109">
        <v>5205</v>
      </c>
      <c r="K64" s="109">
        <v>3200</v>
      </c>
      <c r="L64" s="109">
        <v>66961</v>
      </c>
      <c r="M64" s="109">
        <v>68761</v>
      </c>
    </row>
    <row r="65" spans="1:13" hidden="1">
      <c r="A65" s="109" t="s">
        <v>990</v>
      </c>
      <c r="B65" s="109" t="s">
        <v>1005</v>
      </c>
      <c r="C65" s="109">
        <v>2050</v>
      </c>
      <c r="D65" s="109">
        <v>5060</v>
      </c>
      <c r="E65" s="109">
        <v>1075</v>
      </c>
      <c r="F65" s="109">
        <v>3050</v>
      </c>
      <c r="G65" s="109">
        <v>68636</v>
      </c>
      <c r="H65" s="109">
        <v>2435</v>
      </c>
      <c r="I65" s="109">
        <v>675</v>
      </c>
    </row>
    <row r="66" spans="1:13" hidden="1">
      <c r="A66" s="109" t="s">
        <v>990</v>
      </c>
      <c r="B66" s="109" t="s">
        <v>1007</v>
      </c>
      <c r="C66" s="109">
        <v>2050</v>
      </c>
      <c r="D66" s="109">
        <v>5060</v>
      </c>
      <c r="E66" s="109">
        <v>1075</v>
      </c>
      <c r="F66" s="109">
        <v>3050</v>
      </c>
      <c r="G66" s="109">
        <v>68636</v>
      </c>
      <c r="H66" s="109">
        <v>2435</v>
      </c>
      <c r="I66" s="109">
        <v>675</v>
      </c>
    </row>
    <row r="67" spans="1:13" hidden="1">
      <c r="A67" s="109" t="s">
        <v>990</v>
      </c>
      <c r="B67" s="109" t="s">
        <v>1009</v>
      </c>
      <c r="C67" s="109">
        <v>2050</v>
      </c>
      <c r="D67" s="109">
        <v>5060</v>
      </c>
      <c r="E67" s="109">
        <v>1075</v>
      </c>
      <c r="F67" s="109">
        <v>3050</v>
      </c>
      <c r="G67" s="109">
        <v>68636</v>
      </c>
      <c r="H67" s="109">
        <v>2435</v>
      </c>
      <c r="I67" s="109">
        <v>675</v>
      </c>
    </row>
    <row r="68" spans="1:13" hidden="1">
      <c r="A68" s="109" t="s">
        <v>990</v>
      </c>
      <c r="B68" s="109" t="s">
        <v>993</v>
      </c>
      <c r="C68" s="109">
        <v>2050</v>
      </c>
      <c r="D68" s="109">
        <v>5060</v>
      </c>
      <c r="E68" s="109">
        <v>1075</v>
      </c>
      <c r="F68" s="109">
        <v>3050</v>
      </c>
      <c r="G68" s="109">
        <v>68636</v>
      </c>
      <c r="H68" s="109">
        <v>2435</v>
      </c>
      <c r="I68" s="109">
        <v>675</v>
      </c>
      <c r="J68" s="109">
        <v>5205</v>
      </c>
      <c r="K68" s="109">
        <v>3200</v>
      </c>
      <c r="L68" s="109">
        <v>66961</v>
      </c>
      <c r="M68" s="109">
        <v>68761</v>
      </c>
    </row>
    <row r="69" spans="1:13" hidden="1">
      <c r="A69" s="109" t="s">
        <v>990</v>
      </c>
      <c r="B69" s="109" t="s">
        <v>995</v>
      </c>
      <c r="C69" s="109">
        <v>2050</v>
      </c>
      <c r="D69" s="109">
        <v>5060</v>
      </c>
      <c r="E69" s="109">
        <v>1075</v>
      </c>
      <c r="F69" s="109">
        <v>3050</v>
      </c>
      <c r="G69" s="109">
        <v>68636</v>
      </c>
      <c r="H69" s="109">
        <v>2435</v>
      </c>
      <c r="I69" s="109">
        <v>675</v>
      </c>
      <c r="J69" s="109">
        <v>5205</v>
      </c>
      <c r="K69" s="109">
        <v>3200</v>
      </c>
      <c r="L69" s="109">
        <v>66961</v>
      </c>
      <c r="M69" s="109">
        <v>68761</v>
      </c>
    </row>
    <row r="70" spans="1:13" hidden="1">
      <c r="A70" s="109" t="s">
        <v>990</v>
      </c>
      <c r="B70" s="109" t="s">
        <v>997</v>
      </c>
      <c r="C70" s="109">
        <v>2050</v>
      </c>
      <c r="D70" s="109">
        <v>5060</v>
      </c>
      <c r="E70" s="109">
        <v>1075</v>
      </c>
      <c r="F70" s="109">
        <v>3050</v>
      </c>
      <c r="G70" s="109">
        <v>68636</v>
      </c>
      <c r="H70" s="109">
        <v>2435</v>
      </c>
      <c r="I70" s="109">
        <v>675</v>
      </c>
      <c r="J70" s="109">
        <v>5205</v>
      </c>
      <c r="K70" s="109">
        <v>3200</v>
      </c>
      <c r="L70" s="109">
        <v>66961</v>
      </c>
      <c r="M70" s="109">
        <v>68761</v>
      </c>
    </row>
    <row r="71" spans="1:13">
      <c r="A71" s="109" t="s">
        <v>1012</v>
      </c>
      <c r="B71" s="109" t="s">
        <v>1013</v>
      </c>
      <c r="C71" s="109">
        <v>2050</v>
      </c>
      <c r="D71" s="109">
        <v>5060</v>
      </c>
      <c r="E71" s="109">
        <v>1075</v>
      </c>
      <c r="F71" s="109">
        <v>3050</v>
      </c>
      <c r="G71" s="109">
        <v>68636</v>
      </c>
      <c r="H71" s="109">
        <v>2435</v>
      </c>
      <c r="I71" s="109">
        <v>675</v>
      </c>
    </row>
    <row r="72" spans="1:13">
      <c r="A72" s="109" t="s">
        <v>1012</v>
      </c>
      <c r="B72" s="109" t="s">
        <v>1015</v>
      </c>
      <c r="C72" s="109">
        <v>2050</v>
      </c>
      <c r="D72" s="109">
        <v>5060</v>
      </c>
      <c r="E72" s="109">
        <v>1075</v>
      </c>
      <c r="F72" s="109">
        <v>3050</v>
      </c>
      <c r="G72" s="109">
        <v>68636</v>
      </c>
      <c r="H72" s="109">
        <v>2435</v>
      </c>
      <c r="I72" s="109">
        <v>675</v>
      </c>
    </row>
    <row r="73" spans="1:13">
      <c r="A73" s="109" t="s">
        <v>1012</v>
      </c>
      <c r="B73" s="109" t="s">
        <v>1017</v>
      </c>
      <c r="C73" s="109">
        <v>2050</v>
      </c>
      <c r="D73" s="109">
        <v>5060</v>
      </c>
      <c r="E73" s="109">
        <v>1075</v>
      </c>
      <c r="F73" s="109">
        <v>3050</v>
      </c>
      <c r="G73" s="109">
        <v>68636</v>
      </c>
      <c r="H73" s="109">
        <v>2435</v>
      </c>
      <c r="I73" s="109">
        <v>675</v>
      </c>
    </row>
    <row r="74" spans="1:13" hidden="1">
      <c r="A74" s="109" t="s">
        <v>1020</v>
      </c>
      <c r="B74" s="109" t="s">
        <v>1029</v>
      </c>
      <c r="C74" s="109">
        <v>2050</v>
      </c>
      <c r="D74" s="109">
        <v>5060</v>
      </c>
      <c r="E74" s="109">
        <v>1075</v>
      </c>
      <c r="F74" s="109">
        <v>3050</v>
      </c>
      <c r="G74" s="109">
        <v>68636</v>
      </c>
      <c r="H74" s="109">
        <v>2435</v>
      </c>
      <c r="I74" s="109">
        <v>675</v>
      </c>
      <c r="J74" s="109">
        <v>5205</v>
      </c>
      <c r="K74" s="109">
        <v>3200</v>
      </c>
      <c r="L74" s="109">
        <v>66961</v>
      </c>
      <c r="M74" s="109">
        <v>68761</v>
      </c>
    </row>
    <row r="75" spans="1:13" hidden="1">
      <c r="A75" s="109" t="s">
        <v>1020</v>
      </c>
      <c r="B75" s="109" t="s">
        <v>1030</v>
      </c>
      <c r="C75" s="109">
        <v>2050</v>
      </c>
      <c r="D75" s="109">
        <v>5060</v>
      </c>
      <c r="E75" s="109">
        <v>1075</v>
      </c>
      <c r="F75" s="109">
        <v>3050</v>
      </c>
      <c r="G75" s="109">
        <v>68636</v>
      </c>
      <c r="H75" s="109">
        <v>2435</v>
      </c>
      <c r="I75" s="109">
        <v>675</v>
      </c>
      <c r="J75" s="109">
        <v>5205</v>
      </c>
      <c r="K75" s="109">
        <v>3200</v>
      </c>
      <c r="L75" s="109">
        <v>66961</v>
      </c>
      <c r="M75" s="109">
        <v>68761</v>
      </c>
    </row>
    <row r="76" spans="1:13" hidden="1">
      <c r="A76" s="109" t="s">
        <v>1020</v>
      </c>
      <c r="B76" s="109" t="s">
        <v>1031</v>
      </c>
      <c r="C76" s="109">
        <v>2050</v>
      </c>
      <c r="D76" s="109">
        <v>5060</v>
      </c>
      <c r="E76" s="109">
        <v>1075</v>
      </c>
      <c r="F76" s="109">
        <v>3050</v>
      </c>
      <c r="G76" s="109">
        <v>68636</v>
      </c>
      <c r="H76" s="109">
        <v>2435</v>
      </c>
      <c r="I76" s="109">
        <v>675</v>
      </c>
      <c r="J76" s="109">
        <v>5205</v>
      </c>
      <c r="K76" s="109">
        <v>3200</v>
      </c>
      <c r="L76" s="109">
        <v>66961</v>
      </c>
      <c r="M76" s="109">
        <v>68761</v>
      </c>
    </row>
    <row r="77" spans="1:13" hidden="1">
      <c r="A77" s="109" t="s">
        <v>1020</v>
      </c>
      <c r="B77" s="109" t="s">
        <v>1033</v>
      </c>
      <c r="C77" s="109">
        <v>2050</v>
      </c>
      <c r="D77" s="109">
        <v>5060</v>
      </c>
      <c r="E77" s="109">
        <v>1075</v>
      </c>
      <c r="F77" s="109">
        <v>3050</v>
      </c>
      <c r="G77" s="109">
        <v>68636</v>
      </c>
      <c r="H77" s="109">
        <v>2435</v>
      </c>
      <c r="I77" s="109">
        <v>675</v>
      </c>
    </row>
    <row r="78" spans="1:13" hidden="1">
      <c r="A78" s="109" t="s">
        <v>1020</v>
      </c>
      <c r="B78" s="109" t="s">
        <v>1035</v>
      </c>
      <c r="C78" s="109">
        <v>2050</v>
      </c>
      <c r="D78" s="109">
        <v>5060</v>
      </c>
      <c r="E78" s="109">
        <v>1075</v>
      </c>
      <c r="F78" s="109">
        <v>3050</v>
      </c>
      <c r="G78" s="109">
        <v>68636</v>
      </c>
      <c r="H78" s="109">
        <v>2435</v>
      </c>
      <c r="I78" s="109">
        <v>675</v>
      </c>
    </row>
    <row r="79" spans="1:13" hidden="1">
      <c r="A79" s="109" t="s">
        <v>1020</v>
      </c>
      <c r="B79" s="109" t="s">
        <v>1036</v>
      </c>
      <c r="C79" s="109">
        <v>2050</v>
      </c>
      <c r="D79" s="109">
        <v>5060</v>
      </c>
      <c r="E79" s="109">
        <v>1075</v>
      </c>
      <c r="F79" s="109">
        <v>3050</v>
      </c>
      <c r="G79" s="109">
        <v>68636</v>
      </c>
      <c r="H79" s="109">
        <v>2435</v>
      </c>
      <c r="I79" s="109">
        <v>675</v>
      </c>
    </row>
    <row r="80" spans="1:13" hidden="1">
      <c r="A80" s="109" t="s">
        <v>1020</v>
      </c>
      <c r="B80" s="109" t="s">
        <v>1023</v>
      </c>
      <c r="C80" s="109">
        <v>2050</v>
      </c>
      <c r="D80" s="109">
        <v>5060</v>
      </c>
      <c r="E80" s="109">
        <v>1075</v>
      </c>
      <c r="F80" s="109">
        <v>3050</v>
      </c>
      <c r="G80" s="109">
        <v>68636</v>
      </c>
      <c r="H80" s="109">
        <v>2435</v>
      </c>
      <c r="I80" s="109">
        <v>675</v>
      </c>
      <c r="J80" s="109">
        <v>5205</v>
      </c>
      <c r="K80" s="109">
        <v>3200</v>
      </c>
      <c r="L80" s="109">
        <v>66961</v>
      </c>
      <c r="M80" s="109">
        <v>68761</v>
      </c>
    </row>
    <row r="81" spans="1:13" hidden="1">
      <c r="A81" s="109" t="s">
        <v>1020</v>
      </c>
      <c r="B81" s="109" t="s">
        <v>1025</v>
      </c>
      <c r="C81" s="109">
        <v>2050</v>
      </c>
      <c r="D81" s="109">
        <v>5060</v>
      </c>
      <c r="E81" s="109">
        <v>1075</v>
      </c>
      <c r="F81" s="109">
        <v>3050</v>
      </c>
      <c r="G81" s="109">
        <v>68636</v>
      </c>
      <c r="H81" s="109">
        <v>2435</v>
      </c>
      <c r="I81" s="109">
        <v>675</v>
      </c>
      <c r="J81" s="109">
        <v>5205</v>
      </c>
      <c r="K81" s="109">
        <v>3200</v>
      </c>
      <c r="L81" s="109">
        <v>66961</v>
      </c>
      <c r="M81" s="109">
        <v>68761</v>
      </c>
    </row>
    <row r="82" spans="1:13" hidden="1">
      <c r="A82" s="109" t="s">
        <v>1020</v>
      </c>
      <c r="B82" s="109" t="s">
        <v>1027</v>
      </c>
      <c r="C82" s="109">
        <v>2050</v>
      </c>
      <c r="D82" s="109">
        <v>5060</v>
      </c>
      <c r="E82" s="109">
        <v>1075</v>
      </c>
      <c r="F82" s="109">
        <v>3050</v>
      </c>
      <c r="G82" s="109">
        <v>68636</v>
      </c>
      <c r="H82" s="109">
        <v>2435</v>
      </c>
      <c r="I82" s="109">
        <v>675</v>
      </c>
      <c r="J82" s="109">
        <v>5205</v>
      </c>
      <c r="K82" s="109">
        <v>3200</v>
      </c>
      <c r="L82" s="109">
        <v>66961</v>
      </c>
      <c r="M82" s="109">
        <v>68761</v>
      </c>
    </row>
    <row r="83" spans="1:13">
      <c r="A83" s="109" t="s">
        <v>1039</v>
      </c>
      <c r="B83" s="109" t="s">
        <v>1040</v>
      </c>
      <c r="C83" s="109">
        <v>2050</v>
      </c>
      <c r="D83" s="109">
        <v>5060</v>
      </c>
      <c r="E83" s="109">
        <v>1075</v>
      </c>
      <c r="F83" s="109">
        <v>3050</v>
      </c>
      <c r="G83" s="109">
        <v>68636</v>
      </c>
      <c r="H83" s="109">
        <v>2435</v>
      </c>
      <c r="I83" s="109">
        <v>675</v>
      </c>
    </row>
    <row r="84" spans="1:13">
      <c r="A84" s="109" t="s">
        <v>1039</v>
      </c>
      <c r="B84" s="109" t="s">
        <v>1042</v>
      </c>
      <c r="C84" s="109">
        <v>2050</v>
      </c>
      <c r="D84" s="109">
        <v>5060</v>
      </c>
      <c r="E84" s="109">
        <v>1075</v>
      </c>
      <c r="F84" s="109">
        <v>3050</v>
      </c>
      <c r="G84" s="109">
        <v>68636</v>
      </c>
      <c r="H84" s="109">
        <v>2435</v>
      </c>
      <c r="I84" s="109">
        <v>675</v>
      </c>
    </row>
    <row r="85" spans="1:13">
      <c r="A85" s="109" t="s">
        <v>1039</v>
      </c>
      <c r="B85" s="109" t="s">
        <v>1043</v>
      </c>
      <c r="C85" s="109">
        <v>2050</v>
      </c>
      <c r="D85" s="109">
        <v>5060</v>
      </c>
      <c r="E85" s="109">
        <v>1075</v>
      </c>
      <c r="F85" s="109">
        <v>3050</v>
      </c>
      <c r="G85" s="109">
        <v>68636</v>
      </c>
      <c r="H85" s="109">
        <v>2435</v>
      </c>
      <c r="I85" s="109">
        <v>675</v>
      </c>
    </row>
    <row r="86" spans="1:13" hidden="1">
      <c r="A86" s="109" t="s">
        <v>1045</v>
      </c>
      <c r="B86" s="109" t="s">
        <v>1048</v>
      </c>
      <c r="C86" s="109">
        <v>2050</v>
      </c>
      <c r="D86" s="109">
        <v>5060</v>
      </c>
      <c r="E86" s="109">
        <v>1075</v>
      </c>
      <c r="F86" s="109">
        <v>3050</v>
      </c>
      <c r="G86" s="109">
        <v>68636</v>
      </c>
      <c r="H86" s="109">
        <v>2435</v>
      </c>
      <c r="I86" s="109">
        <v>675</v>
      </c>
      <c r="J86" s="109">
        <v>5205</v>
      </c>
      <c r="K86" s="109">
        <v>3200</v>
      </c>
      <c r="L86" s="109">
        <v>66961</v>
      </c>
      <c r="M86" s="109">
        <v>68761</v>
      </c>
    </row>
    <row r="87" spans="1:13" hidden="1">
      <c r="A87" s="109" t="s">
        <v>1045</v>
      </c>
      <c r="B87" s="109" t="s">
        <v>1050</v>
      </c>
      <c r="C87" s="109">
        <v>2050</v>
      </c>
      <c r="D87" s="109">
        <v>5060</v>
      </c>
      <c r="E87" s="109">
        <v>1075</v>
      </c>
      <c r="F87" s="109">
        <v>3050</v>
      </c>
      <c r="G87" s="109">
        <v>68636</v>
      </c>
      <c r="H87" s="109">
        <v>2435</v>
      </c>
      <c r="I87" s="109">
        <v>675</v>
      </c>
      <c r="J87" s="109">
        <v>5205</v>
      </c>
      <c r="K87" s="109">
        <v>3200</v>
      </c>
      <c r="L87" s="109">
        <v>66961</v>
      </c>
      <c r="M87" s="109">
        <v>68761</v>
      </c>
    </row>
    <row r="88" spans="1:13" hidden="1">
      <c r="A88" s="109" t="s">
        <v>1045</v>
      </c>
      <c r="B88" s="109" t="s">
        <v>1052</v>
      </c>
      <c r="C88" s="109">
        <v>2050</v>
      </c>
      <c r="D88" s="109">
        <v>5060</v>
      </c>
      <c r="E88" s="109">
        <v>1075</v>
      </c>
      <c r="F88" s="109">
        <v>3050</v>
      </c>
      <c r="G88" s="109">
        <v>68636</v>
      </c>
      <c r="H88" s="109">
        <v>2435</v>
      </c>
      <c r="I88" s="109">
        <v>675</v>
      </c>
      <c r="J88" s="109">
        <v>5205</v>
      </c>
      <c r="K88" s="109">
        <v>3200</v>
      </c>
      <c r="L88" s="109">
        <v>66961</v>
      </c>
      <c r="M88" s="109">
        <v>68761</v>
      </c>
    </row>
    <row r="89" spans="1:13" hidden="1">
      <c r="A89" s="109" t="s">
        <v>1045</v>
      </c>
      <c r="B89" s="109" t="s">
        <v>1053</v>
      </c>
      <c r="C89" s="109">
        <v>2050</v>
      </c>
      <c r="D89" s="109">
        <v>5060</v>
      </c>
      <c r="E89" s="109">
        <v>1075</v>
      </c>
      <c r="F89" s="109">
        <v>3050</v>
      </c>
      <c r="G89" s="109">
        <v>68636</v>
      </c>
      <c r="H89" s="109">
        <v>2435</v>
      </c>
      <c r="I89" s="109">
        <v>675</v>
      </c>
    </row>
    <row r="90" spans="1:13" hidden="1">
      <c r="A90" s="109" t="s">
        <v>1045</v>
      </c>
      <c r="B90" s="109" t="s">
        <v>1055</v>
      </c>
      <c r="C90" s="109">
        <v>2050</v>
      </c>
      <c r="D90" s="109">
        <v>5060</v>
      </c>
      <c r="E90" s="109">
        <v>1075</v>
      </c>
      <c r="F90" s="109">
        <v>3050</v>
      </c>
      <c r="G90" s="109">
        <v>68636</v>
      </c>
      <c r="H90" s="109">
        <v>2435</v>
      </c>
      <c r="I90" s="109">
        <v>675</v>
      </c>
    </row>
    <row r="91" spans="1:13" hidden="1">
      <c r="A91" s="109" t="s">
        <v>1045</v>
      </c>
      <c r="B91" s="109" t="s">
        <v>1056</v>
      </c>
      <c r="C91" s="109">
        <v>2050</v>
      </c>
      <c r="D91" s="109">
        <v>5060</v>
      </c>
      <c r="E91" s="109">
        <v>1075</v>
      </c>
      <c r="F91" s="109">
        <v>3050</v>
      </c>
      <c r="G91" s="109">
        <v>68636</v>
      </c>
      <c r="H91" s="109">
        <v>2435</v>
      </c>
      <c r="I91" s="109">
        <v>675</v>
      </c>
    </row>
    <row r="92" spans="1:13">
      <c r="A92" s="109" t="s">
        <v>1058</v>
      </c>
      <c r="B92" s="109" t="s">
        <v>1059</v>
      </c>
      <c r="C92" s="109">
        <v>2050</v>
      </c>
      <c r="D92" s="109">
        <v>5060</v>
      </c>
      <c r="E92" s="109">
        <v>1075</v>
      </c>
      <c r="F92" s="109">
        <v>3050</v>
      </c>
      <c r="G92" s="109">
        <v>68636</v>
      </c>
      <c r="H92" s="109">
        <v>2435</v>
      </c>
      <c r="I92" s="109">
        <v>675</v>
      </c>
    </row>
    <row r="93" spans="1:13">
      <c r="A93" s="109" t="s">
        <v>1058</v>
      </c>
      <c r="B93" s="109" t="s">
        <v>1061</v>
      </c>
      <c r="C93" s="109">
        <v>2050</v>
      </c>
      <c r="D93" s="109">
        <v>5060</v>
      </c>
      <c r="E93" s="109">
        <v>1075</v>
      </c>
      <c r="F93" s="109">
        <v>3050</v>
      </c>
      <c r="G93" s="109">
        <v>68636</v>
      </c>
      <c r="H93" s="109">
        <v>2435</v>
      </c>
      <c r="I93" s="109">
        <v>675</v>
      </c>
    </row>
    <row r="94" spans="1:13">
      <c r="A94" s="109" t="s">
        <v>1058</v>
      </c>
      <c r="B94" s="109" t="s">
        <v>1062</v>
      </c>
      <c r="C94" s="109">
        <v>2050</v>
      </c>
      <c r="D94" s="109">
        <v>5060</v>
      </c>
      <c r="E94" s="109">
        <v>1075</v>
      </c>
      <c r="F94" s="109">
        <v>3050</v>
      </c>
      <c r="G94" s="109">
        <v>68636</v>
      </c>
      <c r="H94" s="109">
        <v>2435</v>
      </c>
      <c r="I94" s="109">
        <v>675</v>
      </c>
    </row>
    <row r="95" spans="1:13" hidden="1">
      <c r="A95" s="109" t="s">
        <v>1064</v>
      </c>
      <c r="B95" s="109" t="s">
        <v>1067</v>
      </c>
      <c r="C95" s="109">
        <v>2050</v>
      </c>
      <c r="D95" s="109">
        <v>5060</v>
      </c>
      <c r="E95" s="109">
        <v>1075</v>
      </c>
      <c r="F95" s="109">
        <v>3050</v>
      </c>
      <c r="G95" s="109">
        <v>68636</v>
      </c>
      <c r="H95" s="109">
        <v>2435</v>
      </c>
      <c r="I95" s="109">
        <v>675</v>
      </c>
      <c r="J95" s="109">
        <v>5205</v>
      </c>
      <c r="K95" s="109">
        <v>3200</v>
      </c>
      <c r="L95" s="109">
        <v>66961</v>
      </c>
      <c r="M95" s="109">
        <v>68761</v>
      </c>
    </row>
    <row r="96" spans="1:13" hidden="1">
      <c r="A96" s="109" t="s">
        <v>1064</v>
      </c>
      <c r="B96" s="109" t="s">
        <v>1069</v>
      </c>
      <c r="C96" s="109">
        <v>2050</v>
      </c>
      <c r="D96" s="109">
        <v>5060</v>
      </c>
      <c r="E96" s="109">
        <v>1075</v>
      </c>
      <c r="F96" s="109">
        <v>3050</v>
      </c>
      <c r="G96" s="109">
        <v>68636</v>
      </c>
      <c r="H96" s="109">
        <v>2435</v>
      </c>
      <c r="I96" s="109">
        <v>675</v>
      </c>
      <c r="J96" s="109">
        <v>5205</v>
      </c>
      <c r="K96" s="109">
        <v>3200</v>
      </c>
      <c r="L96" s="109">
        <v>66961</v>
      </c>
      <c r="M96" s="109">
        <v>68761</v>
      </c>
    </row>
    <row r="97" spans="1:13" hidden="1">
      <c r="A97" s="109" t="s">
        <v>1064</v>
      </c>
      <c r="B97" s="109" t="s">
        <v>1071</v>
      </c>
      <c r="C97" s="109">
        <v>2050</v>
      </c>
      <c r="D97" s="109">
        <v>5060</v>
      </c>
      <c r="E97" s="109">
        <v>1075</v>
      </c>
      <c r="F97" s="109">
        <v>3050</v>
      </c>
      <c r="G97" s="109">
        <v>68636</v>
      </c>
      <c r="H97" s="109">
        <v>2435</v>
      </c>
      <c r="I97" s="109">
        <v>675</v>
      </c>
      <c r="J97" s="109">
        <v>5205</v>
      </c>
      <c r="K97" s="109">
        <v>3200</v>
      </c>
      <c r="L97" s="109">
        <v>66961</v>
      </c>
      <c r="M97" s="109">
        <v>68761</v>
      </c>
    </row>
    <row r="98" spans="1:13" hidden="1">
      <c r="A98" s="109" t="s">
        <v>1064</v>
      </c>
      <c r="B98" s="109" t="s">
        <v>1072</v>
      </c>
      <c r="C98" s="109">
        <v>2050</v>
      </c>
      <c r="D98" s="109">
        <v>5060</v>
      </c>
      <c r="E98" s="109">
        <v>1075</v>
      </c>
      <c r="F98" s="109">
        <v>3050</v>
      </c>
      <c r="G98" s="109">
        <v>68636</v>
      </c>
      <c r="H98" s="109">
        <v>2435</v>
      </c>
      <c r="I98" s="109">
        <v>675</v>
      </c>
      <c r="J98" s="109">
        <v>5205</v>
      </c>
      <c r="K98" s="109">
        <v>3200</v>
      </c>
      <c r="L98" s="109">
        <v>66961</v>
      </c>
      <c r="M98" s="109">
        <v>68761</v>
      </c>
    </row>
    <row r="99" spans="1:13" hidden="1">
      <c r="A99" s="109" t="s">
        <v>1064</v>
      </c>
      <c r="B99" s="109" t="s">
        <v>1075</v>
      </c>
      <c r="C99" s="109">
        <v>2050</v>
      </c>
      <c r="D99" s="109">
        <v>5060</v>
      </c>
      <c r="E99" s="109">
        <v>1075</v>
      </c>
      <c r="F99" s="109">
        <v>3050</v>
      </c>
      <c r="G99" s="109">
        <v>68636</v>
      </c>
      <c r="H99" s="109">
        <v>2435</v>
      </c>
      <c r="I99" s="109">
        <v>675</v>
      </c>
      <c r="J99" s="109">
        <v>5205</v>
      </c>
      <c r="K99" s="109">
        <v>3200</v>
      </c>
      <c r="L99" s="109">
        <v>66961</v>
      </c>
      <c r="M99" s="109">
        <v>68761</v>
      </c>
    </row>
    <row r="100" spans="1:13" hidden="1">
      <c r="A100" s="109" t="s">
        <v>1076</v>
      </c>
      <c r="B100" s="109" t="s">
        <v>1078</v>
      </c>
      <c r="C100" s="109">
        <v>2050</v>
      </c>
      <c r="D100" s="109">
        <v>5060</v>
      </c>
      <c r="E100" s="109">
        <v>1075</v>
      </c>
      <c r="F100" s="109">
        <v>3050</v>
      </c>
      <c r="G100" s="109">
        <v>68636</v>
      </c>
      <c r="H100" s="109">
        <v>2435</v>
      </c>
      <c r="I100" s="109">
        <v>675</v>
      </c>
    </row>
    <row r="101" spans="1:13" hidden="1">
      <c r="A101" s="109" t="s">
        <v>1076</v>
      </c>
      <c r="B101" s="109" t="s">
        <v>1081</v>
      </c>
      <c r="C101" s="109">
        <v>2050</v>
      </c>
      <c r="D101" s="109">
        <v>5060</v>
      </c>
      <c r="E101" s="109">
        <v>1075</v>
      </c>
      <c r="F101" s="109">
        <v>3050</v>
      </c>
      <c r="G101" s="109">
        <v>68636</v>
      </c>
      <c r="H101" s="109">
        <v>2435</v>
      </c>
      <c r="I101" s="109">
        <v>675</v>
      </c>
    </row>
    <row r="102" spans="1:13" hidden="1">
      <c r="A102" s="109" t="s">
        <v>1076</v>
      </c>
      <c r="B102" s="109" t="s">
        <v>1084</v>
      </c>
      <c r="C102" s="109">
        <v>2050</v>
      </c>
      <c r="D102" s="109">
        <v>5060</v>
      </c>
      <c r="E102" s="109">
        <v>1075</v>
      </c>
      <c r="F102" s="109">
        <v>3050</v>
      </c>
      <c r="G102" s="109">
        <v>68636</v>
      </c>
      <c r="H102" s="109">
        <v>2435</v>
      </c>
      <c r="I102" s="109">
        <v>675</v>
      </c>
    </row>
    <row r="103" spans="1:13" hidden="1">
      <c r="A103" s="109" t="s">
        <v>1100</v>
      </c>
      <c r="B103" s="109" t="s">
        <v>1101</v>
      </c>
      <c r="C103" s="109">
        <v>2050</v>
      </c>
      <c r="D103" s="109">
        <v>5060</v>
      </c>
      <c r="E103" s="109">
        <v>1075</v>
      </c>
      <c r="F103" s="109">
        <v>3050</v>
      </c>
      <c r="G103" s="109">
        <v>68636</v>
      </c>
      <c r="H103" s="109">
        <v>2435</v>
      </c>
      <c r="I103" s="109">
        <v>675</v>
      </c>
    </row>
    <row r="104" spans="1:13" hidden="1">
      <c r="A104" s="109" t="s">
        <v>1100</v>
      </c>
      <c r="B104" s="109" t="s">
        <v>1102</v>
      </c>
      <c r="C104" s="109">
        <v>2050</v>
      </c>
      <c r="D104" s="109">
        <v>5060</v>
      </c>
      <c r="E104" s="109">
        <v>1075</v>
      </c>
      <c r="F104" s="109">
        <v>3050</v>
      </c>
      <c r="G104" s="109">
        <v>68636</v>
      </c>
      <c r="H104" s="109">
        <v>2435</v>
      </c>
      <c r="I104" s="109">
        <v>675</v>
      </c>
    </row>
    <row r="105" spans="1:13" hidden="1">
      <c r="A105" s="109" t="s">
        <v>1100</v>
      </c>
      <c r="B105" s="109" t="s">
        <v>1103</v>
      </c>
      <c r="C105" s="109">
        <v>2050</v>
      </c>
      <c r="D105" s="109">
        <v>5060</v>
      </c>
      <c r="E105" s="109">
        <v>1075</v>
      </c>
      <c r="F105" s="109">
        <v>3050</v>
      </c>
      <c r="G105" s="109">
        <v>68636</v>
      </c>
      <c r="H105" s="109">
        <v>2435</v>
      </c>
      <c r="I105" s="109">
        <v>675</v>
      </c>
    </row>
    <row r="106" spans="1:13" hidden="1">
      <c r="A106" s="109" t="s">
        <v>1100</v>
      </c>
      <c r="B106" s="109" t="s">
        <v>1104</v>
      </c>
      <c r="C106" s="109">
        <v>2050</v>
      </c>
      <c r="D106" s="109">
        <v>5060</v>
      </c>
      <c r="E106" s="109">
        <v>1075</v>
      </c>
      <c r="F106" s="109">
        <v>3050</v>
      </c>
      <c r="G106" s="109">
        <v>68636</v>
      </c>
      <c r="H106" s="109">
        <v>2435</v>
      </c>
      <c r="I106" s="109">
        <v>675</v>
      </c>
    </row>
    <row r="107" spans="1:13" hidden="1">
      <c r="A107" s="109" t="s">
        <v>1100</v>
      </c>
      <c r="B107" s="109" t="s">
        <v>1105</v>
      </c>
      <c r="C107" s="109">
        <v>2050</v>
      </c>
      <c r="D107" s="109">
        <v>5060</v>
      </c>
      <c r="E107" s="109">
        <v>1075</v>
      </c>
      <c r="F107" s="109">
        <v>3050</v>
      </c>
      <c r="G107" s="109">
        <v>68636</v>
      </c>
      <c r="H107" s="109">
        <v>2435</v>
      </c>
      <c r="I107" s="109">
        <v>675</v>
      </c>
    </row>
    <row r="108" spans="1:13" hidden="1">
      <c r="A108" s="109" t="s">
        <v>1113</v>
      </c>
      <c r="B108" s="109" t="s">
        <v>1114</v>
      </c>
      <c r="C108" s="109">
        <v>2050</v>
      </c>
      <c r="D108" s="109">
        <v>5060</v>
      </c>
      <c r="E108" s="109">
        <v>1075</v>
      </c>
      <c r="F108" s="109">
        <v>3050</v>
      </c>
      <c r="G108" s="109">
        <v>68636</v>
      </c>
      <c r="H108" s="109">
        <v>2435</v>
      </c>
      <c r="I108" s="109">
        <v>675</v>
      </c>
    </row>
    <row r="109" spans="1:13" hidden="1">
      <c r="A109" s="109" t="s">
        <v>1113</v>
      </c>
      <c r="B109" s="109" t="s">
        <v>1115</v>
      </c>
      <c r="C109" s="109">
        <v>2050</v>
      </c>
      <c r="D109" s="109">
        <v>5060</v>
      </c>
      <c r="E109" s="109">
        <v>1075</v>
      </c>
      <c r="F109" s="109">
        <v>3050</v>
      </c>
      <c r="G109" s="109">
        <v>68636</v>
      </c>
      <c r="H109" s="109">
        <v>2435</v>
      </c>
      <c r="I109" s="109">
        <v>675</v>
      </c>
    </row>
    <row r="110" spans="1:13" hidden="1">
      <c r="A110" s="109" t="s">
        <v>1113</v>
      </c>
      <c r="B110" s="109" t="s">
        <v>1117</v>
      </c>
      <c r="C110" s="109">
        <v>2050</v>
      </c>
      <c r="D110" s="109">
        <v>5060</v>
      </c>
      <c r="E110" s="109">
        <v>1075</v>
      </c>
      <c r="F110" s="109">
        <v>3050</v>
      </c>
      <c r="G110" s="109">
        <v>68636</v>
      </c>
      <c r="H110" s="109">
        <v>2435</v>
      </c>
      <c r="I110" s="109">
        <v>675</v>
      </c>
    </row>
    <row r="111" spans="1:13" hidden="1">
      <c r="A111" s="109" t="s">
        <v>1113</v>
      </c>
      <c r="B111" s="109" t="s">
        <v>1118</v>
      </c>
      <c r="C111" s="109">
        <v>2050</v>
      </c>
      <c r="D111" s="109">
        <v>5060</v>
      </c>
      <c r="E111" s="109">
        <v>1075</v>
      </c>
      <c r="F111" s="109">
        <v>3050</v>
      </c>
      <c r="G111" s="109">
        <v>68636</v>
      </c>
      <c r="H111" s="109">
        <v>2435</v>
      </c>
      <c r="I111" s="109">
        <v>675</v>
      </c>
    </row>
    <row r="112" spans="1:13" hidden="1">
      <c r="A112" s="109" t="s">
        <v>1113</v>
      </c>
      <c r="B112" s="109" t="s">
        <v>1119</v>
      </c>
      <c r="C112" s="109">
        <v>2050</v>
      </c>
      <c r="D112" s="109">
        <v>5060</v>
      </c>
      <c r="E112" s="109">
        <v>1075</v>
      </c>
      <c r="F112" s="109">
        <v>3050</v>
      </c>
      <c r="G112" s="109">
        <v>68636</v>
      </c>
      <c r="H112" s="109">
        <v>2435</v>
      </c>
      <c r="I112" s="109">
        <v>675</v>
      </c>
    </row>
    <row r="113" spans="1:13" hidden="1">
      <c r="A113" s="109" t="s">
        <v>1113</v>
      </c>
      <c r="B113" s="109" t="s">
        <v>1120</v>
      </c>
      <c r="C113" s="109">
        <v>2050</v>
      </c>
      <c r="D113" s="109">
        <v>5060</v>
      </c>
      <c r="E113" s="109">
        <v>1075</v>
      </c>
      <c r="F113" s="109">
        <v>3050</v>
      </c>
      <c r="G113" s="109">
        <v>68636</v>
      </c>
      <c r="H113" s="109">
        <v>2435</v>
      </c>
      <c r="I113" s="109">
        <v>675</v>
      </c>
    </row>
    <row r="114" spans="1:13" hidden="1">
      <c r="A114" s="109" t="s">
        <v>1113</v>
      </c>
      <c r="B114" s="109" t="s">
        <v>1121</v>
      </c>
      <c r="C114" s="109">
        <v>2050</v>
      </c>
      <c r="D114" s="109">
        <v>5060</v>
      </c>
      <c r="E114" s="109">
        <v>1075</v>
      </c>
      <c r="F114" s="109">
        <v>3050</v>
      </c>
      <c r="G114" s="109">
        <v>68636</v>
      </c>
      <c r="H114" s="109">
        <v>2435</v>
      </c>
      <c r="I114" s="109">
        <v>675</v>
      </c>
    </row>
    <row r="115" spans="1:13" hidden="1">
      <c r="A115" s="109" t="s">
        <v>1113</v>
      </c>
      <c r="B115" s="109" t="s">
        <v>1122</v>
      </c>
      <c r="C115" s="109">
        <v>2050</v>
      </c>
      <c r="D115" s="109">
        <v>5060</v>
      </c>
      <c r="E115" s="109">
        <v>1075</v>
      </c>
      <c r="F115" s="109">
        <v>3050</v>
      </c>
      <c r="G115" s="109">
        <v>68636</v>
      </c>
      <c r="H115" s="109">
        <v>2435</v>
      </c>
      <c r="I115" s="109">
        <v>675</v>
      </c>
    </row>
    <row r="116" spans="1:13" hidden="1">
      <c r="A116" s="109" t="s">
        <v>1113</v>
      </c>
      <c r="B116" s="109" t="s">
        <v>1123</v>
      </c>
      <c r="C116" s="109">
        <v>2050</v>
      </c>
      <c r="D116" s="109">
        <v>5060</v>
      </c>
      <c r="E116" s="109">
        <v>1075</v>
      </c>
      <c r="F116" s="109">
        <v>3050</v>
      </c>
      <c r="G116" s="109">
        <v>68636</v>
      </c>
      <c r="H116" s="109">
        <v>2435</v>
      </c>
      <c r="I116" s="109">
        <v>675</v>
      </c>
    </row>
    <row r="117" spans="1:13">
      <c r="A117" s="109" t="s">
        <v>1151</v>
      </c>
      <c r="B117" s="109" t="s">
        <v>1152</v>
      </c>
      <c r="C117" s="109">
        <v>2050</v>
      </c>
      <c r="D117" s="109">
        <v>5060</v>
      </c>
      <c r="E117" s="109">
        <v>1075</v>
      </c>
      <c r="F117" s="109">
        <v>3050</v>
      </c>
      <c r="G117" s="109">
        <v>68636</v>
      </c>
      <c r="H117" s="109">
        <v>2435</v>
      </c>
      <c r="I117" s="109">
        <v>675</v>
      </c>
    </row>
    <row r="118" spans="1:13">
      <c r="A118" s="109" t="s">
        <v>1151</v>
      </c>
      <c r="B118" s="109" t="s">
        <v>1154</v>
      </c>
      <c r="C118" s="109">
        <v>2050</v>
      </c>
      <c r="D118" s="109">
        <v>5060</v>
      </c>
      <c r="E118" s="109">
        <v>1075</v>
      </c>
      <c r="F118" s="109">
        <v>3050</v>
      </c>
      <c r="G118" s="109">
        <v>68636</v>
      </c>
      <c r="H118" s="109">
        <v>2435</v>
      </c>
      <c r="I118" s="109">
        <v>675</v>
      </c>
    </row>
    <row r="119" spans="1:13">
      <c r="A119" s="109" t="s">
        <v>1151</v>
      </c>
      <c r="B119" s="109" t="s">
        <v>1156</v>
      </c>
      <c r="C119" s="109">
        <v>2050</v>
      </c>
      <c r="D119" s="109">
        <v>5060</v>
      </c>
      <c r="E119" s="109">
        <v>1075</v>
      </c>
      <c r="F119" s="109">
        <v>3050</v>
      </c>
      <c r="G119" s="109">
        <v>68636</v>
      </c>
      <c r="H119" s="109">
        <v>2435</v>
      </c>
      <c r="I119" s="109">
        <v>675</v>
      </c>
    </row>
    <row r="120" spans="1:13" hidden="1">
      <c r="A120" s="109" t="s">
        <v>1160</v>
      </c>
      <c r="B120" s="109" t="s">
        <v>1163</v>
      </c>
      <c r="C120" s="109">
        <v>2050</v>
      </c>
      <c r="D120" s="109">
        <v>5060</v>
      </c>
      <c r="E120" s="109">
        <v>1075</v>
      </c>
      <c r="F120" s="109">
        <v>3050</v>
      </c>
      <c r="G120" s="109">
        <v>68636</v>
      </c>
      <c r="H120" s="109">
        <v>2435</v>
      </c>
      <c r="I120" s="109">
        <v>675</v>
      </c>
      <c r="J120" s="109">
        <v>5205</v>
      </c>
      <c r="K120" s="109">
        <v>3200</v>
      </c>
      <c r="L120" s="109">
        <v>66961</v>
      </c>
      <c r="M120" s="109">
        <v>68761</v>
      </c>
    </row>
    <row r="121" spans="1:13" hidden="1">
      <c r="A121" s="109" t="s">
        <v>1160</v>
      </c>
      <c r="B121" s="109" t="s">
        <v>1164</v>
      </c>
      <c r="C121" s="109">
        <v>2050</v>
      </c>
      <c r="D121" s="109">
        <v>5060</v>
      </c>
      <c r="E121" s="109">
        <v>1075</v>
      </c>
      <c r="F121" s="109">
        <v>3050</v>
      </c>
      <c r="G121" s="109">
        <v>68636</v>
      </c>
      <c r="H121" s="109">
        <v>2435</v>
      </c>
      <c r="I121" s="109">
        <v>675</v>
      </c>
      <c r="J121" s="109">
        <v>5205</v>
      </c>
      <c r="K121" s="109">
        <v>3200</v>
      </c>
      <c r="L121" s="109">
        <v>66961</v>
      </c>
      <c r="M121" s="109">
        <v>68761</v>
      </c>
    </row>
    <row r="122" spans="1:13" hidden="1">
      <c r="A122" s="109" t="s">
        <v>1160</v>
      </c>
      <c r="B122" s="109" t="s">
        <v>1165</v>
      </c>
      <c r="C122" s="109">
        <v>2050</v>
      </c>
      <c r="D122" s="109">
        <v>5060</v>
      </c>
      <c r="E122" s="109">
        <v>1075</v>
      </c>
      <c r="F122" s="109">
        <v>3050</v>
      </c>
      <c r="G122" s="109">
        <v>68636</v>
      </c>
      <c r="H122" s="109">
        <v>2435</v>
      </c>
      <c r="I122" s="109">
        <v>675</v>
      </c>
      <c r="J122" s="109">
        <v>5205</v>
      </c>
      <c r="K122" s="109">
        <v>3200</v>
      </c>
      <c r="L122" s="109">
        <v>66961</v>
      </c>
      <c r="M122" s="109">
        <v>68761</v>
      </c>
    </row>
    <row r="123" spans="1:13" hidden="1">
      <c r="A123" s="109" t="s">
        <v>1160</v>
      </c>
      <c r="B123" s="109" t="s">
        <v>1166</v>
      </c>
      <c r="C123" s="109">
        <v>2050</v>
      </c>
      <c r="D123" s="109">
        <v>5060</v>
      </c>
      <c r="E123" s="109">
        <v>1075</v>
      </c>
      <c r="F123" s="109">
        <v>3050</v>
      </c>
      <c r="G123" s="109">
        <v>68636</v>
      </c>
      <c r="H123" s="109">
        <v>2435</v>
      </c>
      <c r="I123" s="109">
        <v>675</v>
      </c>
    </row>
    <row r="124" spans="1:13" hidden="1">
      <c r="A124" s="109" t="s">
        <v>1160</v>
      </c>
      <c r="B124" s="109" t="s">
        <v>1167</v>
      </c>
      <c r="C124" s="109">
        <v>2050</v>
      </c>
      <c r="D124" s="109">
        <v>5060</v>
      </c>
      <c r="E124" s="109">
        <v>1075</v>
      </c>
      <c r="F124" s="109">
        <v>3050</v>
      </c>
      <c r="G124" s="109">
        <v>68636</v>
      </c>
      <c r="H124" s="109">
        <v>2435</v>
      </c>
      <c r="I124" s="109">
        <v>675</v>
      </c>
    </row>
    <row r="125" spans="1:13" hidden="1">
      <c r="A125" s="109" t="s">
        <v>1160</v>
      </c>
      <c r="B125" s="109" t="s">
        <v>1168</v>
      </c>
      <c r="C125" s="109">
        <v>2050</v>
      </c>
      <c r="D125" s="109">
        <v>5060</v>
      </c>
      <c r="E125" s="109">
        <v>1075</v>
      </c>
      <c r="F125" s="109">
        <v>3050</v>
      </c>
      <c r="G125" s="109">
        <v>68636</v>
      </c>
      <c r="H125" s="109">
        <v>2435</v>
      </c>
      <c r="I125" s="109">
        <v>675</v>
      </c>
    </row>
    <row r="126" spans="1:13">
      <c r="A126" s="109" t="s">
        <v>1169</v>
      </c>
      <c r="B126" s="109" t="s">
        <v>1170</v>
      </c>
      <c r="C126" s="109">
        <v>2050</v>
      </c>
      <c r="D126" s="109">
        <v>5060</v>
      </c>
      <c r="E126" s="109">
        <v>1075</v>
      </c>
      <c r="F126" s="109">
        <v>3050</v>
      </c>
      <c r="G126" s="109">
        <v>68636</v>
      </c>
      <c r="H126" s="109">
        <v>2435</v>
      </c>
      <c r="I126" s="109">
        <v>675</v>
      </c>
    </row>
    <row r="127" spans="1:13">
      <c r="A127" s="109" t="s">
        <v>1169</v>
      </c>
      <c r="B127" s="109" t="s">
        <v>1172</v>
      </c>
      <c r="C127" s="109">
        <v>2050</v>
      </c>
      <c r="D127" s="109">
        <v>5060</v>
      </c>
      <c r="E127" s="109">
        <v>1075</v>
      </c>
      <c r="F127" s="109">
        <v>3050</v>
      </c>
      <c r="G127" s="109">
        <v>68636</v>
      </c>
      <c r="H127" s="109">
        <v>2435</v>
      </c>
      <c r="I127" s="109">
        <v>675</v>
      </c>
    </row>
    <row r="128" spans="1:13">
      <c r="A128" s="109" t="s">
        <v>1169</v>
      </c>
      <c r="B128" s="109" t="s">
        <v>1174</v>
      </c>
      <c r="C128" s="109">
        <v>2050</v>
      </c>
      <c r="D128" s="109">
        <v>5060</v>
      </c>
      <c r="E128" s="109">
        <v>1075</v>
      </c>
      <c r="F128" s="109">
        <v>3050</v>
      </c>
      <c r="G128" s="109">
        <v>68636</v>
      </c>
      <c r="H128" s="109">
        <v>2435</v>
      </c>
      <c r="I128" s="109">
        <v>675</v>
      </c>
    </row>
    <row r="129" spans="1:15" hidden="1">
      <c r="A129" s="109" t="s">
        <v>1176</v>
      </c>
      <c r="B129" s="109" t="s">
        <v>1181</v>
      </c>
      <c r="C129" s="109">
        <v>2050</v>
      </c>
      <c r="D129" s="109">
        <v>5060</v>
      </c>
      <c r="E129" s="109">
        <v>1075</v>
      </c>
      <c r="F129" s="109">
        <v>3050</v>
      </c>
      <c r="G129" s="109">
        <v>68636</v>
      </c>
      <c r="H129" s="109">
        <v>2435</v>
      </c>
      <c r="I129" s="109">
        <v>675</v>
      </c>
    </row>
    <row r="130" spans="1:15" hidden="1">
      <c r="A130" s="109" t="s">
        <v>1176</v>
      </c>
      <c r="B130" s="109" t="s">
        <v>1183</v>
      </c>
      <c r="C130" s="109">
        <v>2050</v>
      </c>
      <c r="D130" s="109">
        <v>5060</v>
      </c>
      <c r="E130" s="109">
        <v>1075</v>
      </c>
      <c r="F130" s="109">
        <v>3050</v>
      </c>
      <c r="G130" s="109">
        <v>68636</v>
      </c>
      <c r="H130" s="109">
        <v>2435</v>
      </c>
      <c r="I130" s="109">
        <v>675</v>
      </c>
    </row>
    <row r="131" spans="1:15" hidden="1">
      <c r="A131" s="109" t="s">
        <v>1176</v>
      </c>
      <c r="B131" s="109" t="s">
        <v>1185</v>
      </c>
      <c r="C131" s="109">
        <v>2050</v>
      </c>
      <c r="D131" s="109">
        <v>5060</v>
      </c>
      <c r="E131" s="109">
        <v>1075</v>
      </c>
      <c r="F131" s="109">
        <v>3050</v>
      </c>
      <c r="G131" s="109">
        <v>68636</v>
      </c>
      <c r="H131" s="109">
        <v>2435</v>
      </c>
      <c r="I131" s="109">
        <v>675</v>
      </c>
    </row>
    <row r="132" spans="1:15" hidden="1">
      <c r="A132" s="109" t="s">
        <v>1176</v>
      </c>
      <c r="B132" s="109" t="s">
        <v>1186</v>
      </c>
      <c r="C132" s="109">
        <v>2050</v>
      </c>
      <c r="D132" s="109">
        <v>5060</v>
      </c>
      <c r="E132" s="109">
        <v>1075</v>
      </c>
      <c r="F132" s="109">
        <v>3050</v>
      </c>
      <c r="G132" s="109">
        <v>68636</v>
      </c>
      <c r="H132" s="109">
        <v>2435</v>
      </c>
      <c r="I132" s="109">
        <v>675</v>
      </c>
    </row>
    <row r="133" spans="1:15" hidden="1">
      <c r="A133" s="109" t="s">
        <v>1176</v>
      </c>
      <c r="B133" s="109" t="s">
        <v>1188</v>
      </c>
      <c r="C133" s="109">
        <v>2050</v>
      </c>
      <c r="D133" s="109">
        <v>5060</v>
      </c>
      <c r="E133" s="109">
        <v>1075</v>
      </c>
      <c r="F133" s="109">
        <v>3050</v>
      </c>
      <c r="G133" s="109">
        <v>68636</v>
      </c>
      <c r="H133" s="109">
        <v>2435</v>
      </c>
      <c r="I133" s="109">
        <v>675</v>
      </c>
    </row>
    <row r="134" spans="1:15" hidden="1">
      <c r="A134" s="109" t="s">
        <v>1176</v>
      </c>
      <c r="B134" s="109" t="s">
        <v>1189</v>
      </c>
      <c r="C134" s="109">
        <v>2050</v>
      </c>
      <c r="D134" s="109">
        <v>5060</v>
      </c>
      <c r="E134" s="109">
        <v>1075</v>
      </c>
      <c r="F134" s="109">
        <v>3050</v>
      </c>
      <c r="G134" s="109">
        <v>68636</v>
      </c>
      <c r="H134" s="109">
        <v>2435</v>
      </c>
      <c r="I134" s="109">
        <v>675</v>
      </c>
    </row>
    <row r="135" spans="1:15" hidden="1">
      <c r="A135" s="109" t="s">
        <v>1176</v>
      </c>
      <c r="B135" s="109" t="s">
        <v>1191</v>
      </c>
      <c r="C135" s="109">
        <v>2050</v>
      </c>
      <c r="D135" s="109">
        <v>5060</v>
      </c>
      <c r="E135" s="109">
        <v>1075</v>
      </c>
      <c r="F135" s="109">
        <v>3050</v>
      </c>
      <c r="G135" s="109">
        <v>68636</v>
      </c>
      <c r="H135" s="109">
        <v>2435</v>
      </c>
      <c r="I135" s="109">
        <v>675</v>
      </c>
    </row>
    <row r="136" spans="1:15" hidden="1">
      <c r="A136" s="109" t="s">
        <v>1207</v>
      </c>
      <c r="B136" s="109" t="s">
        <v>1214</v>
      </c>
      <c r="C136" s="109">
        <v>2050</v>
      </c>
      <c r="D136" s="109">
        <v>5060</v>
      </c>
      <c r="E136" s="109">
        <v>1075</v>
      </c>
      <c r="F136" s="109">
        <v>3050</v>
      </c>
      <c r="G136" s="109">
        <v>68636</v>
      </c>
      <c r="H136" s="109">
        <v>2435</v>
      </c>
      <c r="I136" s="109">
        <v>675</v>
      </c>
      <c r="J136" s="109">
        <v>5205</v>
      </c>
      <c r="K136" s="109">
        <v>3200</v>
      </c>
      <c r="L136" s="109">
        <v>66961</v>
      </c>
      <c r="M136" s="109">
        <v>68761</v>
      </c>
      <c r="N136" s="109">
        <v>2325</v>
      </c>
      <c r="O136" s="109">
        <v>2585</v>
      </c>
    </row>
    <row r="137" spans="1:15" hidden="1">
      <c r="A137" s="109" t="s">
        <v>1207</v>
      </c>
      <c r="B137" s="109" t="s">
        <v>1215</v>
      </c>
      <c r="C137" s="109">
        <v>2050</v>
      </c>
      <c r="D137" s="109">
        <v>5060</v>
      </c>
      <c r="E137" s="109">
        <v>1075</v>
      </c>
      <c r="F137" s="109">
        <v>3050</v>
      </c>
      <c r="G137" s="109">
        <v>68636</v>
      </c>
      <c r="H137" s="109">
        <v>2435</v>
      </c>
      <c r="I137" s="109">
        <v>675</v>
      </c>
      <c r="J137" s="109">
        <v>5205</v>
      </c>
      <c r="K137" s="109">
        <v>3200</v>
      </c>
      <c r="L137" s="109">
        <v>66961</v>
      </c>
      <c r="M137" s="109">
        <v>68761</v>
      </c>
      <c r="N137" s="109">
        <v>2325</v>
      </c>
      <c r="O137" s="109">
        <v>2585</v>
      </c>
    </row>
    <row r="138" spans="1:15" hidden="1">
      <c r="A138" s="109" t="s">
        <v>1207</v>
      </c>
      <c r="B138" s="109" t="s">
        <v>1216</v>
      </c>
      <c r="C138" s="109">
        <v>2050</v>
      </c>
      <c r="D138" s="109">
        <v>5060</v>
      </c>
      <c r="E138" s="109">
        <v>1075</v>
      </c>
      <c r="F138" s="109">
        <v>3050</v>
      </c>
      <c r="G138" s="109">
        <v>68636</v>
      </c>
      <c r="H138" s="109">
        <v>2435</v>
      </c>
      <c r="I138" s="109">
        <v>675</v>
      </c>
      <c r="J138" s="109">
        <v>5205</v>
      </c>
      <c r="K138" s="109">
        <v>3200</v>
      </c>
      <c r="L138" s="109">
        <v>66961</v>
      </c>
      <c r="M138" s="109">
        <v>68761</v>
      </c>
      <c r="N138" s="109">
        <v>2325</v>
      </c>
      <c r="O138" s="109">
        <v>2585</v>
      </c>
    </row>
    <row r="139" spans="1:15" hidden="1">
      <c r="A139" s="109" t="s">
        <v>1207</v>
      </c>
      <c r="B139" s="109" t="s">
        <v>1208</v>
      </c>
      <c r="C139" s="109">
        <v>2050</v>
      </c>
      <c r="D139" s="109">
        <v>5060</v>
      </c>
      <c r="E139" s="109">
        <v>1075</v>
      </c>
      <c r="F139" s="109">
        <v>3050</v>
      </c>
      <c r="G139" s="109">
        <v>68636</v>
      </c>
      <c r="H139" s="109">
        <v>2435</v>
      </c>
      <c r="I139" s="109">
        <v>675</v>
      </c>
      <c r="J139" s="109">
        <v>5205</v>
      </c>
      <c r="K139" s="109">
        <v>3200</v>
      </c>
      <c r="L139" s="109">
        <v>66961</v>
      </c>
      <c r="M139" s="109">
        <v>68761</v>
      </c>
      <c r="N139" s="109">
        <v>2325</v>
      </c>
      <c r="O139" s="109">
        <v>2585</v>
      </c>
    </row>
    <row r="140" spans="1:15" hidden="1">
      <c r="A140" s="109" t="s">
        <v>1207</v>
      </c>
      <c r="B140" s="109" t="s">
        <v>1210</v>
      </c>
      <c r="C140" s="109">
        <v>2050</v>
      </c>
      <c r="D140" s="109">
        <v>5060</v>
      </c>
      <c r="E140" s="109">
        <v>1075</v>
      </c>
      <c r="F140" s="109">
        <v>3050</v>
      </c>
      <c r="G140" s="109">
        <v>68636</v>
      </c>
      <c r="H140" s="109">
        <v>2435</v>
      </c>
      <c r="I140" s="109">
        <v>675</v>
      </c>
      <c r="J140" s="109">
        <v>5205</v>
      </c>
      <c r="K140" s="109">
        <v>3200</v>
      </c>
      <c r="L140" s="109">
        <v>66961</v>
      </c>
      <c r="M140" s="109">
        <v>68761</v>
      </c>
      <c r="N140" s="109">
        <v>2325</v>
      </c>
      <c r="O140" s="109">
        <v>2585</v>
      </c>
    </row>
    <row r="141" spans="1:15" hidden="1">
      <c r="A141" s="109" t="s">
        <v>1207</v>
      </c>
      <c r="B141" s="109" t="s">
        <v>1212</v>
      </c>
      <c r="C141" s="109">
        <v>2050</v>
      </c>
      <c r="D141" s="109">
        <v>5060</v>
      </c>
      <c r="E141" s="109">
        <v>1075</v>
      </c>
      <c r="F141" s="109">
        <v>3050</v>
      </c>
      <c r="G141" s="109">
        <v>68636</v>
      </c>
      <c r="H141" s="109">
        <v>2435</v>
      </c>
      <c r="I141" s="109">
        <v>675</v>
      </c>
      <c r="J141" s="109">
        <v>5205</v>
      </c>
      <c r="K141" s="109">
        <v>3200</v>
      </c>
      <c r="L141" s="109">
        <v>66961</v>
      </c>
      <c r="M141" s="109">
        <v>68761</v>
      </c>
      <c r="N141" s="109">
        <v>2325</v>
      </c>
      <c r="O141" s="109">
        <v>2585</v>
      </c>
    </row>
    <row r="142" spans="1:15">
      <c r="A142" s="109" t="s">
        <v>1218</v>
      </c>
      <c r="B142" s="109" t="s">
        <v>1219</v>
      </c>
      <c r="C142" s="109">
        <v>2050</v>
      </c>
      <c r="D142" s="109">
        <v>5060</v>
      </c>
      <c r="E142" s="109">
        <v>1075</v>
      </c>
      <c r="F142" s="109">
        <v>3050</v>
      </c>
      <c r="G142" s="109">
        <v>68636</v>
      </c>
      <c r="H142" s="109">
        <v>2435</v>
      </c>
      <c r="I142" s="109">
        <v>675</v>
      </c>
    </row>
    <row r="143" spans="1:15">
      <c r="A143" s="109" t="s">
        <v>1218</v>
      </c>
      <c r="B143" s="109" t="s">
        <v>1221</v>
      </c>
      <c r="C143" s="109">
        <v>2050</v>
      </c>
      <c r="D143" s="109">
        <v>5060</v>
      </c>
      <c r="E143" s="109">
        <v>1075</v>
      </c>
      <c r="F143" s="109">
        <v>3050</v>
      </c>
      <c r="G143" s="109">
        <v>68636</v>
      </c>
      <c r="H143" s="109">
        <v>2435</v>
      </c>
      <c r="I143" s="109">
        <v>675</v>
      </c>
    </row>
    <row r="144" spans="1:15" hidden="1">
      <c r="A144" s="109" t="s">
        <v>1226</v>
      </c>
      <c r="B144" s="109" t="s">
        <v>1231</v>
      </c>
      <c r="C144" s="109">
        <v>2050</v>
      </c>
      <c r="D144" s="109">
        <v>5060</v>
      </c>
      <c r="E144" s="109">
        <v>1075</v>
      </c>
      <c r="F144" s="109">
        <v>3050</v>
      </c>
      <c r="G144" s="109">
        <v>68636</v>
      </c>
      <c r="H144" s="109">
        <v>2435</v>
      </c>
      <c r="I144" s="109">
        <v>675</v>
      </c>
      <c r="J144" s="109">
        <v>5205</v>
      </c>
      <c r="K144" s="109">
        <v>3200</v>
      </c>
      <c r="L144" s="109">
        <v>66961</v>
      </c>
      <c r="M144" s="109">
        <v>68761</v>
      </c>
    </row>
    <row r="145" spans="1:13" hidden="1">
      <c r="A145" s="109" t="s">
        <v>1226</v>
      </c>
      <c r="B145" s="109" t="s">
        <v>1233</v>
      </c>
      <c r="C145" s="109">
        <v>2050</v>
      </c>
      <c r="D145" s="109">
        <v>5060</v>
      </c>
      <c r="E145" s="109">
        <v>1075</v>
      </c>
      <c r="F145" s="109">
        <v>3050</v>
      </c>
      <c r="G145" s="109">
        <v>68636</v>
      </c>
      <c r="H145" s="109">
        <v>2435</v>
      </c>
      <c r="I145" s="109">
        <v>675</v>
      </c>
      <c r="J145" s="109">
        <v>5205</v>
      </c>
      <c r="K145" s="109">
        <v>3200</v>
      </c>
      <c r="L145" s="109">
        <v>66961</v>
      </c>
      <c r="M145" s="109">
        <v>68761</v>
      </c>
    </row>
    <row r="146" spans="1:13" hidden="1">
      <c r="A146" s="109" t="s">
        <v>1226</v>
      </c>
      <c r="B146" s="109" t="s">
        <v>1234</v>
      </c>
      <c r="C146" s="109">
        <v>2050</v>
      </c>
      <c r="D146" s="109">
        <v>5060</v>
      </c>
      <c r="E146" s="109">
        <v>1075</v>
      </c>
      <c r="F146" s="109">
        <v>3050</v>
      </c>
      <c r="G146" s="109">
        <v>68636</v>
      </c>
      <c r="H146" s="109">
        <v>2435</v>
      </c>
      <c r="I146" s="109">
        <v>675</v>
      </c>
      <c r="J146" s="109">
        <v>5205</v>
      </c>
      <c r="K146" s="109">
        <v>3200</v>
      </c>
      <c r="L146" s="109">
        <v>66961</v>
      </c>
      <c r="M146" s="109">
        <v>68761</v>
      </c>
    </row>
    <row r="147" spans="1:13">
      <c r="A147" s="109" t="s">
        <v>1236</v>
      </c>
      <c r="B147" s="109" t="s">
        <v>1237</v>
      </c>
      <c r="C147" s="109">
        <v>2050</v>
      </c>
      <c r="D147" s="109">
        <v>5060</v>
      </c>
      <c r="E147" s="109">
        <v>1075</v>
      </c>
      <c r="F147" s="109">
        <v>3050</v>
      </c>
      <c r="G147" s="109">
        <v>68636</v>
      </c>
      <c r="H147" s="109">
        <v>2435</v>
      </c>
      <c r="I147" s="109">
        <v>675</v>
      </c>
    </row>
    <row r="148" spans="1:13">
      <c r="A148" s="109" t="s">
        <v>1236</v>
      </c>
      <c r="B148" s="109" t="s">
        <v>1239</v>
      </c>
      <c r="C148" s="109">
        <v>2050</v>
      </c>
      <c r="D148" s="109">
        <v>5060</v>
      </c>
      <c r="E148" s="109">
        <v>1075</v>
      </c>
      <c r="F148" s="109">
        <v>3050</v>
      </c>
      <c r="G148" s="109">
        <v>68636</v>
      </c>
      <c r="H148" s="109">
        <v>2435</v>
      </c>
      <c r="I148" s="109">
        <v>675</v>
      </c>
    </row>
    <row r="149" spans="1:13">
      <c r="A149" s="109" t="s">
        <v>1236</v>
      </c>
      <c r="B149" s="109" t="s">
        <v>1240</v>
      </c>
      <c r="C149" s="109">
        <v>2050</v>
      </c>
      <c r="D149" s="109">
        <v>5060</v>
      </c>
      <c r="E149" s="109">
        <v>1075</v>
      </c>
      <c r="F149" s="109">
        <v>3050</v>
      </c>
      <c r="G149" s="109">
        <v>68636</v>
      </c>
      <c r="H149" s="109">
        <v>2435</v>
      </c>
      <c r="I149" s="109">
        <v>675</v>
      </c>
    </row>
    <row r="150" spans="1:13" hidden="1">
      <c r="A150" s="109" t="s">
        <v>1242</v>
      </c>
      <c r="B150" s="109" t="s">
        <v>1251</v>
      </c>
      <c r="C150" s="109">
        <v>2050</v>
      </c>
      <c r="D150" s="109">
        <v>5060</v>
      </c>
      <c r="E150" s="109">
        <v>1075</v>
      </c>
      <c r="F150" s="109">
        <v>3050</v>
      </c>
      <c r="G150" s="109">
        <v>68636</v>
      </c>
      <c r="H150" s="109">
        <v>2435</v>
      </c>
      <c r="I150" s="109">
        <v>675</v>
      </c>
      <c r="J150" s="109">
        <v>5205</v>
      </c>
      <c r="K150" s="109">
        <v>3200</v>
      </c>
      <c r="L150" s="109">
        <v>66961</v>
      </c>
      <c r="M150" s="109">
        <v>68761</v>
      </c>
    </row>
    <row r="151" spans="1:13" hidden="1">
      <c r="A151" s="109" t="s">
        <v>1242</v>
      </c>
      <c r="B151" s="109" t="s">
        <v>1252</v>
      </c>
      <c r="C151" s="109">
        <v>2050</v>
      </c>
      <c r="D151" s="109">
        <v>5060</v>
      </c>
      <c r="E151" s="109">
        <v>1075</v>
      </c>
      <c r="F151" s="109">
        <v>3050</v>
      </c>
      <c r="G151" s="109">
        <v>68636</v>
      </c>
      <c r="H151" s="109">
        <v>2435</v>
      </c>
      <c r="I151" s="109">
        <v>675</v>
      </c>
      <c r="J151" s="109">
        <v>5205</v>
      </c>
      <c r="K151" s="109">
        <v>3200</v>
      </c>
      <c r="L151" s="109">
        <v>66961</v>
      </c>
      <c r="M151" s="109">
        <v>68761</v>
      </c>
    </row>
    <row r="152" spans="1:13" hidden="1">
      <c r="A152" s="109" t="s">
        <v>1242</v>
      </c>
      <c r="B152" s="109" t="s">
        <v>1254</v>
      </c>
      <c r="C152" s="109">
        <v>2050</v>
      </c>
      <c r="D152" s="109">
        <v>5060</v>
      </c>
      <c r="E152" s="109">
        <v>1075</v>
      </c>
      <c r="F152" s="109">
        <v>3050</v>
      </c>
      <c r="G152" s="109">
        <v>68636</v>
      </c>
      <c r="H152" s="109">
        <v>2435</v>
      </c>
      <c r="I152" s="109">
        <v>675</v>
      </c>
      <c r="J152" s="109">
        <v>5205</v>
      </c>
      <c r="K152" s="109">
        <v>3200</v>
      </c>
      <c r="L152" s="109">
        <v>66961</v>
      </c>
      <c r="M152" s="109">
        <v>68761</v>
      </c>
    </row>
    <row r="153" spans="1:13" hidden="1">
      <c r="A153" s="109" t="s">
        <v>1242</v>
      </c>
      <c r="B153" s="109" t="s">
        <v>1255</v>
      </c>
      <c r="C153" s="109">
        <v>2050</v>
      </c>
      <c r="D153" s="109">
        <v>5060</v>
      </c>
      <c r="E153" s="109">
        <v>1075</v>
      </c>
      <c r="F153" s="109">
        <v>3050</v>
      </c>
      <c r="G153" s="109">
        <v>68636</v>
      </c>
      <c r="H153" s="109">
        <v>2435</v>
      </c>
      <c r="I153" s="109">
        <v>675</v>
      </c>
    </row>
    <row r="154" spans="1:13" hidden="1">
      <c r="A154" s="109" t="s">
        <v>1242</v>
      </c>
      <c r="B154" s="109" t="s">
        <v>1256</v>
      </c>
      <c r="C154" s="109">
        <v>2050</v>
      </c>
      <c r="D154" s="109">
        <v>5060</v>
      </c>
      <c r="E154" s="109">
        <v>1075</v>
      </c>
      <c r="F154" s="109">
        <v>3050</v>
      </c>
      <c r="G154" s="109">
        <v>68636</v>
      </c>
      <c r="H154" s="109">
        <v>2435</v>
      </c>
      <c r="I154" s="109">
        <v>675</v>
      </c>
    </row>
    <row r="155" spans="1:13" hidden="1">
      <c r="A155" s="109" t="s">
        <v>1242</v>
      </c>
      <c r="B155" s="109" t="s">
        <v>1257</v>
      </c>
      <c r="C155" s="109">
        <v>2050</v>
      </c>
      <c r="D155" s="109">
        <v>5060</v>
      </c>
      <c r="E155" s="109">
        <v>1075</v>
      </c>
      <c r="F155" s="109">
        <v>3050</v>
      </c>
      <c r="G155" s="109">
        <v>68636</v>
      </c>
      <c r="H155" s="109">
        <v>2435</v>
      </c>
      <c r="I155" s="109">
        <v>675</v>
      </c>
    </row>
    <row r="156" spans="1:13" hidden="1">
      <c r="A156" s="109" t="s">
        <v>1242</v>
      </c>
      <c r="B156" s="109" t="s">
        <v>1245</v>
      </c>
      <c r="C156" s="109">
        <v>2050</v>
      </c>
      <c r="D156" s="109">
        <v>5060</v>
      </c>
      <c r="E156" s="109">
        <v>1075</v>
      </c>
      <c r="F156" s="109">
        <v>3050</v>
      </c>
      <c r="G156" s="109">
        <v>68636</v>
      </c>
      <c r="H156" s="109">
        <v>2435</v>
      </c>
      <c r="I156" s="109">
        <v>675</v>
      </c>
      <c r="J156" s="109">
        <v>5205</v>
      </c>
      <c r="K156" s="109">
        <v>3200</v>
      </c>
      <c r="L156" s="109">
        <v>66961</v>
      </c>
      <c r="M156" s="109">
        <v>68761</v>
      </c>
    </row>
    <row r="157" spans="1:13" hidden="1">
      <c r="A157" s="109" t="s">
        <v>1242</v>
      </c>
      <c r="B157" s="109" t="s">
        <v>1247</v>
      </c>
      <c r="C157" s="109">
        <v>2050</v>
      </c>
      <c r="D157" s="109">
        <v>5060</v>
      </c>
      <c r="E157" s="109">
        <v>1075</v>
      </c>
      <c r="F157" s="109">
        <v>3050</v>
      </c>
      <c r="G157" s="109">
        <v>68636</v>
      </c>
      <c r="H157" s="109">
        <v>2435</v>
      </c>
      <c r="I157" s="109">
        <v>675</v>
      </c>
      <c r="J157" s="109">
        <v>5205</v>
      </c>
      <c r="K157" s="109">
        <v>3200</v>
      </c>
      <c r="L157" s="109">
        <v>66961</v>
      </c>
      <c r="M157" s="109">
        <v>68761</v>
      </c>
    </row>
    <row r="158" spans="1:13" hidden="1">
      <c r="A158" s="109" t="s">
        <v>1242</v>
      </c>
      <c r="B158" s="109" t="s">
        <v>1249</v>
      </c>
      <c r="C158" s="109">
        <v>2050</v>
      </c>
      <c r="D158" s="109">
        <v>5060</v>
      </c>
      <c r="E158" s="109">
        <v>1075</v>
      </c>
      <c r="F158" s="109">
        <v>3050</v>
      </c>
      <c r="G158" s="109">
        <v>68636</v>
      </c>
      <c r="H158" s="109">
        <v>2435</v>
      </c>
      <c r="I158" s="109">
        <v>675</v>
      </c>
      <c r="J158" s="109">
        <v>5205</v>
      </c>
      <c r="K158" s="109">
        <v>3200</v>
      </c>
      <c r="L158" s="109">
        <v>66961</v>
      </c>
      <c r="M158" s="109">
        <v>68761</v>
      </c>
    </row>
    <row r="159" spans="1:13">
      <c r="A159" s="109" t="s">
        <v>1260</v>
      </c>
      <c r="B159" s="109" t="s">
        <v>1261</v>
      </c>
      <c r="C159" s="109">
        <v>2050</v>
      </c>
      <c r="D159" s="109">
        <v>5060</v>
      </c>
      <c r="E159" s="109">
        <v>1075</v>
      </c>
      <c r="F159" s="109">
        <v>3050</v>
      </c>
      <c r="G159" s="109">
        <v>68636</v>
      </c>
      <c r="H159" s="109">
        <v>2435</v>
      </c>
      <c r="I159" s="109">
        <v>675</v>
      </c>
    </row>
    <row r="160" spans="1:13">
      <c r="A160" s="109" t="s">
        <v>1260</v>
      </c>
      <c r="B160" s="109" t="s">
        <v>1263</v>
      </c>
      <c r="C160" s="109">
        <v>2050</v>
      </c>
      <c r="D160" s="109">
        <v>5060</v>
      </c>
      <c r="E160" s="109">
        <v>1075</v>
      </c>
      <c r="F160" s="109">
        <v>3050</v>
      </c>
      <c r="G160" s="109">
        <v>68636</v>
      </c>
      <c r="H160" s="109">
        <v>2435</v>
      </c>
      <c r="I160" s="109">
        <v>675</v>
      </c>
    </row>
    <row r="161" spans="1:13" hidden="1">
      <c r="A161" s="109" t="s">
        <v>1266</v>
      </c>
      <c r="B161" s="109" t="s">
        <v>1269</v>
      </c>
      <c r="C161" s="109">
        <v>2050</v>
      </c>
      <c r="D161" s="109">
        <v>5060</v>
      </c>
      <c r="E161" s="109">
        <v>1075</v>
      </c>
      <c r="F161" s="109">
        <v>3050</v>
      </c>
      <c r="G161" s="109">
        <v>68636</v>
      </c>
      <c r="H161" s="109">
        <v>2435</v>
      </c>
      <c r="I161" s="109">
        <v>675</v>
      </c>
      <c r="J161" s="109">
        <v>5205</v>
      </c>
      <c r="K161" s="109">
        <v>3200</v>
      </c>
      <c r="L161" s="109">
        <v>66961</v>
      </c>
      <c r="M161" s="109">
        <v>68761</v>
      </c>
    </row>
    <row r="162" spans="1:13" hidden="1">
      <c r="A162" s="109" t="s">
        <v>1266</v>
      </c>
      <c r="B162" s="109" t="s">
        <v>1271</v>
      </c>
      <c r="C162" s="109">
        <v>2050</v>
      </c>
      <c r="D162" s="109">
        <v>5060</v>
      </c>
      <c r="E162" s="109">
        <v>1075</v>
      </c>
      <c r="F162" s="109">
        <v>3050</v>
      </c>
      <c r="G162" s="109">
        <v>68636</v>
      </c>
      <c r="H162" s="109">
        <v>2435</v>
      </c>
      <c r="I162" s="109">
        <v>675</v>
      </c>
      <c r="J162" s="109">
        <v>5205</v>
      </c>
      <c r="K162" s="109">
        <v>3200</v>
      </c>
      <c r="L162" s="109">
        <v>66961</v>
      </c>
      <c r="M162" s="109">
        <v>68761</v>
      </c>
    </row>
    <row r="163" spans="1:13" hidden="1">
      <c r="A163" s="109" t="s">
        <v>1266</v>
      </c>
      <c r="B163" s="109" t="s">
        <v>1272</v>
      </c>
      <c r="C163" s="109">
        <v>2050</v>
      </c>
      <c r="D163" s="109">
        <v>5060</v>
      </c>
      <c r="E163" s="109">
        <v>1075</v>
      </c>
      <c r="F163" s="109">
        <v>3050</v>
      </c>
      <c r="G163" s="109">
        <v>68636</v>
      </c>
      <c r="H163" s="109">
        <v>2435</v>
      </c>
      <c r="I163" s="109">
        <v>675</v>
      </c>
      <c r="J163" s="109">
        <v>5205</v>
      </c>
      <c r="K163" s="109">
        <v>3200</v>
      </c>
      <c r="L163" s="109">
        <v>66961</v>
      </c>
      <c r="M163" s="109">
        <v>68761</v>
      </c>
    </row>
    <row r="164" spans="1:13" hidden="1">
      <c r="A164" s="109" t="s">
        <v>1266</v>
      </c>
      <c r="B164" s="109" t="s">
        <v>1273</v>
      </c>
      <c r="C164" s="109">
        <v>2050</v>
      </c>
      <c r="D164" s="109">
        <v>5060</v>
      </c>
      <c r="E164" s="109">
        <v>1075</v>
      </c>
      <c r="F164" s="109">
        <v>3050</v>
      </c>
      <c r="G164" s="109">
        <v>68636</v>
      </c>
      <c r="H164" s="109">
        <v>2435</v>
      </c>
      <c r="I164" s="109">
        <v>675</v>
      </c>
    </row>
    <row r="165" spans="1:13" hidden="1">
      <c r="A165" s="109" t="s">
        <v>1266</v>
      </c>
      <c r="B165" s="109" t="s">
        <v>1274</v>
      </c>
      <c r="C165" s="109">
        <v>2050</v>
      </c>
      <c r="D165" s="109">
        <v>5060</v>
      </c>
      <c r="E165" s="109">
        <v>1075</v>
      </c>
      <c r="F165" s="109">
        <v>3050</v>
      </c>
      <c r="G165" s="109">
        <v>68636</v>
      </c>
      <c r="H165" s="109">
        <v>2435</v>
      </c>
      <c r="I165" s="109">
        <v>675</v>
      </c>
    </row>
    <row r="166" spans="1:13" hidden="1">
      <c r="A166" s="109" t="s">
        <v>1266</v>
      </c>
      <c r="B166" s="109" t="s">
        <v>1276</v>
      </c>
      <c r="C166" s="109">
        <v>2050</v>
      </c>
      <c r="D166" s="109">
        <v>5060</v>
      </c>
      <c r="E166" s="109">
        <v>1075</v>
      </c>
      <c r="F166" s="109">
        <v>3050</v>
      </c>
      <c r="G166" s="109">
        <v>68636</v>
      </c>
      <c r="H166" s="109">
        <v>2435</v>
      </c>
      <c r="I166" s="109">
        <v>675</v>
      </c>
    </row>
    <row r="167" spans="1:13">
      <c r="A167" s="109" t="s">
        <v>1277</v>
      </c>
      <c r="B167" s="109" t="s">
        <v>1278</v>
      </c>
      <c r="C167" s="109">
        <v>2050</v>
      </c>
      <c r="D167" s="109">
        <v>5060</v>
      </c>
      <c r="E167" s="109">
        <v>1075</v>
      </c>
      <c r="F167" s="109">
        <v>3050</v>
      </c>
      <c r="G167" s="109">
        <v>68636</v>
      </c>
      <c r="H167" s="109">
        <v>2435</v>
      </c>
      <c r="I167" s="109">
        <v>675</v>
      </c>
    </row>
    <row r="168" spans="1:13">
      <c r="A168" s="109" t="s">
        <v>1277</v>
      </c>
      <c r="B168" s="109" t="s">
        <v>1280</v>
      </c>
      <c r="C168" s="109">
        <v>2050</v>
      </c>
      <c r="D168" s="109">
        <v>5060</v>
      </c>
      <c r="E168" s="109">
        <v>1075</v>
      </c>
      <c r="F168" s="109">
        <v>3050</v>
      </c>
      <c r="G168" s="109">
        <v>68636</v>
      </c>
      <c r="H168" s="109">
        <v>2435</v>
      </c>
      <c r="I168" s="109">
        <v>675</v>
      </c>
    </row>
    <row r="169" spans="1:13">
      <c r="A169" s="109" t="s">
        <v>1277</v>
      </c>
      <c r="B169" s="109" t="s">
        <v>1281</v>
      </c>
      <c r="C169" s="109">
        <v>2050</v>
      </c>
      <c r="D169" s="109">
        <v>5060</v>
      </c>
      <c r="E169" s="109">
        <v>1075</v>
      </c>
      <c r="F169" s="109">
        <v>3050</v>
      </c>
      <c r="G169" s="109">
        <v>68636</v>
      </c>
      <c r="H169" s="109">
        <v>2435</v>
      </c>
      <c r="I169" s="109">
        <v>675</v>
      </c>
    </row>
    <row r="170" spans="1:13">
      <c r="A170" s="109" t="s">
        <v>1283</v>
      </c>
      <c r="B170" s="109" t="s">
        <v>1287</v>
      </c>
      <c r="C170" s="109">
        <v>2050</v>
      </c>
      <c r="D170" s="109">
        <v>5060</v>
      </c>
      <c r="E170" s="109">
        <v>1075</v>
      </c>
      <c r="F170" s="109">
        <v>3050</v>
      </c>
      <c r="G170" s="109">
        <v>68636</v>
      </c>
      <c r="H170" s="109">
        <v>2435</v>
      </c>
      <c r="I170" s="109">
        <v>675</v>
      </c>
    </row>
    <row r="171" spans="1:13" hidden="1">
      <c r="A171" s="109" t="s">
        <v>1290</v>
      </c>
      <c r="B171" s="109" t="s">
        <v>1299</v>
      </c>
      <c r="C171" s="109">
        <v>2050</v>
      </c>
      <c r="D171" s="109">
        <v>5060</v>
      </c>
      <c r="E171" s="109">
        <v>1075</v>
      </c>
      <c r="F171" s="109">
        <v>3050</v>
      </c>
      <c r="G171" s="109">
        <v>68636</v>
      </c>
      <c r="H171" s="109">
        <v>2435</v>
      </c>
      <c r="I171" s="109">
        <v>675</v>
      </c>
      <c r="J171" s="109">
        <v>5205</v>
      </c>
      <c r="K171" s="109">
        <v>3200</v>
      </c>
      <c r="L171" s="109">
        <v>66961</v>
      </c>
      <c r="M171" s="109">
        <v>68761</v>
      </c>
    </row>
    <row r="172" spans="1:13" hidden="1">
      <c r="A172" s="109" t="s">
        <v>1290</v>
      </c>
      <c r="B172" s="109" t="s">
        <v>1301</v>
      </c>
      <c r="C172" s="109">
        <v>2050</v>
      </c>
      <c r="D172" s="109">
        <v>5060</v>
      </c>
      <c r="E172" s="109">
        <v>1075</v>
      </c>
      <c r="F172" s="109">
        <v>3050</v>
      </c>
      <c r="G172" s="109">
        <v>68636</v>
      </c>
      <c r="H172" s="109">
        <v>2435</v>
      </c>
      <c r="I172" s="109">
        <v>675</v>
      </c>
      <c r="J172" s="109">
        <v>5205</v>
      </c>
      <c r="K172" s="109">
        <v>3200</v>
      </c>
      <c r="L172" s="109">
        <v>66961</v>
      </c>
      <c r="M172" s="109">
        <v>68761</v>
      </c>
    </row>
    <row r="173" spans="1:13" hidden="1">
      <c r="A173" s="109" t="s">
        <v>1290</v>
      </c>
      <c r="B173" s="109" t="s">
        <v>1302</v>
      </c>
      <c r="C173" s="109">
        <v>2050</v>
      </c>
      <c r="D173" s="109">
        <v>5060</v>
      </c>
      <c r="E173" s="109">
        <v>1075</v>
      </c>
      <c r="F173" s="109">
        <v>3050</v>
      </c>
      <c r="G173" s="109">
        <v>68636</v>
      </c>
      <c r="H173" s="109">
        <v>2435</v>
      </c>
      <c r="I173" s="109">
        <v>675</v>
      </c>
      <c r="J173" s="109">
        <v>5205</v>
      </c>
      <c r="K173" s="109">
        <v>3200</v>
      </c>
      <c r="L173" s="109">
        <v>66961</v>
      </c>
      <c r="M173" s="109">
        <v>68761</v>
      </c>
    </row>
    <row r="174" spans="1:13" hidden="1">
      <c r="A174" s="109" t="s">
        <v>1290</v>
      </c>
      <c r="B174" s="109" t="s">
        <v>1304</v>
      </c>
      <c r="C174" s="109">
        <v>2050</v>
      </c>
      <c r="D174" s="109">
        <v>5060</v>
      </c>
      <c r="E174" s="109">
        <v>1075</v>
      </c>
      <c r="F174" s="109">
        <v>3050</v>
      </c>
      <c r="G174" s="109">
        <v>68636</v>
      </c>
      <c r="H174" s="109">
        <v>2435</v>
      </c>
      <c r="I174" s="109">
        <v>675</v>
      </c>
    </row>
    <row r="175" spans="1:13" hidden="1">
      <c r="A175" s="109" t="s">
        <v>1290</v>
      </c>
      <c r="B175" s="109" t="s">
        <v>1306</v>
      </c>
      <c r="C175" s="109">
        <v>2050</v>
      </c>
      <c r="D175" s="109">
        <v>5060</v>
      </c>
      <c r="E175" s="109">
        <v>1075</v>
      </c>
      <c r="F175" s="109">
        <v>3050</v>
      </c>
      <c r="G175" s="109">
        <v>68636</v>
      </c>
      <c r="H175" s="109">
        <v>2435</v>
      </c>
      <c r="I175" s="109">
        <v>675</v>
      </c>
    </row>
    <row r="176" spans="1:13" hidden="1">
      <c r="A176" s="109" t="s">
        <v>1290</v>
      </c>
      <c r="B176" s="109" t="s">
        <v>1307</v>
      </c>
      <c r="C176" s="109">
        <v>2050</v>
      </c>
      <c r="D176" s="109">
        <v>5060</v>
      </c>
      <c r="E176" s="109">
        <v>1075</v>
      </c>
      <c r="F176" s="109">
        <v>3050</v>
      </c>
      <c r="G176" s="109">
        <v>68636</v>
      </c>
      <c r="H176" s="109">
        <v>2435</v>
      </c>
      <c r="I176" s="109">
        <v>675</v>
      </c>
    </row>
    <row r="177" spans="1:13" hidden="1">
      <c r="A177" s="109" t="s">
        <v>1290</v>
      </c>
      <c r="B177" s="109" t="s">
        <v>1293</v>
      </c>
      <c r="C177" s="109">
        <v>2050</v>
      </c>
      <c r="D177" s="109">
        <v>5060</v>
      </c>
      <c r="E177" s="109">
        <v>1075</v>
      </c>
      <c r="F177" s="109">
        <v>3050</v>
      </c>
      <c r="G177" s="109">
        <v>68636</v>
      </c>
      <c r="H177" s="109">
        <v>2435</v>
      </c>
      <c r="I177" s="109">
        <v>675</v>
      </c>
      <c r="J177" s="109">
        <v>5205</v>
      </c>
      <c r="K177" s="109">
        <v>3200</v>
      </c>
      <c r="L177" s="109">
        <v>66961</v>
      </c>
      <c r="M177" s="109">
        <v>68761</v>
      </c>
    </row>
    <row r="178" spans="1:13" hidden="1">
      <c r="A178" s="109" t="s">
        <v>1290</v>
      </c>
      <c r="B178" s="109" t="s">
        <v>1295</v>
      </c>
      <c r="C178" s="109">
        <v>2050</v>
      </c>
      <c r="D178" s="109">
        <v>5060</v>
      </c>
      <c r="E178" s="109">
        <v>1075</v>
      </c>
      <c r="F178" s="109">
        <v>3050</v>
      </c>
      <c r="G178" s="109">
        <v>68636</v>
      </c>
      <c r="H178" s="109">
        <v>2435</v>
      </c>
      <c r="I178" s="109">
        <v>675</v>
      </c>
      <c r="J178" s="109">
        <v>5205</v>
      </c>
      <c r="K178" s="109">
        <v>3200</v>
      </c>
      <c r="L178" s="109">
        <v>66961</v>
      </c>
      <c r="M178" s="109">
        <v>68761</v>
      </c>
    </row>
    <row r="179" spans="1:13" hidden="1">
      <c r="A179" s="109" t="s">
        <v>1290</v>
      </c>
      <c r="B179" s="109" t="s">
        <v>1297</v>
      </c>
      <c r="C179" s="109">
        <v>2050</v>
      </c>
      <c r="D179" s="109">
        <v>5060</v>
      </c>
      <c r="E179" s="109">
        <v>1075</v>
      </c>
      <c r="F179" s="109">
        <v>3050</v>
      </c>
      <c r="G179" s="109">
        <v>68636</v>
      </c>
      <c r="H179" s="109">
        <v>2435</v>
      </c>
      <c r="I179" s="109">
        <v>675</v>
      </c>
      <c r="J179" s="109">
        <v>5205</v>
      </c>
      <c r="K179" s="109">
        <v>3200</v>
      </c>
      <c r="L179" s="109">
        <v>66961</v>
      </c>
      <c r="M179" s="109">
        <v>68761</v>
      </c>
    </row>
    <row r="180" spans="1:13">
      <c r="A180" s="109" t="s">
        <v>1309</v>
      </c>
      <c r="B180" s="109" t="s">
        <v>1310</v>
      </c>
      <c r="C180" s="109">
        <v>2050</v>
      </c>
      <c r="D180" s="109">
        <v>5060</v>
      </c>
      <c r="E180" s="109">
        <v>1075</v>
      </c>
      <c r="F180" s="109">
        <v>3050</v>
      </c>
      <c r="G180" s="109">
        <v>68636</v>
      </c>
      <c r="H180" s="109">
        <v>2435</v>
      </c>
      <c r="I180" s="109">
        <v>675</v>
      </c>
    </row>
    <row r="181" spans="1:13">
      <c r="A181" s="109" t="s">
        <v>1309</v>
      </c>
      <c r="B181" s="109" t="s">
        <v>1312</v>
      </c>
      <c r="C181" s="109">
        <v>2050</v>
      </c>
      <c r="D181" s="109">
        <v>5060</v>
      </c>
      <c r="E181" s="109">
        <v>1075</v>
      </c>
      <c r="F181" s="109">
        <v>3050</v>
      </c>
      <c r="G181" s="109">
        <v>68636</v>
      </c>
      <c r="H181" s="109">
        <v>2435</v>
      </c>
      <c r="I181" s="109">
        <v>675</v>
      </c>
    </row>
    <row r="182" spans="1:13">
      <c r="A182" s="109" t="s">
        <v>1309</v>
      </c>
      <c r="B182" s="109" t="s">
        <v>1313</v>
      </c>
      <c r="C182" s="109">
        <v>2050</v>
      </c>
      <c r="D182" s="109">
        <v>5060</v>
      </c>
      <c r="E182" s="109">
        <v>1075</v>
      </c>
      <c r="F182" s="109">
        <v>3050</v>
      </c>
      <c r="G182" s="109">
        <v>68636</v>
      </c>
      <c r="H182" s="109">
        <v>2435</v>
      </c>
      <c r="I182" s="109">
        <v>675</v>
      </c>
    </row>
    <row r="183" spans="1:13" hidden="1">
      <c r="A183" s="109" t="s">
        <v>1316</v>
      </c>
      <c r="B183" s="109" t="s">
        <v>1326</v>
      </c>
      <c r="C183" s="109">
        <v>2050</v>
      </c>
      <c r="D183" s="109">
        <v>5060</v>
      </c>
      <c r="E183" s="109">
        <v>1075</v>
      </c>
      <c r="F183" s="109">
        <v>3050</v>
      </c>
      <c r="G183" s="109">
        <v>68636</v>
      </c>
      <c r="H183" s="109">
        <v>2435</v>
      </c>
      <c r="I183" s="109">
        <v>675</v>
      </c>
    </row>
    <row r="184" spans="1:13" hidden="1">
      <c r="A184" s="109" t="s">
        <v>1316</v>
      </c>
      <c r="B184" s="109" t="s">
        <v>1328</v>
      </c>
      <c r="C184" s="109">
        <v>2050</v>
      </c>
      <c r="D184" s="109">
        <v>5060</v>
      </c>
      <c r="E184" s="109">
        <v>1075</v>
      </c>
      <c r="F184" s="109">
        <v>3050</v>
      </c>
      <c r="G184" s="109">
        <v>68636</v>
      </c>
      <c r="H184" s="109">
        <v>2435</v>
      </c>
      <c r="I184" s="109">
        <v>675</v>
      </c>
    </row>
    <row r="185" spans="1:13" hidden="1">
      <c r="A185" s="109" t="s">
        <v>1316</v>
      </c>
      <c r="B185" s="109" t="s">
        <v>1330</v>
      </c>
      <c r="C185" s="109">
        <v>2050</v>
      </c>
      <c r="D185" s="109">
        <v>5060</v>
      </c>
      <c r="E185" s="109">
        <v>1075</v>
      </c>
      <c r="F185" s="109">
        <v>3050</v>
      </c>
      <c r="G185" s="109">
        <v>68636</v>
      </c>
      <c r="H185" s="109">
        <v>2435</v>
      </c>
      <c r="I185" s="109">
        <v>675</v>
      </c>
    </row>
    <row r="186" spans="1:13" hidden="1">
      <c r="A186" s="109" t="s">
        <v>1316</v>
      </c>
      <c r="B186" s="109" t="s">
        <v>1320</v>
      </c>
      <c r="C186" s="109">
        <v>2050</v>
      </c>
      <c r="D186" s="109">
        <v>5060</v>
      </c>
      <c r="E186" s="109">
        <v>1075</v>
      </c>
      <c r="F186" s="109">
        <v>3050</v>
      </c>
      <c r="G186" s="109">
        <v>68636</v>
      </c>
      <c r="H186" s="109">
        <v>2435</v>
      </c>
      <c r="I186" s="109">
        <v>675</v>
      </c>
    </row>
    <row r="187" spans="1:13" hidden="1">
      <c r="A187" s="109" t="s">
        <v>1316</v>
      </c>
      <c r="B187" s="109" t="s">
        <v>1322</v>
      </c>
      <c r="C187" s="109">
        <v>2050</v>
      </c>
      <c r="D187" s="109">
        <v>5060</v>
      </c>
      <c r="E187" s="109">
        <v>1075</v>
      </c>
      <c r="F187" s="109">
        <v>3050</v>
      </c>
      <c r="G187" s="109">
        <v>68636</v>
      </c>
      <c r="H187" s="109">
        <v>2435</v>
      </c>
      <c r="I187" s="109">
        <v>675</v>
      </c>
    </row>
    <row r="188" spans="1:13" hidden="1">
      <c r="A188" s="109" t="s">
        <v>1316</v>
      </c>
      <c r="B188" s="109" t="s">
        <v>1324</v>
      </c>
      <c r="C188" s="109">
        <v>2050</v>
      </c>
      <c r="D188" s="109">
        <v>5060</v>
      </c>
      <c r="E188" s="109">
        <v>1075</v>
      </c>
      <c r="F188" s="109">
        <v>3050</v>
      </c>
      <c r="G188" s="109">
        <v>68636</v>
      </c>
      <c r="H188" s="109">
        <v>2435</v>
      </c>
      <c r="I188" s="109">
        <v>675</v>
      </c>
    </row>
    <row r="189" spans="1:13">
      <c r="A189" s="109" t="s">
        <v>1333</v>
      </c>
      <c r="B189" s="109" t="s">
        <v>1334</v>
      </c>
      <c r="C189" s="109">
        <v>2050</v>
      </c>
      <c r="D189" s="109">
        <v>5060</v>
      </c>
      <c r="E189" s="109">
        <v>1075</v>
      </c>
      <c r="F189" s="109">
        <v>3050</v>
      </c>
      <c r="G189" s="109">
        <v>68636</v>
      </c>
      <c r="H189" s="109">
        <v>2435</v>
      </c>
      <c r="I189" s="109">
        <v>675</v>
      </c>
    </row>
    <row r="190" spans="1:13">
      <c r="A190" s="109" t="s">
        <v>1333</v>
      </c>
      <c r="B190" s="109" t="s">
        <v>1336</v>
      </c>
      <c r="C190" s="109">
        <v>2050</v>
      </c>
      <c r="D190" s="109">
        <v>5060</v>
      </c>
      <c r="E190" s="109">
        <v>1075</v>
      </c>
      <c r="F190" s="109">
        <v>3050</v>
      </c>
      <c r="G190" s="109">
        <v>68636</v>
      </c>
      <c r="H190" s="109">
        <v>2435</v>
      </c>
      <c r="I190" s="109">
        <v>675</v>
      </c>
    </row>
    <row r="191" spans="1:13">
      <c r="A191" s="109" t="s">
        <v>1333</v>
      </c>
      <c r="B191" s="109" t="s">
        <v>1338</v>
      </c>
      <c r="C191" s="109">
        <v>2050</v>
      </c>
      <c r="D191" s="109">
        <v>5060</v>
      </c>
      <c r="E191" s="109">
        <v>1075</v>
      </c>
      <c r="F191" s="109">
        <v>3050</v>
      </c>
      <c r="G191" s="109">
        <v>68636</v>
      </c>
      <c r="H191" s="109">
        <v>2435</v>
      </c>
      <c r="I191" s="109">
        <v>675</v>
      </c>
    </row>
    <row r="192" spans="1:13" hidden="1">
      <c r="A192" s="109" t="s">
        <v>1340</v>
      </c>
      <c r="B192" s="109" t="s">
        <v>1349</v>
      </c>
      <c r="C192" s="109">
        <v>2050</v>
      </c>
      <c r="D192" s="109">
        <v>5060</v>
      </c>
      <c r="E192" s="109">
        <v>1075</v>
      </c>
      <c r="F192" s="109">
        <v>3050</v>
      </c>
      <c r="G192" s="109">
        <v>68636</v>
      </c>
      <c r="H192" s="109">
        <v>2435</v>
      </c>
      <c r="I192" s="109">
        <v>675</v>
      </c>
      <c r="J192" s="109">
        <v>5205</v>
      </c>
      <c r="K192" s="109">
        <v>3200</v>
      </c>
      <c r="L192" s="109">
        <v>66961</v>
      </c>
      <c r="M192" s="109">
        <v>68761</v>
      </c>
    </row>
    <row r="193" spans="1:13" hidden="1">
      <c r="A193" s="109" t="s">
        <v>1340</v>
      </c>
      <c r="B193" s="109" t="s">
        <v>1350</v>
      </c>
      <c r="C193" s="109">
        <v>2050</v>
      </c>
      <c r="D193" s="109">
        <v>5060</v>
      </c>
      <c r="E193" s="109">
        <v>1075</v>
      </c>
      <c r="F193" s="109">
        <v>3050</v>
      </c>
      <c r="G193" s="109">
        <v>68636</v>
      </c>
      <c r="H193" s="109">
        <v>2435</v>
      </c>
      <c r="I193" s="109">
        <v>675</v>
      </c>
      <c r="J193" s="109">
        <v>5205</v>
      </c>
      <c r="K193" s="109">
        <v>3200</v>
      </c>
      <c r="L193" s="109">
        <v>66961</v>
      </c>
      <c r="M193" s="109">
        <v>68761</v>
      </c>
    </row>
    <row r="194" spans="1:13" hidden="1">
      <c r="A194" s="109" t="s">
        <v>1340</v>
      </c>
      <c r="B194" s="109" t="s">
        <v>1351</v>
      </c>
      <c r="C194" s="109">
        <v>2050</v>
      </c>
      <c r="D194" s="109">
        <v>5060</v>
      </c>
      <c r="E194" s="109">
        <v>1075</v>
      </c>
      <c r="F194" s="109">
        <v>3050</v>
      </c>
      <c r="G194" s="109">
        <v>68636</v>
      </c>
      <c r="H194" s="109">
        <v>2435</v>
      </c>
      <c r="I194" s="109">
        <v>675</v>
      </c>
      <c r="J194" s="109">
        <v>5205</v>
      </c>
      <c r="K194" s="109">
        <v>3200</v>
      </c>
      <c r="L194" s="109">
        <v>66961</v>
      </c>
      <c r="M194" s="109">
        <v>68761</v>
      </c>
    </row>
    <row r="195" spans="1:13" hidden="1">
      <c r="A195" s="109" t="s">
        <v>1340</v>
      </c>
      <c r="B195" s="109" t="s">
        <v>1352</v>
      </c>
      <c r="C195" s="109">
        <v>2050</v>
      </c>
      <c r="D195" s="109">
        <v>5060</v>
      </c>
      <c r="E195" s="109">
        <v>1075</v>
      </c>
      <c r="F195" s="109">
        <v>3050</v>
      </c>
      <c r="G195" s="109">
        <v>68636</v>
      </c>
      <c r="H195" s="109">
        <v>2435</v>
      </c>
      <c r="I195" s="109">
        <v>675</v>
      </c>
    </row>
    <row r="196" spans="1:13" hidden="1">
      <c r="A196" s="109" t="s">
        <v>1340</v>
      </c>
      <c r="B196" s="109" t="s">
        <v>1353</v>
      </c>
      <c r="C196" s="109">
        <v>2050</v>
      </c>
      <c r="D196" s="109">
        <v>5060</v>
      </c>
      <c r="E196" s="109">
        <v>1075</v>
      </c>
      <c r="F196" s="109">
        <v>3050</v>
      </c>
      <c r="G196" s="109">
        <v>68636</v>
      </c>
      <c r="H196" s="109">
        <v>2435</v>
      </c>
      <c r="I196" s="109">
        <v>675</v>
      </c>
    </row>
    <row r="197" spans="1:13" hidden="1">
      <c r="A197" s="109" t="s">
        <v>1340</v>
      </c>
      <c r="B197" s="109" t="s">
        <v>1354</v>
      </c>
      <c r="C197" s="109">
        <v>2050</v>
      </c>
      <c r="D197" s="109">
        <v>5060</v>
      </c>
      <c r="E197" s="109">
        <v>1075</v>
      </c>
      <c r="F197" s="109">
        <v>3050</v>
      </c>
      <c r="G197" s="109">
        <v>68636</v>
      </c>
      <c r="H197" s="109">
        <v>2435</v>
      </c>
      <c r="I197" s="109">
        <v>675</v>
      </c>
    </row>
    <row r="198" spans="1:13" hidden="1">
      <c r="A198" s="109" t="s">
        <v>1340</v>
      </c>
      <c r="B198" s="109" t="s">
        <v>1343</v>
      </c>
      <c r="C198" s="109">
        <v>2050</v>
      </c>
      <c r="D198" s="109">
        <v>5060</v>
      </c>
      <c r="E198" s="109">
        <v>1075</v>
      </c>
      <c r="F198" s="109">
        <v>3050</v>
      </c>
      <c r="G198" s="109">
        <v>68636</v>
      </c>
      <c r="H198" s="109">
        <v>2435</v>
      </c>
      <c r="I198" s="109">
        <v>675</v>
      </c>
      <c r="J198" s="109">
        <v>5205</v>
      </c>
      <c r="K198" s="109">
        <v>3200</v>
      </c>
      <c r="L198" s="109">
        <v>66961</v>
      </c>
      <c r="M198" s="109">
        <v>68761</v>
      </c>
    </row>
    <row r="199" spans="1:13" hidden="1">
      <c r="A199" s="109" t="s">
        <v>1340</v>
      </c>
      <c r="B199" s="109" t="s">
        <v>1345</v>
      </c>
      <c r="C199" s="109">
        <v>2050</v>
      </c>
      <c r="D199" s="109">
        <v>5060</v>
      </c>
      <c r="E199" s="109">
        <v>1075</v>
      </c>
      <c r="F199" s="109">
        <v>3050</v>
      </c>
      <c r="G199" s="109">
        <v>68636</v>
      </c>
      <c r="H199" s="109">
        <v>2435</v>
      </c>
      <c r="I199" s="109">
        <v>675</v>
      </c>
      <c r="J199" s="109">
        <v>5205</v>
      </c>
      <c r="K199" s="109">
        <v>3200</v>
      </c>
      <c r="L199" s="109">
        <v>66961</v>
      </c>
      <c r="M199" s="109">
        <v>68761</v>
      </c>
    </row>
    <row r="200" spans="1:13" hidden="1">
      <c r="A200" s="109" t="s">
        <v>1340</v>
      </c>
      <c r="B200" s="109" t="s">
        <v>1347</v>
      </c>
      <c r="C200" s="109">
        <v>2050</v>
      </c>
      <c r="D200" s="109">
        <v>5060</v>
      </c>
      <c r="E200" s="109">
        <v>1075</v>
      </c>
      <c r="F200" s="109">
        <v>3050</v>
      </c>
      <c r="G200" s="109">
        <v>68636</v>
      </c>
      <c r="H200" s="109">
        <v>2435</v>
      </c>
      <c r="I200" s="109">
        <v>675</v>
      </c>
      <c r="J200" s="109">
        <v>5205</v>
      </c>
      <c r="K200" s="109">
        <v>3200</v>
      </c>
      <c r="L200" s="109">
        <v>66961</v>
      </c>
      <c r="M200" s="109">
        <v>68761</v>
      </c>
    </row>
    <row r="201" spans="1:13">
      <c r="A201" s="109" t="s">
        <v>1355</v>
      </c>
      <c r="B201" s="109" t="s">
        <v>1356</v>
      </c>
      <c r="C201" s="109">
        <v>2050</v>
      </c>
      <c r="D201" s="109">
        <v>5060</v>
      </c>
      <c r="E201" s="109">
        <v>1075</v>
      </c>
      <c r="F201" s="109">
        <v>3050</v>
      </c>
      <c r="G201" s="109">
        <v>68636</v>
      </c>
      <c r="H201" s="109">
        <v>2435</v>
      </c>
      <c r="I201" s="109">
        <v>675</v>
      </c>
    </row>
    <row r="202" spans="1:13">
      <c r="A202" s="109" t="s">
        <v>1355</v>
      </c>
      <c r="B202" s="109" t="s">
        <v>1358</v>
      </c>
      <c r="C202" s="109">
        <v>2050</v>
      </c>
      <c r="D202" s="109">
        <v>5060</v>
      </c>
      <c r="E202" s="109">
        <v>1075</v>
      </c>
      <c r="F202" s="109">
        <v>3050</v>
      </c>
      <c r="G202" s="109">
        <v>68636</v>
      </c>
      <c r="H202" s="109">
        <v>2435</v>
      </c>
      <c r="I202" s="109">
        <v>675</v>
      </c>
    </row>
    <row r="203" spans="1:13">
      <c r="A203" s="109" t="s">
        <v>1355</v>
      </c>
      <c r="B203" s="109" t="s">
        <v>1360</v>
      </c>
      <c r="C203" s="109">
        <v>2050</v>
      </c>
      <c r="D203" s="109">
        <v>5060</v>
      </c>
      <c r="E203" s="109">
        <v>1075</v>
      </c>
      <c r="F203" s="109">
        <v>3050</v>
      </c>
      <c r="G203" s="109">
        <v>68636</v>
      </c>
      <c r="H203" s="109">
        <v>2435</v>
      </c>
      <c r="I203" s="109">
        <v>675</v>
      </c>
    </row>
    <row r="204" spans="1:13" hidden="1">
      <c r="A204" s="109" t="s">
        <v>1363</v>
      </c>
      <c r="B204" s="109" t="s">
        <v>1367</v>
      </c>
      <c r="C204" s="109">
        <v>2050</v>
      </c>
      <c r="D204" s="109">
        <v>5060</v>
      </c>
      <c r="E204" s="109">
        <v>1075</v>
      </c>
      <c r="F204" s="109">
        <v>3050</v>
      </c>
      <c r="G204" s="109">
        <v>68636</v>
      </c>
      <c r="H204" s="109">
        <v>2435</v>
      </c>
      <c r="I204" s="109">
        <v>675</v>
      </c>
      <c r="J204" s="109">
        <v>5205</v>
      </c>
      <c r="K204" s="109">
        <v>3200</v>
      </c>
      <c r="L204" s="109">
        <v>66961</v>
      </c>
      <c r="M204" s="109">
        <v>68761</v>
      </c>
    </row>
    <row r="205" spans="1:13" hidden="1">
      <c r="A205" s="109" t="s">
        <v>1363</v>
      </c>
      <c r="B205" s="109" t="s">
        <v>1370</v>
      </c>
      <c r="C205" s="109">
        <v>2050</v>
      </c>
      <c r="D205" s="109">
        <v>5060</v>
      </c>
      <c r="E205" s="109">
        <v>1075</v>
      </c>
      <c r="F205" s="109">
        <v>3050</v>
      </c>
      <c r="G205" s="109">
        <v>68636</v>
      </c>
      <c r="H205" s="109">
        <v>2435</v>
      </c>
      <c r="I205" s="109">
        <v>675</v>
      </c>
      <c r="J205" s="109">
        <v>5205</v>
      </c>
      <c r="K205" s="109">
        <v>3200</v>
      </c>
      <c r="L205" s="109">
        <v>66961</v>
      </c>
      <c r="M205" s="109">
        <v>68761</v>
      </c>
    </row>
    <row r="206" spans="1:13" hidden="1">
      <c r="A206" s="109" t="s">
        <v>1363</v>
      </c>
      <c r="B206" s="109" t="s">
        <v>1371</v>
      </c>
      <c r="C206" s="109">
        <v>2050</v>
      </c>
      <c r="D206" s="109">
        <v>5060</v>
      </c>
      <c r="E206" s="109">
        <v>1075</v>
      </c>
      <c r="F206" s="109">
        <v>3050</v>
      </c>
      <c r="G206" s="109">
        <v>68636</v>
      </c>
      <c r="H206" s="109">
        <v>2435</v>
      </c>
      <c r="I206" s="109">
        <v>675</v>
      </c>
      <c r="J206" s="109">
        <v>5205</v>
      </c>
      <c r="K206" s="109">
        <v>3200</v>
      </c>
      <c r="L206" s="109">
        <v>66961</v>
      </c>
      <c r="M206" s="109">
        <v>68761</v>
      </c>
    </row>
    <row r="207" spans="1:13">
      <c r="A207" s="109" t="s">
        <v>1372</v>
      </c>
      <c r="B207" s="109" t="s">
        <v>1373</v>
      </c>
      <c r="C207" s="109">
        <v>2050</v>
      </c>
      <c r="D207" s="109">
        <v>5060</v>
      </c>
      <c r="E207" s="109">
        <v>1075</v>
      </c>
      <c r="F207" s="109">
        <v>3050</v>
      </c>
      <c r="G207" s="109">
        <v>68636</v>
      </c>
      <c r="H207" s="109">
        <v>2435</v>
      </c>
      <c r="I207" s="109">
        <v>675</v>
      </c>
    </row>
    <row r="208" spans="1:13">
      <c r="A208" s="109" t="s">
        <v>1372</v>
      </c>
      <c r="B208" s="109" t="s">
        <v>1374</v>
      </c>
      <c r="C208" s="109">
        <v>2050</v>
      </c>
      <c r="D208" s="109">
        <v>5060</v>
      </c>
      <c r="E208" s="109">
        <v>1075</v>
      </c>
      <c r="F208" s="109">
        <v>3050</v>
      </c>
      <c r="G208" s="109">
        <v>68636</v>
      </c>
      <c r="H208" s="109">
        <v>2435</v>
      </c>
      <c r="I208" s="109">
        <v>675</v>
      </c>
    </row>
    <row r="209" spans="1:13">
      <c r="A209" s="109" t="s">
        <v>1372</v>
      </c>
      <c r="B209" s="109" t="s">
        <v>1375</v>
      </c>
      <c r="C209" s="109">
        <v>2050</v>
      </c>
      <c r="D209" s="109">
        <v>5060</v>
      </c>
      <c r="E209" s="109">
        <v>1075</v>
      </c>
      <c r="F209" s="109">
        <v>3050</v>
      </c>
      <c r="G209" s="109">
        <v>68636</v>
      </c>
      <c r="H209" s="109">
        <v>2435</v>
      </c>
      <c r="I209" s="109">
        <v>675</v>
      </c>
    </row>
    <row r="210" spans="1:13" hidden="1">
      <c r="A210" s="109" t="s">
        <v>1377</v>
      </c>
      <c r="B210" s="109" t="s">
        <v>1381</v>
      </c>
      <c r="C210" s="109">
        <v>2050</v>
      </c>
      <c r="D210" s="109">
        <v>5060</v>
      </c>
      <c r="E210" s="109">
        <v>1075</v>
      </c>
      <c r="F210" s="109">
        <v>3050</v>
      </c>
      <c r="G210" s="109">
        <v>68636</v>
      </c>
      <c r="H210" s="109">
        <v>2435</v>
      </c>
      <c r="I210" s="109">
        <v>675</v>
      </c>
      <c r="J210" s="109">
        <v>5205</v>
      </c>
      <c r="K210" s="109">
        <v>3200</v>
      </c>
      <c r="L210" s="109">
        <v>66961</v>
      </c>
      <c r="M210" s="109">
        <v>68761</v>
      </c>
    </row>
    <row r="211" spans="1:13" hidden="1">
      <c r="A211" s="109" t="s">
        <v>1377</v>
      </c>
      <c r="B211" s="109" t="s">
        <v>1383</v>
      </c>
      <c r="C211" s="109">
        <v>2050</v>
      </c>
      <c r="D211" s="109">
        <v>5060</v>
      </c>
      <c r="E211" s="109">
        <v>1075</v>
      </c>
      <c r="F211" s="109">
        <v>3050</v>
      </c>
      <c r="G211" s="109">
        <v>68636</v>
      </c>
      <c r="H211" s="109">
        <v>2435</v>
      </c>
      <c r="I211" s="109">
        <v>675</v>
      </c>
      <c r="J211" s="109">
        <v>5205</v>
      </c>
      <c r="K211" s="109">
        <v>3200</v>
      </c>
      <c r="L211" s="109">
        <v>66961</v>
      </c>
      <c r="M211" s="109">
        <v>68761</v>
      </c>
    </row>
    <row r="212" spans="1:13" hidden="1">
      <c r="A212" s="109" t="s">
        <v>1377</v>
      </c>
      <c r="B212" s="109" t="s">
        <v>1385</v>
      </c>
      <c r="C212" s="109">
        <v>2050</v>
      </c>
      <c r="D212" s="109">
        <v>5060</v>
      </c>
      <c r="E212" s="109">
        <v>1075</v>
      </c>
      <c r="F212" s="109">
        <v>3050</v>
      </c>
      <c r="G212" s="109">
        <v>68636</v>
      </c>
      <c r="H212" s="109">
        <v>2435</v>
      </c>
      <c r="I212" s="109">
        <v>675</v>
      </c>
      <c r="J212" s="109">
        <v>5205</v>
      </c>
      <c r="K212" s="109">
        <v>3200</v>
      </c>
      <c r="L212" s="109">
        <v>66961</v>
      </c>
      <c r="M212" s="109">
        <v>68761</v>
      </c>
    </row>
    <row r="213" spans="1:13" hidden="1">
      <c r="A213" s="109" t="s">
        <v>1377</v>
      </c>
      <c r="B213" s="109" t="s">
        <v>1387</v>
      </c>
      <c r="C213" s="109">
        <v>2050</v>
      </c>
      <c r="D213" s="109">
        <v>5060</v>
      </c>
      <c r="E213" s="109">
        <v>1075</v>
      </c>
      <c r="F213" s="109">
        <v>3050</v>
      </c>
      <c r="G213" s="109">
        <v>68636</v>
      </c>
      <c r="H213" s="109">
        <v>2435</v>
      </c>
      <c r="I213" s="109">
        <v>675</v>
      </c>
    </row>
    <row r="214" spans="1:13" hidden="1">
      <c r="A214" s="109" t="s">
        <v>1377</v>
      </c>
      <c r="B214" s="109" t="s">
        <v>1390</v>
      </c>
      <c r="C214" s="109">
        <v>2050</v>
      </c>
      <c r="D214" s="109">
        <v>5060</v>
      </c>
      <c r="E214" s="109">
        <v>1075</v>
      </c>
      <c r="F214" s="109">
        <v>3050</v>
      </c>
      <c r="G214" s="109">
        <v>68636</v>
      </c>
      <c r="H214" s="109">
        <v>2435</v>
      </c>
      <c r="I214" s="109">
        <v>675</v>
      </c>
    </row>
    <row r="215" spans="1:13" hidden="1">
      <c r="A215" s="109" t="s">
        <v>1377</v>
      </c>
      <c r="B215" s="109" t="s">
        <v>1391</v>
      </c>
      <c r="C215" s="109">
        <v>2050</v>
      </c>
      <c r="D215" s="109">
        <v>5060</v>
      </c>
      <c r="E215" s="109">
        <v>1075</v>
      </c>
      <c r="F215" s="109">
        <v>3050</v>
      </c>
      <c r="G215" s="109">
        <v>68636</v>
      </c>
      <c r="H215" s="109">
        <v>2435</v>
      </c>
      <c r="I215" s="109">
        <v>675</v>
      </c>
    </row>
    <row r="216" spans="1:13">
      <c r="A216" s="109" t="s">
        <v>1392</v>
      </c>
      <c r="B216" s="109" t="s">
        <v>1393</v>
      </c>
      <c r="C216" s="109">
        <v>2050</v>
      </c>
      <c r="D216" s="109">
        <v>5060</v>
      </c>
      <c r="E216" s="109">
        <v>1075</v>
      </c>
      <c r="F216" s="109">
        <v>3050</v>
      </c>
      <c r="G216" s="109">
        <v>68636</v>
      </c>
      <c r="H216" s="109">
        <v>2435</v>
      </c>
      <c r="I216" s="109">
        <v>675</v>
      </c>
    </row>
    <row r="217" spans="1:13">
      <c r="A217" s="109" t="s">
        <v>1392</v>
      </c>
      <c r="B217" s="109" t="s">
        <v>1394</v>
      </c>
      <c r="C217" s="109">
        <v>2050</v>
      </c>
      <c r="D217" s="109">
        <v>5060</v>
      </c>
      <c r="E217" s="109">
        <v>1075</v>
      </c>
      <c r="F217" s="109">
        <v>3050</v>
      </c>
      <c r="G217" s="109">
        <v>68636</v>
      </c>
      <c r="H217" s="109">
        <v>2435</v>
      </c>
      <c r="I217" s="109">
        <v>675</v>
      </c>
    </row>
    <row r="218" spans="1:13">
      <c r="A218" s="109" t="s">
        <v>1392</v>
      </c>
      <c r="B218" s="109" t="s">
        <v>1395</v>
      </c>
      <c r="C218" s="109">
        <v>2050</v>
      </c>
      <c r="D218" s="109">
        <v>5060</v>
      </c>
      <c r="E218" s="109">
        <v>1075</v>
      </c>
      <c r="F218" s="109">
        <v>3050</v>
      </c>
      <c r="G218" s="109">
        <v>68636</v>
      </c>
      <c r="H218" s="109">
        <v>2435</v>
      </c>
      <c r="I218" s="109">
        <v>675</v>
      </c>
    </row>
    <row r="219" spans="1:13" hidden="1">
      <c r="A219" s="109" t="s">
        <v>4452</v>
      </c>
      <c r="B219" s="109" t="s">
        <v>4118</v>
      </c>
      <c r="C219" s="109">
        <v>2050</v>
      </c>
      <c r="D219" s="109">
        <v>5060</v>
      </c>
      <c r="E219" s="109">
        <v>1075</v>
      </c>
      <c r="F219" s="109">
        <v>3050</v>
      </c>
      <c r="G219" s="109">
        <v>68636</v>
      </c>
      <c r="H219" s="109">
        <v>2435</v>
      </c>
      <c r="I219" s="109">
        <v>675</v>
      </c>
    </row>
    <row r="220" spans="1:13" hidden="1">
      <c r="A220" s="109" t="s">
        <v>4452</v>
      </c>
      <c r="B220" s="109" t="s">
        <v>4122</v>
      </c>
      <c r="C220" s="109">
        <v>2050</v>
      </c>
      <c r="D220" s="109">
        <v>5060</v>
      </c>
      <c r="E220" s="109">
        <v>1075</v>
      </c>
      <c r="F220" s="109">
        <v>3050</v>
      </c>
      <c r="G220" s="109">
        <v>68636</v>
      </c>
      <c r="H220" s="109">
        <v>2435</v>
      </c>
      <c r="I220" s="109">
        <v>675</v>
      </c>
    </row>
    <row r="221" spans="1:13" hidden="1">
      <c r="A221" s="109" t="s">
        <v>4452</v>
      </c>
      <c r="B221" s="109" t="s">
        <v>4126</v>
      </c>
      <c r="C221" s="109">
        <v>2050</v>
      </c>
      <c r="D221" s="109">
        <v>5060</v>
      </c>
      <c r="E221" s="109">
        <v>1075</v>
      </c>
      <c r="F221" s="109">
        <v>3050</v>
      </c>
      <c r="G221" s="109">
        <v>68636</v>
      </c>
      <c r="H221" s="109">
        <v>2435</v>
      </c>
      <c r="I221" s="109">
        <v>675</v>
      </c>
    </row>
  </sheetData>
  <autoFilter ref="A1:J221" xr:uid="{CB0CC0A1-5D32-49ED-A2EC-C34ED69C061A}">
    <filterColumn colId="0">
      <filters>
        <filter val="M11Q09XMA"/>
        <filter val="M18G09XMA"/>
        <filter val="M44J09XMA"/>
        <filter val="M8L1G09XMA"/>
        <filter val="M93G09XMA"/>
        <filter val="MACG09XMA"/>
        <filter val="MC9G09XMA"/>
        <filter val="MD11G09XMA"/>
        <filter val="MD2G09XMA"/>
        <filter val="MD41G09XMA"/>
        <filter val="MD8G09XMA"/>
        <filter val="MKC1D09XMA"/>
        <filter val="ML10G09XMA"/>
        <filter val="ML11G09XMA"/>
        <filter val="ML41G09XMA"/>
        <filter val="ML51G09XMA"/>
        <filter val="MNCO09XMA"/>
        <filter val="MSQB09XMA"/>
        <filter val="MU5G09XMA"/>
        <filter val="MULG09XMA"/>
      </filters>
    </filterColumn>
  </autoFilter>
  <phoneticPr fontId="26" type="noConversion"/>
  <conditionalFormatting sqref="B1:B1048576">
    <cfRule type="duplicateValues" dxfId="15" priority="1"/>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C3E3D-0069-448C-9C30-57AE0C8A1A2C}">
  <sheetPr codeName="Sheet9">
    <tabColor rgb="FFFFFF00"/>
  </sheetPr>
  <dimension ref="A1:H221"/>
  <sheetViews>
    <sheetView workbookViewId="0">
      <pane xSplit="2" ySplit="1" topLeftCell="C2" activePane="bottomRight" state="frozen"/>
      <selection pane="topRight" activeCell="C1" sqref="C1"/>
      <selection pane="bottomLeft" activeCell="A2" sqref="A2"/>
      <selection pane="bottomRight" activeCell="D178" sqref="D178"/>
    </sheetView>
  </sheetViews>
  <sheetFormatPr baseColWidth="10" defaultColWidth="8.83203125" defaultRowHeight="13"/>
  <cols>
    <col min="1" max="1" width="10.33203125" style="109" bestFit="1" customWidth="1"/>
    <col min="2" max="2" width="16" style="109" bestFit="1" customWidth="1"/>
    <col min="3" max="8" width="22.1640625" style="109" customWidth="1"/>
  </cols>
  <sheetData>
    <row r="1" spans="1:8">
      <c r="A1" s="220" t="s">
        <v>307</v>
      </c>
      <c r="B1" s="220" t="s">
        <v>215</v>
      </c>
      <c r="C1" s="220" t="s">
        <v>405</v>
      </c>
      <c r="D1" s="220" t="s">
        <v>406</v>
      </c>
      <c r="E1" s="220" t="s">
        <v>407</v>
      </c>
      <c r="F1" s="220" t="s">
        <v>658</v>
      </c>
      <c r="G1" s="220" t="s">
        <v>659</v>
      </c>
      <c r="H1" s="220" t="s">
        <v>660</v>
      </c>
    </row>
    <row r="2" spans="1:8">
      <c r="A2" s="109" t="s">
        <v>748</v>
      </c>
      <c r="B2" s="109" t="s">
        <v>761</v>
      </c>
      <c r="C2" s="109">
        <v>1037</v>
      </c>
      <c r="D2" s="109">
        <v>2012</v>
      </c>
    </row>
    <row r="3" spans="1:8">
      <c r="A3" s="109" t="s">
        <v>771</v>
      </c>
      <c r="B3" s="109" t="s">
        <v>774</v>
      </c>
      <c r="C3" s="109">
        <v>1037</v>
      </c>
    </row>
    <row r="4" spans="1:8">
      <c r="A4" s="109" t="s">
        <v>779</v>
      </c>
      <c r="B4" s="109" t="s">
        <v>780</v>
      </c>
      <c r="C4" s="109">
        <v>1037</v>
      </c>
    </row>
    <row r="5" spans="1:8">
      <c r="A5" s="109" t="s">
        <v>790</v>
      </c>
      <c r="B5" s="109" t="s">
        <v>797</v>
      </c>
      <c r="C5" s="109">
        <v>1037</v>
      </c>
    </row>
    <row r="6" spans="1:8">
      <c r="A6" s="109" t="s">
        <v>790</v>
      </c>
      <c r="B6" s="109" t="s">
        <v>802</v>
      </c>
      <c r="C6" s="109">
        <v>1037</v>
      </c>
    </row>
    <row r="7" spans="1:8">
      <c r="A7" s="109" t="s">
        <v>790</v>
      </c>
      <c r="B7" s="109" t="s">
        <v>804</v>
      </c>
      <c r="C7" s="109">
        <v>1037</v>
      </c>
    </row>
    <row r="8" spans="1:8">
      <c r="A8" s="109" t="s">
        <v>790</v>
      </c>
      <c r="B8" s="109" t="s">
        <v>806</v>
      </c>
      <c r="C8" s="109">
        <v>1037</v>
      </c>
    </row>
    <row r="9" spans="1:8">
      <c r="A9" s="109" t="s">
        <v>790</v>
      </c>
      <c r="B9" s="109" t="s">
        <v>812</v>
      </c>
      <c r="C9" s="109">
        <v>1037</v>
      </c>
    </row>
    <row r="10" spans="1:8">
      <c r="A10" s="109" t="s">
        <v>790</v>
      </c>
      <c r="B10" s="109" t="s">
        <v>815</v>
      </c>
      <c r="C10" s="109">
        <v>1037</v>
      </c>
    </row>
    <row r="11" spans="1:8">
      <c r="A11" s="109" t="s">
        <v>836</v>
      </c>
      <c r="B11" s="109" t="s">
        <v>844</v>
      </c>
      <c r="C11" s="109">
        <v>1037</v>
      </c>
      <c r="D11" s="109">
        <v>2012</v>
      </c>
    </row>
    <row r="12" spans="1:8">
      <c r="A12" s="109" t="s">
        <v>836</v>
      </c>
      <c r="B12" s="109" t="s">
        <v>849</v>
      </c>
      <c r="C12" s="109">
        <v>1037</v>
      </c>
      <c r="D12" s="109">
        <v>2012</v>
      </c>
    </row>
    <row r="13" spans="1:8">
      <c r="A13" s="109" t="s">
        <v>836</v>
      </c>
      <c r="B13" s="109" t="s">
        <v>851</v>
      </c>
      <c r="C13" s="109">
        <v>1037</v>
      </c>
      <c r="D13" s="109">
        <v>2012</v>
      </c>
    </row>
    <row r="14" spans="1:8">
      <c r="A14" s="109" t="s">
        <v>836</v>
      </c>
      <c r="B14" s="109" t="s">
        <v>837</v>
      </c>
      <c r="C14" s="109">
        <v>1037</v>
      </c>
      <c r="D14" s="109">
        <v>2012</v>
      </c>
    </row>
    <row r="15" spans="1:8">
      <c r="A15" s="109" t="s">
        <v>836</v>
      </c>
      <c r="B15" s="109" t="s">
        <v>840</v>
      </c>
      <c r="C15" s="109">
        <v>1037</v>
      </c>
      <c r="D15" s="109">
        <v>2012</v>
      </c>
    </row>
    <row r="16" spans="1:8">
      <c r="A16" s="109" t="s">
        <v>836</v>
      </c>
      <c r="B16" s="109" t="s">
        <v>842</v>
      </c>
      <c r="C16" s="109">
        <v>1037</v>
      </c>
      <c r="D16" s="109">
        <v>2012</v>
      </c>
    </row>
    <row r="17" spans="1:4">
      <c r="A17" s="109" t="s">
        <v>859</v>
      </c>
      <c r="B17" s="109" t="s">
        <v>860</v>
      </c>
      <c r="C17" s="109">
        <v>1037</v>
      </c>
    </row>
    <row r="18" spans="1:4">
      <c r="A18" s="109" t="s">
        <v>859</v>
      </c>
      <c r="B18" s="109" t="s">
        <v>863</v>
      </c>
      <c r="C18" s="109">
        <v>1037</v>
      </c>
    </row>
    <row r="19" spans="1:4">
      <c r="A19" s="109" t="s">
        <v>859</v>
      </c>
      <c r="B19" s="109" t="s">
        <v>864</v>
      </c>
      <c r="C19" s="109">
        <v>1037</v>
      </c>
    </row>
    <row r="20" spans="1:4">
      <c r="A20" s="109" t="s">
        <v>869</v>
      </c>
      <c r="B20" s="109" t="s">
        <v>875</v>
      </c>
      <c r="C20" s="109">
        <v>1037</v>
      </c>
    </row>
    <row r="21" spans="1:4">
      <c r="A21" s="109" t="s">
        <v>869</v>
      </c>
      <c r="B21" s="109" t="s">
        <v>877</v>
      </c>
      <c r="C21" s="109">
        <v>1037</v>
      </c>
    </row>
    <row r="22" spans="1:4">
      <c r="A22" s="109" t="s">
        <v>869</v>
      </c>
      <c r="B22" s="109" t="s">
        <v>878</v>
      </c>
      <c r="C22" s="109">
        <v>1037</v>
      </c>
    </row>
    <row r="23" spans="1:4">
      <c r="A23" s="109" t="s">
        <v>869</v>
      </c>
      <c r="B23" s="109" t="s">
        <v>879</v>
      </c>
      <c r="C23" s="109">
        <v>1037</v>
      </c>
    </row>
    <row r="24" spans="1:4">
      <c r="A24" s="109" t="s">
        <v>869</v>
      </c>
      <c r="B24" s="109" t="s">
        <v>882</v>
      </c>
      <c r="C24" s="109">
        <v>1037</v>
      </c>
    </row>
    <row r="25" spans="1:4">
      <c r="A25" s="109" t="s">
        <v>869</v>
      </c>
      <c r="B25" s="109" t="s">
        <v>884</v>
      </c>
      <c r="C25" s="109">
        <v>1037</v>
      </c>
    </row>
    <row r="26" spans="1:4">
      <c r="A26" s="109" t="s">
        <v>892</v>
      </c>
      <c r="B26" s="109" t="s">
        <v>899</v>
      </c>
      <c r="C26" s="109">
        <v>1037</v>
      </c>
      <c r="D26" s="109">
        <v>2012</v>
      </c>
    </row>
    <row r="27" spans="1:4">
      <c r="A27" s="109" t="s">
        <v>892</v>
      </c>
      <c r="B27" s="109" t="s">
        <v>901</v>
      </c>
      <c r="C27" s="109">
        <v>1037</v>
      </c>
      <c r="D27" s="109">
        <v>2012</v>
      </c>
    </row>
    <row r="28" spans="1:4">
      <c r="A28" s="109" t="s">
        <v>892</v>
      </c>
      <c r="B28" s="109" t="s">
        <v>902</v>
      </c>
      <c r="C28" s="109">
        <v>1037</v>
      </c>
      <c r="D28" s="109">
        <v>2012</v>
      </c>
    </row>
    <row r="29" spans="1:4">
      <c r="A29" s="109" t="s">
        <v>892</v>
      </c>
      <c r="B29" s="109" t="s">
        <v>893</v>
      </c>
      <c r="C29" s="109">
        <v>1037</v>
      </c>
      <c r="D29" s="109">
        <v>2012</v>
      </c>
    </row>
    <row r="30" spans="1:4">
      <c r="A30" s="109" t="s">
        <v>892</v>
      </c>
      <c r="B30" s="109" t="s">
        <v>895</v>
      </c>
      <c r="C30" s="109">
        <v>1037</v>
      </c>
      <c r="D30" s="109">
        <v>2012</v>
      </c>
    </row>
    <row r="31" spans="1:4">
      <c r="A31" s="109" t="s">
        <v>892</v>
      </c>
      <c r="B31" s="109" t="s">
        <v>897</v>
      </c>
      <c r="C31" s="109">
        <v>1037</v>
      </c>
      <c r="D31" s="109">
        <v>2012</v>
      </c>
    </row>
    <row r="32" spans="1:4">
      <c r="A32" s="109" t="s">
        <v>906</v>
      </c>
      <c r="B32" s="109" t="s">
        <v>907</v>
      </c>
      <c r="C32" s="109">
        <v>1037</v>
      </c>
    </row>
    <row r="33" spans="1:4">
      <c r="A33" s="109" t="s">
        <v>906</v>
      </c>
      <c r="B33" s="109" t="s">
        <v>909</v>
      </c>
      <c r="C33" s="109">
        <v>1037</v>
      </c>
    </row>
    <row r="34" spans="1:4">
      <c r="A34" s="109" t="s">
        <v>906</v>
      </c>
      <c r="B34" s="109" t="s">
        <v>910</v>
      </c>
      <c r="C34" s="109">
        <v>1037</v>
      </c>
    </row>
    <row r="35" spans="1:4">
      <c r="A35" s="109" t="s">
        <v>914</v>
      </c>
      <c r="B35" s="109" t="s">
        <v>924</v>
      </c>
      <c r="C35" s="109">
        <v>1037</v>
      </c>
      <c r="D35" s="109">
        <v>2012</v>
      </c>
    </row>
    <row r="36" spans="1:4">
      <c r="A36" s="109" t="s">
        <v>914</v>
      </c>
      <c r="B36" s="109" t="s">
        <v>926</v>
      </c>
      <c r="C36" s="109">
        <v>1037</v>
      </c>
      <c r="D36" s="109">
        <v>2012</v>
      </c>
    </row>
    <row r="37" spans="1:4">
      <c r="A37" s="109" t="s">
        <v>914</v>
      </c>
      <c r="B37" s="109" t="s">
        <v>927</v>
      </c>
      <c r="C37" s="109">
        <v>1037</v>
      </c>
      <c r="D37" s="109">
        <v>2012</v>
      </c>
    </row>
    <row r="38" spans="1:4">
      <c r="A38" s="109" t="s">
        <v>914</v>
      </c>
      <c r="B38" s="109" t="s">
        <v>918</v>
      </c>
      <c r="C38" s="109">
        <v>1037</v>
      </c>
      <c r="D38" s="109">
        <v>2012</v>
      </c>
    </row>
    <row r="39" spans="1:4">
      <c r="A39" s="109" t="s">
        <v>914</v>
      </c>
      <c r="B39" s="109" t="s">
        <v>920</v>
      </c>
      <c r="C39" s="109">
        <v>1037</v>
      </c>
      <c r="D39" s="109">
        <v>2012</v>
      </c>
    </row>
    <row r="40" spans="1:4">
      <c r="A40" s="109" t="s">
        <v>914</v>
      </c>
      <c r="B40" s="109" t="s">
        <v>922</v>
      </c>
      <c r="C40" s="109">
        <v>1037</v>
      </c>
      <c r="D40" s="109">
        <v>2012</v>
      </c>
    </row>
    <row r="41" spans="1:4">
      <c r="A41" s="109" t="s">
        <v>932</v>
      </c>
      <c r="B41" s="109" t="s">
        <v>933</v>
      </c>
      <c r="C41" s="109">
        <v>1037</v>
      </c>
    </row>
    <row r="42" spans="1:4">
      <c r="A42" s="109" t="s">
        <v>932</v>
      </c>
      <c r="B42" s="109" t="s">
        <v>935</v>
      </c>
      <c r="C42" s="109">
        <v>1037</v>
      </c>
    </row>
    <row r="43" spans="1:4">
      <c r="A43" s="109" t="s">
        <v>932</v>
      </c>
      <c r="B43" s="109" t="s">
        <v>936</v>
      </c>
      <c r="C43" s="109">
        <v>1037</v>
      </c>
    </row>
    <row r="44" spans="1:4">
      <c r="A44" s="109" t="s">
        <v>932</v>
      </c>
      <c r="B44" s="109" t="s">
        <v>937</v>
      </c>
      <c r="C44" s="109">
        <v>1037</v>
      </c>
    </row>
    <row r="45" spans="1:4">
      <c r="A45" s="109" t="s">
        <v>932</v>
      </c>
      <c r="B45" s="109" t="s">
        <v>939</v>
      </c>
      <c r="C45" s="109">
        <v>1037</v>
      </c>
    </row>
    <row r="46" spans="1:4">
      <c r="A46" s="109" t="s">
        <v>932</v>
      </c>
      <c r="B46" s="109" t="s">
        <v>941</v>
      </c>
      <c r="C46" s="109">
        <v>1037</v>
      </c>
    </row>
    <row r="47" spans="1:4">
      <c r="A47" s="109" t="s">
        <v>949</v>
      </c>
      <c r="B47" s="109" t="s">
        <v>950</v>
      </c>
      <c r="C47" s="109">
        <v>1037</v>
      </c>
    </row>
    <row r="48" spans="1:4">
      <c r="A48" s="109" t="s">
        <v>949</v>
      </c>
      <c r="B48" s="109" t="s">
        <v>952</v>
      </c>
      <c r="C48" s="109">
        <v>1037</v>
      </c>
    </row>
    <row r="49" spans="1:4">
      <c r="A49" s="109" t="s">
        <v>949</v>
      </c>
      <c r="B49" s="109" t="s">
        <v>953</v>
      </c>
      <c r="C49" s="109">
        <v>1037</v>
      </c>
    </row>
    <row r="50" spans="1:4">
      <c r="A50" s="109" t="s">
        <v>957</v>
      </c>
      <c r="B50" s="109" t="s">
        <v>966</v>
      </c>
      <c r="C50" s="109">
        <v>1037</v>
      </c>
      <c r="D50" s="109">
        <v>2012</v>
      </c>
    </row>
    <row r="51" spans="1:4">
      <c r="A51" s="109" t="s">
        <v>957</v>
      </c>
      <c r="B51" s="109" t="s">
        <v>969</v>
      </c>
      <c r="C51" s="109">
        <v>1037</v>
      </c>
      <c r="D51" s="109">
        <v>2012</v>
      </c>
    </row>
    <row r="52" spans="1:4">
      <c r="A52" s="109" t="s">
        <v>957</v>
      </c>
      <c r="B52" s="109" t="s">
        <v>970</v>
      </c>
      <c r="C52" s="109">
        <v>1037</v>
      </c>
      <c r="D52" s="109">
        <v>2012</v>
      </c>
    </row>
    <row r="53" spans="1:4">
      <c r="A53" s="109" t="s">
        <v>957</v>
      </c>
      <c r="B53" s="109" t="s">
        <v>972</v>
      </c>
      <c r="C53" s="109">
        <v>1037</v>
      </c>
    </row>
    <row r="54" spans="1:4">
      <c r="A54" s="109" t="s">
        <v>957</v>
      </c>
      <c r="B54" s="109" t="s">
        <v>975</v>
      </c>
      <c r="C54" s="109">
        <v>1037</v>
      </c>
    </row>
    <row r="55" spans="1:4">
      <c r="A55" s="109" t="s">
        <v>957</v>
      </c>
      <c r="B55" s="109" t="s">
        <v>976</v>
      </c>
      <c r="C55" s="109">
        <v>1037</v>
      </c>
    </row>
    <row r="56" spans="1:4">
      <c r="A56" s="109" t="s">
        <v>957</v>
      </c>
      <c r="B56" s="109" t="s">
        <v>960</v>
      </c>
      <c r="C56" s="109">
        <v>1037</v>
      </c>
      <c r="D56" s="109">
        <v>2012</v>
      </c>
    </row>
    <row r="57" spans="1:4">
      <c r="A57" s="109" t="s">
        <v>957</v>
      </c>
      <c r="B57" s="109" t="s">
        <v>962</v>
      </c>
      <c r="C57" s="109">
        <v>1037</v>
      </c>
      <c r="D57" s="109">
        <v>2012</v>
      </c>
    </row>
    <row r="58" spans="1:4">
      <c r="A58" s="109" t="s">
        <v>957</v>
      </c>
      <c r="B58" s="109" t="s">
        <v>964</v>
      </c>
      <c r="C58" s="109">
        <v>1037</v>
      </c>
      <c r="D58" s="109">
        <v>2012</v>
      </c>
    </row>
    <row r="59" spans="1:4">
      <c r="A59" s="109" t="s">
        <v>984</v>
      </c>
      <c r="B59" s="109" t="s">
        <v>985</v>
      </c>
      <c r="C59" s="109">
        <v>1037</v>
      </c>
    </row>
    <row r="60" spans="1:4">
      <c r="A60" s="109" t="s">
        <v>984</v>
      </c>
      <c r="B60" s="109" t="s">
        <v>987</v>
      </c>
      <c r="C60" s="109">
        <v>1037</v>
      </c>
    </row>
    <row r="61" spans="1:4">
      <c r="A61" s="109" t="s">
        <v>984</v>
      </c>
      <c r="B61" s="109" t="s">
        <v>988</v>
      </c>
      <c r="C61" s="109">
        <v>1037</v>
      </c>
    </row>
    <row r="62" spans="1:4">
      <c r="A62" s="109" t="s">
        <v>990</v>
      </c>
      <c r="B62" s="109" t="s">
        <v>999</v>
      </c>
      <c r="C62" s="109">
        <v>1037</v>
      </c>
      <c r="D62" s="109">
        <v>2012</v>
      </c>
    </row>
    <row r="63" spans="1:4">
      <c r="A63" s="109" t="s">
        <v>990</v>
      </c>
      <c r="B63" s="109" t="s">
        <v>1002</v>
      </c>
      <c r="C63" s="109">
        <v>1037</v>
      </c>
      <c r="D63" s="109">
        <v>2012</v>
      </c>
    </row>
    <row r="64" spans="1:4">
      <c r="A64" s="109" t="s">
        <v>990</v>
      </c>
      <c r="B64" s="109" t="s">
        <v>1003</v>
      </c>
      <c r="C64" s="109">
        <v>1037</v>
      </c>
      <c r="D64" s="109">
        <v>2012</v>
      </c>
    </row>
    <row r="65" spans="1:4">
      <c r="A65" s="109" t="s">
        <v>990</v>
      </c>
      <c r="B65" s="109" t="s">
        <v>1005</v>
      </c>
      <c r="C65" s="109">
        <v>1037</v>
      </c>
    </row>
    <row r="66" spans="1:4">
      <c r="A66" s="109" t="s">
        <v>990</v>
      </c>
      <c r="B66" s="109" t="s">
        <v>1007</v>
      </c>
      <c r="C66" s="109">
        <v>1037</v>
      </c>
    </row>
    <row r="67" spans="1:4">
      <c r="A67" s="109" t="s">
        <v>990</v>
      </c>
      <c r="B67" s="109" t="s">
        <v>1009</v>
      </c>
      <c r="C67" s="109">
        <v>1037</v>
      </c>
    </row>
    <row r="68" spans="1:4">
      <c r="A68" s="109" t="s">
        <v>990</v>
      </c>
      <c r="B68" s="109" t="s">
        <v>993</v>
      </c>
      <c r="C68" s="109">
        <v>1037</v>
      </c>
      <c r="D68" s="109">
        <v>2012</v>
      </c>
    </row>
    <row r="69" spans="1:4">
      <c r="A69" s="109" t="s">
        <v>990</v>
      </c>
      <c r="B69" s="109" t="s">
        <v>995</v>
      </c>
      <c r="C69" s="109">
        <v>1037</v>
      </c>
      <c r="D69" s="109">
        <v>2012</v>
      </c>
    </row>
    <row r="70" spans="1:4">
      <c r="A70" s="109" t="s">
        <v>990</v>
      </c>
      <c r="B70" s="109" t="s">
        <v>997</v>
      </c>
      <c r="C70" s="109">
        <v>1037</v>
      </c>
      <c r="D70" s="109">
        <v>2012</v>
      </c>
    </row>
    <row r="71" spans="1:4">
      <c r="A71" s="109" t="s">
        <v>1012</v>
      </c>
      <c r="B71" s="109" t="s">
        <v>1013</v>
      </c>
      <c r="C71" s="109">
        <v>1037</v>
      </c>
    </row>
    <row r="72" spans="1:4">
      <c r="A72" s="109" t="s">
        <v>1012</v>
      </c>
      <c r="B72" s="109" t="s">
        <v>1015</v>
      </c>
      <c r="C72" s="109">
        <v>1037</v>
      </c>
    </row>
    <row r="73" spans="1:4">
      <c r="A73" s="109" t="s">
        <v>1012</v>
      </c>
      <c r="B73" s="109" t="s">
        <v>1017</v>
      </c>
      <c r="C73" s="109">
        <v>1037</v>
      </c>
    </row>
    <row r="74" spans="1:4">
      <c r="A74" s="109" t="s">
        <v>1020</v>
      </c>
      <c r="B74" s="109" t="s">
        <v>1029</v>
      </c>
      <c r="C74" s="109">
        <v>1037</v>
      </c>
      <c r="D74" s="109">
        <v>2012</v>
      </c>
    </row>
    <row r="75" spans="1:4">
      <c r="A75" s="109" t="s">
        <v>1020</v>
      </c>
      <c r="B75" s="109" t="s">
        <v>1030</v>
      </c>
      <c r="C75" s="109">
        <v>1037</v>
      </c>
      <c r="D75" s="109">
        <v>2012</v>
      </c>
    </row>
    <row r="76" spans="1:4">
      <c r="A76" s="109" t="s">
        <v>1020</v>
      </c>
      <c r="B76" s="109" t="s">
        <v>1031</v>
      </c>
      <c r="C76" s="109">
        <v>1037</v>
      </c>
      <c r="D76" s="109">
        <v>2012</v>
      </c>
    </row>
    <row r="77" spans="1:4">
      <c r="A77" s="109" t="s">
        <v>1020</v>
      </c>
      <c r="B77" s="109" t="s">
        <v>1033</v>
      </c>
      <c r="C77" s="109">
        <v>1037</v>
      </c>
    </row>
    <row r="78" spans="1:4">
      <c r="A78" s="109" t="s">
        <v>1020</v>
      </c>
      <c r="B78" s="109" t="s">
        <v>1035</v>
      </c>
      <c r="C78" s="109">
        <v>1037</v>
      </c>
    </row>
    <row r="79" spans="1:4">
      <c r="A79" s="109" t="s">
        <v>1020</v>
      </c>
      <c r="B79" s="109" t="s">
        <v>1036</v>
      </c>
      <c r="C79" s="109">
        <v>1037</v>
      </c>
    </row>
    <row r="80" spans="1:4">
      <c r="A80" s="109" t="s">
        <v>1020</v>
      </c>
      <c r="B80" s="109" t="s">
        <v>1023</v>
      </c>
      <c r="C80" s="109">
        <v>1037</v>
      </c>
      <c r="D80" s="109">
        <v>2012</v>
      </c>
    </row>
    <row r="81" spans="1:4">
      <c r="A81" s="109" t="s">
        <v>1020</v>
      </c>
      <c r="B81" s="109" t="s">
        <v>1025</v>
      </c>
      <c r="C81" s="109">
        <v>1037</v>
      </c>
      <c r="D81" s="109">
        <v>2012</v>
      </c>
    </row>
    <row r="82" spans="1:4">
      <c r="A82" s="109" t="s">
        <v>1020</v>
      </c>
      <c r="B82" s="109" t="s">
        <v>1027</v>
      </c>
      <c r="C82" s="109">
        <v>1037</v>
      </c>
      <c r="D82" s="109">
        <v>2012</v>
      </c>
    </row>
    <row r="83" spans="1:4">
      <c r="A83" s="109" t="s">
        <v>1039</v>
      </c>
      <c r="B83" s="109" t="s">
        <v>1040</v>
      </c>
      <c r="C83" s="109">
        <v>1037</v>
      </c>
    </row>
    <row r="84" spans="1:4">
      <c r="A84" s="109" t="s">
        <v>1039</v>
      </c>
      <c r="B84" s="109" t="s">
        <v>1042</v>
      </c>
      <c r="C84" s="109">
        <v>1037</v>
      </c>
    </row>
    <row r="85" spans="1:4">
      <c r="A85" s="109" t="s">
        <v>1039</v>
      </c>
      <c r="B85" s="109" t="s">
        <v>1043</v>
      </c>
      <c r="C85" s="109">
        <v>1037</v>
      </c>
    </row>
    <row r="86" spans="1:4">
      <c r="A86" s="109" t="s">
        <v>1045</v>
      </c>
      <c r="B86" s="109" t="s">
        <v>1048</v>
      </c>
      <c r="C86" s="109">
        <v>1037</v>
      </c>
      <c r="D86" s="109">
        <v>2012</v>
      </c>
    </row>
    <row r="87" spans="1:4">
      <c r="A87" s="109" t="s">
        <v>1045</v>
      </c>
      <c r="B87" s="109" t="s">
        <v>1050</v>
      </c>
      <c r="C87" s="109">
        <v>1037</v>
      </c>
      <c r="D87" s="109">
        <v>2012</v>
      </c>
    </row>
    <row r="88" spans="1:4">
      <c r="A88" s="109" t="s">
        <v>1045</v>
      </c>
      <c r="B88" s="109" t="s">
        <v>1052</v>
      </c>
      <c r="C88" s="109">
        <v>1037</v>
      </c>
      <c r="D88" s="109">
        <v>2012</v>
      </c>
    </row>
    <row r="89" spans="1:4">
      <c r="A89" s="109" t="s">
        <v>1045</v>
      </c>
      <c r="B89" s="109" t="s">
        <v>1053</v>
      </c>
      <c r="C89" s="109">
        <v>1037</v>
      </c>
    </row>
    <row r="90" spans="1:4">
      <c r="A90" s="109" t="s">
        <v>1045</v>
      </c>
      <c r="B90" s="109" t="s">
        <v>1055</v>
      </c>
      <c r="C90" s="109">
        <v>1037</v>
      </c>
    </row>
    <row r="91" spans="1:4">
      <c r="A91" s="109" t="s">
        <v>1045</v>
      </c>
      <c r="B91" s="109" t="s">
        <v>1056</v>
      </c>
      <c r="C91" s="109">
        <v>1037</v>
      </c>
    </row>
    <row r="92" spans="1:4">
      <c r="A92" s="109" t="s">
        <v>1058</v>
      </c>
      <c r="B92" s="109" t="s">
        <v>1059</v>
      </c>
      <c r="C92" s="109">
        <v>1037</v>
      </c>
    </row>
    <row r="93" spans="1:4">
      <c r="A93" s="109" t="s">
        <v>1058</v>
      </c>
      <c r="B93" s="109" t="s">
        <v>1061</v>
      </c>
      <c r="C93" s="109">
        <v>1037</v>
      </c>
    </row>
    <row r="94" spans="1:4">
      <c r="A94" s="109" t="s">
        <v>1058</v>
      </c>
      <c r="B94" s="109" t="s">
        <v>1062</v>
      </c>
      <c r="C94" s="109">
        <v>1037</v>
      </c>
    </row>
    <row r="95" spans="1:4">
      <c r="A95" s="109" t="s">
        <v>1064</v>
      </c>
      <c r="B95" s="109" t="s">
        <v>1067</v>
      </c>
      <c r="C95" s="109">
        <v>1037</v>
      </c>
      <c r="D95" s="109">
        <v>2012</v>
      </c>
    </row>
    <row r="96" spans="1:4">
      <c r="A96" s="109" t="s">
        <v>1064</v>
      </c>
      <c r="B96" s="109" t="s">
        <v>1069</v>
      </c>
      <c r="C96" s="109">
        <v>1037</v>
      </c>
      <c r="D96" s="109">
        <v>2012</v>
      </c>
    </row>
    <row r="97" spans="1:4">
      <c r="A97" s="109" t="s">
        <v>1064</v>
      </c>
      <c r="B97" s="109" t="s">
        <v>1071</v>
      </c>
      <c r="C97" s="109">
        <v>1037</v>
      </c>
      <c r="D97" s="109">
        <v>2012</v>
      </c>
    </row>
    <row r="98" spans="1:4">
      <c r="A98" s="109" t="s">
        <v>1064</v>
      </c>
      <c r="B98" s="109" t="s">
        <v>1072</v>
      </c>
      <c r="C98" s="109">
        <v>1037</v>
      </c>
      <c r="D98" s="109">
        <v>2012</v>
      </c>
    </row>
    <row r="99" spans="1:4">
      <c r="A99" s="109" t="s">
        <v>1064</v>
      </c>
      <c r="B99" s="109" t="s">
        <v>1075</v>
      </c>
      <c r="C99" s="109">
        <v>1037</v>
      </c>
      <c r="D99" s="109">
        <v>2012</v>
      </c>
    </row>
    <row r="100" spans="1:4">
      <c r="A100" s="109" t="s">
        <v>1076</v>
      </c>
      <c r="B100" s="109" t="s">
        <v>1078</v>
      </c>
      <c r="C100" s="109">
        <v>1037</v>
      </c>
    </row>
    <row r="101" spans="1:4">
      <c r="A101" s="109" t="s">
        <v>1076</v>
      </c>
      <c r="B101" s="109" t="s">
        <v>1081</v>
      </c>
      <c r="C101" s="109">
        <v>1037</v>
      </c>
    </row>
    <row r="102" spans="1:4">
      <c r="A102" s="109" t="s">
        <v>1076</v>
      </c>
      <c r="B102" s="109" t="s">
        <v>1084</v>
      </c>
      <c r="C102" s="109">
        <v>1037</v>
      </c>
    </row>
    <row r="103" spans="1:4">
      <c r="A103" s="109" t="s">
        <v>1100</v>
      </c>
      <c r="B103" s="109" t="s">
        <v>1101</v>
      </c>
      <c r="C103" s="109">
        <v>1037</v>
      </c>
    </row>
    <row r="104" spans="1:4">
      <c r="A104" s="109" t="s">
        <v>1100</v>
      </c>
      <c r="B104" s="109" t="s">
        <v>1102</v>
      </c>
      <c r="C104" s="109">
        <v>1037</v>
      </c>
    </row>
    <row r="105" spans="1:4">
      <c r="A105" s="109" t="s">
        <v>1100</v>
      </c>
      <c r="B105" s="109" t="s">
        <v>1103</v>
      </c>
      <c r="C105" s="109">
        <v>1037</v>
      </c>
    </row>
    <row r="106" spans="1:4">
      <c r="A106" s="109" t="s">
        <v>1100</v>
      </c>
      <c r="B106" s="109" t="s">
        <v>1104</v>
      </c>
      <c r="C106" s="109">
        <v>1037</v>
      </c>
    </row>
    <row r="107" spans="1:4">
      <c r="A107" s="109" t="s">
        <v>1100</v>
      </c>
      <c r="B107" s="109" t="s">
        <v>1105</v>
      </c>
      <c r="C107" s="109">
        <v>1037</v>
      </c>
    </row>
    <row r="108" spans="1:4">
      <c r="A108" s="109" t="s">
        <v>1113</v>
      </c>
      <c r="B108" s="109" t="s">
        <v>1114</v>
      </c>
      <c r="C108" s="109">
        <v>1037</v>
      </c>
    </row>
    <row r="109" spans="1:4">
      <c r="A109" s="109" t="s">
        <v>1113</v>
      </c>
      <c r="B109" s="109" t="s">
        <v>1115</v>
      </c>
      <c r="C109" s="109">
        <v>1037</v>
      </c>
    </row>
    <row r="110" spans="1:4">
      <c r="A110" s="109" t="s">
        <v>1113</v>
      </c>
      <c r="B110" s="109" t="s">
        <v>1117</v>
      </c>
      <c r="C110" s="109">
        <v>1037</v>
      </c>
    </row>
    <row r="111" spans="1:4">
      <c r="A111" s="109" t="s">
        <v>1113</v>
      </c>
      <c r="B111" s="109" t="s">
        <v>1118</v>
      </c>
      <c r="C111" s="109">
        <v>1037</v>
      </c>
    </row>
    <row r="112" spans="1:4">
      <c r="A112" s="109" t="s">
        <v>1113</v>
      </c>
      <c r="B112" s="109" t="s">
        <v>1119</v>
      </c>
      <c r="C112" s="109">
        <v>1037</v>
      </c>
    </row>
    <row r="113" spans="1:4">
      <c r="A113" s="109" t="s">
        <v>1113</v>
      </c>
      <c r="B113" s="109" t="s">
        <v>1120</v>
      </c>
      <c r="C113" s="109">
        <v>1037</v>
      </c>
    </row>
    <row r="114" spans="1:4">
      <c r="A114" s="109" t="s">
        <v>1113</v>
      </c>
      <c r="B114" s="109" t="s">
        <v>1121</v>
      </c>
      <c r="C114" s="109">
        <v>1037</v>
      </c>
    </row>
    <row r="115" spans="1:4">
      <c r="A115" s="109" t="s">
        <v>1113</v>
      </c>
      <c r="B115" s="109" t="s">
        <v>1122</v>
      </c>
      <c r="C115" s="109">
        <v>1037</v>
      </c>
    </row>
    <row r="116" spans="1:4">
      <c r="A116" s="109" t="s">
        <v>1113</v>
      </c>
      <c r="B116" s="109" t="s">
        <v>1123</v>
      </c>
      <c r="C116" s="109">
        <v>1037</v>
      </c>
    </row>
    <row r="117" spans="1:4">
      <c r="A117" s="109" t="s">
        <v>1151</v>
      </c>
      <c r="B117" s="109" t="s">
        <v>1152</v>
      </c>
      <c r="C117" s="109">
        <v>1037</v>
      </c>
    </row>
    <row r="118" spans="1:4">
      <c r="A118" s="109" t="s">
        <v>1151</v>
      </c>
      <c r="B118" s="109" t="s">
        <v>1154</v>
      </c>
      <c r="C118" s="109">
        <v>1037</v>
      </c>
    </row>
    <row r="119" spans="1:4">
      <c r="A119" s="109" t="s">
        <v>1151</v>
      </c>
      <c r="B119" s="109" t="s">
        <v>1156</v>
      </c>
      <c r="C119" s="109">
        <v>1037</v>
      </c>
    </row>
    <row r="120" spans="1:4">
      <c r="A120" s="109" t="s">
        <v>1160</v>
      </c>
      <c r="B120" s="109" t="s">
        <v>1163</v>
      </c>
      <c r="C120" s="109">
        <v>1037</v>
      </c>
      <c r="D120" s="109">
        <v>2012</v>
      </c>
    </row>
    <row r="121" spans="1:4">
      <c r="A121" s="109" t="s">
        <v>1160</v>
      </c>
      <c r="B121" s="109" t="s">
        <v>1164</v>
      </c>
      <c r="C121" s="109">
        <v>1037</v>
      </c>
      <c r="D121" s="109">
        <v>2012</v>
      </c>
    </row>
    <row r="122" spans="1:4">
      <c r="A122" s="109" t="s">
        <v>1160</v>
      </c>
      <c r="B122" s="109" t="s">
        <v>1165</v>
      </c>
      <c r="C122" s="109">
        <v>1037</v>
      </c>
      <c r="D122" s="109">
        <v>2012</v>
      </c>
    </row>
    <row r="123" spans="1:4">
      <c r="A123" s="109" t="s">
        <v>1160</v>
      </c>
      <c r="B123" s="109" t="s">
        <v>1166</v>
      </c>
      <c r="C123" s="109">
        <v>1037</v>
      </c>
    </row>
    <row r="124" spans="1:4">
      <c r="A124" s="109" t="s">
        <v>1160</v>
      </c>
      <c r="B124" s="109" t="s">
        <v>1167</v>
      </c>
      <c r="C124" s="109">
        <v>1037</v>
      </c>
    </row>
    <row r="125" spans="1:4">
      <c r="A125" s="109" t="s">
        <v>1160</v>
      </c>
      <c r="B125" s="109" t="s">
        <v>1168</v>
      </c>
      <c r="C125" s="109">
        <v>1037</v>
      </c>
    </row>
    <row r="126" spans="1:4">
      <c r="A126" s="109" t="s">
        <v>1169</v>
      </c>
      <c r="B126" s="109" t="s">
        <v>1170</v>
      </c>
      <c r="C126" s="109">
        <v>1037</v>
      </c>
    </row>
    <row r="127" spans="1:4">
      <c r="A127" s="109" t="s">
        <v>1169</v>
      </c>
      <c r="B127" s="109" t="s">
        <v>1172</v>
      </c>
      <c r="C127" s="109">
        <v>1037</v>
      </c>
    </row>
    <row r="128" spans="1:4">
      <c r="A128" s="109" t="s">
        <v>1169</v>
      </c>
      <c r="B128" s="109" t="s">
        <v>1174</v>
      </c>
      <c r="C128" s="109">
        <v>1037</v>
      </c>
    </row>
    <row r="129" spans="1:4">
      <c r="A129" s="109" t="s">
        <v>1176</v>
      </c>
      <c r="B129" s="109" t="s">
        <v>1181</v>
      </c>
      <c r="C129" s="109">
        <v>1037</v>
      </c>
    </row>
    <row r="130" spans="1:4">
      <c r="A130" s="109" t="s">
        <v>1176</v>
      </c>
      <c r="B130" s="109" t="s">
        <v>1183</v>
      </c>
      <c r="C130" s="109">
        <v>1037</v>
      </c>
    </row>
    <row r="131" spans="1:4">
      <c r="A131" s="109" t="s">
        <v>1176</v>
      </c>
      <c r="B131" s="109" t="s">
        <v>1185</v>
      </c>
      <c r="C131" s="109">
        <v>1037</v>
      </c>
    </row>
    <row r="132" spans="1:4">
      <c r="A132" s="109" t="s">
        <v>1176</v>
      </c>
      <c r="B132" s="109" t="s">
        <v>1186</v>
      </c>
      <c r="C132" s="109">
        <v>1037</v>
      </c>
    </row>
    <row r="133" spans="1:4">
      <c r="A133" s="109" t="s">
        <v>1176</v>
      </c>
      <c r="B133" s="109" t="s">
        <v>1188</v>
      </c>
      <c r="C133" s="109">
        <v>1037</v>
      </c>
    </row>
    <row r="134" spans="1:4">
      <c r="A134" s="109" t="s">
        <v>1176</v>
      </c>
      <c r="B134" s="109" t="s">
        <v>1189</v>
      </c>
      <c r="C134" s="109">
        <v>1037</v>
      </c>
    </row>
    <row r="135" spans="1:4">
      <c r="A135" s="109" t="s">
        <v>1176</v>
      </c>
      <c r="B135" s="109" t="s">
        <v>1191</v>
      </c>
      <c r="C135" s="109">
        <v>1037</v>
      </c>
    </row>
    <row r="136" spans="1:4">
      <c r="A136" s="109" t="s">
        <v>1207</v>
      </c>
      <c r="B136" s="109" t="s">
        <v>1214</v>
      </c>
      <c r="C136" s="109">
        <v>1037</v>
      </c>
      <c r="D136" s="109">
        <v>2012</v>
      </c>
    </row>
    <row r="137" spans="1:4">
      <c r="A137" s="109" t="s">
        <v>1207</v>
      </c>
      <c r="B137" s="109" t="s">
        <v>1215</v>
      </c>
      <c r="C137" s="109">
        <v>1037</v>
      </c>
      <c r="D137" s="109">
        <v>2012</v>
      </c>
    </row>
    <row r="138" spans="1:4">
      <c r="A138" s="109" t="s">
        <v>1207</v>
      </c>
      <c r="B138" s="109" t="s">
        <v>1216</v>
      </c>
      <c r="C138" s="109">
        <v>1037</v>
      </c>
      <c r="D138" s="109">
        <v>2012</v>
      </c>
    </row>
    <row r="139" spans="1:4">
      <c r="A139" s="109" t="s">
        <v>1207</v>
      </c>
      <c r="B139" s="109" t="s">
        <v>1208</v>
      </c>
      <c r="C139" s="109">
        <v>1037</v>
      </c>
      <c r="D139" s="109">
        <v>2012</v>
      </c>
    </row>
    <row r="140" spans="1:4">
      <c r="A140" s="109" t="s">
        <v>1207</v>
      </c>
      <c r="B140" s="109" t="s">
        <v>1210</v>
      </c>
      <c r="C140" s="109">
        <v>1037</v>
      </c>
      <c r="D140" s="109">
        <v>2012</v>
      </c>
    </row>
    <row r="141" spans="1:4">
      <c r="A141" s="109" t="s">
        <v>1207</v>
      </c>
      <c r="B141" s="109" t="s">
        <v>1212</v>
      </c>
      <c r="C141" s="109">
        <v>1037</v>
      </c>
      <c r="D141" s="109">
        <v>2012</v>
      </c>
    </row>
    <row r="142" spans="1:4">
      <c r="A142" s="109" t="s">
        <v>1218</v>
      </c>
      <c r="B142" s="109" t="s">
        <v>1219</v>
      </c>
      <c r="C142" s="109">
        <v>1037</v>
      </c>
    </row>
    <row r="143" spans="1:4">
      <c r="A143" s="109" t="s">
        <v>1218</v>
      </c>
      <c r="B143" s="109" t="s">
        <v>1221</v>
      </c>
      <c r="C143" s="109">
        <v>1037</v>
      </c>
    </row>
    <row r="144" spans="1:4">
      <c r="A144" s="109" t="s">
        <v>1226</v>
      </c>
      <c r="B144" s="109" t="s">
        <v>1231</v>
      </c>
      <c r="C144" s="109">
        <v>1037</v>
      </c>
      <c r="D144" s="109">
        <v>2012</v>
      </c>
    </row>
    <row r="145" spans="1:4">
      <c r="A145" s="109" t="s">
        <v>1226</v>
      </c>
      <c r="B145" s="109" t="s">
        <v>1233</v>
      </c>
      <c r="C145" s="109">
        <v>1037</v>
      </c>
      <c r="D145" s="109">
        <v>2012</v>
      </c>
    </row>
    <row r="146" spans="1:4">
      <c r="A146" s="109" t="s">
        <v>1226</v>
      </c>
      <c r="B146" s="109" t="s">
        <v>1234</v>
      </c>
      <c r="C146" s="109">
        <v>1037</v>
      </c>
      <c r="D146" s="109">
        <v>2012</v>
      </c>
    </row>
    <row r="147" spans="1:4">
      <c r="A147" s="109" t="s">
        <v>1236</v>
      </c>
      <c r="B147" s="109" t="s">
        <v>1237</v>
      </c>
      <c r="C147" s="109">
        <v>1037</v>
      </c>
    </row>
    <row r="148" spans="1:4">
      <c r="A148" s="109" t="s">
        <v>1236</v>
      </c>
      <c r="B148" s="109" t="s">
        <v>1239</v>
      </c>
      <c r="C148" s="109">
        <v>1037</v>
      </c>
    </row>
    <row r="149" spans="1:4">
      <c r="A149" s="109" t="s">
        <v>1236</v>
      </c>
      <c r="B149" s="109" t="s">
        <v>1240</v>
      </c>
      <c r="C149" s="109">
        <v>1037</v>
      </c>
    </row>
    <row r="150" spans="1:4">
      <c r="A150" s="109" t="s">
        <v>1242</v>
      </c>
      <c r="B150" s="109" t="s">
        <v>1251</v>
      </c>
      <c r="C150" s="109">
        <v>1037</v>
      </c>
      <c r="D150" s="109">
        <v>2012</v>
      </c>
    </row>
    <row r="151" spans="1:4">
      <c r="A151" s="109" t="s">
        <v>1242</v>
      </c>
      <c r="B151" s="109" t="s">
        <v>1252</v>
      </c>
      <c r="C151" s="109">
        <v>1037</v>
      </c>
      <c r="D151" s="109">
        <v>2012</v>
      </c>
    </row>
    <row r="152" spans="1:4">
      <c r="A152" s="109" t="s">
        <v>1242</v>
      </c>
      <c r="B152" s="109" t="s">
        <v>1254</v>
      </c>
      <c r="C152" s="109">
        <v>1037</v>
      </c>
      <c r="D152" s="109">
        <v>2012</v>
      </c>
    </row>
    <row r="153" spans="1:4">
      <c r="A153" s="109" t="s">
        <v>1242</v>
      </c>
      <c r="B153" s="109" t="s">
        <v>1255</v>
      </c>
      <c r="C153" s="109">
        <v>1037</v>
      </c>
    </row>
    <row r="154" spans="1:4">
      <c r="A154" s="109" t="s">
        <v>1242</v>
      </c>
      <c r="B154" s="109" t="s">
        <v>1256</v>
      </c>
      <c r="C154" s="109">
        <v>1037</v>
      </c>
    </row>
    <row r="155" spans="1:4">
      <c r="A155" s="109" t="s">
        <v>1242</v>
      </c>
      <c r="B155" s="109" t="s">
        <v>1257</v>
      </c>
      <c r="C155" s="109">
        <v>1037</v>
      </c>
    </row>
    <row r="156" spans="1:4">
      <c r="A156" s="109" t="s">
        <v>1242</v>
      </c>
      <c r="B156" s="109" t="s">
        <v>1245</v>
      </c>
      <c r="C156" s="109">
        <v>1037</v>
      </c>
      <c r="D156" s="109">
        <v>2012</v>
      </c>
    </row>
    <row r="157" spans="1:4">
      <c r="A157" s="109" t="s">
        <v>1242</v>
      </c>
      <c r="B157" s="109" t="s">
        <v>1247</v>
      </c>
      <c r="C157" s="109">
        <v>1037</v>
      </c>
      <c r="D157" s="109">
        <v>2012</v>
      </c>
    </row>
    <row r="158" spans="1:4">
      <c r="A158" s="109" t="s">
        <v>1242</v>
      </c>
      <c r="B158" s="109" t="s">
        <v>1249</v>
      </c>
      <c r="C158" s="109">
        <v>1037</v>
      </c>
      <c r="D158" s="109">
        <v>2012</v>
      </c>
    </row>
    <row r="159" spans="1:4">
      <c r="A159" s="109" t="s">
        <v>1260</v>
      </c>
      <c r="B159" s="109" t="s">
        <v>1261</v>
      </c>
      <c r="C159" s="109">
        <v>1037</v>
      </c>
    </row>
    <row r="160" spans="1:4">
      <c r="A160" s="109" t="s">
        <v>1260</v>
      </c>
      <c r="B160" s="109" t="s">
        <v>1263</v>
      </c>
      <c r="C160" s="109">
        <v>1037</v>
      </c>
    </row>
    <row r="161" spans="1:4">
      <c r="A161" s="109" t="s">
        <v>1266</v>
      </c>
      <c r="B161" s="109" t="s">
        <v>1269</v>
      </c>
      <c r="C161" s="109">
        <v>1037</v>
      </c>
      <c r="D161" s="109">
        <v>2012</v>
      </c>
    </row>
    <row r="162" spans="1:4">
      <c r="A162" s="109" t="s">
        <v>1266</v>
      </c>
      <c r="B162" s="109" t="s">
        <v>1271</v>
      </c>
      <c r="C162" s="109">
        <v>1037</v>
      </c>
      <c r="D162" s="109">
        <v>2012</v>
      </c>
    </row>
    <row r="163" spans="1:4">
      <c r="A163" s="109" t="s">
        <v>1266</v>
      </c>
      <c r="B163" s="109" t="s">
        <v>1272</v>
      </c>
      <c r="C163" s="109">
        <v>1037</v>
      </c>
      <c r="D163" s="109">
        <v>2012</v>
      </c>
    </row>
    <row r="164" spans="1:4">
      <c r="A164" s="109" t="s">
        <v>1266</v>
      </c>
      <c r="B164" s="109" t="s">
        <v>1273</v>
      </c>
      <c r="C164" s="109">
        <v>1037</v>
      </c>
    </row>
    <row r="165" spans="1:4">
      <c r="A165" s="109" t="s">
        <v>1266</v>
      </c>
      <c r="B165" s="109" t="s">
        <v>1274</v>
      </c>
      <c r="C165" s="109">
        <v>1037</v>
      </c>
    </row>
    <row r="166" spans="1:4">
      <c r="A166" s="109" t="s">
        <v>1266</v>
      </c>
      <c r="B166" s="109" t="s">
        <v>1276</v>
      </c>
      <c r="C166" s="109">
        <v>1037</v>
      </c>
    </row>
    <row r="167" spans="1:4">
      <c r="A167" s="109" t="s">
        <v>1277</v>
      </c>
      <c r="B167" s="109" t="s">
        <v>1278</v>
      </c>
      <c r="C167" s="109">
        <v>1037</v>
      </c>
    </row>
    <row r="168" spans="1:4">
      <c r="A168" s="109" t="s">
        <v>1277</v>
      </c>
      <c r="B168" s="109" t="s">
        <v>1280</v>
      </c>
      <c r="C168" s="109">
        <v>1037</v>
      </c>
    </row>
    <row r="169" spans="1:4">
      <c r="A169" s="109" t="s">
        <v>1277</v>
      </c>
      <c r="B169" s="109" t="s">
        <v>1281</v>
      </c>
      <c r="C169" s="109">
        <v>1037</v>
      </c>
    </row>
    <row r="170" spans="1:4">
      <c r="A170" s="109" t="s">
        <v>1283</v>
      </c>
      <c r="B170" s="109" t="s">
        <v>1287</v>
      </c>
      <c r="C170" s="109">
        <v>1037</v>
      </c>
    </row>
    <row r="171" spans="1:4">
      <c r="A171" s="109" t="s">
        <v>1290</v>
      </c>
      <c r="B171" s="109" t="s">
        <v>1299</v>
      </c>
      <c r="C171" s="109">
        <v>1037</v>
      </c>
      <c r="D171" s="109">
        <v>2012</v>
      </c>
    </row>
    <row r="172" spans="1:4">
      <c r="A172" s="109" t="s">
        <v>1290</v>
      </c>
      <c r="B172" s="109" t="s">
        <v>1301</v>
      </c>
      <c r="C172" s="109">
        <v>1037</v>
      </c>
      <c r="D172" s="109">
        <v>2012</v>
      </c>
    </row>
    <row r="173" spans="1:4">
      <c r="A173" s="109" t="s">
        <v>1290</v>
      </c>
      <c r="B173" s="109" t="s">
        <v>1302</v>
      </c>
      <c r="C173" s="109">
        <v>1037</v>
      </c>
      <c r="D173" s="109">
        <v>2012</v>
      </c>
    </row>
    <row r="174" spans="1:4">
      <c r="A174" s="109" t="s">
        <v>1290</v>
      </c>
      <c r="B174" s="109" t="s">
        <v>1304</v>
      </c>
      <c r="C174" s="109">
        <v>1037</v>
      </c>
    </row>
    <row r="175" spans="1:4">
      <c r="A175" s="109" t="s">
        <v>1290</v>
      </c>
      <c r="B175" s="109" t="s">
        <v>1306</v>
      </c>
      <c r="C175" s="109">
        <v>1037</v>
      </c>
    </row>
    <row r="176" spans="1:4">
      <c r="A176" s="109" t="s">
        <v>1290</v>
      </c>
      <c r="B176" s="109" t="s">
        <v>1307</v>
      </c>
      <c r="C176" s="109">
        <v>1037</v>
      </c>
    </row>
    <row r="177" spans="1:4">
      <c r="A177" s="109" t="s">
        <v>1290</v>
      </c>
      <c r="B177" s="109" t="s">
        <v>1293</v>
      </c>
      <c r="C177" s="109">
        <v>1037</v>
      </c>
      <c r="D177" s="109">
        <v>2012</v>
      </c>
    </row>
    <row r="178" spans="1:4">
      <c r="A178" s="109" t="s">
        <v>1290</v>
      </c>
      <c r="B178" s="109" t="s">
        <v>1295</v>
      </c>
      <c r="C178" s="109">
        <v>1037</v>
      </c>
      <c r="D178" s="109">
        <v>2012</v>
      </c>
    </row>
    <row r="179" spans="1:4">
      <c r="A179" s="109" t="s">
        <v>1290</v>
      </c>
      <c r="B179" s="109" t="s">
        <v>1297</v>
      </c>
      <c r="C179" s="109">
        <v>1037</v>
      </c>
      <c r="D179" s="109">
        <v>2012</v>
      </c>
    </row>
    <row r="180" spans="1:4">
      <c r="A180" s="109" t="s">
        <v>1309</v>
      </c>
      <c r="B180" s="109" t="s">
        <v>1310</v>
      </c>
      <c r="C180" s="109">
        <v>1037</v>
      </c>
    </row>
    <row r="181" spans="1:4">
      <c r="A181" s="109" t="s">
        <v>1309</v>
      </c>
      <c r="B181" s="109" t="s">
        <v>1312</v>
      </c>
      <c r="C181" s="109">
        <v>1037</v>
      </c>
    </row>
    <row r="182" spans="1:4">
      <c r="A182" s="109" t="s">
        <v>1309</v>
      </c>
      <c r="B182" s="109" t="s">
        <v>1313</v>
      </c>
      <c r="C182" s="109">
        <v>1037</v>
      </c>
    </row>
    <row r="183" spans="1:4">
      <c r="A183" s="109" t="s">
        <v>1316</v>
      </c>
      <c r="B183" s="109" t="s">
        <v>1326</v>
      </c>
      <c r="C183" s="109">
        <v>1037</v>
      </c>
    </row>
    <row r="184" spans="1:4">
      <c r="A184" s="109" t="s">
        <v>1316</v>
      </c>
      <c r="B184" s="109" t="s">
        <v>1328</v>
      </c>
      <c r="C184" s="109">
        <v>1037</v>
      </c>
    </row>
    <row r="185" spans="1:4">
      <c r="A185" s="109" t="s">
        <v>1316</v>
      </c>
      <c r="B185" s="109" t="s">
        <v>1330</v>
      </c>
      <c r="C185" s="109">
        <v>1037</v>
      </c>
    </row>
    <row r="186" spans="1:4">
      <c r="A186" s="109" t="s">
        <v>1316</v>
      </c>
      <c r="B186" s="109" t="s">
        <v>1320</v>
      </c>
      <c r="C186" s="109">
        <v>1037</v>
      </c>
    </row>
    <row r="187" spans="1:4">
      <c r="A187" s="109" t="s">
        <v>1316</v>
      </c>
      <c r="B187" s="109" t="s">
        <v>1322</v>
      </c>
      <c r="C187" s="109">
        <v>1037</v>
      </c>
    </row>
    <row r="188" spans="1:4">
      <c r="A188" s="109" t="s">
        <v>1316</v>
      </c>
      <c r="B188" s="109" t="s">
        <v>1324</v>
      </c>
      <c r="C188" s="109">
        <v>1037</v>
      </c>
    </row>
    <row r="189" spans="1:4">
      <c r="A189" s="109" t="s">
        <v>1333</v>
      </c>
      <c r="B189" s="109" t="s">
        <v>1334</v>
      </c>
      <c r="C189" s="109">
        <v>1037</v>
      </c>
    </row>
    <row r="190" spans="1:4">
      <c r="A190" s="109" t="s">
        <v>1333</v>
      </c>
      <c r="B190" s="109" t="s">
        <v>1336</v>
      </c>
      <c r="C190" s="109">
        <v>1037</v>
      </c>
    </row>
    <row r="191" spans="1:4">
      <c r="A191" s="109" t="s">
        <v>1333</v>
      </c>
      <c r="B191" s="109" t="s">
        <v>1338</v>
      </c>
      <c r="C191" s="109">
        <v>1037</v>
      </c>
    </row>
    <row r="192" spans="1:4">
      <c r="A192" s="109" t="s">
        <v>1340</v>
      </c>
      <c r="B192" s="109" t="s">
        <v>1349</v>
      </c>
      <c r="C192" s="109">
        <v>1037</v>
      </c>
      <c r="D192" s="109">
        <v>2012</v>
      </c>
    </row>
    <row r="193" spans="1:4">
      <c r="A193" s="109" t="s">
        <v>1340</v>
      </c>
      <c r="B193" s="109" t="s">
        <v>1350</v>
      </c>
      <c r="C193" s="109">
        <v>1037</v>
      </c>
      <c r="D193" s="109">
        <v>2012</v>
      </c>
    </row>
    <row r="194" spans="1:4">
      <c r="A194" s="109" t="s">
        <v>1340</v>
      </c>
      <c r="B194" s="109" t="s">
        <v>1351</v>
      </c>
      <c r="C194" s="109">
        <v>1037</v>
      </c>
      <c r="D194" s="109">
        <v>2012</v>
      </c>
    </row>
    <row r="195" spans="1:4">
      <c r="A195" s="109" t="s">
        <v>1340</v>
      </c>
      <c r="B195" s="109" t="s">
        <v>1352</v>
      </c>
      <c r="C195" s="109">
        <v>1037</v>
      </c>
    </row>
    <row r="196" spans="1:4">
      <c r="A196" s="109" t="s">
        <v>1340</v>
      </c>
      <c r="B196" s="109" t="s">
        <v>1353</v>
      </c>
      <c r="C196" s="109">
        <v>1037</v>
      </c>
    </row>
    <row r="197" spans="1:4">
      <c r="A197" s="109" t="s">
        <v>1340</v>
      </c>
      <c r="B197" s="109" t="s">
        <v>1354</v>
      </c>
      <c r="C197" s="109">
        <v>1037</v>
      </c>
    </row>
    <row r="198" spans="1:4">
      <c r="A198" s="109" t="s">
        <v>1340</v>
      </c>
      <c r="B198" s="109" t="s">
        <v>1343</v>
      </c>
      <c r="C198" s="109">
        <v>1037</v>
      </c>
      <c r="D198" s="109">
        <v>2012</v>
      </c>
    </row>
    <row r="199" spans="1:4">
      <c r="A199" s="109" t="s">
        <v>1340</v>
      </c>
      <c r="B199" s="109" t="s">
        <v>1345</v>
      </c>
      <c r="C199" s="109">
        <v>1037</v>
      </c>
      <c r="D199" s="109">
        <v>2012</v>
      </c>
    </row>
    <row r="200" spans="1:4">
      <c r="A200" s="109" t="s">
        <v>1340</v>
      </c>
      <c r="B200" s="109" t="s">
        <v>1347</v>
      </c>
      <c r="C200" s="109">
        <v>1037</v>
      </c>
      <c r="D200" s="109">
        <v>2012</v>
      </c>
    </row>
    <row r="201" spans="1:4">
      <c r="A201" s="109" t="s">
        <v>1355</v>
      </c>
      <c r="B201" s="109" t="s">
        <v>1356</v>
      </c>
      <c r="C201" s="109">
        <v>1037</v>
      </c>
    </row>
    <row r="202" spans="1:4">
      <c r="A202" s="109" t="s">
        <v>1355</v>
      </c>
      <c r="B202" s="109" t="s">
        <v>1358</v>
      </c>
      <c r="C202" s="109">
        <v>1037</v>
      </c>
    </row>
    <row r="203" spans="1:4">
      <c r="A203" s="109" t="s">
        <v>1355</v>
      </c>
      <c r="B203" s="109" t="s">
        <v>1360</v>
      </c>
      <c r="C203" s="109">
        <v>1037</v>
      </c>
    </row>
    <row r="204" spans="1:4">
      <c r="A204" s="109" t="s">
        <v>1363</v>
      </c>
      <c r="B204" s="109" t="s">
        <v>1367</v>
      </c>
      <c r="C204" s="109">
        <v>1037</v>
      </c>
      <c r="D204" s="109">
        <v>2012</v>
      </c>
    </row>
    <row r="205" spans="1:4">
      <c r="A205" s="109" t="s">
        <v>1363</v>
      </c>
      <c r="B205" s="109" t="s">
        <v>1370</v>
      </c>
      <c r="C205" s="109">
        <v>1037</v>
      </c>
      <c r="D205" s="109">
        <v>2012</v>
      </c>
    </row>
    <row r="206" spans="1:4">
      <c r="A206" s="109" t="s">
        <v>1363</v>
      </c>
      <c r="B206" s="109" t="s">
        <v>1371</v>
      </c>
      <c r="C206" s="109">
        <v>1037</v>
      </c>
      <c r="D206" s="109">
        <v>2012</v>
      </c>
    </row>
    <row r="207" spans="1:4">
      <c r="A207" s="109" t="s">
        <v>1372</v>
      </c>
      <c r="B207" s="109" t="s">
        <v>1373</v>
      </c>
      <c r="C207" s="109">
        <v>1037</v>
      </c>
    </row>
    <row r="208" spans="1:4">
      <c r="A208" s="109" t="s">
        <v>1372</v>
      </c>
      <c r="B208" s="109" t="s">
        <v>1374</v>
      </c>
      <c r="C208" s="109">
        <v>1037</v>
      </c>
    </row>
    <row r="209" spans="1:4">
      <c r="A209" s="109" t="s">
        <v>1372</v>
      </c>
      <c r="B209" s="109" t="s">
        <v>1375</v>
      </c>
      <c r="C209" s="109">
        <v>1037</v>
      </c>
    </row>
    <row r="210" spans="1:4">
      <c r="A210" s="109" t="s">
        <v>1377</v>
      </c>
      <c r="B210" s="109" t="s">
        <v>1381</v>
      </c>
      <c r="C210" s="109">
        <v>1037</v>
      </c>
      <c r="D210" s="109">
        <v>2012</v>
      </c>
    </row>
    <row r="211" spans="1:4">
      <c r="A211" s="109" t="s">
        <v>1377</v>
      </c>
      <c r="B211" s="109" t="s">
        <v>1383</v>
      </c>
      <c r="C211" s="109">
        <v>1037</v>
      </c>
      <c r="D211" s="109">
        <v>2012</v>
      </c>
    </row>
    <row r="212" spans="1:4">
      <c r="A212" s="109" t="s">
        <v>1377</v>
      </c>
      <c r="B212" s="109" t="s">
        <v>1385</v>
      </c>
      <c r="C212" s="109">
        <v>1037</v>
      </c>
      <c r="D212" s="109">
        <v>2012</v>
      </c>
    </row>
    <row r="213" spans="1:4">
      <c r="A213" s="109" t="s">
        <v>1377</v>
      </c>
      <c r="B213" s="109" t="s">
        <v>1387</v>
      </c>
      <c r="C213" s="109">
        <v>1037</v>
      </c>
    </row>
    <row r="214" spans="1:4">
      <c r="A214" s="109" t="s">
        <v>1377</v>
      </c>
      <c r="B214" s="109" t="s">
        <v>1390</v>
      </c>
      <c r="C214" s="109">
        <v>1037</v>
      </c>
    </row>
    <row r="215" spans="1:4">
      <c r="A215" s="109" t="s">
        <v>1377</v>
      </c>
      <c r="B215" s="109" t="s">
        <v>1391</v>
      </c>
      <c r="C215" s="109">
        <v>1037</v>
      </c>
    </row>
    <row r="216" spans="1:4">
      <c r="A216" s="109" t="s">
        <v>1392</v>
      </c>
      <c r="B216" s="109" t="s">
        <v>1393</v>
      </c>
      <c r="C216" s="109">
        <v>1037</v>
      </c>
    </row>
    <row r="217" spans="1:4">
      <c r="A217" s="109" t="s">
        <v>1392</v>
      </c>
      <c r="B217" s="109" t="s">
        <v>1394</v>
      </c>
      <c r="C217" s="109">
        <v>1037</v>
      </c>
    </row>
    <row r="218" spans="1:4">
      <c r="A218" s="109" t="s">
        <v>1392</v>
      </c>
      <c r="B218" s="109" t="s">
        <v>1395</v>
      </c>
      <c r="C218" s="109">
        <v>1037</v>
      </c>
    </row>
    <row r="219" spans="1:4">
      <c r="A219" s="109" t="s">
        <v>4452</v>
      </c>
      <c r="B219" s="109" t="s">
        <v>4118</v>
      </c>
      <c r="C219" s="109">
        <v>1037</v>
      </c>
    </row>
    <row r="220" spans="1:4">
      <c r="A220" s="109" t="s">
        <v>4452</v>
      </c>
      <c r="B220" s="109" t="s">
        <v>4122</v>
      </c>
      <c r="C220" s="109">
        <v>1037</v>
      </c>
    </row>
    <row r="221" spans="1:4">
      <c r="A221" s="109" t="s">
        <v>4452</v>
      </c>
      <c r="B221" s="109" t="s">
        <v>4126</v>
      </c>
      <c r="C221" s="109">
        <v>1037</v>
      </c>
    </row>
  </sheetData>
  <autoFilter ref="A1:E1" xr:uid="{85DFC4DA-BDC7-4687-B097-B4169AE49325}"/>
  <phoneticPr fontId="26" type="noConversion"/>
  <conditionalFormatting sqref="B1:B1048576">
    <cfRule type="duplicateValues" dxfId="14"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96AFC-8C8B-4181-B95F-043E140237DA}">
  <sheetPr codeName="Sheet13">
    <tabColor rgb="FFFFFF00"/>
  </sheetPr>
  <dimension ref="A1:AB227"/>
  <sheetViews>
    <sheetView workbookViewId="0">
      <pane xSplit="1" ySplit="1" topLeftCell="B78" activePane="bottomRight" state="frozen"/>
      <selection pane="topRight" activeCell="B1" sqref="B1"/>
      <selection pane="bottomLeft" activeCell="A2" sqref="A2"/>
      <selection pane="bottomRight" activeCell="A107" sqref="A107"/>
    </sheetView>
  </sheetViews>
  <sheetFormatPr baseColWidth="10" defaultColWidth="8.83203125" defaultRowHeight="13"/>
  <cols>
    <col min="1" max="1" width="33.1640625" style="108" customWidth="1"/>
    <col min="2" max="25" width="10.83203125" style="109" customWidth="1"/>
  </cols>
  <sheetData>
    <row r="1" spans="1:25">
      <c r="A1" s="243" t="s">
        <v>512</v>
      </c>
      <c r="B1" s="244" t="s">
        <v>513</v>
      </c>
      <c r="C1" s="244" t="s">
        <v>514</v>
      </c>
      <c r="D1" s="244" t="s">
        <v>515</v>
      </c>
      <c r="E1" s="244" t="s">
        <v>516</v>
      </c>
      <c r="F1" s="244" t="s">
        <v>517</v>
      </c>
      <c r="G1" s="244" t="s">
        <v>518</v>
      </c>
      <c r="H1" s="244" t="s">
        <v>519</v>
      </c>
      <c r="I1" s="244" t="s">
        <v>520</v>
      </c>
      <c r="J1" s="244" t="s">
        <v>521</v>
      </c>
      <c r="K1" s="244" t="s">
        <v>522</v>
      </c>
      <c r="L1" s="244" t="s">
        <v>523</v>
      </c>
      <c r="M1" s="244" t="s">
        <v>524</v>
      </c>
      <c r="N1" s="244" t="s">
        <v>525</v>
      </c>
      <c r="O1" s="244" t="s">
        <v>526</v>
      </c>
      <c r="P1" s="244" t="s">
        <v>527</v>
      </c>
      <c r="Q1" s="244" t="s">
        <v>528</v>
      </c>
      <c r="R1" s="244" t="s">
        <v>661</v>
      </c>
      <c r="S1" s="244" t="s">
        <v>662</v>
      </c>
      <c r="T1" s="244" t="s">
        <v>663</v>
      </c>
      <c r="U1" s="244" t="s">
        <v>664</v>
      </c>
      <c r="V1" s="244" t="s">
        <v>665</v>
      </c>
      <c r="W1" s="244" t="s">
        <v>666</v>
      </c>
      <c r="X1" s="244" t="s">
        <v>667</v>
      </c>
      <c r="Y1" s="244" t="s">
        <v>668</v>
      </c>
    </row>
    <row r="2" spans="1:25">
      <c r="A2" s="108" t="s">
        <v>761</v>
      </c>
    </row>
    <row r="3" spans="1:25">
      <c r="A3" s="108" t="s">
        <v>774</v>
      </c>
    </row>
    <row r="4" spans="1:25">
      <c r="A4" s="108" t="s">
        <v>780</v>
      </c>
    </row>
    <row r="5" spans="1:25">
      <c r="A5" s="108" t="s">
        <v>797</v>
      </c>
      <c r="B5" s="109" t="s">
        <v>818</v>
      </c>
      <c r="C5" s="109" t="s">
        <v>823</v>
      </c>
      <c r="D5" s="109" t="s">
        <v>825</v>
      </c>
      <c r="E5" s="109" t="s">
        <v>827</v>
      </c>
      <c r="F5" s="109" t="s">
        <v>832</v>
      </c>
      <c r="G5" s="109" t="s">
        <v>834</v>
      </c>
    </row>
    <row r="6" spans="1:25">
      <c r="A6" s="108" t="s">
        <v>802</v>
      </c>
      <c r="B6" s="109" t="s">
        <v>818</v>
      </c>
      <c r="C6" s="109" t="s">
        <v>823</v>
      </c>
      <c r="D6" s="109" t="s">
        <v>825</v>
      </c>
      <c r="E6" s="109" t="s">
        <v>827</v>
      </c>
      <c r="F6" s="109" t="s">
        <v>832</v>
      </c>
      <c r="G6" s="109" t="s">
        <v>834</v>
      </c>
    </row>
    <row r="7" spans="1:25">
      <c r="A7" s="108" t="s">
        <v>804</v>
      </c>
      <c r="B7" s="109" t="s">
        <v>818</v>
      </c>
      <c r="C7" s="109" t="s">
        <v>823</v>
      </c>
      <c r="D7" s="109" t="s">
        <v>825</v>
      </c>
      <c r="E7" s="109" t="s">
        <v>827</v>
      </c>
      <c r="F7" s="109" t="s">
        <v>832</v>
      </c>
      <c r="G7" s="109" t="s">
        <v>834</v>
      </c>
    </row>
    <row r="8" spans="1:25">
      <c r="A8" s="108" t="s">
        <v>806</v>
      </c>
      <c r="B8" s="109" t="s">
        <v>818</v>
      </c>
      <c r="C8" s="109" t="s">
        <v>823</v>
      </c>
      <c r="D8" s="109" t="s">
        <v>825</v>
      </c>
      <c r="E8" s="109" t="s">
        <v>827</v>
      </c>
      <c r="F8" s="109" t="s">
        <v>832</v>
      </c>
      <c r="G8" s="109" t="s">
        <v>834</v>
      </c>
    </row>
    <row r="9" spans="1:25">
      <c r="A9" s="108" t="s">
        <v>812</v>
      </c>
      <c r="B9" s="109" t="s">
        <v>818</v>
      </c>
      <c r="C9" s="109" t="s">
        <v>823</v>
      </c>
      <c r="D9" s="109" t="s">
        <v>825</v>
      </c>
      <c r="E9" s="109" t="s">
        <v>827</v>
      </c>
      <c r="F9" s="109" t="s">
        <v>832</v>
      </c>
      <c r="G9" s="109" t="s">
        <v>834</v>
      </c>
    </row>
    <row r="10" spans="1:25">
      <c r="A10" s="108" t="s">
        <v>815</v>
      </c>
      <c r="B10" s="109" t="s">
        <v>818</v>
      </c>
      <c r="C10" s="109" t="s">
        <v>823</v>
      </c>
      <c r="D10" s="109" t="s">
        <v>825</v>
      </c>
      <c r="E10" s="109" t="s">
        <v>827</v>
      </c>
      <c r="F10" s="109" t="s">
        <v>832</v>
      </c>
      <c r="G10" s="109" t="s">
        <v>834</v>
      </c>
    </row>
    <row r="11" spans="1:25">
      <c r="A11" s="108" t="s">
        <v>844</v>
      </c>
      <c r="B11" s="109" t="s">
        <v>818</v>
      </c>
      <c r="C11" s="109" t="s">
        <v>823</v>
      </c>
      <c r="D11" s="109" t="s">
        <v>825</v>
      </c>
      <c r="E11" s="109" t="s">
        <v>827</v>
      </c>
      <c r="F11" s="109" t="s">
        <v>832</v>
      </c>
      <c r="G11" s="109" t="s">
        <v>834</v>
      </c>
    </row>
    <row r="12" spans="1:25">
      <c r="A12" s="108" t="s">
        <v>849</v>
      </c>
      <c r="B12" s="109" t="s">
        <v>818</v>
      </c>
      <c r="C12" s="109" t="s">
        <v>823</v>
      </c>
      <c r="D12" s="109" t="s">
        <v>825</v>
      </c>
      <c r="E12" s="109" t="s">
        <v>827</v>
      </c>
      <c r="F12" s="109" t="s">
        <v>832</v>
      </c>
      <c r="G12" s="109" t="s">
        <v>834</v>
      </c>
    </row>
    <row r="13" spans="1:25">
      <c r="A13" s="108" t="s">
        <v>851</v>
      </c>
      <c r="B13" s="109" t="s">
        <v>818</v>
      </c>
      <c r="C13" s="109" t="s">
        <v>823</v>
      </c>
      <c r="D13" s="109" t="s">
        <v>825</v>
      </c>
      <c r="E13" s="109" t="s">
        <v>827</v>
      </c>
      <c r="F13" s="109" t="s">
        <v>832</v>
      </c>
      <c r="G13" s="109" t="s">
        <v>834</v>
      </c>
    </row>
    <row r="14" spans="1:25">
      <c r="A14" s="108" t="s">
        <v>837</v>
      </c>
      <c r="B14" s="109" t="s">
        <v>818</v>
      </c>
      <c r="C14" s="109" t="s">
        <v>823</v>
      </c>
      <c r="D14" s="109" t="s">
        <v>825</v>
      </c>
      <c r="E14" s="109" t="s">
        <v>827</v>
      </c>
      <c r="F14" s="109" t="s">
        <v>832</v>
      </c>
      <c r="G14" s="109" t="s">
        <v>834</v>
      </c>
    </row>
    <row r="15" spans="1:25">
      <c r="A15" s="108" t="s">
        <v>840</v>
      </c>
      <c r="B15" s="109" t="s">
        <v>818</v>
      </c>
      <c r="C15" s="109" t="s">
        <v>823</v>
      </c>
      <c r="D15" s="109" t="s">
        <v>825</v>
      </c>
      <c r="E15" s="109" t="s">
        <v>827</v>
      </c>
      <c r="F15" s="109" t="s">
        <v>832</v>
      </c>
      <c r="G15" s="109" t="s">
        <v>834</v>
      </c>
    </row>
    <row r="16" spans="1:25">
      <c r="A16" s="108" t="s">
        <v>842</v>
      </c>
      <c r="B16" s="109" t="s">
        <v>818</v>
      </c>
      <c r="C16" s="109" t="s">
        <v>823</v>
      </c>
      <c r="D16" s="109" t="s">
        <v>825</v>
      </c>
      <c r="E16" s="109" t="s">
        <v>827</v>
      </c>
      <c r="F16" s="109" t="s">
        <v>832</v>
      </c>
      <c r="G16" s="109" t="s">
        <v>834</v>
      </c>
    </row>
    <row r="17" spans="1:7">
      <c r="A17" s="108" t="s">
        <v>860</v>
      </c>
      <c r="B17" s="109" t="s">
        <v>818</v>
      </c>
      <c r="C17" s="109" t="s">
        <v>823</v>
      </c>
      <c r="D17" s="109" t="s">
        <v>825</v>
      </c>
      <c r="E17" s="109" t="s">
        <v>827</v>
      </c>
      <c r="F17" s="109" t="s">
        <v>832</v>
      </c>
      <c r="G17" s="109" t="s">
        <v>834</v>
      </c>
    </row>
    <row r="18" spans="1:7">
      <c r="A18" s="108" t="s">
        <v>863</v>
      </c>
      <c r="B18" s="109" t="s">
        <v>818</v>
      </c>
      <c r="C18" s="109" t="s">
        <v>823</v>
      </c>
      <c r="D18" s="109" t="s">
        <v>825</v>
      </c>
      <c r="E18" s="109" t="s">
        <v>827</v>
      </c>
      <c r="F18" s="109" t="s">
        <v>832</v>
      </c>
      <c r="G18" s="109" t="s">
        <v>834</v>
      </c>
    </row>
    <row r="19" spans="1:7">
      <c r="A19" s="108" t="s">
        <v>864</v>
      </c>
      <c r="B19" s="109" t="s">
        <v>818</v>
      </c>
      <c r="C19" s="109" t="s">
        <v>823</v>
      </c>
      <c r="D19" s="109" t="s">
        <v>825</v>
      </c>
      <c r="E19" s="109" t="s">
        <v>827</v>
      </c>
      <c r="F19" s="109" t="s">
        <v>832</v>
      </c>
      <c r="G19" s="109" t="s">
        <v>834</v>
      </c>
    </row>
    <row r="20" spans="1:7">
      <c r="A20" s="108" t="s">
        <v>875</v>
      </c>
      <c r="B20" s="109" t="s">
        <v>885</v>
      </c>
      <c r="C20" s="109" t="s">
        <v>887</v>
      </c>
      <c r="D20" s="109" t="s">
        <v>888</v>
      </c>
      <c r="E20" s="109" t="s">
        <v>889</v>
      </c>
      <c r="F20" s="109" t="s">
        <v>890</v>
      </c>
      <c r="G20" s="109" t="s">
        <v>891</v>
      </c>
    </row>
    <row r="21" spans="1:7">
      <c r="A21" s="108" t="s">
        <v>877</v>
      </c>
      <c r="B21" s="109" t="s">
        <v>885</v>
      </c>
      <c r="C21" s="109" t="s">
        <v>887</v>
      </c>
      <c r="D21" s="109" t="s">
        <v>888</v>
      </c>
      <c r="E21" s="109" t="s">
        <v>889</v>
      </c>
      <c r="F21" s="109" t="s">
        <v>890</v>
      </c>
      <c r="G21" s="109" t="s">
        <v>891</v>
      </c>
    </row>
    <row r="22" spans="1:7">
      <c r="A22" s="108" t="s">
        <v>878</v>
      </c>
      <c r="B22" s="109" t="s">
        <v>885</v>
      </c>
      <c r="C22" s="109" t="s">
        <v>887</v>
      </c>
      <c r="D22" s="109" t="s">
        <v>888</v>
      </c>
      <c r="E22" s="109" t="s">
        <v>889</v>
      </c>
      <c r="F22" s="109" t="s">
        <v>890</v>
      </c>
      <c r="G22" s="109" t="s">
        <v>891</v>
      </c>
    </row>
    <row r="23" spans="1:7">
      <c r="A23" s="108" t="s">
        <v>879</v>
      </c>
      <c r="B23" s="109" t="s">
        <v>885</v>
      </c>
      <c r="C23" s="109" t="s">
        <v>887</v>
      </c>
      <c r="D23" s="109" t="s">
        <v>888</v>
      </c>
      <c r="E23" s="109" t="s">
        <v>889</v>
      </c>
      <c r="F23" s="109" t="s">
        <v>890</v>
      </c>
      <c r="G23" s="109" t="s">
        <v>891</v>
      </c>
    </row>
    <row r="24" spans="1:7">
      <c r="A24" s="108" t="s">
        <v>882</v>
      </c>
      <c r="B24" s="109" t="s">
        <v>885</v>
      </c>
      <c r="C24" s="109" t="s">
        <v>887</v>
      </c>
      <c r="D24" s="109" t="s">
        <v>888</v>
      </c>
      <c r="E24" s="109" t="s">
        <v>889</v>
      </c>
      <c r="F24" s="109" t="s">
        <v>890</v>
      </c>
      <c r="G24" s="109" t="s">
        <v>891</v>
      </c>
    </row>
    <row r="25" spans="1:7">
      <c r="A25" s="108" t="s">
        <v>884</v>
      </c>
      <c r="B25" s="109" t="s">
        <v>885</v>
      </c>
      <c r="C25" s="109" t="s">
        <v>887</v>
      </c>
      <c r="D25" s="109" t="s">
        <v>888</v>
      </c>
      <c r="E25" s="109" t="s">
        <v>889</v>
      </c>
      <c r="F25" s="109" t="s">
        <v>890</v>
      </c>
      <c r="G25" s="109" t="s">
        <v>891</v>
      </c>
    </row>
    <row r="26" spans="1:7">
      <c r="A26" s="108" t="s">
        <v>899</v>
      </c>
      <c r="B26" s="109" t="s">
        <v>885</v>
      </c>
      <c r="C26" s="109" t="s">
        <v>887</v>
      </c>
      <c r="D26" s="109" t="s">
        <v>888</v>
      </c>
      <c r="E26" s="109" t="s">
        <v>889</v>
      </c>
      <c r="F26" s="109" t="s">
        <v>890</v>
      </c>
      <c r="G26" s="109" t="s">
        <v>891</v>
      </c>
    </row>
    <row r="27" spans="1:7">
      <c r="A27" s="108" t="s">
        <v>901</v>
      </c>
      <c r="B27" s="109" t="s">
        <v>885</v>
      </c>
      <c r="C27" s="109" t="s">
        <v>887</v>
      </c>
      <c r="D27" s="109" t="s">
        <v>888</v>
      </c>
      <c r="E27" s="109" t="s">
        <v>889</v>
      </c>
      <c r="F27" s="109" t="s">
        <v>890</v>
      </c>
      <c r="G27" s="109" t="s">
        <v>891</v>
      </c>
    </row>
    <row r="28" spans="1:7">
      <c r="A28" s="108" t="s">
        <v>902</v>
      </c>
      <c r="B28" s="109" t="s">
        <v>885</v>
      </c>
      <c r="C28" s="109" t="s">
        <v>887</v>
      </c>
      <c r="D28" s="109" t="s">
        <v>888</v>
      </c>
      <c r="E28" s="109" t="s">
        <v>889</v>
      </c>
      <c r="F28" s="109" t="s">
        <v>890</v>
      </c>
      <c r="G28" s="109" t="s">
        <v>891</v>
      </c>
    </row>
    <row r="29" spans="1:7">
      <c r="A29" s="108" t="s">
        <v>893</v>
      </c>
      <c r="B29" s="109" t="s">
        <v>885</v>
      </c>
      <c r="C29" s="109" t="s">
        <v>887</v>
      </c>
      <c r="D29" s="109" t="s">
        <v>888</v>
      </c>
      <c r="E29" s="109" t="s">
        <v>889</v>
      </c>
      <c r="F29" s="109" t="s">
        <v>890</v>
      </c>
      <c r="G29" s="109" t="s">
        <v>891</v>
      </c>
    </row>
    <row r="30" spans="1:7">
      <c r="A30" s="108" t="s">
        <v>895</v>
      </c>
      <c r="B30" s="109" t="s">
        <v>885</v>
      </c>
      <c r="C30" s="109" t="s">
        <v>887</v>
      </c>
      <c r="D30" s="109" t="s">
        <v>888</v>
      </c>
      <c r="E30" s="109" t="s">
        <v>889</v>
      </c>
      <c r="F30" s="109" t="s">
        <v>890</v>
      </c>
      <c r="G30" s="109" t="s">
        <v>891</v>
      </c>
    </row>
    <row r="31" spans="1:7">
      <c r="A31" s="108" t="s">
        <v>897</v>
      </c>
      <c r="B31" s="109" t="s">
        <v>885</v>
      </c>
      <c r="C31" s="109" t="s">
        <v>887</v>
      </c>
      <c r="D31" s="109" t="s">
        <v>888</v>
      </c>
      <c r="E31" s="109" t="s">
        <v>889</v>
      </c>
      <c r="F31" s="109" t="s">
        <v>890</v>
      </c>
      <c r="G31" s="109" t="s">
        <v>891</v>
      </c>
    </row>
    <row r="32" spans="1:7">
      <c r="A32" s="108" t="s">
        <v>907</v>
      </c>
      <c r="B32" s="109" t="s">
        <v>885</v>
      </c>
      <c r="C32" s="109" t="s">
        <v>887</v>
      </c>
      <c r="D32" s="109" t="s">
        <v>888</v>
      </c>
      <c r="E32" s="109" t="s">
        <v>889</v>
      </c>
      <c r="F32" s="109" t="s">
        <v>890</v>
      </c>
      <c r="G32" s="109" t="s">
        <v>891</v>
      </c>
    </row>
    <row r="33" spans="1:7">
      <c r="A33" s="108" t="s">
        <v>909</v>
      </c>
      <c r="B33" s="109" t="s">
        <v>885</v>
      </c>
      <c r="C33" s="109" t="s">
        <v>887</v>
      </c>
      <c r="D33" s="109" t="s">
        <v>888</v>
      </c>
      <c r="E33" s="109" t="s">
        <v>889</v>
      </c>
      <c r="F33" s="109" t="s">
        <v>890</v>
      </c>
      <c r="G33" s="109" t="s">
        <v>891</v>
      </c>
    </row>
    <row r="34" spans="1:7">
      <c r="A34" s="108" t="s">
        <v>910</v>
      </c>
      <c r="B34" s="109" t="s">
        <v>885</v>
      </c>
      <c r="C34" s="109" t="s">
        <v>887</v>
      </c>
      <c r="D34" s="109" t="s">
        <v>888</v>
      </c>
      <c r="E34" s="109" t="s">
        <v>889</v>
      </c>
      <c r="F34" s="109" t="s">
        <v>890</v>
      </c>
      <c r="G34" s="109" t="s">
        <v>891</v>
      </c>
    </row>
    <row r="35" spans="1:7">
      <c r="A35" s="108" t="s">
        <v>924</v>
      </c>
      <c r="B35" s="109" t="s">
        <v>943</v>
      </c>
      <c r="C35" s="109" t="s">
        <v>944</v>
      </c>
      <c r="D35" s="109" t="s">
        <v>945</v>
      </c>
      <c r="E35" s="109" t="s">
        <v>946</v>
      </c>
      <c r="F35" s="109" t="s">
        <v>947</v>
      </c>
      <c r="G35" s="109" t="s">
        <v>948</v>
      </c>
    </row>
    <row r="36" spans="1:7">
      <c r="A36" s="108" t="s">
        <v>926</v>
      </c>
      <c r="B36" s="109" t="s">
        <v>943</v>
      </c>
      <c r="C36" s="109" t="s">
        <v>944</v>
      </c>
      <c r="D36" s="109" t="s">
        <v>945</v>
      </c>
      <c r="E36" s="109" t="s">
        <v>946</v>
      </c>
      <c r="F36" s="109" t="s">
        <v>947</v>
      </c>
      <c r="G36" s="109" t="s">
        <v>948</v>
      </c>
    </row>
    <row r="37" spans="1:7">
      <c r="A37" s="108" t="s">
        <v>927</v>
      </c>
      <c r="B37" s="109" t="s">
        <v>943</v>
      </c>
      <c r="C37" s="109" t="s">
        <v>944</v>
      </c>
      <c r="D37" s="109" t="s">
        <v>945</v>
      </c>
      <c r="E37" s="109" t="s">
        <v>946</v>
      </c>
      <c r="F37" s="109" t="s">
        <v>947</v>
      </c>
      <c r="G37" s="109" t="s">
        <v>948</v>
      </c>
    </row>
    <row r="38" spans="1:7">
      <c r="A38" s="108" t="s">
        <v>918</v>
      </c>
      <c r="B38" s="109" t="s">
        <v>943</v>
      </c>
      <c r="C38" s="109" t="s">
        <v>944</v>
      </c>
      <c r="D38" s="109" t="s">
        <v>945</v>
      </c>
      <c r="E38" s="109" t="s">
        <v>946</v>
      </c>
      <c r="F38" s="109" t="s">
        <v>947</v>
      </c>
      <c r="G38" s="109" t="s">
        <v>948</v>
      </c>
    </row>
    <row r="39" spans="1:7">
      <c r="A39" s="108" t="s">
        <v>920</v>
      </c>
      <c r="B39" s="109" t="s">
        <v>943</v>
      </c>
      <c r="C39" s="109" t="s">
        <v>944</v>
      </c>
      <c r="D39" s="109" t="s">
        <v>945</v>
      </c>
      <c r="E39" s="109" t="s">
        <v>946</v>
      </c>
      <c r="F39" s="109" t="s">
        <v>947</v>
      </c>
      <c r="G39" s="109" t="s">
        <v>948</v>
      </c>
    </row>
    <row r="40" spans="1:7">
      <c r="A40" s="108" t="s">
        <v>922</v>
      </c>
      <c r="B40" s="109" t="s">
        <v>943</v>
      </c>
      <c r="C40" s="109" t="s">
        <v>944</v>
      </c>
      <c r="D40" s="109" t="s">
        <v>945</v>
      </c>
      <c r="E40" s="109" t="s">
        <v>946</v>
      </c>
      <c r="F40" s="109" t="s">
        <v>947</v>
      </c>
      <c r="G40" s="109" t="s">
        <v>948</v>
      </c>
    </row>
    <row r="41" spans="1:7">
      <c r="A41" s="108" t="s">
        <v>933</v>
      </c>
      <c r="B41" s="109" t="s">
        <v>943</v>
      </c>
      <c r="C41" s="109" t="s">
        <v>944</v>
      </c>
      <c r="D41" s="109" t="s">
        <v>945</v>
      </c>
      <c r="E41" s="109" t="s">
        <v>946</v>
      </c>
      <c r="F41" s="109" t="s">
        <v>947</v>
      </c>
      <c r="G41" s="109" t="s">
        <v>948</v>
      </c>
    </row>
    <row r="42" spans="1:7">
      <c r="A42" s="108" t="s">
        <v>935</v>
      </c>
      <c r="B42" s="109" t="s">
        <v>943</v>
      </c>
      <c r="C42" s="109" t="s">
        <v>944</v>
      </c>
      <c r="D42" s="109" t="s">
        <v>945</v>
      </c>
      <c r="E42" s="109" t="s">
        <v>946</v>
      </c>
      <c r="F42" s="109" t="s">
        <v>947</v>
      </c>
      <c r="G42" s="109" t="s">
        <v>948</v>
      </c>
    </row>
    <row r="43" spans="1:7">
      <c r="A43" s="108" t="s">
        <v>936</v>
      </c>
      <c r="B43" s="109" t="s">
        <v>943</v>
      </c>
      <c r="C43" s="109" t="s">
        <v>944</v>
      </c>
      <c r="D43" s="109" t="s">
        <v>945</v>
      </c>
      <c r="E43" s="109" t="s">
        <v>946</v>
      </c>
      <c r="F43" s="109" t="s">
        <v>947</v>
      </c>
      <c r="G43" s="109" t="s">
        <v>948</v>
      </c>
    </row>
    <row r="44" spans="1:7">
      <c r="A44" s="108" t="s">
        <v>937</v>
      </c>
      <c r="B44" s="109" t="s">
        <v>943</v>
      </c>
      <c r="C44" s="109" t="s">
        <v>944</v>
      </c>
      <c r="D44" s="109" t="s">
        <v>945</v>
      </c>
      <c r="E44" s="109" t="s">
        <v>946</v>
      </c>
      <c r="F44" s="109" t="s">
        <v>947</v>
      </c>
      <c r="G44" s="109" t="s">
        <v>948</v>
      </c>
    </row>
    <row r="45" spans="1:7">
      <c r="A45" s="108" t="s">
        <v>939</v>
      </c>
      <c r="B45" s="109" t="s">
        <v>943</v>
      </c>
      <c r="C45" s="109" t="s">
        <v>944</v>
      </c>
      <c r="D45" s="109" t="s">
        <v>945</v>
      </c>
      <c r="E45" s="109" t="s">
        <v>946</v>
      </c>
      <c r="F45" s="109" t="s">
        <v>947</v>
      </c>
      <c r="G45" s="109" t="s">
        <v>948</v>
      </c>
    </row>
    <row r="46" spans="1:7">
      <c r="A46" s="108" t="s">
        <v>941</v>
      </c>
      <c r="B46" s="109" t="s">
        <v>943</v>
      </c>
      <c r="C46" s="109" t="s">
        <v>944</v>
      </c>
      <c r="D46" s="109" t="s">
        <v>945</v>
      </c>
      <c r="E46" s="109" t="s">
        <v>946</v>
      </c>
      <c r="F46" s="109" t="s">
        <v>947</v>
      </c>
      <c r="G46" s="109" t="s">
        <v>948</v>
      </c>
    </row>
    <row r="47" spans="1:7">
      <c r="A47" s="108" t="s">
        <v>950</v>
      </c>
      <c r="B47" s="109" t="s">
        <v>943</v>
      </c>
      <c r="C47" s="109" t="s">
        <v>944</v>
      </c>
      <c r="D47" s="109" t="s">
        <v>945</v>
      </c>
      <c r="E47" s="109" t="s">
        <v>946</v>
      </c>
      <c r="F47" s="109" t="s">
        <v>947</v>
      </c>
      <c r="G47" s="109" t="s">
        <v>948</v>
      </c>
    </row>
    <row r="48" spans="1:7">
      <c r="A48" s="108" t="s">
        <v>952</v>
      </c>
      <c r="B48" s="109" t="s">
        <v>943</v>
      </c>
      <c r="C48" s="109" t="s">
        <v>944</v>
      </c>
      <c r="D48" s="109" t="s">
        <v>945</v>
      </c>
      <c r="E48" s="109" t="s">
        <v>946</v>
      </c>
      <c r="F48" s="109" t="s">
        <v>947</v>
      </c>
      <c r="G48" s="109" t="s">
        <v>948</v>
      </c>
    </row>
    <row r="49" spans="1:7">
      <c r="A49" s="108" t="s">
        <v>953</v>
      </c>
      <c r="B49" s="109" t="s">
        <v>943</v>
      </c>
      <c r="C49" s="109" t="s">
        <v>944</v>
      </c>
      <c r="D49" s="109" t="s">
        <v>945</v>
      </c>
      <c r="E49" s="109" t="s">
        <v>946</v>
      </c>
      <c r="F49" s="109" t="s">
        <v>947</v>
      </c>
      <c r="G49" s="109" t="s">
        <v>948</v>
      </c>
    </row>
    <row r="50" spans="1:7">
      <c r="A50" s="108" t="s">
        <v>966</v>
      </c>
    </row>
    <row r="51" spans="1:7">
      <c r="A51" s="108" t="s">
        <v>969</v>
      </c>
    </row>
    <row r="52" spans="1:7">
      <c r="A52" s="108" t="s">
        <v>970</v>
      </c>
    </row>
    <row r="53" spans="1:7">
      <c r="A53" s="108" t="s">
        <v>972</v>
      </c>
    </row>
    <row r="54" spans="1:7">
      <c r="A54" s="108" t="s">
        <v>975</v>
      </c>
    </row>
    <row r="55" spans="1:7">
      <c r="A55" s="108" t="s">
        <v>976</v>
      </c>
    </row>
    <row r="56" spans="1:7">
      <c r="A56" s="108" t="s">
        <v>960</v>
      </c>
    </row>
    <row r="57" spans="1:7">
      <c r="A57" s="108" t="s">
        <v>962</v>
      </c>
    </row>
    <row r="58" spans="1:7">
      <c r="A58" s="108" t="s">
        <v>964</v>
      </c>
    </row>
    <row r="59" spans="1:7">
      <c r="A59" s="108" t="s">
        <v>985</v>
      </c>
    </row>
    <row r="60" spans="1:7">
      <c r="A60" s="108" t="s">
        <v>987</v>
      </c>
    </row>
    <row r="61" spans="1:7">
      <c r="A61" s="108" t="s">
        <v>988</v>
      </c>
    </row>
    <row r="62" spans="1:7">
      <c r="A62" s="108" t="s">
        <v>999</v>
      </c>
    </row>
    <row r="63" spans="1:7">
      <c r="A63" s="108" t="s">
        <v>1002</v>
      </c>
    </row>
    <row r="64" spans="1:7">
      <c r="A64" s="108" t="s">
        <v>1003</v>
      </c>
    </row>
    <row r="65" spans="1:1">
      <c r="A65" s="108" t="s">
        <v>1005</v>
      </c>
    </row>
    <row r="66" spans="1:1">
      <c r="A66" s="108" t="s">
        <v>1007</v>
      </c>
    </row>
    <row r="67" spans="1:1">
      <c r="A67" s="108" t="s">
        <v>1009</v>
      </c>
    </row>
    <row r="68" spans="1:1">
      <c r="A68" s="108" t="s">
        <v>993</v>
      </c>
    </row>
    <row r="69" spans="1:1">
      <c r="A69" s="108" t="s">
        <v>995</v>
      </c>
    </row>
    <row r="70" spans="1:1">
      <c r="A70" s="108" t="s">
        <v>997</v>
      </c>
    </row>
    <row r="71" spans="1:1">
      <c r="A71" s="108" t="s">
        <v>1013</v>
      </c>
    </row>
    <row r="72" spans="1:1">
      <c r="A72" s="108" t="s">
        <v>1015</v>
      </c>
    </row>
    <row r="73" spans="1:1">
      <c r="A73" s="108" t="s">
        <v>1017</v>
      </c>
    </row>
    <row r="74" spans="1:1">
      <c r="A74" s="108" t="s">
        <v>1029</v>
      </c>
    </row>
    <row r="75" spans="1:1">
      <c r="A75" s="108" t="s">
        <v>1030</v>
      </c>
    </row>
    <row r="76" spans="1:1">
      <c r="A76" s="108" t="s">
        <v>1031</v>
      </c>
    </row>
    <row r="77" spans="1:1">
      <c r="A77" s="108" t="s">
        <v>1033</v>
      </c>
    </row>
    <row r="78" spans="1:1">
      <c r="A78" s="108" t="s">
        <v>1035</v>
      </c>
    </row>
    <row r="79" spans="1:1">
      <c r="A79" s="108" t="s">
        <v>1036</v>
      </c>
    </row>
    <row r="80" spans="1:1">
      <c r="A80" s="108" t="s">
        <v>1023</v>
      </c>
    </row>
    <row r="81" spans="1:28">
      <c r="A81" s="108" t="s">
        <v>1025</v>
      </c>
    </row>
    <row r="82" spans="1:28">
      <c r="A82" s="108" t="s">
        <v>1027</v>
      </c>
    </row>
    <row r="83" spans="1:28">
      <c r="A83" s="108" t="s">
        <v>1040</v>
      </c>
    </row>
    <row r="84" spans="1:28">
      <c r="A84" s="108" t="s">
        <v>1042</v>
      </c>
    </row>
    <row r="85" spans="1:28">
      <c r="A85" s="108" t="s">
        <v>1043</v>
      </c>
    </row>
    <row r="86" spans="1:28">
      <c r="A86" s="108" t="s">
        <v>1048</v>
      </c>
    </row>
    <row r="87" spans="1:28">
      <c r="A87" s="108" t="s">
        <v>1050</v>
      </c>
    </row>
    <row r="88" spans="1:28">
      <c r="A88" s="108" t="s">
        <v>1052</v>
      </c>
    </row>
    <row r="89" spans="1:28">
      <c r="A89" s="108" t="s">
        <v>1053</v>
      </c>
    </row>
    <row r="90" spans="1:28">
      <c r="A90" s="108" t="s">
        <v>1055</v>
      </c>
    </row>
    <row r="91" spans="1:28">
      <c r="A91" s="108" t="s">
        <v>1056</v>
      </c>
    </row>
    <row r="92" spans="1:28">
      <c r="A92" s="108" t="s">
        <v>1059</v>
      </c>
    </row>
    <row r="93" spans="1:28">
      <c r="A93" s="108" t="s">
        <v>1061</v>
      </c>
    </row>
    <row r="94" spans="1:28">
      <c r="A94" s="108" t="s">
        <v>1062</v>
      </c>
    </row>
    <row r="95" spans="1:28">
      <c r="A95" s="108" t="s">
        <v>1067</v>
      </c>
      <c r="B95" s="109" t="s">
        <v>1087</v>
      </c>
      <c r="C95" s="109" t="s">
        <v>1094</v>
      </c>
      <c r="D95" s="109" t="s">
        <v>1096</v>
      </c>
      <c r="E95" s="109" t="s">
        <v>1097</v>
      </c>
      <c r="F95" s="109" t="s">
        <v>1098</v>
      </c>
      <c r="G95" s="109" t="s">
        <v>1099</v>
      </c>
      <c r="H95" s="109" t="s">
        <v>1106</v>
      </c>
      <c r="I95" s="109" t="s">
        <v>1107</v>
      </c>
      <c r="J95" s="109" t="s">
        <v>1108</v>
      </c>
      <c r="K95" s="109" t="s">
        <v>1109</v>
      </c>
      <c r="L95" s="109" t="s">
        <v>1110</v>
      </c>
      <c r="M95" s="109" t="s">
        <v>1111</v>
      </c>
      <c r="N95" s="109" t="s">
        <v>1124</v>
      </c>
      <c r="O95" s="109" t="s">
        <v>1125</v>
      </c>
      <c r="P95" s="109" t="s">
        <v>1126</v>
      </c>
      <c r="Q95" s="109" t="s">
        <v>1127</v>
      </c>
      <c r="R95" s="109" t="s">
        <v>1128</v>
      </c>
      <c r="S95" s="109" t="s">
        <v>1129</v>
      </c>
      <c r="T95" s="109" t="s">
        <v>1130</v>
      </c>
      <c r="U95" s="109" t="s">
        <v>1131</v>
      </c>
      <c r="V95" s="109" t="s">
        <v>1132</v>
      </c>
      <c r="W95" s="109" t="s">
        <v>1133</v>
      </c>
      <c r="X95" s="109" t="s">
        <v>1134</v>
      </c>
      <c r="Y95" s="109" t="s">
        <v>1135</v>
      </c>
      <c r="Z95" t="s">
        <v>1148</v>
      </c>
      <c r="AA95" t="s">
        <v>1149</v>
      </c>
      <c r="AB95" t="s">
        <v>1150</v>
      </c>
    </row>
    <row r="96" spans="1:28">
      <c r="A96" s="108" t="s">
        <v>1069</v>
      </c>
      <c r="B96" s="109" t="s">
        <v>1087</v>
      </c>
      <c r="C96" s="109" t="s">
        <v>1094</v>
      </c>
      <c r="D96" s="109" t="s">
        <v>1096</v>
      </c>
      <c r="E96" s="109" t="s">
        <v>1097</v>
      </c>
      <c r="F96" s="109" t="s">
        <v>1098</v>
      </c>
      <c r="G96" s="109" t="s">
        <v>1099</v>
      </c>
      <c r="H96" s="109" t="s">
        <v>1106</v>
      </c>
      <c r="I96" s="109" t="s">
        <v>1107</v>
      </c>
      <c r="J96" s="109" t="s">
        <v>1108</v>
      </c>
      <c r="K96" s="109" t="s">
        <v>1109</v>
      </c>
      <c r="L96" s="109" t="s">
        <v>1110</v>
      </c>
      <c r="M96" s="109" t="s">
        <v>1111</v>
      </c>
      <c r="N96" s="109" t="s">
        <v>1124</v>
      </c>
      <c r="O96" s="109" t="s">
        <v>1125</v>
      </c>
      <c r="P96" s="109" t="s">
        <v>1126</v>
      </c>
      <c r="Q96" s="109" t="s">
        <v>1127</v>
      </c>
      <c r="R96" s="109" t="s">
        <v>1128</v>
      </c>
      <c r="S96" s="109" t="s">
        <v>1129</v>
      </c>
      <c r="T96" s="109" t="s">
        <v>1130</v>
      </c>
      <c r="U96" s="109" t="s">
        <v>1131</v>
      </c>
      <c r="V96" s="109" t="s">
        <v>1132</v>
      </c>
      <c r="W96" s="109" t="s">
        <v>1133</v>
      </c>
      <c r="X96" s="109" t="s">
        <v>1134</v>
      </c>
      <c r="Y96" s="109" t="s">
        <v>1135</v>
      </c>
      <c r="Z96" t="s">
        <v>1148</v>
      </c>
      <c r="AA96" t="s">
        <v>1149</v>
      </c>
      <c r="AB96" t="s">
        <v>1150</v>
      </c>
    </row>
    <row r="97" spans="1:28">
      <c r="A97" s="108" t="s">
        <v>1071</v>
      </c>
      <c r="B97" s="109" t="s">
        <v>1087</v>
      </c>
      <c r="C97" s="109" t="s">
        <v>1094</v>
      </c>
      <c r="D97" s="109" t="s">
        <v>1096</v>
      </c>
      <c r="E97" s="109" t="s">
        <v>1097</v>
      </c>
      <c r="F97" s="109" t="s">
        <v>1098</v>
      </c>
      <c r="G97" s="109" t="s">
        <v>1099</v>
      </c>
      <c r="H97" s="109" t="s">
        <v>1106</v>
      </c>
      <c r="I97" s="109" t="s">
        <v>1107</v>
      </c>
      <c r="J97" s="109" t="s">
        <v>1108</v>
      </c>
      <c r="K97" s="109" t="s">
        <v>1109</v>
      </c>
      <c r="L97" s="109" t="s">
        <v>1110</v>
      </c>
      <c r="M97" s="109" t="s">
        <v>1111</v>
      </c>
      <c r="N97" s="109" t="s">
        <v>1124</v>
      </c>
      <c r="O97" s="109" t="s">
        <v>1125</v>
      </c>
      <c r="P97" s="109" t="s">
        <v>1126</v>
      </c>
      <c r="Q97" s="109" t="s">
        <v>1127</v>
      </c>
      <c r="R97" s="109" t="s">
        <v>1128</v>
      </c>
      <c r="S97" s="109" t="s">
        <v>1129</v>
      </c>
      <c r="T97" s="109" t="s">
        <v>1130</v>
      </c>
      <c r="U97" s="109" t="s">
        <v>1131</v>
      </c>
      <c r="V97" s="109" t="s">
        <v>1132</v>
      </c>
      <c r="W97" s="109" t="s">
        <v>1133</v>
      </c>
      <c r="X97" s="109" t="s">
        <v>1134</v>
      </c>
      <c r="Y97" s="109" t="s">
        <v>1135</v>
      </c>
      <c r="Z97" t="s">
        <v>1148</v>
      </c>
      <c r="AA97" t="s">
        <v>1149</v>
      </c>
      <c r="AB97" t="s">
        <v>1150</v>
      </c>
    </row>
    <row r="98" spans="1:28">
      <c r="A98" s="108" t="s">
        <v>1072</v>
      </c>
      <c r="B98" s="109" t="s">
        <v>1087</v>
      </c>
      <c r="C98" s="109" t="s">
        <v>1094</v>
      </c>
      <c r="D98" s="109" t="s">
        <v>1096</v>
      </c>
      <c r="E98" s="109" t="s">
        <v>1097</v>
      </c>
      <c r="F98" s="109" t="s">
        <v>1098</v>
      </c>
      <c r="G98" s="109" t="s">
        <v>1099</v>
      </c>
      <c r="H98" s="109" t="s">
        <v>1106</v>
      </c>
      <c r="I98" s="109" t="s">
        <v>1107</v>
      </c>
      <c r="J98" s="109" t="s">
        <v>1108</v>
      </c>
      <c r="K98" s="109" t="s">
        <v>1109</v>
      </c>
      <c r="L98" s="109" t="s">
        <v>1110</v>
      </c>
      <c r="M98" s="109" t="s">
        <v>1111</v>
      </c>
      <c r="N98" s="109" t="s">
        <v>1124</v>
      </c>
      <c r="O98" s="109" t="s">
        <v>1125</v>
      </c>
      <c r="P98" s="109" t="s">
        <v>1126</v>
      </c>
      <c r="Q98" s="109" t="s">
        <v>1127</v>
      </c>
      <c r="R98" s="109" t="s">
        <v>1128</v>
      </c>
      <c r="S98" s="109" t="s">
        <v>1129</v>
      </c>
      <c r="T98" s="109" t="s">
        <v>1130</v>
      </c>
      <c r="U98" s="109" t="s">
        <v>1131</v>
      </c>
      <c r="V98" s="109" t="s">
        <v>1132</v>
      </c>
      <c r="W98" s="109" t="s">
        <v>1133</v>
      </c>
      <c r="X98" s="109" t="s">
        <v>1134</v>
      </c>
      <c r="Y98" s="109" t="s">
        <v>1135</v>
      </c>
      <c r="Z98" t="s">
        <v>1148</v>
      </c>
      <c r="AA98" t="s">
        <v>1149</v>
      </c>
      <c r="AB98" t="s">
        <v>1150</v>
      </c>
    </row>
    <row r="99" spans="1:28">
      <c r="A99" s="108" t="s">
        <v>1075</v>
      </c>
      <c r="B99" s="109" t="s">
        <v>1087</v>
      </c>
      <c r="C99" s="109" t="s">
        <v>1094</v>
      </c>
      <c r="D99" s="109" t="s">
        <v>1096</v>
      </c>
      <c r="E99" s="109" t="s">
        <v>1097</v>
      </c>
      <c r="F99" s="109" t="s">
        <v>1098</v>
      </c>
      <c r="G99" s="109" t="s">
        <v>1099</v>
      </c>
      <c r="H99" s="109" t="s">
        <v>1106</v>
      </c>
      <c r="I99" s="109" t="s">
        <v>1107</v>
      </c>
      <c r="J99" s="109" t="s">
        <v>1108</v>
      </c>
      <c r="K99" s="109" t="s">
        <v>1109</v>
      </c>
      <c r="L99" s="109" t="s">
        <v>1110</v>
      </c>
      <c r="M99" s="109" t="s">
        <v>1111</v>
      </c>
      <c r="N99" s="109" t="s">
        <v>1124</v>
      </c>
      <c r="O99" s="109" t="s">
        <v>1125</v>
      </c>
      <c r="P99" s="109" t="s">
        <v>1126</v>
      </c>
      <c r="Q99" s="109" t="s">
        <v>1127</v>
      </c>
      <c r="R99" s="109" t="s">
        <v>1128</v>
      </c>
      <c r="S99" s="109" t="s">
        <v>1129</v>
      </c>
      <c r="T99" s="109" t="s">
        <v>1130</v>
      </c>
      <c r="U99" s="109" t="s">
        <v>1131</v>
      </c>
      <c r="V99" s="109" t="s">
        <v>1132</v>
      </c>
      <c r="W99" s="109" t="s">
        <v>1133</v>
      </c>
      <c r="X99" s="109" t="s">
        <v>1134</v>
      </c>
      <c r="Y99" s="109" t="s">
        <v>1135</v>
      </c>
      <c r="Z99" t="s">
        <v>1148</v>
      </c>
      <c r="AA99" t="s">
        <v>1149</v>
      </c>
      <c r="AB99" t="s">
        <v>1150</v>
      </c>
    </row>
    <row r="100" spans="1:28">
      <c r="A100" s="108" t="s">
        <v>1078</v>
      </c>
      <c r="B100" s="109" t="s">
        <v>1087</v>
      </c>
      <c r="C100" s="109" t="s">
        <v>1094</v>
      </c>
      <c r="D100" s="109" t="s">
        <v>1096</v>
      </c>
      <c r="E100" s="109" t="s">
        <v>1097</v>
      </c>
      <c r="F100" s="109" t="s">
        <v>1098</v>
      </c>
      <c r="G100" s="109" t="s">
        <v>1099</v>
      </c>
      <c r="H100" s="109" t="s">
        <v>1106</v>
      </c>
      <c r="I100" s="109" t="s">
        <v>1107</v>
      </c>
      <c r="J100" s="109" t="s">
        <v>1108</v>
      </c>
      <c r="K100" s="109" t="s">
        <v>1109</v>
      </c>
      <c r="L100" s="109" t="s">
        <v>1110</v>
      </c>
      <c r="M100" s="109" t="s">
        <v>1111</v>
      </c>
      <c r="N100" s="109" t="s">
        <v>1124</v>
      </c>
      <c r="O100" s="109" t="s">
        <v>1125</v>
      </c>
      <c r="P100" s="109" t="s">
        <v>1126</v>
      </c>
      <c r="Q100" s="109" t="s">
        <v>1127</v>
      </c>
      <c r="R100" s="109" t="s">
        <v>1128</v>
      </c>
      <c r="S100" s="109" t="s">
        <v>1129</v>
      </c>
      <c r="T100" s="109" t="s">
        <v>1130</v>
      </c>
      <c r="U100" s="109" t="s">
        <v>1131</v>
      </c>
      <c r="V100" s="109" t="s">
        <v>1132</v>
      </c>
      <c r="W100" s="109" t="s">
        <v>1133</v>
      </c>
      <c r="X100" s="109" t="s">
        <v>1134</v>
      </c>
      <c r="Y100" s="109" t="s">
        <v>1135</v>
      </c>
      <c r="Z100" t="s">
        <v>1148</v>
      </c>
      <c r="AA100" t="s">
        <v>1149</v>
      </c>
      <c r="AB100" t="s">
        <v>1150</v>
      </c>
    </row>
    <row r="101" spans="1:28">
      <c r="A101" s="108" t="s">
        <v>1081</v>
      </c>
      <c r="B101" s="109" t="s">
        <v>1087</v>
      </c>
      <c r="C101" s="109" t="s">
        <v>1094</v>
      </c>
      <c r="D101" s="109" t="s">
        <v>1096</v>
      </c>
      <c r="E101" s="109" t="s">
        <v>1097</v>
      </c>
      <c r="F101" s="109" t="s">
        <v>1098</v>
      </c>
      <c r="G101" s="109" t="s">
        <v>1099</v>
      </c>
      <c r="H101" s="109" t="s">
        <v>1106</v>
      </c>
      <c r="I101" s="109" t="s">
        <v>1107</v>
      </c>
      <c r="J101" s="109" t="s">
        <v>1108</v>
      </c>
      <c r="K101" s="109" t="s">
        <v>1109</v>
      </c>
      <c r="L101" s="109" t="s">
        <v>1110</v>
      </c>
      <c r="M101" s="109" t="s">
        <v>1111</v>
      </c>
      <c r="N101" s="109" t="s">
        <v>1124</v>
      </c>
      <c r="O101" s="109" t="s">
        <v>1125</v>
      </c>
      <c r="P101" s="109" t="s">
        <v>1126</v>
      </c>
      <c r="Q101" s="109" t="s">
        <v>1127</v>
      </c>
      <c r="R101" s="109" t="s">
        <v>1128</v>
      </c>
      <c r="S101" s="109" t="s">
        <v>1129</v>
      </c>
      <c r="T101" s="109" t="s">
        <v>1130</v>
      </c>
      <c r="U101" s="109" t="s">
        <v>1131</v>
      </c>
      <c r="V101" s="109" t="s">
        <v>1132</v>
      </c>
      <c r="W101" s="109" t="s">
        <v>1133</v>
      </c>
      <c r="X101" s="109" t="s">
        <v>1134</v>
      </c>
      <c r="Y101" s="109" t="s">
        <v>1135</v>
      </c>
      <c r="Z101" t="s">
        <v>1148</v>
      </c>
      <c r="AA101" t="s">
        <v>1149</v>
      </c>
      <c r="AB101" t="s">
        <v>1150</v>
      </c>
    </row>
    <row r="102" spans="1:28">
      <c r="A102" s="108" t="s">
        <v>1084</v>
      </c>
      <c r="B102" s="109" t="s">
        <v>1087</v>
      </c>
      <c r="C102" s="109" t="s">
        <v>1094</v>
      </c>
      <c r="D102" s="109" t="s">
        <v>1096</v>
      </c>
      <c r="E102" s="109" t="s">
        <v>1097</v>
      </c>
      <c r="F102" s="109" t="s">
        <v>1098</v>
      </c>
      <c r="G102" s="109" t="s">
        <v>1099</v>
      </c>
      <c r="H102" s="109" t="s">
        <v>1106</v>
      </c>
      <c r="I102" s="109" t="s">
        <v>1107</v>
      </c>
      <c r="J102" s="109" t="s">
        <v>1108</v>
      </c>
      <c r="K102" s="109" t="s">
        <v>1109</v>
      </c>
      <c r="L102" s="109" t="s">
        <v>1110</v>
      </c>
      <c r="M102" s="109" t="s">
        <v>1111</v>
      </c>
      <c r="N102" s="109" t="s">
        <v>1124</v>
      </c>
      <c r="O102" s="109" t="s">
        <v>1125</v>
      </c>
      <c r="P102" s="109" t="s">
        <v>1126</v>
      </c>
      <c r="Q102" s="109" t="s">
        <v>1127</v>
      </c>
      <c r="R102" s="109" t="s">
        <v>1128</v>
      </c>
      <c r="S102" s="109" t="s">
        <v>1129</v>
      </c>
      <c r="T102" s="109" t="s">
        <v>1130</v>
      </c>
      <c r="U102" s="109" t="s">
        <v>1131</v>
      </c>
      <c r="V102" s="109" t="s">
        <v>1132</v>
      </c>
      <c r="W102" s="109" t="s">
        <v>1133</v>
      </c>
      <c r="X102" s="109" t="s">
        <v>1134</v>
      </c>
      <c r="Y102" s="109" t="s">
        <v>1135</v>
      </c>
      <c r="Z102" t="s">
        <v>1148</v>
      </c>
      <c r="AA102" t="s">
        <v>1149</v>
      </c>
      <c r="AB102" t="s">
        <v>1150</v>
      </c>
    </row>
    <row r="103" spans="1:28">
      <c r="A103" s="108" t="s">
        <v>1101</v>
      </c>
      <c r="B103" s="109" t="s">
        <v>1087</v>
      </c>
      <c r="C103" s="109" t="s">
        <v>1094</v>
      </c>
      <c r="D103" s="109" t="s">
        <v>1096</v>
      </c>
      <c r="E103" s="109" t="s">
        <v>1097</v>
      </c>
      <c r="F103" s="109" t="s">
        <v>1098</v>
      </c>
      <c r="G103" s="109" t="s">
        <v>1099</v>
      </c>
      <c r="H103" s="109" t="s">
        <v>1106</v>
      </c>
      <c r="I103" s="109" t="s">
        <v>1107</v>
      </c>
      <c r="J103" s="109" t="s">
        <v>1108</v>
      </c>
      <c r="K103" s="109" t="s">
        <v>1109</v>
      </c>
      <c r="L103" s="109" t="s">
        <v>1110</v>
      </c>
      <c r="M103" s="109" t="s">
        <v>1111</v>
      </c>
      <c r="N103" s="109" t="s">
        <v>1124</v>
      </c>
      <c r="O103" s="109" t="s">
        <v>1125</v>
      </c>
      <c r="P103" s="109" t="s">
        <v>1126</v>
      </c>
      <c r="Q103" s="109" t="s">
        <v>1127</v>
      </c>
      <c r="R103" s="109" t="s">
        <v>1128</v>
      </c>
      <c r="S103" s="109" t="s">
        <v>1129</v>
      </c>
      <c r="T103" s="109" t="s">
        <v>1130</v>
      </c>
      <c r="U103" s="109" t="s">
        <v>1131</v>
      </c>
      <c r="V103" s="109" t="s">
        <v>1132</v>
      </c>
      <c r="W103" s="109" t="s">
        <v>1133</v>
      </c>
      <c r="X103" s="109" t="s">
        <v>1134</v>
      </c>
      <c r="Y103" s="109" t="s">
        <v>1135</v>
      </c>
      <c r="Z103" t="s">
        <v>1148</v>
      </c>
      <c r="AA103" t="s">
        <v>1149</v>
      </c>
      <c r="AB103" t="s">
        <v>1150</v>
      </c>
    </row>
    <row r="104" spans="1:28">
      <c r="A104" s="108" t="s">
        <v>1102</v>
      </c>
      <c r="B104" s="109" t="s">
        <v>1087</v>
      </c>
      <c r="C104" s="109" t="s">
        <v>1094</v>
      </c>
      <c r="D104" s="109" t="s">
        <v>1096</v>
      </c>
      <c r="E104" s="109" t="s">
        <v>1097</v>
      </c>
      <c r="F104" s="109" t="s">
        <v>1098</v>
      </c>
      <c r="G104" s="109" t="s">
        <v>1099</v>
      </c>
      <c r="H104" s="109" t="s">
        <v>1106</v>
      </c>
      <c r="I104" s="109" t="s">
        <v>1107</v>
      </c>
      <c r="J104" s="109" t="s">
        <v>1108</v>
      </c>
      <c r="K104" s="109" t="s">
        <v>1109</v>
      </c>
      <c r="L104" s="109" t="s">
        <v>1110</v>
      </c>
      <c r="M104" s="109" t="s">
        <v>1111</v>
      </c>
      <c r="N104" s="109" t="s">
        <v>1124</v>
      </c>
      <c r="O104" s="109" t="s">
        <v>1125</v>
      </c>
      <c r="P104" s="109" t="s">
        <v>1126</v>
      </c>
      <c r="Q104" s="109" t="s">
        <v>1127</v>
      </c>
      <c r="R104" s="109" t="s">
        <v>1128</v>
      </c>
      <c r="S104" s="109" t="s">
        <v>1129</v>
      </c>
      <c r="T104" s="109" t="s">
        <v>1130</v>
      </c>
      <c r="U104" s="109" t="s">
        <v>1131</v>
      </c>
      <c r="V104" s="109" t="s">
        <v>1132</v>
      </c>
      <c r="W104" s="109" t="s">
        <v>1133</v>
      </c>
      <c r="X104" s="109" t="s">
        <v>1134</v>
      </c>
      <c r="Y104" s="109" t="s">
        <v>1135</v>
      </c>
      <c r="Z104" t="s">
        <v>1148</v>
      </c>
      <c r="AA104" t="s">
        <v>1149</v>
      </c>
      <c r="AB104" t="s">
        <v>1150</v>
      </c>
    </row>
    <row r="105" spans="1:28">
      <c r="A105" s="108" t="s">
        <v>1103</v>
      </c>
      <c r="B105" s="109" t="s">
        <v>1087</v>
      </c>
      <c r="C105" s="109" t="s">
        <v>1094</v>
      </c>
      <c r="D105" s="109" t="s">
        <v>1096</v>
      </c>
      <c r="E105" s="109" t="s">
        <v>1097</v>
      </c>
      <c r="F105" s="109" t="s">
        <v>1098</v>
      </c>
      <c r="G105" s="109" t="s">
        <v>1099</v>
      </c>
      <c r="H105" s="109" t="s">
        <v>1106</v>
      </c>
      <c r="I105" s="109" t="s">
        <v>1107</v>
      </c>
      <c r="J105" s="109" t="s">
        <v>1108</v>
      </c>
      <c r="K105" s="109" t="s">
        <v>1109</v>
      </c>
      <c r="L105" s="109" t="s">
        <v>1110</v>
      </c>
      <c r="M105" s="109" t="s">
        <v>1111</v>
      </c>
      <c r="N105" s="109" t="s">
        <v>1124</v>
      </c>
      <c r="O105" s="109" t="s">
        <v>1125</v>
      </c>
      <c r="P105" s="109" t="s">
        <v>1126</v>
      </c>
      <c r="Q105" s="109" t="s">
        <v>1127</v>
      </c>
      <c r="R105" s="109" t="s">
        <v>1128</v>
      </c>
      <c r="S105" s="109" t="s">
        <v>1129</v>
      </c>
      <c r="T105" s="109" t="s">
        <v>1130</v>
      </c>
      <c r="U105" s="109" t="s">
        <v>1131</v>
      </c>
      <c r="V105" s="109" t="s">
        <v>1132</v>
      </c>
      <c r="W105" s="109" t="s">
        <v>1133</v>
      </c>
      <c r="X105" s="109" t="s">
        <v>1134</v>
      </c>
      <c r="Y105" s="109" t="s">
        <v>1135</v>
      </c>
      <c r="Z105" t="s">
        <v>1148</v>
      </c>
      <c r="AA105" t="s">
        <v>1149</v>
      </c>
      <c r="AB105" t="s">
        <v>1150</v>
      </c>
    </row>
    <row r="106" spans="1:28">
      <c r="A106" s="108" t="s">
        <v>1104</v>
      </c>
      <c r="B106" s="109" t="s">
        <v>1087</v>
      </c>
      <c r="C106" s="109" t="s">
        <v>1094</v>
      </c>
      <c r="D106" s="109" t="s">
        <v>1096</v>
      </c>
      <c r="E106" s="109" t="s">
        <v>1097</v>
      </c>
      <c r="F106" s="109" t="s">
        <v>1098</v>
      </c>
      <c r="G106" s="109" t="s">
        <v>1099</v>
      </c>
      <c r="H106" s="109" t="s">
        <v>1106</v>
      </c>
      <c r="I106" s="109" t="s">
        <v>1107</v>
      </c>
      <c r="J106" s="109" t="s">
        <v>1108</v>
      </c>
      <c r="K106" s="109" t="s">
        <v>1109</v>
      </c>
      <c r="L106" s="109" t="s">
        <v>1110</v>
      </c>
      <c r="M106" s="109" t="s">
        <v>1111</v>
      </c>
      <c r="N106" s="109" t="s">
        <v>1124</v>
      </c>
      <c r="O106" s="109" t="s">
        <v>1125</v>
      </c>
      <c r="P106" s="109" t="s">
        <v>1126</v>
      </c>
      <c r="Q106" s="109" t="s">
        <v>1127</v>
      </c>
      <c r="R106" s="109" t="s">
        <v>1128</v>
      </c>
      <c r="S106" s="109" t="s">
        <v>1129</v>
      </c>
      <c r="T106" s="109" t="s">
        <v>1130</v>
      </c>
      <c r="U106" s="109" t="s">
        <v>1131</v>
      </c>
      <c r="V106" s="109" t="s">
        <v>1132</v>
      </c>
      <c r="W106" s="109" t="s">
        <v>1133</v>
      </c>
      <c r="X106" s="109" t="s">
        <v>1134</v>
      </c>
      <c r="Y106" s="109" t="s">
        <v>1135</v>
      </c>
      <c r="Z106" t="s">
        <v>1148</v>
      </c>
      <c r="AA106" t="s">
        <v>1149</v>
      </c>
      <c r="AB106" t="s">
        <v>1150</v>
      </c>
    </row>
    <row r="107" spans="1:28">
      <c r="A107" s="108" t="s">
        <v>1105</v>
      </c>
      <c r="B107" s="109" t="s">
        <v>1087</v>
      </c>
      <c r="C107" s="109" t="s">
        <v>1094</v>
      </c>
      <c r="D107" s="109" t="s">
        <v>1096</v>
      </c>
      <c r="E107" s="109" t="s">
        <v>1097</v>
      </c>
      <c r="F107" s="109" t="s">
        <v>1098</v>
      </c>
      <c r="G107" s="109" t="s">
        <v>1099</v>
      </c>
      <c r="H107" s="109" t="s">
        <v>1106</v>
      </c>
      <c r="I107" s="109" t="s">
        <v>1107</v>
      </c>
      <c r="J107" s="109" t="s">
        <v>1108</v>
      </c>
      <c r="K107" s="109" t="s">
        <v>1109</v>
      </c>
      <c r="L107" s="109" t="s">
        <v>1110</v>
      </c>
      <c r="M107" s="109" t="s">
        <v>1111</v>
      </c>
      <c r="N107" s="109" t="s">
        <v>1124</v>
      </c>
      <c r="O107" s="109" t="s">
        <v>1125</v>
      </c>
      <c r="P107" s="109" t="s">
        <v>1126</v>
      </c>
      <c r="Q107" s="109" t="s">
        <v>1127</v>
      </c>
      <c r="R107" s="109" t="s">
        <v>1128</v>
      </c>
      <c r="S107" s="109" t="s">
        <v>1129</v>
      </c>
      <c r="T107" s="109" t="s">
        <v>1130</v>
      </c>
      <c r="U107" s="109" t="s">
        <v>1131</v>
      </c>
      <c r="V107" s="109" t="s">
        <v>1132</v>
      </c>
      <c r="W107" s="109" t="s">
        <v>1133</v>
      </c>
      <c r="X107" s="109" t="s">
        <v>1134</v>
      </c>
      <c r="Y107" s="109" t="s">
        <v>1135</v>
      </c>
      <c r="Z107" t="s">
        <v>1148</v>
      </c>
      <c r="AA107" t="s">
        <v>1149</v>
      </c>
      <c r="AB107" t="s">
        <v>1150</v>
      </c>
    </row>
    <row r="108" spans="1:28">
      <c r="A108" s="108" t="s">
        <v>1114</v>
      </c>
      <c r="B108" s="109" t="s">
        <v>1087</v>
      </c>
      <c r="C108" s="109" t="s">
        <v>1094</v>
      </c>
      <c r="D108" s="109" t="s">
        <v>1096</v>
      </c>
      <c r="E108" s="109" t="s">
        <v>1097</v>
      </c>
      <c r="F108" s="109" t="s">
        <v>1098</v>
      </c>
      <c r="G108" s="109" t="s">
        <v>1099</v>
      </c>
      <c r="H108" s="109" t="s">
        <v>1106</v>
      </c>
      <c r="I108" s="109" t="s">
        <v>1107</v>
      </c>
      <c r="J108" s="109" t="s">
        <v>1108</v>
      </c>
      <c r="K108" s="109" t="s">
        <v>1109</v>
      </c>
      <c r="L108" s="109" t="s">
        <v>1110</v>
      </c>
      <c r="M108" s="109" t="s">
        <v>1111</v>
      </c>
      <c r="N108" s="109" t="s">
        <v>1124</v>
      </c>
      <c r="O108" s="109" t="s">
        <v>1125</v>
      </c>
      <c r="P108" s="109" t="s">
        <v>1126</v>
      </c>
      <c r="Q108" s="109" t="s">
        <v>1127</v>
      </c>
      <c r="R108" s="109" t="s">
        <v>1128</v>
      </c>
      <c r="S108" s="109" t="s">
        <v>1129</v>
      </c>
      <c r="T108" s="109" t="s">
        <v>1130</v>
      </c>
      <c r="U108" s="109" t="s">
        <v>1131</v>
      </c>
      <c r="V108" s="109" t="s">
        <v>1132</v>
      </c>
      <c r="W108" s="109" t="s">
        <v>1133</v>
      </c>
      <c r="X108" s="109" t="s">
        <v>1134</v>
      </c>
      <c r="Y108" s="109" t="s">
        <v>1135</v>
      </c>
      <c r="Z108" t="s">
        <v>1148</v>
      </c>
      <c r="AA108" t="s">
        <v>1149</v>
      </c>
      <c r="AB108" t="s">
        <v>1150</v>
      </c>
    </row>
    <row r="109" spans="1:28">
      <c r="A109" s="108" t="s">
        <v>1115</v>
      </c>
      <c r="B109" s="109" t="s">
        <v>1087</v>
      </c>
      <c r="C109" s="109" t="s">
        <v>1094</v>
      </c>
      <c r="D109" s="109" t="s">
        <v>1096</v>
      </c>
      <c r="E109" s="109" t="s">
        <v>1097</v>
      </c>
      <c r="F109" s="109" t="s">
        <v>1098</v>
      </c>
      <c r="G109" s="109" t="s">
        <v>1099</v>
      </c>
      <c r="H109" s="109" t="s">
        <v>1106</v>
      </c>
      <c r="I109" s="109" t="s">
        <v>1107</v>
      </c>
      <c r="J109" s="109" t="s">
        <v>1108</v>
      </c>
      <c r="K109" s="109" t="s">
        <v>1109</v>
      </c>
      <c r="L109" s="109" t="s">
        <v>1110</v>
      </c>
      <c r="M109" s="109" t="s">
        <v>1111</v>
      </c>
      <c r="N109" s="109" t="s">
        <v>1124</v>
      </c>
      <c r="O109" s="109" t="s">
        <v>1125</v>
      </c>
      <c r="P109" s="109" t="s">
        <v>1126</v>
      </c>
      <c r="Q109" s="109" t="s">
        <v>1127</v>
      </c>
      <c r="R109" s="109" t="s">
        <v>1128</v>
      </c>
      <c r="S109" s="109" t="s">
        <v>1129</v>
      </c>
      <c r="T109" s="109" t="s">
        <v>1130</v>
      </c>
      <c r="U109" s="109" t="s">
        <v>1131</v>
      </c>
      <c r="V109" s="109" t="s">
        <v>1132</v>
      </c>
      <c r="W109" s="109" t="s">
        <v>1133</v>
      </c>
      <c r="X109" s="109" t="s">
        <v>1134</v>
      </c>
      <c r="Y109" s="109" t="s">
        <v>1135</v>
      </c>
      <c r="Z109" t="s">
        <v>1148</v>
      </c>
      <c r="AA109" t="s">
        <v>1149</v>
      </c>
      <c r="AB109" t="s">
        <v>1150</v>
      </c>
    </row>
    <row r="110" spans="1:28">
      <c r="A110" s="108" t="s">
        <v>1117</v>
      </c>
      <c r="B110" s="109" t="s">
        <v>1087</v>
      </c>
      <c r="C110" s="109" t="s">
        <v>1094</v>
      </c>
      <c r="D110" s="109" t="s">
        <v>1096</v>
      </c>
      <c r="E110" s="109" t="s">
        <v>1097</v>
      </c>
      <c r="F110" s="109" t="s">
        <v>1098</v>
      </c>
      <c r="G110" s="109" t="s">
        <v>1099</v>
      </c>
      <c r="H110" s="109" t="s">
        <v>1106</v>
      </c>
      <c r="I110" s="109" t="s">
        <v>1107</v>
      </c>
      <c r="J110" s="109" t="s">
        <v>1108</v>
      </c>
      <c r="K110" s="109" t="s">
        <v>1109</v>
      </c>
      <c r="L110" s="109" t="s">
        <v>1110</v>
      </c>
      <c r="M110" s="109" t="s">
        <v>1111</v>
      </c>
      <c r="N110" s="109" t="s">
        <v>1124</v>
      </c>
      <c r="O110" s="109" t="s">
        <v>1125</v>
      </c>
      <c r="P110" s="109" t="s">
        <v>1126</v>
      </c>
      <c r="Q110" s="109" t="s">
        <v>1127</v>
      </c>
      <c r="R110" s="109" t="s">
        <v>1128</v>
      </c>
      <c r="S110" s="109" t="s">
        <v>1129</v>
      </c>
      <c r="T110" s="109" t="s">
        <v>1130</v>
      </c>
      <c r="U110" s="109" t="s">
        <v>1131</v>
      </c>
      <c r="V110" s="109" t="s">
        <v>1132</v>
      </c>
      <c r="W110" s="109" t="s">
        <v>1133</v>
      </c>
      <c r="X110" s="109" t="s">
        <v>1134</v>
      </c>
      <c r="Y110" s="109" t="s">
        <v>1135</v>
      </c>
      <c r="Z110" t="s">
        <v>1148</v>
      </c>
      <c r="AA110" t="s">
        <v>1149</v>
      </c>
      <c r="AB110" t="s">
        <v>1150</v>
      </c>
    </row>
    <row r="111" spans="1:28">
      <c r="A111" s="108" t="s">
        <v>1118</v>
      </c>
      <c r="B111" s="109" t="s">
        <v>1087</v>
      </c>
      <c r="C111" s="109" t="s">
        <v>1094</v>
      </c>
      <c r="D111" s="109" t="s">
        <v>1096</v>
      </c>
      <c r="E111" s="109" t="s">
        <v>1097</v>
      </c>
      <c r="F111" s="109" t="s">
        <v>1098</v>
      </c>
      <c r="G111" s="109" t="s">
        <v>1099</v>
      </c>
      <c r="H111" s="109" t="s">
        <v>1106</v>
      </c>
      <c r="I111" s="109" t="s">
        <v>1107</v>
      </c>
      <c r="J111" s="109" t="s">
        <v>1108</v>
      </c>
      <c r="K111" s="109" t="s">
        <v>1109</v>
      </c>
      <c r="L111" s="109" t="s">
        <v>1110</v>
      </c>
      <c r="M111" s="109" t="s">
        <v>1111</v>
      </c>
      <c r="N111" s="109" t="s">
        <v>1124</v>
      </c>
      <c r="O111" s="109" t="s">
        <v>1125</v>
      </c>
      <c r="P111" s="109" t="s">
        <v>1126</v>
      </c>
      <c r="Q111" s="109" t="s">
        <v>1127</v>
      </c>
      <c r="R111" s="109" t="s">
        <v>1128</v>
      </c>
      <c r="S111" s="109" t="s">
        <v>1129</v>
      </c>
      <c r="T111" s="109" t="s">
        <v>1130</v>
      </c>
      <c r="U111" s="109" t="s">
        <v>1131</v>
      </c>
      <c r="V111" s="109" t="s">
        <v>1132</v>
      </c>
      <c r="W111" s="109" t="s">
        <v>1133</v>
      </c>
      <c r="X111" s="109" t="s">
        <v>1134</v>
      </c>
      <c r="Y111" s="109" t="s">
        <v>1135</v>
      </c>
      <c r="Z111" t="s">
        <v>1148</v>
      </c>
      <c r="AA111" t="s">
        <v>1149</v>
      </c>
      <c r="AB111" t="s">
        <v>1150</v>
      </c>
    </row>
    <row r="112" spans="1:28">
      <c r="A112" s="108" t="s">
        <v>1119</v>
      </c>
      <c r="B112" s="109" t="s">
        <v>1087</v>
      </c>
      <c r="C112" s="109" t="s">
        <v>1094</v>
      </c>
      <c r="D112" s="109" t="s">
        <v>1096</v>
      </c>
      <c r="E112" s="109" t="s">
        <v>1097</v>
      </c>
      <c r="F112" s="109" t="s">
        <v>1098</v>
      </c>
      <c r="G112" s="109" t="s">
        <v>1099</v>
      </c>
      <c r="H112" s="109" t="s">
        <v>1106</v>
      </c>
      <c r="I112" s="109" t="s">
        <v>1107</v>
      </c>
      <c r="J112" s="109" t="s">
        <v>1108</v>
      </c>
      <c r="K112" s="109" t="s">
        <v>1109</v>
      </c>
      <c r="L112" s="109" t="s">
        <v>1110</v>
      </c>
      <c r="M112" s="109" t="s">
        <v>1111</v>
      </c>
      <c r="N112" s="109" t="s">
        <v>1124</v>
      </c>
      <c r="O112" s="109" t="s">
        <v>1125</v>
      </c>
      <c r="P112" s="109" t="s">
        <v>1126</v>
      </c>
      <c r="Q112" s="109" t="s">
        <v>1127</v>
      </c>
      <c r="R112" s="109" t="s">
        <v>1128</v>
      </c>
      <c r="S112" s="109" t="s">
        <v>1129</v>
      </c>
      <c r="T112" s="109" t="s">
        <v>1130</v>
      </c>
      <c r="U112" s="109" t="s">
        <v>1131</v>
      </c>
      <c r="V112" s="109" t="s">
        <v>1132</v>
      </c>
      <c r="W112" s="109" t="s">
        <v>1133</v>
      </c>
      <c r="X112" s="109" t="s">
        <v>1134</v>
      </c>
      <c r="Y112" s="109" t="s">
        <v>1135</v>
      </c>
      <c r="Z112" t="s">
        <v>1148</v>
      </c>
      <c r="AA112" t="s">
        <v>1149</v>
      </c>
      <c r="AB112" t="s">
        <v>1150</v>
      </c>
    </row>
    <row r="113" spans="1:28">
      <c r="A113" s="108" t="s">
        <v>1120</v>
      </c>
      <c r="B113" s="109" t="s">
        <v>1087</v>
      </c>
      <c r="C113" s="109" t="s">
        <v>1094</v>
      </c>
      <c r="D113" s="109" t="s">
        <v>1096</v>
      </c>
      <c r="E113" s="109" t="s">
        <v>1097</v>
      </c>
      <c r="F113" s="109" t="s">
        <v>1098</v>
      </c>
      <c r="G113" s="109" t="s">
        <v>1099</v>
      </c>
      <c r="H113" s="109" t="s">
        <v>1106</v>
      </c>
      <c r="I113" s="109" t="s">
        <v>1107</v>
      </c>
      <c r="J113" s="109" t="s">
        <v>1108</v>
      </c>
      <c r="K113" s="109" t="s">
        <v>1109</v>
      </c>
      <c r="L113" s="109" t="s">
        <v>1110</v>
      </c>
      <c r="M113" s="109" t="s">
        <v>1111</v>
      </c>
      <c r="N113" s="109" t="s">
        <v>1124</v>
      </c>
      <c r="O113" s="109" t="s">
        <v>1125</v>
      </c>
      <c r="P113" s="109" t="s">
        <v>1126</v>
      </c>
      <c r="Q113" s="109" t="s">
        <v>1127</v>
      </c>
      <c r="R113" s="109" t="s">
        <v>1128</v>
      </c>
      <c r="S113" s="109" t="s">
        <v>1129</v>
      </c>
      <c r="T113" s="109" t="s">
        <v>1130</v>
      </c>
      <c r="U113" s="109" t="s">
        <v>1131</v>
      </c>
      <c r="V113" s="109" t="s">
        <v>1132</v>
      </c>
      <c r="W113" s="109" t="s">
        <v>1133</v>
      </c>
      <c r="X113" s="109" t="s">
        <v>1134</v>
      </c>
      <c r="Y113" s="109" t="s">
        <v>1135</v>
      </c>
      <c r="Z113" t="s">
        <v>1148</v>
      </c>
      <c r="AA113" t="s">
        <v>1149</v>
      </c>
      <c r="AB113" t="s">
        <v>1150</v>
      </c>
    </row>
    <row r="114" spans="1:28">
      <c r="A114" s="108" t="s">
        <v>1121</v>
      </c>
      <c r="B114" s="109" t="s">
        <v>1087</v>
      </c>
      <c r="C114" s="109" t="s">
        <v>1094</v>
      </c>
      <c r="D114" s="109" t="s">
        <v>1096</v>
      </c>
      <c r="E114" s="109" t="s">
        <v>1097</v>
      </c>
      <c r="F114" s="109" t="s">
        <v>1098</v>
      </c>
      <c r="G114" s="109" t="s">
        <v>1099</v>
      </c>
      <c r="H114" s="109" t="s">
        <v>1106</v>
      </c>
      <c r="I114" s="109" t="s">
        <v>1107</v>
      </c>
      <c r="J114" s="109" t="s">
        <v>1108</v>
      </c>
      <c r="K114" s="109" t="s">
        <v>1109</v>
      </c>
      <c r="L114" s="109" t="s">
        <v>1110</v>
      </c>
      <c r="M114" s="109" t="s">
        <v>1111</v>
      </c>
      <c r="N114" s="109" t="s">
        <v>1124</v>
      </c>
      <c r="O114" s="109" t="s">
        <v>1125</v>
      </c>
      <c r="P114" s="109" t="s">
        <v>1126</v>
      </c>
      <c r="Q114" s="109" t="s">
        <v>1127</v>
      </c>
      <c r="R114" s="109" t="s">
        <v>1128</v>
      </c>
      <c r="S114" s="109" t="s">
        <v>1129</v>
      </c>
      <c r="T114" s="109" t="s">
        <v>1130</v>
      </c>
      <c r="U114" s="109" t="s">
        <v>1131</v>
      </c>
      <c r="V114" s="109" t="s">
        <v>1132</v>
      </c>
      <c r="W114" s="109" t="s">
        <v>1133</v>
      </c>
      <c r="X114" s="109" t="s">
        <v>1134</v>
      </c>
      <c r="Y114" s="109" t="s">
        <v>1135</v>
      </c>
      <c r="Z114" t="s">
        <v>1148</v>
      </c>
      <c r="AA114" t="s">
        <v>1149</v>
      </c>
      <c r="AB114" t="s">
        <v>1150</v>
      </c>
    </row>
    <row r="115" spans="1:28">
      <c r="A115" s="108" t="s">
        <v>1122</v>
      </c>
      <c r="B115" s="109" t="s">
        <v>1087</v>
      </c>
      <c r="C115" s="109" t="s">
        <v>1094</v>
      </c>
      <c r="D115" s="109" t="s">
        <v>1096</v>
      </c>
      <c r="E115" s="109" t="s">
        <v>1097</v>
      </c>
      <c r="F115" s="109" t="s">
        <v>1098</v>
      </c>
      <c r="G115" s="109" t="s">
        <v>1099</v>
      </c>
      <c r="H115" s="109" t="s">
        <v>1106</v>
      </c>
      <c r="I115" s="109" t="s">
        <v>1107</v>
      </c>
      <c r="J115" s="109" t="s">
        <v>1108</v>
      </c>
      <c r="K115" s="109" t="s">
        <v>1109</v>
      </c>
      <c r="L115" s="109" t="s">
        <v>1110</v>
      </c>
      <c r="M115" s="109" t="s">
        <v>1111</v>
      </c>
      <c r="N115" s="109" t="s">
        <v>1124</v>
      </c>
      <c r="O115" s="109" t="s">
        <v>1125</v>
      </c>
      <c r="P115" s="109" t="s">
        <v>1126</v>
      </c>
      <c r="Q115" s="109" t="s">
        <v>1127</v>
      </c>
      <c r="R115" s="109" t="s">
        <v>1128</v>
      </c>
      <c r="S115" s="109" t="s">
        <v>1129</v>
      </c>
      <c r="T115" s="109" t="s">
        <v>1130</v>
      </c>
      <c r="U115" s="109" t="s">
        <v>1131</v>
      </c>
      <c r="V115" s="109" t="s">
        <v>1132</v>
      </c>
      <c r="W115" s="109" t="s">
        <v>1133</v>
      </c>
      <c r="X115" s="109" t="s">
        <v>1134</v>
      </c>
      <c r="Y115" s="109" t="s">
        <v>1135</v>
      </c>
      <c r="Z115" t="s">
        <v>1148</v>
      </c>
      <c r="AA115" t="s">
        <v>1149</v>
      </c>
      <c r="AB115" t="s">
        <v>1150</v>
      </c>
    </row>
    <row r="116" spans="1:28">
      <c r="A116" s="108" t="s">
        <v>1123</v>
      </c>
      <c r="B116" s="109" t="s">
        <v>1087</v>
      </c>
      <c r="C116" s="109" t="s">
        <v>1094</v>
      </c>
      <c r="D116" s="109" t="s">
        <v>1096</v>
      </c>
      <c r="E116" s="109" t="s">
        <v>1097</v>
      </c>
      <c r="F116" s="109" t="s">
        <v>1098</v>
      </c>
      <c r="G116" s="109" t="s">
        <v>1099</v>
      </c>
      <c r="H116" s="109" t="s">
        <v>1106</v>
      </c>
      <c r="I116" s="109" t="s">
        <v>1107</v>
      </c>
      <c r="J116" s="109" t="s">
        <v>1108</v>
      </c>
      <c r="K116" s="109" t="s">
        <v>1109</v>
      </c>
      <c r="L116" s="109" t="s">
        <v>1110</v>
      </c>
      <c r="M116" s="109" t="s">
        <v>1111</v>
      </c>
      <c r="N116" s="109" t="s">
        <v>1124</v>
      </c>
      <c r="O116" s="109" t="s">
        <v>1125</v>
      </c>
      <c r="P116" s="109" t="s">
        <v>1126</v>
      </c>
      <c r="Q116" s="109" t="s">
        <v>1127</v>
      </c>
      <c r="R116" s="109" t="s">
        <v>1128</v>
      </c>
      <c r="S116" s="109" t="s">
        <v>1129</v>
      </c>
      <c r="T116" s="109" t="s">
        <v>1130</v>
      </c>
      <c r="U116" s="109" t="s">
        <v>1131</v>
      </c>
      <c r="V116" s="109" t="s">
        <v>1132</v>
      </c>
      <c r="W116" s="109" t="s">
        <v>1133</v>
      </c>
      <c r="X116" s="109" t="s">
        <v>1134</v>
      </c>
      <c r="Y116" s="109" t="s">
        <v>1135</v>
      </c>
      <c r="Z116" t="s">
        <v>1148</v>
      </c>
      <c r="AA116" t="s">
        <v>1149</v>
      </c>
      <c r="AB116" t="s">
        <v>1150</v>
      </c>
    </row>
    <row r="117" spans="1:28">
      <c r="A117" s="108" t="s">
        <v>1137</v>
      </c>
      <c r="B117" s="109" t="s">
        <v>1087</v>
      </c>
      <c r="C117" s="109" t="s">
        <v>1094</v>
      </c>
      <c r="D117" s="109" t="s">
        <v>1096</v>
      </c>
      <c r="E117" s="109" t="s">
        <v>1097</v>
      </c>
      <c r="F117" s="109" t="s">
        <v>1098</v>
      </c>
      <c r="G117" s="109" t="s">
        <v>1099</v>
      </c>
      <c r="H117" s="109" t="s">
        <v>1106</v>
      </c>
      <c r="I117" s="109" t="s">
        <v>1107</v>
      </c>
      <c r="J117" s="109" t="s">
        <v>1108</v>
      </c>
      <c r="K117" s="109" t="s">
        <v>1109</v>
      </c>
      <c r="L117" s="109" t="s">
        <v>1110</v>
      </c>
      <c r="M117" s="109" t="s">
        <v>1111</v>
      </c>
      <c r="N117" s="109" t="s">
        <v>1124</v>
      </c>
      <c r="O117" s="109" t="s">
        <v>1125</v>
      </c>
      <c r="P117" s="109" t="s">
        <v>1126</v>
      </c>
      <c r="Q117" s="109" t="s">
        <v>1127</v>
      </c>
      <c r="R117" s="109" t="s">
        <v>1128</v>
      </c>
      <c r="S117" s="109" t="s">
        <v>1129</v>
      </c>
      <c r="T117" s="109" t="s">
        <v>1130</v>
      </c>
      <c r="U117" s="109" t="s">
        <v>1131</v>
      </c>
      <c r="V117" s="109" t="s">
        <v>1132</v>
      </c>
      <c r="W117" s="109" t="s">
        <v>1133</v>
      </c>
      <c r="X117" s="109" t="s">
        <v>1134</v>
      </c>
      <c r="Y117" s="109" t="s">
        <v>1135</v>
      </c>
      <c r="Z117" t="s">
        <v>1148</v>
      </c>
      <c r="AA117" t="s">
        <v>1149</v>
      </c>
      <c r="AB117" t="s">
        <v>1150</v>
      </c>
    </row>
    <row r="118" spans="1:28">
      <c r="A118" s="108" t="s">
        <v>1140</v>
      </c>
      <c r="B118" s="109" t="s">
        <v>1087</v>
      </c>
      <c r="C118" s="109" t="s">
        <v>1094</v>
      </c>
      <c r="D118" s="109" t="s">
        <v>1096</v>
      </c>
      <c r="E118" s="109" t="s">
        <v>1097</v>
      </c>
      <c r="F118" s="109" t="s">
        <v>1098</v>
      </c>
      <c r="G118" s="109" t="s">
        <v>1099</v>
      </c>
      <c r="H118" s="109" t="s">
        <v>1106</v>
      </c>
      <c r="I118" s="109" t="s">
        <v>1107</v>
      </c>
      <c r="J118" s="109" t="s">
        <v>1108</v>
      </c>
      <c r="K118" s="109" t="s">
        <v>1109</v>
      </c>
      <c r="L118" s="109" t="s">
        <v>1110</v>
      </c>
      <c r="M118" s="109" t="s">
        <v>1111</v>
      </c>
      <c r="N118" s="109" t="s">
        <v>1124</v>
      </c>
      <c r="O118" s="109" t="s">
        <v>1125</v>
      </c>
      <c r="P118" s="109" t="s">
        <v>1126</v>
      </c>
      <c r="Q118" s="109" t="s">
        <v>1127</v>
      </c>
      <c r="R118" s="109" t="s">
        <v>1128</v>
      </c>
      <c r="S118" s="109" t="s">
        <v>1129</v>
      </c>
      <c r="T118" s="109" t="s">
        <v>1130</v>
      </c>
      <c r="U118" s="109" t="s">
        <v>1131</v>
      </c>
      <c r="V118" s="109" t="s">
        <v>1132</v>
      </c>
      <c r="W118" s="109" t="s">
        <v>1133</v>
      </c>
      <c r="X118" s="109" t="s">
        <v>1134</v>
      </c>
      <c r="Y118" s="109" t="s">
        <v>1135</v>
      </c>
      <c r="Z118" t="s">
        <v>1148</v>
      </c>
      <c r="AA118" t="s">
        <v>1149</v>
      </c>
      <c r="AB118" t="s">
        <v>1150</v>
      </c>
    </row>
    <row r="119" spans="1:28">
      <c r="A119" s="108" t="s">
        <v>1142</v>
      </c>
      <c r="B119" s="109" t="s">
        <v>1087</v>
      </c>
      <c r="C119" s="109" t="s">
        <v>1094</v>
      </c>
      <c r="D119" s="109" t="s">
        <v>1096</v>
      </c>
      <c r="E119" s="109" t="s">
        <v>1097</v>
      </c>
      <c r="F119" s="109" t="s">
        <v>1098</v>
      </c>
      <c r="G119" s="109" t="s">
        <v>1099</v>
      </c>
      <c r="H119" s="109" t="s">
        <v>1106</v>
      </c>
      <c r="I119" s="109" t="s">
        <v>1107</v>
      </c>
      <c r="J119" s="109" t="s">
        <v>1108</v>
      </c>
      <c r="K119" s="109" t="s">
        <v>1109</v>
      </c>
      <c r="L119" s="109" t="s">
        <v>1110</v>
      </c>
      <c r="M119" s="109" t="s">
        <v>1111</v>
      </c>
      <c r="N119" s="109" t="s">
        <v>1124</v>
      </c>
      <c r="O119" s="109" t="s">
        <v>1125</v>
      </c>
      <c r="P119" s="109" t="s">
        <v>1126</v>
      </c>
      <c r="Q119" s="109" t="s">
        <v>1127</v>
      </c>
      <c r="R119" s="109" t="s">
        <v>1128</v>
      </c>
      <c r="S119" s="109" t="s">
        <v>1129</v>
      </c>
      <c r="T119" s="109" t="s">
        <v>1130</v>
      </c>
      <c r="U119" s="109" t="s">
        <v>1131</v>
      </c>
      <c r="V119" s="109" t="s">
        <v>1132</v>
      </c>
      <c r="W119" s="109" t="s">
        <v>1133</v>
      </c>
      <c r="X119" s="109" t="s">
        <v>1134</v>
      </c>
      <c r="Y119" s="109" t="s">
        <v>1135</v>
      </c>
      <c r="Z119" t="s">
        <v>1148</v>
      </c>
      <c r="AA119" t="s">
        <v>1149</v>
      </c>
      <c r="AB119" t="s">
        <v>1150</v>
      </c>
    </row>
    <row r="120" spans="1:28">
      <c r="A120" s="108" t="s">
        <v>1143</v>
      </c>
      <c r="B120" s="109" t="s">
        <v>1087</v>
      </c>
      <c r="C120" s="109" t="s">
        <v>1094</v>
      </c>
      <c r="D120" s="109" t="s">
        <v>1096</v>
      </c>
      <c r="E120" s="109" t="s">
        <v>1097</v>
      </c>
      <c r="F120" s="109" t="s">
        <v>1098</v>
      </c>
      <c r="G120" s="109" t="s">
        <v>1099</v>
      </c>
      <c r="H120" s="109" t="s">
        <v>1106</v>
      </c>
      <c r="I120" s="109" t="s">
        <v>1107</v>
      </c>
      <c r="J120" s="109" t="s">
        <v>1108</v>
      </c>
      <c r="K120" s="109" t="s">
        <v>1109</v>
      </c>
      <c r="L120" s="109" t="s">
        <v>1110</v>
      </c>
      <c r="M120" s="109" t="s">
        <v>1111</v>
      </c>
      <c r="N120" s="109" t="s">
        <v>1124</v>
      </c>
      <c r="O120" s="109" t="s">
        <v>1125</v>
      </c>
      <c r="P120" s="109" t="s">
        <v>1126</v>
      </c>
      <c r="Q120" s="109" t="s">
        <v>1127</v>
      </c>
      <c r="R120" s="109" t="s">
        <v>1128</v>
      </c>
      <c r="S120" s="109" t="s">
        <v>1129</v>
      </c>
      <c r="T120" s="109" t="s">
        <v>1130</v>
      </c>
      <c r="U120" s="109" t="s">
        <v>1131</v>
      </c>
      <c r="V120" s="109" t="s">
        <v>1132</v>
      </c>
      <c r="W120" s="109" t="s">
        <v>1133</v>
      </c>
      <c r="X120" s="109" t="s">
        <v>1134</v>
      </c>
      <c r="Y120" s="109" t="s">
        <v>1135</v>
      </c>
      <c r="Z120" t="s">
        <v>1148</v>
      </c>
      <c r="AA120" t="s">
        <v>1149</v>
      </c>
      <c r="AB120" t="s">
        <v>1150</v>
      </c>
    </row>
    <row r="121" spans="1:28">
      <c r="A121" s="108" t="s">
        <v>1145</v>
      </c>
      <c r="B121" s="109" t="s">
        <v>1087</v>
      </c>
      <c r="C121" s="109" t="s">
        <v>1094</v>
      </c>
      <c r="D121" s="109" t="s">
        <v>1096</v>
      </c>
      <c r="E121" s="109" t="s">
        <v>1097</v>
      </c>
      <c r="F121" s="109" t="s">
        <v>1098</v>
      </c>
      <c r="G121" s="109" t="s">
        <v>1099</v>
      </c>
      <c r="H121" s="109" t="s">
        <v>1106</v>
      </c>
      <c r="I121" s="109" t="s">
        <v>1107</v>
      </c>
      <c r="J121" s="109" t="s">
        <v>1108</v>
      </c>
      <c r="K121" s="109" t="s">
        <v>1109</v>
      </c>
      <c r="L121" s="109" t="s">
        <v>1110</v>
      </c>
      <c r="M121" s="109" t="s">
        <v>1111</v>
      </c>
      <c r="N121" s="109" t="s">
        <v>1124</v>
      </c>
      <c r="O121" s="109" t="s">
        <v>1125</v>
      </c>
      <c r="P121" s="109" t="s">
        <v>1126</v>
      </c>
      <c r="Q121" s="109" t="s">
        <v>1127</v>
      </c>
      <c r="R121" s="109" t="s">
        <v>1128</v>
      </c>
      <c r="S121" s="109" t="s">
        <v>1129</v>
      </c>
      <c r="T121" s="109" t="s">
        <v>1130</v>
      </c>
      <c r="U121" s="109" t="s">
        <v>1131</v>
      </c>
      <c r="V121" s="109" t="s">
        <v>1132</v>
      </c>
      <c r="W121" s="109" t="s">
        <v>1133</v>
      </c>
      <c r="X121" s="109" t="s">
        <v>1134</v>
      </c>
      <c r="Y121" s="109" t="s">
        <v>1135</v>
      </c>
      <c r="Z121" t="s">
        <v>1148</v>
      </c>
      <c r="AA121" t="s">
        <v>1149</v>
      </c>
      <c r="AB121" t="s">
        <v>1150</v>
      </c>
    </row>
    <row r="122" spans="1:28">
      <c r="A122" s="108" t="s">
        <v>1147</v>
      </c>
      <c r="B122" s="109" t="s">
        <v>1087</v>
      </c>
      <c r="C122" s="109" t="s">
        <v>1094</v>
      </c>
      <c r="D122" s="109" t="s">
        <v>1096</v>
      </c>
      <c r="E122" s="109" t="s">
        <v>1097</v>
      </c>
      <c r="F122" s="109" t="s">
        <v>1098</v>
      </c>
      <c r="G122" s="109" t="s">
        <v>1099</v>
      </c>
      <c r="H122" s="109" t="s">
        <v>1106</v>
      </c>
      <c r="I122" s="109" t="s">
        <v>1107</v>
      </c>
      <c r="J122" s="109" t="s">
        <v>1108</v>
      </c>
      <c r="K122" s="109" t="s">
        <v>1109</v>
      </c>
      <c r="L122" s="109" t="s">
        <v>1110</v>
      </c>
      <c r="M122" s="109" t="s">
        <v>1111</v>
      </c>
      <c r="N122" s="109" t="s">
        <v>1124</v>
      </c>
      <c r="O122" s="109" t="s">
        <v>1125</v>
      </c>
      <c r="P122" s="109" t="s">
        <v>1126</v>
      </c>
      <c r="Q122" s="109" t="s">
        <v>1127</v>
      </c>
      <c r="R122" s="109" t="s">
        <v>1128</v>
      </c>
      <c r="S122" s="109" t="s">
        <v>1129</v>
      </c>
      <c r="T122" s="109" t="s">
        <v>1130</v>
      </c>
      <c r="U122" s="109" t="s">
        <v>1131</v>
      </c>
      <c r="V122" s="109" t="s">
        <v>1132</v>
      </c>
      <c r="W122" s="109" t="s">
        <v>1133</v>
      </c>
      <c r="X122" s="109" t="s">
        <v>1134</v>
      </c>
      <c r="Y122" s="109" t="s">
        <v>1135</v>
      </c>
      <c r="Z122" t="s">
        <v>1148</v>
      </c>
      <c r="AA122" t="s">
        <v>1149</v>
      </c>
      <c r="AB122" t="s">
        <v>1150</v>
      </c>
    </row>
    <row r="123" spans="1:28">
      <c r="A123" s="108" t="s">
        <v>1152</v>
      </c>
      <c r="B123" s="109" t="s">
        <v>1087</v>
      </c>
      <c r="C123" s="109" t="s">
        <v>1094</v>
      </c>
      <c r="D123" s="109" t="s">
        <v>1096</v>
      </c>
      <c r="E123" s="109" t="s">
        <v>1097</v>
      </c>
      <c r="F123" s="109" t="s">
        <v>1098</v>
      </c>
      <c r="G123" s="109" t="s">
        <v>1099</v>
      </c>
      <c r="H123" s="109" t="s">
        <v>1106</v>
      </c>
      <c r="I123" s="109" t="s">
        <v>1107</v>
      </c>
      <c r="J123" s="109" t="s">
        <v>1108</v>
      </c>
      <c r="K123" s="109" t="s">
        <v>1109</v>
      </c>
      <c r="L123" s="109" t="s">
        <v>1110</v>
      </c>
      <c r="M123" s="109" t="s">
        <v>1111</v>
      </c>
      <c r="N123" s="109" t="s">
        <v>1124</v>
      </c>
      <c r="O123" s="109" t="s">
        <v>1125</v>
      </c>
      <c r="P123" s="109" t="s">
        <v>1126</v>
      </c>
      <c r="Q123" s="109" t="s">
        <v>1127</v>
      </c>
      <c r="R123" s="109" t="s">
        <v>1128</v>
      </c>
      <c r="S123" s="109" t="s">
        <v>1129</v>
      </c>
      <c r="T123" s="109" t="s">
        <v>1130</v>
      </c>
      <c r="U123" s="109" t="s">
        <v>1131</v>
      </c>
      <c r="V123" s="109" t="s">
        <v>1132</v>
      </c>
      <c r="W123" s="109" t="s">
        <v>1133</v>
      </c>
      <c r="X123" s="109" t="s">
        <v>1134</v>
      </c>
      <c r="Y123" s="109" t="s">
        <v>1135</v>
      </c>
      <c r="Z123" t="s">
        <v>1148</v>
      </c>
      <c r="AA123" t="s">
        <v>1149</v>
      </c>
      <c r="AB123" t="s">
        <v>1150</v>
      </c>
    </row>
    <row r="124" spans="1:28">
      <c r="A124" s="108" t="s">
        <v>1154</v>
      </c>
      <c r="B124" s="109" t="s">
        <v>1087</v>
      </c>
      <c r="C124" s="109" t="s">
        <v>1094</v>
      </c>
      <c r="D124" s="109" t="s">
        <v>1096</v>
      </c>
      <c r="E124" s="109" t="s">
        <v>1097</v>
      </c>
      <c r="F124" s="109" t="s">
        <v>1098</v>
      </c>
      <c r="G124" s="109" t="s">
        <v>1099</v>
      </c>
      <c r="H124" s="109" t="s">
        <v>1106</v>
      </c>
      <c r="I124" s="109" t="s">
        <v>1107</v>
      </c>
      <c r="J124" s="109" t="s">
        <v>1108</v>
      </c>
      <c r="K124" s="109" t="s">
        <v>1109</v>
      </c>
      <c r="L124" s="109" t="s">
        <v>1110</v>
      </c>
      <c r="M124" s="109" t="s">
        <v>1111</v>
      </c>
      <c r="N124" s="109" t="s">
        <v>1124</v>
      </c>
      <c r="O124" s="109" t="s">
        <v>1125</v>
      </c>
      <c r="P124" s="109" t="s">
        <v>1126</v>
      </c>
      <c r="Q124" s="109" t="s">
        <v>1127</v>
      </c>
      <c r="R124" s="109" t="s">
        <v>1128</v>
      </c>
      <c r="S124" s="109" t="s">
        <v>1129</v>
      </c>
      <c r="T124" s="109" t="s">
        <v>1130</v>
      </c>
      <c r="U124" s="109" t="s">
        <v>1131</v>
      </c>
      <c r="V124" s="109" t="s">
        <v>1132</v>
      </c>
      <c r="W124" s="109" t="s">
        <v>1133</v>
      </c>
      <c r="X124" s="109" t="s">
        <v>1134</v>
      </c>
      <c r="Y124" s="109" t="s">
        <v>1135</v>
      </c>
      <c r="Z124" t="s">
        <v>1148</v>
      </c>
      <c r="AA124" t="s">
        <v>1149</v>
      </c>
      <c r="AB124" t="s">
        <v>1150</v>
      </c>
    </row>
    <row r="125" spans="1:28">
      <c r="A125" s="108" t="s">
        <v>1156</v>
      </c>
      <c r="B125" s="109" t="s">
        <v>1087</v>
      </c>
      <c r="C125" s="109" t="s">
        <v>1094</v>
      </c>
      <c r="D125" s="109" t="s">
        <v>1096</v>
      </c>
      <c r="E125" s="109" t="s">
        <v>1097</v>
      </c>
      <c r="F125" s="109" t="s">
        <v>1098</v>
      </c>
      <c r="G125" s="109" t="s">
        <v>1099</v>
      </c>
      <c r="H125" s="109" t="s">
        <v>1106</v>
      </c>
      <c r="I125" s="109" t="s">
        <v>1107</v>
      </c>
      <c r="J125" s="109" t="s">
        <v>1108</v>
      </c>
      <c r="K125" s="109" t="s">
        <v>1109</v>
      </c>
      <c r="L125" s="109" t="s">
        <v>1110</v>
      </c>
      <c r="M125" s="109" t="s">
        <v>1111</v>
      </c>
      <c r="N125" s="109" t="s">
        <v>1124</v>
      </c>
      <c r="O125" s="109" t="s">
        <v>1125</v>
      </c>
      <c r="P125" s="109" t="s">
        <v>1126</v>
      </c>
      <c r="Q125" s="109" t="s">
        <v>1127</v>
      </c>
      <c r="R125" s="109" t="s">
        <v>1128</v>
      </c>
      <c r="S125" s="109" t="s">
        <v>1129</v>
      </c>
      <c r="T125" s="109" t="s">
        <v>1130</v>
      </c>
      <c r="U125" s="109" t="s">
        <v>1131</v>
      </c>
      <c r="V125" s="109" t="s">
        <v>1132</v>
      </c>
      <c r="W125" s="109" t="s">
        <v>1133</v>
      </c>
      <c r="X125" s="109" t="s">
        <v>1134</v>
      </c>
      <c r="Y125" s="109" t="s">
        <v>1135</v>
      </c>
      <c r="Z125" t="s">
        <v>1148</v>
      </c>
      <c r="AA125" t="s">
        <v>1149</v>
      </c>
      <c r="AB125" t="s">
        <v>1150</v>
      </c>
    </row>
    <row r="126" spans="1:28">
      <c r="A126" s="108" t="s">
        <v>1163</v>
      </c>
    </row>
    <row r="127" spans="1:28">
      <c r="A127" s="108" t="s">
        <v>1164</v>
      </c>
    </row>
    <row r="128" spans="1:28">
      <c r="A128" s="108" t="s">
        <v>1165</v>
      </c>
    </row>
    <row r="129" spans="1:8">
      <c r="A129" s="108" t="s">
        <v>1166</v>
      </c>
    </row>
    <row r="130" spans="1:8">
      <c r="A130" s="108" t="s">
        <v>1167</v>
      </c>
    </row>
    <row r="131" spans="1:8">
      <c r="A131" s="108" t="s">
        <v>1168</v>
      </c>
    </row>
    <row r="132" spans="1:8">
      <c r="A132" s="108" t="s">
        <v>1170</v>
      </c>
    </row>
    <row r="133" spans="1:8">
      <c r="A133" s="108" t="s">
        <v>1172</v>
      </c>
    </row>
    <row r="134" spans="1:8">
      <c r="A134" s="108" t="s">
        <v>1174</v>
      </c>
    </row>
    <row r="135" spans="1:8">
      <c r="A135" s="108" t="s">
        <v>1181</v>
      </c>
      <c r="B135" s="109" t="s">
        <v>1192</v>
      </c>
      <c r="C135" s="109" t="s">
        <v>1194</v>
      </c>
      <c r="D135" s="109" t="s">
        <v>1195</v>
      </c>
      <c r="E135" s="109" t="s">
        <v>1196</v>
      </c>
      <c r="F135" s="109" t="s">
        <v>1200</v>
      </c>
      <c r="G135" s="109" t="s">
        <v>1205</v>
      </c>
      <c r="H135" s="109" t="s">
        <v>1206</v>
      </c>
    </row>
    <row r="136" spans="1:8">
      <c r="A136" s="108" t="s">
        <v>1183</v>
      </c>
      <c r="B136" s="109" t="s">
        <v>1192</v>
      </c>
      <c r="C136" s="109" t="s">
        <v>1194</v>
      </c>
      <c r="D136" s="109" t="s">
        <v>1195</v>
      </c>
      <c r="E136" s="109" t="s">
        <v>1196</v>
      </c>
      <c r="F136" s="109" t="s">
        <v>1200</v>
      </c>
      <c r="G136" s="109" t="s">
        <v>1205</v>
      </c>
      <c r="H136" s="109" t="s">
        <v>1206</v>
      </c>
    </row>
    <row r="137" spans="1:8">
      <c r="A137" s="108" t="s">
        <v>1185</v>
      </c>
      <c r="B137" s="109" t="s">
        <v>1192</v>
      </c>
      <c r="C137" s="109" t="s">
        <v>1194</v>
      </c>
      <c r="D137" s="109" t="s">
        <v>1195</v>
      </c>
      <c r="E137" s="109" t="s">
        <v>1196</v>
      </c>
      <c r="F137" s="109" t="s">
        <v>1200</v>
      </c>
      <c r="G137" s="109" t="s">
        <v>1205</v>
      </c>
      <c r="H137" s="109" t="s">
        <v>1206</v>
      </c>
    </row>
    <row r="138" spans="1:8">
      <c r="A138" s="108" t="s">
        <v>1186</v>
      </c>
      <c r="B138" s="109" t="s">
        <v>1192</v>
      </c>
      <c r="C138" s="109" t="s">
        <v>1194</v>
      </c>
      <c r="D138" s="109" t="s">
        <v>1195</v>
      </c>
      <c r="E138" s="109" t="s">
        <v>1196</v>
      </c>
      <c r="F138" s="109" t="s">
        <v>1200</v>
      </c>
      <c r="G138" s="109" t="s">
        <v>1205</v>
      </c>
      <c r="H138" s="109" t="s">
        <v>1206</v>
      </c>
    </row>
    <row r="139" spans="1:8">
      <c r="A139" s="108" t="s">
        <v>1188</v>
      </c>
      <c r="B139" s="109" t="s">
        <v>1192</v>
      </c>
      <c r="C139" s="109" t="s">
        <v>1194</v>
      </c>
      <c r="D139" s="109" t="s">
        <v>1195</v>
      </c>
      <c r="E139" s="109" t="s">
        <v>1196</v>
      </c>
      <c r="F139" s="109" t="s">
        <v>1200</v>
      </c>
      <c r="G139" s="109" t="s">
        <v>1205</v>
      </c>
      <c r="H139" s="109" t="s">
        <v>1206</v>
      </c>
    </row>
    <row r="140" spans="1:8">
      <c r="A140" s="108" t="s">
        <v>1189</v>
      </c>
      <c r="B140" s="109" t="s">
        <v>1192</v>
      </c>
      <c r="C140" s="109" t="s">
        <v>1194</v>
      </c>
      <c r="D140" s="109" t="s">
        <v>1195</v>
      </c>
      <c r="E140" s="109" t="s">
        <v>1196</v>
      </c>
      <c r="F140" s="109" t="s">
        <v>1200</v>
      </c>
      <c r="G140" s="109" t="s">
        <v>1205</v>
      </c>
      <c r="H140" s="109" t="s">
        <v>1206</v>
      </c>
    </row>
    <row r="141" spans="1:8">
      <c r="A141" s="108" t="s">
        <v>1191</v>
      </c>
      <c r="B141" s="109" t="s">
        <v>1192</v>
      </c>
      <c r="C141" s="109" t="s">
        <v>1194</v>
      </c>
      <c r="D141" s="109" t="s">
        <v>1195</v>
      </c>
      <c r="E141" s="109" t="s">
        <v>1196</v>
      </c>
      <c r="F141" s="109" t="s">
        <v>1200</v>
      </c>
      <c r="G141" s="109" t="s">
        <v>1205</v>
      </c>
      <c r="H141" s="109" t="s">
        <v>1206</v>
      </c>
    </row>
    <row r="142" spans="1:8">
      <c r="A142" s="108" t="s">
        <v>1214</v>
      </c>
      <c r="B142" s="109" t="s">
        <v>1192</v>
      </c>
      <c r="C142" s="109" t="s">
        <v>1194</v>
      </c>
      <c r="D142" s="109" t="s">
        <v>1195</v>
      </c>
      <c r="E142" s="109" t="s">
        <v>1196</v>
      </c>
      <c r="F142" s="109" t="s">
        <v>1200</v>
      </c>
      <c r="G142" s="109" t="s">
        <v>1205</v>
      </c>
      <c r="H142" s="109" t="s">
        <v>1206</v>
      </c>
    </row>
    <row r="143" spans="1:8">
      <c r="A143" s="108" t="s">
        <v>1215</v>
      </c>
      <c r="B143" s="109" t="s">
        <v>1192</v>
      </c>
      <c r="C143" s="109" t="s">
        <v>1194</v>
      </c>
      <c r="D143" s="109" t="s">
        <v>1195</v>
      </c>
      <c r="E143" s="109" t="s">
        <v>1196</v>
      </c>
      <c r="F143" s="109" t="s">
        <v>1200</v>
      </c>
      <c r="G143" s="109" t="s">
        <v>1205</v>
      </c>
      <c r="H143" s="109" t="s">
        <v>1206</v>
      </c>
    </row>
    <row r="144" spans="1:8">
      <c r="A144" s="108" t="s">
        <v>1216</v>
      </c>
      <c r="B144" s="109" t="s">
        <v>1192</v>
      </c>
      <c r="C144" s="109" t="s">
        <v>1194</v>
      </c>
      <c r="D144" s="109" t="s">
        <v>1195</v>
      </c>
      <c r="E144" s="109" t="s">
        <v>1196</v>
      </c>
      <c r="F144" s="109" t="s">
        <v>1200</v>
      </c>
      <c r="G144" s="109" t="s">
        <v>1205</v>
      </c>
      <c r="H144" s="109" t="s">
        <v>1206</v>
      </c>
    </row>
    <row r="145" spans="1:8">
      <c r="A145" s="108" t="s">
        <v>1208</v>
      </c>
      <c r="B145" s="109" t="s">
        <v>1192</v>
      </c>
      <c r="C145" s="109" t="s">
        <v>1194</v>
      </c>
      <c r="D145" s="109" t="s">
        <v>1195</v>
      </c>
      <c r="E145" s="109" t="s">
        <v>1196</v>
      </c>
      <c r="F145" s="109" t="s">
        <v>1200</v>
      </c>
      <c r="G145" s="109" t="s">
        <v>1205</v>
      </c>
      <c r="H145" s="109" t="s">
        <v>1206</v>
      </c>
    </row>
    <row r="146" spans="1:8">
      <c r="A146" s="108" t="s">
        <v>1210</v>
      </c>
      <c r="B146" s="109" t="s">
        <v>1192</v>
      </c>
      <c r="C146" s="109" t="s">
        <v>1194</v>
      </c>
      <c r="D146" s="109" t="s">
        <v>1195</v>
      </c>
      <c r="E146" s="109" t="s">
        <v>1196</v>
      </c>
      <c r="F146" s="109" t="s">
        <v>1200</v>
      </c>
      <c r="G146" s="109" t="s">
        <v>1205</v>
      </c>
      <c r="H146" s="109" t="s">
        <v>1206</v>
      </c>
    </row>
    <row r="147" spans="1:8">
      <c r="A147" s="108" t="s">
        <v>1212</v>
      </c>
      <c r="B147" s="109" t="s">
        <v>1192</v>
      </c>
      <c r="C147" s="109" t="s">
        <v>1194</v>
      </c>
      <c r="D147" s="109" t="s">
        <v>1195</v>
      </c>
      <c r="E147" s="109" t="s">
        <v>1196</v>
      </c>
      <c r="F147" s="109" t="s">
        <v>1200</v>
      </c>
      <c r="G147" s="109" t="s">
        <v>1205</v>
      </c>
      <c r="H147" s="109" t="s">
        <v>1206</v>
      </c>
    </row>
    <row r="148" spans="1:8">
      <c r="A148" s="108" t="s">
        <v>1219</v>
      </c>
      <c r="B148" s="109" t="s">
        <v>1192</v>
      </c>
      <c r="C148" s="109" t="s">
        <v>1194</v>
      </c>
      <c r="D148" s="109" t="s">
        <v>1195</v>
      </c>
      <c r="E148" s="109" t="s">
        <v>1196</v>
      </c>
      <c r="F148" s="109" t="s">
        <v>1200</v>
      </c>
      <c r="G148" s="109" t="s">
        <v>1205</v>
      </c>
      <c r="H148" s="109" t="s">
        <v>1206</v>
      </c>
    </row>
    <row r="149" spans="1:8">
      <c r="A149" s="108" t="s">
        <v>1221</v>
      </c>
      <c r="B149" s="109" t="s">
        <v>1192</v>
      </c>
      <c r="C149" s="109" t="s">
        <v>1194</v>
      </c>
      <c r="D149" s="109" t="s">
        <v>1195</v>
      </c>
      <c r="E149" s="109" t="s">
        <v>1196</v>
      </c>
      <c r="F149" s="109" t="s">
        <v>1200</v>
      </c>
      <c r="G149" s="109" t="s">
        <v>1205</v>
      </c>
      <c r="H149" s="109" t="s">
        <v>1206</v>
      </c>
    </row>
    <row r="150" spans="1:8">
      <c r="A150" s="108" t="s">
        <v>1231</v>
      </c>
    </row>
    <row r="151" spans="1:8">
      <c r="A151" s="108" t="s">
        <v>1233</v>
      </c>
    </row>
    <row r="152" spans="1:8">
      <c r="A152" s="108" t="s">
        <v>1234</v>
      </c>
    </row>
    <row r="153" spans="1:8">
      <c r="A153" s="108" t="s">
        <v>1237</v>
      </c>
    </row>
    <row r="154" spans="1:8">
      <c r="A154" s="108" t="s">
        <v>1239</v>
      </c>
    </row>
    <row r="155" spans="1:8">
      <c r="A155" s="108" t="s">
        <v>1240</v>
      </c>
    </row>
    <row r="156" spans="1:8">
      <c r="A156" s="108" t="s">
        <v>1251</v>
      </c>
    </row>
    <row r="157" spans="1:8">
      <c r="A157" s="108" t="s">
        <v>1252</v>
      </c>
    </row>
    <row r="158" spans="1:8">
      <c r="A158" s="108" t="s">
        <v>1254</v>
      </c>
    </row>
    <row r="159" spans="1:8">
      <c r="A159" s="108" t="s">
        <v>1255</v>
      </c>
    </row>
    <row r="160" spans="1:8">
      <c r="A160" s="108" t="s">
        <v>1256</v>
      </c>
    </row>
    <row r="161" spans="1:1">
      <c r="A161" s="108" t="s">
        <v>1257</v>
      </c>
    </row>
    <row r="162" spans="1:1">
      <c r="A162" s="108" t="s">
        <v>1245</v>
      </c>
    </row>
    <row r="163" spans="1:1">
      <c r="A163" s="108" t="s">
        <v>1247</v>
      </c>
    </row>
    <row r="164" spans="1:1">
      <c r="A164" s="108" t="s">
        <v>1249</v>
      </c>
    </row>
    <row r="165" spans="1:1">
      <c r="A165" s="108" t="s">
        <v>1261</v>
      </c>
    </row>
    <row r="166" spans="1:1">
      <c r="A166" s="108" t="s">
        <v>1263</v>
      </c>
    </row>
    <row r="167" spans="1:1">
      <c r="A167" s="108" t="s">
        <v>1269</v>
      </c>
    </row>
    <row r="168" spans="1:1">
      <c r="A168" s="108" t="s">
        <v>1271</v>
      </c>
    </row>
    <row r="169" spans="1:1">
      <c r="A169" s="108" t="s">
        <v>1272</v>
      </c>
    </row>
    <row r="170" spans="1:1">
      <c r="A170" s="108" t="s">
        <v>1273</v>
      </c>
    </row>
    <row r="171" spans="1:1">
      <c r="A171" s="108" t="s">
        <v>1274</v>
      </c>
    </row>
    <row r="172" spans="1:1">
      <c r="A172" s="108" t="s">
        <v>1276</v>
      </c>
    </row>
    <row r="173" spans="1:1">
      <c r="A173" s="108" t="s">
        <v>1278</v>
      </c>
    </row>
    <row r="174" spans="1:1">
      <c r="A174" s="108" t="s">
        <v>1280</v>
      </c>
    </row>
    <row r="175" spans="1:1">
      <c r="A175" s="108" t="s">
        <v>1281</v>
      </c>
    </row>
    <row r="176" spans="1:1">
      <c r="A176" s="108" t="s">
        <v>1287</v>
      </c>
    </row>
    <row r="177" spans="1:1">
      <c r="A177" s="108" t="s">
        <v>1299</v>
      </c>
    </row>
    <row r="178" spans="1:1">
      <c r="A178" s="108" t="s">
        <v>1301</v>
      </c>
    </row>
    <row r="179" spans="1:1">
      <c r="A179" s="108" t="s">
        <v>1302</v>
      </c>
    </row>
    <row r="180" spans="1:1">
      <c r="A180" s="108" t="s">
        <v>1304</v>
      </c>
    </row>
    <row r="181" spans="1:1">
      <c r="A181" s="108" t="s">
        <v>1306</v>
      </c>
    </row>
    <row r="182" spans="1:1">
      <c r="A182" s="108" t="s">
        <v>1307</v>
      </c>
    </row>
    <row r="183" spans="1:1">
      <c r="A183" s="108" t="s">
        <v>1293</v>
      </c>
    </row>
    <row r="184" spans="1:1">
      <c r="A184" s="108" t="s">
        <v>1295</v>
      </c>
    </row>
    <row r="185" spans="1:1">
      <c r="A185" s="108" t="s">
        <v>1297</v>
      </c>
    </row>
    <row r="186" spans="1:1">
      <c r="A186" s="108" t="s">
        <v>1310</v>
      </c>
    </row>
    <row r="187" spans="1:1">
      <c r="A187" s="108" t="s">
        <v>1312</v>
      </c>
    </row>
    <row r="188" spans="1:1">
      <c r="A188" s="108" t="s">
        <v>1313</v>
      </c>
    </row>
    <row r="189" spans="1:1">
      <c r="A189" s="108" t="s">
        <v>1349</v>
      </c>
    </row>
    <row r="190" spans="1:1">
      <c r="A190" s="108" t="s">
        <v>1350</v>
      </c>
    </row>
    <row r="191" spans="1:1">
      <c r="A191" s="108" t="s">
        <v>1351</v>
      </c>
    </row>
    <row r="192" spans="1:1">
      <c r="A192" s="108" t="s">
        <v>1352</v>
      </c>
    </row>
    <row r="193" spans="1:1">
      <c r="A193" s="108" t="s">
        <v>1353</v>
      </c>
    </row>
    <row r="194" spans="1:1">
      <c r="A194" s="108" t="s">
        <v>1354</v>
      </c>
    </row>
    <row r="195" spans="1:1">
      <c r="A195" s="108" t="s">
        <v>1343</v>
      </c>
    </row>
    <row r="196" spans="1:1">
      <c r="A196" s="108" t="s">
        <v>1345</v>
      </c>
    </row>
    <row r="197" spans="1:1">
      <c r="A197" s="108" t="s">
        <v>1347</v>
      </c>
    </row>
    <row r="198" spans="1:1">
      <c r="A198" s="108" t="s">
        <v>1356</v>
      </c>
    </row>
    <row r="199" spans="1:1">
      <c r="A199" s="108" t="s">
        <v>1358</v>
      </c>
    </row>
    <row r="200" spans="1:1">
      <c r="A200" s="108" t="s">
        <v>1360</v>
      </c>
    </row>
    <row r="201" spans="1:1">
      <c r="A201" s="108" t="s">
        <v>1367</v>
      </c>
    </row>
    <row r="202" spans="1:1">
      <c r="A202" s="108" t="s">
        <v>1370</v>
      </c>
    </row>
    <row r="203" spans="1:1">
      <c r="A203" s="108" t="s">
        <v>1371</v>
      </c>
    </row>
    <row r="204" spans="1:1">
      <c r="A204" s="108" t="s">
        <v>1373</v>
      </c>
    </row>
    <row r="205" spans="1:1">
      <c r="A205" s="108" t="s">
        <v>1374</v>
      </c>
    </row>
    <row r="206" spans="1:1">
      <c r="A206" s="108" t="s">
        <v>1375</v>
      </c>
    </row>
    <row r="207" spans="1:1">
      <c r="A207" s="108" t="s">
        <v>1381</v>
      </c>
    </row>
    <row r="208" spans="1:1">
      <c r="A208" s="108" t="s">
        <v>1383</v>
      </c>
    </row>
    <row r="209" spans="1:1">
      <c r="A209" s="108" t="s">
        <v>1385</v>
      </c>
    </row>
    <row r="210" spans="1:1">
      <c r="A210" s="108" t="s">
        <v>1387</v>
      </c>
    </row>
    <row r="211" spans="1:1">
      <c r="A211" s="108" t="s">
        <v>1390</v>
      </c>
    </row>
    <row r="212" spans="1:1">
      <c r="A212" s="108" t="s">
        <v>1391</v>
      </c>
    </row>
    <row r="213" spans="1:1">
      <c r="A213" s="108" t="s">
        <v>1393</v>
      </c>
    </row>
    <row r="214" spans="1:1">
      <c r="A214" s="108" t="s">
        <v>1394</v>
      </c>
    </row>
    <row r="215" spans="1:1">
      <c r="A215" s="108" t="s">
        <v>1395</v>
      </c>
    </row>
    <row r="216" spans="1:1">
      <c r="A216" s="108" t="s">
        <v>1326</v>
      </c>
    </row>
    <row r="217" spans="1:1">
      <c r="A217" s="108" t="s">
        <v>1328</v>
      </c>
    </row>
    <row r="218" spans="1:1">
      <c r="A218" s="108" t="s">
        <v>1330</v>
      </c>
    </row>
    <row r="219" spans="1:1">
      <c r="A219" s="108" t="s">
        <v>1320</v>
      </c>
    </row>
    <row r="220" spans="1:1">
      <c r="A220" s="108" t="s">
        <v>1322</v>
      </c>
    </row>
    <row r="221" spans="1:1">
      <c r="A221" s="108" t="s">
        <v>1324</v>
      </c>
    </row>
    <row r="222" spans="1:1">
      <c r="A222" s="108" t="s">
        <v>4118</v>
      </c>
    </row>
    <row r="223" spans="1:1">
      <c r="A223" s="108" t="s">
        <v>4122</v>
      </c>
    </row>
    <row r="224" spans="1:1">
      <c r="A224" s="108" t="s">
        <v>4126</v>
      </c>
    </row>
    <row r="225" spans="1:1">
      <c r="A225" s="108" t="s">
        <v>1334</v>
      </c>
    </row>
    <row r="226" spans="1:1">
      <c r="A226" s="108" t="s">
        <v>1336</v>
      </c>
    </row>
    <row r="227" spans="1:1">
      <c r="A227" s="108" t="s">
        <v>1338</v>
      </c>
    </row>
  </sheetData>
  <autoFilter ref="A1:Y1" xr:uid="{7F496AFC-8C8B-4181-B95F-043E140237DA}"/>
  <conditionalFormatting sqref="A1">
    <cfRule type="duplicateValues" dxfId="13" priority="2"/>
  </conditionalFormatting>
  <conditionalFormatting sqref="A1:A1048576">
    <cfRule type="duplicateValues" dxfId="12"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3D2BC-E38A-497B-A86B-B2620415D0B2}">
  <sheetPr codeName="Sheet16"/>
  <dimension ref="A1:BM51"/>
  <sheetViews>
    <sheetView workbookViewId="0">
      <pane xSplit="1" ySplit="2" topLeftCell="B32" activePane="bottomRight" state="frozen"/>
      <selection pane="topRight" activeCell="B1" sqref="B1"/>
      <selection pane="bottomLeft" activeCell="A3" sqref="A3"/>
      <selection pane="bottomRight" activeCell="C52" sqref="C52"/>
    </sheetView>
  </sheetViews>
  <sheetFormatPr baseColWidth="10" defaultColWidth="8.83203125" defaultRowHeight="13"/>
  <cols>
    <col min="1" max="1" width="15.83203125" customWidth="1"/>
    <col min="2" max="2" width="19.1640625" customWidth="1"/>
    <col min="3" max="3" width="16.6640625" customWidth="1"/>
    <col min="4" max="4" width="18" bestFit="1" customWidth="1"/>
    <col min="5" max="65" width="15.5" customWidth="1"/>
  </cols>
  <sheetData>
    <row r="1" spans="1:65">
      <c r="B1" s="320" t="s">
        <v>534</v>
      </c>
      <c r="C1" s="320"/>
      <c r="D1" s="320"/>
    </row>
    <row r="2" spans="1:65">
      <c r="A2" s="135" t="s">
        <v>445</v>
      </c>
      <c r="B2" s="136" t="s">
        <v>509</v>
      </c>
      <c r="C2" s="135" t="s">
        <v>446</v>
      </c>
      <c r="D2" s="135" t="s">
        <v>447</v>
      </c>
      <c r="E2" s="135" t="s">
        <v>448</v>
      </c>
      <c r="F2" s="135" t="s">
        <v>449</v>
      </c>
      <c r="G2" s="135" t="s">
        <v>450</v>
      </c>
      <c r="H2" s="135" t="s">
        <v>451</v>
      </c>
      <c r="I2" s="135" t="s">
        <v>452</v>
      </c>
      <c r="J2" s="135" t="s">
        <v>453</v>
      </c>
      <c r="K2" s="135" t="s">
        <v>454</v>
      </c>
      <c r="L2" s="135" t="s">
        <v>455</v>
      </c>
      <c r="M2" s="135" t="s">
        <v>456</v>
      </c>
      <c r="N2" s="135" t="s">
        <v>457</v>
      </c>
      <c r="O2" s="135" t="s">
        <v>458</v>
      </c>
      <c r="P2" s="135" t="s">
        <v>459</v>
      </c>
      <c r="Q2" s="135" t="s">
        <v>460</v>
      </c>
      <c r="R2" s="135" t="s">
        <v>461</v>
      </c>
      <c r="S2" s="135" t="s">
        <v>462</v>
      </c>
      <c r="T2" s="135" t="s">
        <v>463</v>
      </c>
      <c r="U2" s="135" t="s">
        <v>464</v>
      </c>
      <c r="V2" s="135" t="s">
        <v>465</v>
      </c>
      <c r="W2" s="135" t="s">
        <v>466</v>
      </c>
      <c r="X2" s="135" t="s">
        <v>467</v>
      </c>
      <c r="Y2" s="135" t="s">
        <v>468</v>
      </c>
      <c r="Z2" s="135" t="s">
        <v>469</v>
      </c>
      <c r="AA2" s="135" t="s">
        <v>470</v>
      </c>
      <c r="AB2" s="135" t="s">
        <v>471</v>
      </c>
      <c r="AC2" s="135" t="s">
        <v>472</v>
      </c>
      <c r="AD2" s="135" t="s">
        <v>473</v>
      </c>
      <c r="AE2" s="135" t="s">
        <v>474</v>
      </c>
      <c r="AF2" s="135" t="s">
        <v>475</v>
      </c>
      <c r="AG2" s="135" t="s">
        <v>476</v>
      </c>
      <c r="AH2" s="135" t="s">
        <v>477</v>
      </c>
      <c r="AI2" s="135" t="s">
        <v>478</v>
      </c>
      <c r="AJ2" s="135" t="s">
        <v>479</v>
      </c>
      <c r="AK2" s="135" t="s">
        <v>480</v>
      </c>
      <c r="AL2" s="135" t="s">
        <v>481</v>
      </c>
      <c r="AM2" s="135" t="s">
        <v>482</v>
      </c>
      <c r="AN2" s="135" t="s">
        <v>483</v>
      </c>
      <c r="AO2" s="135" t="s">
        <v>484</v>
      </c>
      <c r="AP2" s="135" t="s">
        <v>485</v>
      </c>
      <c r="AQ2" s="135" t="s">
        <v>486</v>
      </c>
      <c r="AR2" s="135" t="s">
        <v>487</v>
      </c>
      <c r="AS2" s="135" t="s">
        <v>488</v>
      </c>
      <c r="AT2" s="135" t="s">
        <v>489</v>
      </c>
      <c r="AU2" s="135" t="s">
        <v>490</v>
      </c>
      <c r="AV2" s="135" t="s">
        <v>491</v>
      </c>
      <c r="AW2" s="135" t="s">
        <v>492</v>
      </c>
      <c r="AX2" s="135" t="s">
        <v>493</v>
      </c>
      <c r="AY2" s="135" t="s">
        <v>494</v>
      </c>
      <c r="AZ2" s="135" t="s">
        <v>495</v>
      </c>
      <c r="BA2" s="135" t="s">
        <v>496</v>
      </c>
      <c r="BB2" s="135" t="s">
        <v>497</v>
      </c>
      <c r="BC2" s="135" t="s">
        <v>498</v>
      </c>
      <c r="BD2" s="135" t="s">
        <v>499</v>
      </c>
      <c r="BE2" s="135" t="s">
        <v>500</v>
      </c>
      <c r="BF2" s="135" t="s">
        <v>501</v>
      </c>
      <c r="BG2" s="135" t="s">
        <v>502</v>
      </c>
      <c r="BH2" s="135" t="s">
        <v>503</v>
      </c>
      <c r="BI2" s="135" t="s">
        <v>504</v>
      </c>
      <c r="BJ2" s="135" t="s">
        <v>505</v>
      </c>
      <c r="BK2" s="135" t="s">
        <v>506</v>
      </c>
      <c r="BL2" s="135" t="s">
        <v>507</v>
      </c>
      <c r="BM2" s="135" t="s">
        <v>508</v>
      </c>
    </row>
    <row r="3" spans="1:65">
      <c r="A3" t="s">
        <v>748</v>
      </c>
    </row>
    <row r="4" spans="1:65">
      <c r="A4" t="s">
        <v>771</v>
      </c>
    </row>
    <row r="5" spans="1:65">
      <c r="A5" t="s">
        <v>779</v>
      </c>
    </row>
    <row r="6" spans="1:65">
      <c r="A6" t="s">
        <v>790</v>
      </c>
      <c r="B6" t="s">
        <v>790</v>
      </c>
    </row>
    <row r="7" spans="1:65">
      <c r="A7" t="s">
        <v>836</v>
      </c>
      <c r="B7" t="s">
        <v>790</v>
      </c>
    </row>
    <row r="8" spans="1:65">
      <c r="A8" t="s">
        <v>859</v>
      </c>
      <c r="B8" t="s">
        <v>790</v>
      </c>
    </row>
    <row r="9" spans="1:65">
      <c r="A9" t="s">
        <v>869</v>
      </c>
      <c r="B9" t="s">
        <v>869</v>
      </c>
    </row>
    <row r="10" spans="1:65">
      <c r="A10" t="s">
        <v>892</v>
      </c>
      <c r="B10" t="s">
        <v>869</v>
      </c>
    </row>
    <row r="11" spans="1:65">
      <c r="A11" t="s">
        <v>906</v>
      </c>
      <c r="B11" t="s">
        <v>869</v>
      </c>
    </row>
    <row r="12" spans="1:65">
      <c r="A12" t="s">
        <v>914</v>
      </c>
      <c r="B12" t="s">
        <v>932</v>
      </c>
    </row>
    <row r="13" spans="1:65">
      <c r="A13" t="s">
        <v>932</v>
      </c>
      <c r="B13" t="s">
        <v>932</v>
      </c>
    </row>
    <row r="14" spans="1:65">
      <c r="A14" t="s">
        <v>949</v>
      </c>
      <c r="B14" t="s">
        <v>932</v>
      </c>
    </row>
    <row r="15" spans="1:65">
      <c r="A15" t="s">
        <v>957</v>
      </c>
    </row>
    <row r="16" spans="1:65">
      <c r="A16" t="s">
        <v>984</v>
      </c>
    </row>
    <row r="17" spans="1:5">
      <c r="A17" t="s">
        <v>990</v>
      </c>
    </row>
    <row r="18" spans="1:5">
      <c r="A18" t="s">
        <v>1012</v>
      </c>
    </row>
    <row r="19" spans="1:5">
      <c r="A19" t="s">
        <v>1020</v>
      </c>
    </row>
    <row r="20" spans="1:5">
      <c r="A20" t="s">
        <v>1039</v>
      </c>
    </row>
    <row r="21" spans="1:5">
      <c r="A21" t="s">
        <v>1045</v>
      </c>
    </row>
    <row r="22" spans="1:5">
      <c r="A22" t="s">
        <v>1058</v>
      </c>
    </row>
    <row r="23" spans="1:5">
      <c r="A23" t="s">
        <v>1064</v>
      </c>
      <c r="B23" t="s">
        <v>1076</v>
      </c>
      <c r="C23" t="s">
        <v>1100</v>
      </c>
      <c r="D23" t="s">
        <v>1113</v>
      </c>
      <c r="E23" t="s">
        <v>1136</v>
      </c>
    </row>
    <row r="24" spans="1:5">
      <c r="A24" t="s">
        <v>1076</v>
      </c>
      <c r="B24" t="s">
        <v>1076</v>
      </c>
      <c r="C24" t="s">
        <v>1100</v>
      </c>
      <c r="D24" t="s">
        <v>1113</v>
      </c>
      <c r="E24" t="s">
        <v>1136</v>
      </c>
    </row>
    <row r="25" spans="1:5">
      <c r="A25" t="s">
        <v>1100</v>
      </c>
      <c r="B25" t="s">
        <v>1076</v>
      </c>
      <c r="C25" t="s">
        <v>1100</v>
      </c>
      <c r="D25" t="s">
        <v>1113</v>
      </c>
      <c r="E25" t="s">
        <v>1136</v>
      </c>
    </row>
    <row r="26" spans="1:5">
      <c r="A26" t="s">
        <v>1113</v>
      </c>
      <c r="B26" t="s">
        <v>1076</v>
      </c>
      <c r="C26" t="s">
        <v>1100</v>
      </c>
      <c r="D26" t="s">
        <v>1113</v>
      </c>
      <c r="E26" t="s">
        <v>1136</v>
      </c>
    </row>
    <row r="27" spans="1:5">
      <c r="A27" t="s">
        <v>1136</v>
      </c>
      <c r="B27" t="s">
        <v>1076</v>
      </c>
      <c r="C27" t="s">
        <v>1100</v>
      </c>
      <c r="D27" t="s">
        <v>1113</v>
      </c>
      <c r="E27" t="s">
        <v>1136</v>
      </c>
    </row>
    <row r="28" spans="1:5">
      <c r="A28" t="s">
        <v>1151</v>
      </c>
      <c r="B28" t="s">
        <v>1076</v>
      </c>
      <c r="C28" t="s">
        <v>1100</v>
      </c>
      <c r="D28" t="s">
        <v>1113</v>
      </c>
      <c r="E28" t="s">
        <v>1136</v>
      </c>
    </row>
    <row r="29" spans="1:5">
      <c r="A29" t="s">
        <v>1160</v>
      </c>
    </row>
    <row r="30" spans="1:5">
      <c r="A30" t="s">
        <v>1169</v>
      </c>
    </row>
    <row r="31" spans="1:5">
      <c r="A31" t="s">
        <v>1176</v>
      </c>
      <c r="B31" t="s">
        <v>1176</v>
      </c>
      <c r="C31" t="s">
        <v>1197</v>
      </c>
    </row>
    <row r="32" spans="1:5">
      <c r="A32" t="s">
        <v>1207</v>
      </c>
      <c r="B32" t="s">
        <v>1176</v>
      </c>
      <c r="C32" t="s">
        <v>1197</v>
      </c>
    </row>
    <row r="33" spans="1:3">
      <c r="A33" t="s">
        <v>1218</v>
      </c>
      <c r="B33" t="s">
        <v>1176</v>
      </c>
      <c r="C33" t="s">
        <v>1197</v>
      </c>
    </row>
    <row r="34" spans="1:3">
      <c r="A34" t="s">
        <v>1226</v>
      </c>
    </row>
    <row r="35" spans="1:3">
      <c r="A35" t="s">
        <v>1236</v>
      </c>
    </row>
    <row r="36" spans="1:3">
      <c r="A36" t="s">
        <v>1242</v>
      </c>
    </row>
    <row r="37" spans="1:3">
      <c r="A37" t="s">
        <v>1260</v>
      </c>
    </row>
    <row r="38" spans="1:3">
      <c r="A38" t="s">
        <v>1266</v>
      </c>
    </row>
    <row r="39" spans="1:3">
      <c r="A39" t="s">
        <v>1277</v>
      </c>
    </row>
    <row r="40" spans="1:3">
      <c r="A40" t="s">
        <v>1283</v>
      </c>
    </row>
    <row r="41" spans="1:3">
      <c r="A41" t="s">
        <v>1290</v>
      </c>
    </row>
    <row r="42" spans="1:3">
      <c r="A42" t="s">
        <v>1309</v>
      </c>
    </row>
    <row r="43" spans="1:3">
      <c r="A43" t="s">
        <v>1340</v>
      </c>
    </row>
    <row r="44" spans="1:3">
      <c r="A44" t="s">
        <v>1355</v>
      </c>
    </row>
    <row r="45" spans="1:3">
      <c r="A45" t="s">
        <v>1363</v>
      </c>
    </row>
    <row r="46" spans="1:3">
      <c r="A46" t="s">
        <v>1372</v>
      </c>
    </row>
    <row r="47" spans="1:3">
      <c r="A47" t="s">
        <v>1377</v>
      </c>
    </row>
    <row r="48" spans="1:3">
      <c r="A48" t="s">
        <v>1392</v>
      </c>
    </row>
    <row r="49" spans="1:1">
      <c r="A49" t="s">
        <v>1316</v>
      </c>
    </row>
    <row r="50" spans="1:1">
      <c r="A50" t="s">
        <v>4452</v>
      </c>
    </row>
    <row r="51" spans="1:1">
      <c r="A51" t="s">
        <v>1333</v>
      </c>
    </row>
  </sheetData>
  <mergeCells count="1">
    <mergeCell ref="B1:D1"/>
  </mergeCells>
  <conditionalFormatting sqref="A1:A1048576">
    <cfRule type="duplicateValues" dxfId="11"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22"/>
  </sheetPr>
  <dimension ref="B1:J87"/>
  <sheetViews>
    <sheetView zoomScale="75" workbookViewId="0">
      <selection activeCell="C14" sqref="C14"/>
    </sheetView>
  </sheetViews>
  <sheetFormatPr baseColWidth="10" defaultColWidth="9.1640625" defaultRowHeight="16"/>
  <cols>
    <col min="1" max="1" width="4.5" style="9" customWidth="1"/>
    <col min="2" max="2" width="49.5" style="59" bestFit="1" customWidth="1"/>
    <col min="3" max="3" width="134.1640625" style="46" customWidth="1"/>
    <col min="4" max="4" width="19.5" style="61" bestFit="1" customWidth="1"/>
    <col min="5" max="5" width="26.5" style="61" bestFit="1" customWidth="1"/>
    <col min="6" max="6" width="9.1640625" style="9"/>
    <col min="7" max="7" width="52.5" style="9" customWidth="1"/>
    <col min="8" max="8" width="63.33203125" style="9" customWidth="1"/>
    <col min="9" max="10" width="39" style="9" customWidth="1"/>
    <col min="11" max="16384" width="9.1640625" style="9"/>
  </cols>
  <sheetData>
    <row r="1" spans="2:10" ht="13">
      <c r="B1" s="58"/>
      <c r="C1" s="9"/>
      <c r="D1" s="60"/>
      <c r="E1" s="60"/>
    </row>
    <row r="2" spans="2:10" ht="20">
      <c r="B2" s="309" t="s">
        <v>177</v>
      </c>
      <c r="C2" s="310"/>
      <c r="D2" s="310"/>
      <c r="E2" s="311"/>
      <c r="G2" s="309" t="s">
        <v>243</v>
      </c>
      <c r="H2" s="310"/>
      <c r="I2" s="310"/>
      <c r="J2" s="311"/>
    </row>
    <row r="3" spans="2:10" ht="13">
      <c r="B3" s="312"/>
      <c r="C3" s="313"/>
      <c r="D3" s="313"/>
      <c r="E3" s="314"/>
    </row>
    <row r="4" spans="2:10" ht="13">
      <c r="B4" s="315"/>
      <c r="C4" s="316"/>
      <c r="D4" s="316"/>
      <c r="E4" s="317"/>
      <c r="G4" s="1"/>
      <c r="H4" s="1"/>
    </row>
    <row r="5" spans="2:10" ht="18" customHeight="1">
      <c r="B5" s="54" t="s">
        <v>178</v>
      </c>
      <c r="C5" s="47" t="s">
        <v>176</v>
      </c>
      <c r="D5" s="47" t="s">
        <v>179</v>
      </c>
      <c r="E5" s="47" t="s">
        <v>245</v>
      </c>
      <c r="G5" s="10" t="s">
        <v>178</v>
      </c>
      <c r="H5" s="11" t="s">
        <v>176</v>
      </c>
      <c r="I5" s="11" t="s">
        <v>179</v>
      </c>
      <c r="J5" s="11" t="s">
        <v>128</v>
      </c>
    </row>
    <row r="6" spans="2:10" s="147" customFormat="1" ht="24.5" customHeight="1">
      <c r="B6" s="152">
        <v>2</v>
      </c>
      <c r="C6" s="12" t="s">
        <v>4475</v>
      </c>
      <c r="D6" s="153" t="s">
        <v>4476</v>
      </c>
      <c r="E6" s="70" t="s">
        <v>4477</v>
      </c>
      <c r="G6" s="148" t="s">
        <v>674</v>
      </c>
      <c r="H6" s="137" t="s">
        <v>675</v>
      </c>
      <c r="I6" s="261">
        <v>44361</v>
      </c>
      <c r="J6" s="138" t="s">
        <v>676</v>
      </c>
    </row>
    <row r="7" spans="2:10" s="147" customFormat="1" ht="24.5" customHeight="1">
      <c r="B7" s="152"/>
      <c r="C7" s="12"/>
      <c r="D7" s="153"/>
      <c r="E7" s="70"/>
      <c r="G7" s="152" t="s">
        <v>674</v>
      </c>
      <c r="H7" s="12" t="s">
        <v>677</v>
      </c>
      <c r="I7" s="262">
        <v>44369</v>
      </c>
      <c r="J7" s="70" t="s">
        <v>676</v>
      </c>
    </row>
    <row r="8" spans="2:10" s="147" customFormat="1" ht="24.5" customHeight="1">
      <c r="B8" s="150"/>
      <c r="C8" s="79"/>
      <c r="D8" s="153"/>
      <c r="E8" s="70"/>
      <c r="G8" s="150" t="s">
        <v>678</v>
      </c>
      <c r="H8" s="79" t="s">
        <v>679</v>
      </c>
      <c r="I8" s="262">
        <v>44446</v>
      </c>
      <c r="J8" s="70" t="s">
        <v>680</v>
      </c>
    </row>
    <row r="9" spans="2:10" s="147" customFormat="1" ht="24.5" customHeight="1">
      <c r="B9" s="154"/>
      <c r="C9" s="80"/>
      <c r="D9" s="153"/>
      <c r="E9" s="70"/>
      <c r="G9" s="150" t="s">
        <v>681</v>
      </c>
      <c r="H9" s="80" t="s">
        <v>682</v>
      </c>
      <c r="I9" s="262">
        <v>44537</v>
      </c>
      <c r="J9" s="70" t="s">
        <v>680</v>
      </c>
    </row>
    <row r="10" spans="2:10" s="147" customFormat="1" ht="24.5" customHeight="1">
      <c r="B10" s="154"/>
      <c r="C10" s="80"/>
      <c r="D10" s="153"/>
      <c r="E10" s="70"/>
      <c r="G10" s="150" t="s">
        <v>683</v>
      </c>
      <c r="H10" s="80" t="s">
        <v>684</v>
      </c>
      <c r="I10" s="262">
        <v>44585</v>
      </c>
      <c r="J10" s="70" t="s">
        <v>680</v>
      </c>
    </row>
    <row r="11" spans="2:10" s="147" customFormat="1" ht="24.5" customHeight="1">
      <c r="B11" s="154"/>
      <c r="C11" s="80"/>
      <c r="D11" s="153"/>
      <c r="E11" s="70"/>
      <c r="G11" s="150" t="s">
        <v>685</v>
      </c>
      <c r="H11" s="80" t="s">
        <v>686</v>
      </c>
      <c r="I11" s="262">
        <v>44629</v>
      </c>
      <c r="J11" s="70" t="s">
        <v>680</v>
      </c>
    </row>
    <row r="12" spans="2:10" s="147" customFormat="1" ht="24.5" customHeight="1">
      <c r="B12" s="154"/>
      <c r="C12" s="80"/>
      <c r="D12" s="153"/>
      <c r="E12" s="70"/>
      <c r="G12" s="300" t="s">
        <v>687</v>
      </c>
      <c r="H12" s="80" t="s">
        <v>688</v>
      </c>
      <c r="I12" s="303">
        <v>44697</v>
      </c>
      <c r="J12" s="306" t="s">
        <v>680</v>
      </c>
    </row>
    <row r="13" spans="2:10" s="147" customFormat="1" ht="24.5" customHeight="1">
      <c r="B13" s="154"/>
      <c r="C13" s="80"/>
      <c r="D13" s="153"/>
      <c r="E13" s="70"/>
      <c r="G13" s="301"/>
      <c r="H13" s="80" t="s">
        <v>689</v>
      </c>
      <c r="I13" s="304"/>
      <c r="J13" s="307"/>
    </row>
    <row r="14" spans="2:10" s="147" customFormat="1" ht="24.5" customHeight="1">
      <c r="B14" s="154"/>
      <c r="C14" s="80"/>
      <c r="D14" s="153"/>
      <c r="E14" s="70"/>
      <c r="G14" s="301"/>
      <c r="H14" s="80" t="s">
        <v>690</v>
      </c>
      <c r="I14" s="304"/>
      <c r="J14" s="307"/>
    </row>
    <row r="15" spans="2:10" s="147" customFormat="1" ht="24.5" customHeight="1">
      <c r="B15" s="154"/>
      <c r="C15" s="80"/>
      <c r="D15" s="153"/>
      <c r="E15" s="70"/>
      <c r="G15" s="301"/>
      <c r="H15" s="80" t="s">
        <v>691</v>
      </c>
      <c r="I15" s="304"/>
      <c r="J15" s="307"/>
    </row>
    <row r="16" spans="2:10" s="147" customFormat="1" ht="24.5" customHeight="1">
      <c r="B16" s="154"/>
      <c r="C16" s="80"/>
      <c r="D16" s="153"/>
      <c r="E16" s="70"/>
      <c r="G16" s="301"/>
      <c r="H16" s="80" t="s">
        <v>692</v>
      </c>
      <c r="I16" s="304"/>
      <c r="J16" s="307"/>
    </row>
    <row r="17" spans="2:10" s="147" customFormat="1" ht="24.5" customHeight="1">
      <c r="B17" s="154"/>
      <c r="C17" s="80"/>
      <c r="D17" s="153"/>
      <c r="E17" s="70"/>
      <c r="G17" s="301"/>
      <c r="H17" s="80" t="s">
        <v>693</v>
      </c>
      <c r="I17" s="304"/>
      <c r="J17" s="307"/>
    </row>
    <row r="18" spans="2:10" s="147" customFormat="1" ht="24.5" customHeight="1">
      <c r="B18" s="154"/>
      <c r="C18" s="80"/>
      <c r="D18" s="153"/>
      <c r="E18" s="70"/>
      <c r="G18" s="301"/>
      <c r="H18" s="80" t="s">
        <v>694</v>
      </c>
      <c r="I18" s="304"/>
      <c r="J18" s="307"/>
    </row>
    <row r="19" spans="2:10" s="147" customFormat="1" ht="24.5" customHeight="1">
      <c r="B19" s="154"/>
      <c r="C19" s="80"/>
      <c r="D19" s="153"/>
      <c r="E19" s="70"/>
      <c r="G19" s="301"/>
      <c r="H19" s="80" t="s">
        <v>695</v>
      </c>
      <c r="I19" s="304"/>
      <c r="J19" s="307"/>
    </row>
    <row r="20" spans="2:10" s="147" customFormat="1" ht="24.5" customHeight="1">
      <c r="B20" s="154"/>
      <c r="C20" s="80"/>
      <c r="D20" s="153"/>
      <c r="E20" s="70"/>
      <c r="G20" s="301"/>
      <c r="H20" s="80" t="s">
        <v>696</v>
      </c>
      <c r="I20" s="304"/>
      <c r="J20" s="307"/>
    </row>
    <row r="21" spans="2:10" s="147" customFormat="1" ht="24.5" customHeight="1">
      <c r="B21" s="154"/>
      <c r="C21" s="80"/>
      <c r="D21" s="153"/>
      <c r="E21" s="70"/>
      <c r="G21" s="302"/>
      <c r="H21" s="80" t="s">
        <v>697</v>
      </c>
      <c r="I21" s="305"/>
      <c r="J21" s="308"/>
    </row>
    <row r="22" spans="2:10" s="147" customFormat="1" ht="24.5" customHeight="1">
      <c r="B22" s="154"/>
      <c r="C22" s="80"/>
      <c r="D22" s="153"/>
      <c r="E22" s="70"/>
      <c r="G22" s="300" t="s">
        <v>698</v>
      </c>
      <c r="H22" s="79" t="s">
        <v>699</v>
      </c>
      <c r="I22" s="303">
        <v>44698</v>
      </c>
      <c r="J22" s="306" t="s">
        <v>680</v>
      </c>
    </row>
    <row r="23" spans="2:10" s="147" customFormat="1" ht="24.5" customHeight="1">
      <c r="B23" s="154"/>
      <c r="C23" s="80"/>
      <c r="D23" s="153"/>
      <c r="E23" s="70"/>
      <c r="G23" s="302"/>
      <c r="H23" s="80" t="s">
        <v>700</v>
      </c>
      <c r="I23" s="305"/>
      <c r="J23" s="308"/>
    </row>
    <row r="24" spans="2:10" s="147" customFormat="1" ht="24.5" customHeight="1">
      <c r="B24" s="154"/>
      <c r="C24" s="80"/>
      <c r="D24" s="153"/>
      <c r="E24" s="70"/>
      <c r="G24" s="300" t="s">
        <v>701</v>
      </c>
      <c r="H24" s="80" t="s">
        <v>702</v>
      </c>
      <c r="I24" s="303">
        <v>44700</v>
      </c>
      <c r="J24" s="306" t="s">
        <v>680</v>
      </c>
    </row>
    <row r="25" spans="2:10" s="147" customFormat="1" ht="24.5" customHeight="1">
      <c r="B25" s="154"/>
      <c r="C25" s="80"/>
      <c r="D25" s="153"/>
      <c r="E25" s="70"/>
      <c r="G25" s="302"/>
      <c r="H25" s="80" t="s">
        <v>703</v>
      </c>
      <c r="I25" s="305"/>
      <c r="J25" s="308"/>
    </row>
    <row r="26" spans="2:10" s="147" customFormat="1" ht="24.5" customHeight="1">
      <c r="B26" s="154"/>
      <c r="C26" s="80"/>
      <c r="D26" s="153"/>
      <c r="E26" s="70"/>
      <c r="G26" s="263" t="s">
        <v>704</v>
      </c>
      <c r="H26" s="80" t="s">
        <v>705</v>
      </c>
      <c r="I26" s="262">
        <v>44811</v>
      </c>
      <c r="J26" s="264" t="s">
        <v>680</v>
      </c>
    </row>
    <row r="27" spans="2:10" s="147" customFormat="1" ht="24.5" customHeight="1">
      <c r="B27" s="154"/>
      <c r="C27" s="80"/>
      <c r="D27" s="153"/>
      <c r="E27" s="70"/>
      <c r="G27" s="300" t="s">
        <v>706</v>
      </c>
      <c r="H27" s="265" t="s">
        <v>707</v>
      </c>
      <c r="I27" s="303">
        <v>44911</v>
      </c>
      <c r="J27" s="306" t="s">
        <v>680</v>
      </c>
    </row>
    <row r="28" spans="2:10" s="147" customFormat="1" ht="24.5" customHeight="1">
      <c r="B28" s="154"/>
      <c r="C28" s="80"/>
      <c r="D28" s="153"/>
      <c r="E28" s="70"/>
      <c r="G28" s="301"/>
      <c r="H28" s="265" t="s">
        <v>708</v>
      </c>
      <c r="I28" s="304"/>
      <c r="J28" s="307"/>
    </row>
    <row r="29" spans="2:10" s="147" customFormat="1" ht="24.5" customHeight="1">
      <c r="B29" s="154"/>
      <c r="C29" s="80"/>
      <c r="D29" s="153"/>
      <c r="E29" s="70"/>
      <c r="G29" s="302"/>
      <c r="H29" s="265" t="s">
        <v>709</v>
      </c>
      <c r="I29" s="305"/>
      <c r="J29" s="308"/>
    </row>
    <row r="30" spans="2:10" s="147" customFormat="1" ht="24.5" customHeight="1">
      <c r="B30" s="154"/>
      <c r="C30" s="80"/>
      <c r="D30" s="153"/>
      <c r="E30" s="70"/>
      <c r="G30" s="263" t="s">
        <v>710</v>
      </c>
      <c r="H30" s="80" t="s">
        <v>711</v>
      </c>
      <c r="I30" s="262">
        <v>44911</v>
      </c>
      <c r="J30" s="70" t="s">
        <v>680</v>
      </c>
    </row>
    <row r="31" spans="2:10" s="147" customFormat="1" ht="24.5" customHeight="1">
      <c r="B31" s="154"/>
      <c r="C31" s="80"/>
      <c r="D31" s="153"/>
      <c r="E31" s="70"/>
      <c r="G31" s="300" t="s">
        <v>712</v>
      </c>
      <c r="H31" s="80" t="s">
        <v>713</v>
      </c>
      <c r="I31" s="303">
        <v>45093</v>
      </c>
      <c r="J31" s="306" t="s">
        <v>680</v>
      </c>
    </row>
    <row r="32" spans="2:10" s="147" customFormat="1" ht="24.5" customHeight="1">
      <c r="B32" s="154"/>
      <c r="C32" s="80"/>
      <c r="D32" s="153"/>
      <c r="E32" s="70"/>
      <c r="G32" s="301"/>
      <c r="H32" s="265" t="s">
        <v>714</v>
      </c>
      <c r="I32" s="304"/>
      <c r="J32" s="307"/>
    </row>
    <row r="33" spans="2:10" s="147" customFormat="1" ht="24.5" customHeight="1">
      <c r="B33" s="154"/>
      <c r="C33" s="80"/>
      <c r="D33" s="153"/>
      <c r="E33" s="70"/>
      <c r="G33" s="301"/>
      <c r="H33" s="80" t="s">
        <v>715</v>
      </c>
      <c r="I33" s="304"/>
      <c r="J33" s="307"/>
    </row>
    <row r="34" spans="2:10" s="147" customFormat="1" ht="24.5" customHeight="1">
      <c r="B34" s="154"/>
      <c r="C34" s="80"/>
      <c r="D34" s="153"/>
      <c r="E34" s="70"/>
      <c r="G34" s="301"/>
      <c r="H34" s="80" t="s">
        <v>716</v>
      </c>
      <c r="I34" s="304"/>
      <c r="J34" s="307"/>
    </row>
    <row r="35" spans="2:10" s="147" customFormat="1" ht="24.5" customHeight="1">
      <c r="B35" s="154"/>
      <c r="C35" s="80"/>
      <c r="D35" s="153"/>
      <c r="E35" s="70"/>
      <c r="G35" s="301"/>
      <c r="H35" s="80" t="s">
        <v>717</v>
      </c>
      <c r="I35" s="304"/>
      <c r="J35" s="307"/>
    </row>
    <row r="36" spans="2:10" s="147" customFormat="1" ht="24.5" customHeight="1">
      <c r="B36" s="154"/>
      <c r="C36" s="80"/>
      <c r="D36" s="153"/>
      <c r="E36" s="70"/>
      <c r="G36" s="301"/>
      <c r="H36" s="80" t="s">
        <v>718</v>
      </c>
      <c r="I36" s="304"/>
      <c r="J36" s="307"/>
    </row>
    <row r="37" spans="2:10" s="147" customFormat="1" ht="24.5" customHeight="1">
      <c r="B37" s="154"/>
      <c r="C37" s="80"/>
      <c r="D37" s="153"/>
      <c r="E37" s="70"/>
      <c r="G37" s="302"/>
      <c r="H37" s="80" t="s">
        <v>719</v>
      </c>
      <c r="I37" s="305"/>
      <c r="J37" s="308"/>
    </row>
    <row r="38" spans="2:10" s="147" customFormat="1" ht="24.5" customHeight="1">
      <c r="B38" s="154"/>
      <c r="C38" s="80"/>
      <c r="D38" s="153"/>
      <c r="E38" s="70"/>
      <c r="G38" s="266" t="s">
        <v>720</v>
      </c>
      <c r="H38" s="80" t="s">
        <v>721</v>
      </c>
      <c r="I38" s="262">
        <v>45135</v>
      </c>
      <c r="J38" s="70" t="s">
        <v>680</v>
      </c>
    </row>
    <row r="39" spans="2:10" s="147" customFormat="1" ht="24.5" customHeight="1">
      <c r="B39" s="154"/>
      <c r="C39" s="80"/>
      <c r="D39" s="153"/>
      <c r="E39" s="70"/>
      <c r="G39" s="266" t="s">
        <v>722</v>
      </c>
      <c r="H39" s="80" t="s">
        <v>723</v>
      </c>
      <c r="I39" s="262">
        <v>45146</v>
      </c>
      <c r="J39" s="70" t="s">
        <v>680</v>
      </c>
    </row>
    <row r="40" spans="2:10" s="147" customFormat="1" ht="24.5" customHeight="1">
      <c r="B40" s="150"/>
      <c r="C40" s="80"/>
      <c r="D40" s="153"/>
      <c r="E40" s="70"/>
      <c r="G40" s="150"/>
      <c r="H40" s="12"/>
      <c r="I40" s="13"/>
      <c r="J40" s="151"/>
    </row>
    <row r="41" spans="2:10" s="147" customFormat="1" ht="24.5" customHeight="1">
      <c r="B41" s="148"/>
      <c r="C41" s="137"/>
      <c r="D41" s="149"/>
      <c r="E41" s="138"/>
      <c r="G41" s="150"/>
      <c r="H41" s="12"/>
      <c r="I41" s="13"/>
      <c r="J41" s="151"/>
    </row>
    <row r="42" spans="2:10" s="147" customFormat="1" ht="24.5" customHeight="1">
      <c r="B42" s="152"/>
      <c r="C42" s="12"/>
      <c r="D42" s="153"/>
      <c r="E42" s="70"/>
      <c r="G42" s="150"/>
      <c r="H42" s="12"/>
      <c r="I42" s="13"/>
      <c r="J42" s="151"/>
    </row>
    <row r="43" spans="2:10" s="147" customFormat="1" ht="24.5" customHeight="1">
      <c r="B43" s="150"/>
      <c r="C43" s="79"/>
      <c r="D43" s="153"/>
      <c r="E43" s="70"/>
      <c r="G43" s="150"/>
      <c r="H43" s="12"/>
      <c r="I43" s="13"/>
      <c r="J43" s="151"/>
    </row>
    <row r="44" spans="2:10" s="147" customFormat="1" ht="24.5" customHeight="1">
      <c r="B44" s="154"/>
      <c r="C44" s="80"/>
      <c r="D44" s="153"/>
      <c r="E44" s="70"/>
      <c r="G44" s="150"/>
      <c r="H44" s="12"/>
      <c r="I44" s="13"/>
      <c r="J44" s="151"/>
    </row>
    <row r="45" spans="2:10" s="147" customFormat="1" ht="24.5" customHeight="1">
      <c r="B45" s="154"/>
      <c r="C45" s="80"/>
      <c r="D45" s="153"/>
      <c r="E45" s="70"/>
      <c r="G45" s="150"/>
      <c r="H45" s="12"/>
      <c r="I45" s="13"/>
      <c r="J45" s="151"/>
    </row>
    <row r="46" spans="2:10" s="147" customFormat="1" ht="24.5" customHeight="1">
      <c r="B46" s="154"/>
      <c r="C46" s="80"/>
      <c r="D46" s="153"/>
      <c r="E46" s="70"/>
      <c r="G46" s="150"/>
      <c r="H46" s="12"/>
      <c r="I46" s="13"/>
      <c r="J46" s="151"/>
    </row>
    <row r="47" spans="2:10" s="147" customFormat="1" ht="24.5" customHeight="1">
      <c r="B47" s="154"/>
      <c r="C47" s="80"/>
      <c r="D47" s="153"/>
      <c r="E47" s="70"/>
      <c r="G47" s="150"/>
      <c r="H47" s="12"/>
      <c r="I47" s="13"/>
      <c r="J47" s="151"/>
    </row>
    <row r="48" spans="2:10" s="147" customFormat="1" ht="24.5" customHeight="1">
      <c r="B48" s="154"/>
      <c r="C48" s="80"/>
      <c r="D48" s="153"/>
      <c r="E48" s="70"/>
      <c r="G48" s="150"/>
      <c r="H48" s="12"/>
      <c r="I48" s="13"/>
      <c r="J48" s="151"/>
    </row>
    <row r="49" spans="2:10" s="147" customFormat="1" ht="24.5" customHeight="1">
      <c r="B49" s="154"/>
      <c r="C49" s="80"/>
      <c r="D49" s="153"/>
      <c r="E49" s="70"/>
      <c r="G49" s="150"/>
      <c r="H49" s="12"/>
      <c r="I49" s="13"/>
      <c r="J49" s="151"/>
    </row>
    <row r="50" spans="2:10" s="147" customFormat="1" ht="24.5" customHeight="1">
      <c r="B50" s="154"/>
      <c r="C50" s="80"/>
      <c r="D50" s="153"/>
      <c r="E50" s="70"/>
      <c r="G50" s="150"/>
      <c r="H50" s="12"/>
      <c r="I50" s="13"/>
      <c r="J50" s="151"/>
    </row>
    <row r="51" spans="2:10" s="147" customFormat="1" ht="24.5" customHeight="1">
      <c r="B51" s="150"/>
      <c r="C51" s="80"/>
      <c r="D51" s="153"/>
      <c r="E51" s="70"/>
      <c r="G51" s="150"/>
      <c r="H51" s="12"/>
      <c r="I51" s="13"/>
      <c r="J51" s="151"/>
    </row>
    <row r="52" spans="2:10" ht="24.5" customHeight="1"/>
    <row r="53" spans="2:10" ht="24.5" customHeight="1"/>
    <row r="54" spans="2:10" ht="24.5" customHeight="1" thickBot="1"/>
    <row r="55" spans="2:10" ht="24.5" customHeight="1" thickBot="1">
      <c r="B55" s="126" t="s">
        <v>416</v>
      </c>
      <c r="C55" s="127" t="s">
        <v>371</v>
      </c>
    </row>
    <row r="56" spans="2:10" ht="24.5" customHeight="1" thickBot="1">
      <c r="B56" s="128" t="s">
        <v>417</v>
      </c>
      <c r="C56" s="129" t="s">
        <v>419</v>
      </c>
    </row>
    <row r="57" spans="2:10" ht="24.5" customHeight="1" thickBot="1">
      <c r="B57" s="128" t="s">
        <v>420</v>
      </c>
      <c r="C57" s="129" t="s">
        <v>421</v>
      </c>
    </row>
    <row r="58" spans="2:10" ht="24.5" customHeight="1" thickBot="1">
      <c r="B58" s="128" t="s">
        <v>422</v>
      </c>
      <c r="C58" s="129" t="s">
        <v>423</v>
      </c>
    </row>
    <row r="59" spans="2:10" ht="24.5" customHeight="1" thickBot="1">
      <c r="B59" s="128" t="s">
        <v>424</v>
      </c>
      <c r="C59" s="129" t="s">
        <v>425</v>
      </c>
    </row>
    <row r="60" spans="2:10" ht="24.5" customHeight="1" thickBot="1">
      <c r="B60" s="128" t="s">
        <v>426</v>
      </c>
      <c r="C60" s="129" t="s">
        <v>427</v>
      </c>
    </row>
    <row r="61" spans="2:10" ht="24.5" customHeight="1" thickBot="1">
      <c r="B61" s="128" t="s">
        <v>428</v>
      </c>
      <c r="C61" s="129"/>
    </row>
    <row r="62" spans="2:10" ht="24.5" customHeight="1"/>
    <row r="87" spans="4:4">
      <c r="D87" s="95"/>
    </row>
  </sheetData>
  <mergeCells count="18">
    <mergeCell ref="B2:E2"/>
    <mergeCell ref="G2:J2"/>
    <mergeCell ref="B3:E4"/>
    <mergeCell ref="G12:G21"/>
    <mergeCell ref="I12:I21"/>
    <mergeCell ref="J12:J21"/>
    <mergeCell ref="G31:G37"/>
    <mergeCell ref="I31:I37"/>
    <mergeCell ref="J31:J37"/>
    <mergeCell ref="G22:G23"/>
    <mergeCell ref="I22:I23"/>
    <mergeCell ref="J22:J23"/>
    <mergeCell ref="G24:G25"/>
    <mergeCell ref="I24:I25"/>
    <mergeCell ref="J24:J25"/>
    <mergeCell ref="G27:G29"/>
    <mergeCell ref="I27:I29"/>
    <mergeCell ref="J27:J29"/>
  </mergeCells>
  <phoneticPr fontId="26" type="noConversion"/>
  <pageMargins left="0.75" right="0.75" top="1" bottom="1" header="0.5" footer="0.5"/>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454B0-A1DC-4256-9156-7BAAD379BFAF}">
  <sheetPr codeName="Sheet23">
    <tabColor rgb="FFFF0000"/>
  </sheetPr>
  <dimension ref="A1:BW54"/>
  <sheetViews>
    <sheetView tabSelected="1" zoomScaleNormal="100" workbookViewId="0">
      <pane xSplit="9" ySplit="2" topLeftCell="BM3" activePane="bottomRight" state="frozen"/>
      <selection pane="topRight" activeCell="J1" sqref="J1"/>
      <selection pane="bottomLeft" activeCell="A3" sqref="A3"/>
      <selection pane="bottomRight" activeCell="BQ33" sqref="BQ33"/>
    </sheetView>
  </sheetViews>
  <sheetFormatPr baseColWidth="10" defaultColWidth="8.83203125" defaultRowHeight="14"/>
  <cols>
    <col min="1" max="1" width="8.5" style="125" bestFit="1" customWidth="1"/>
    <col min="2" max="2" width="15.1640625" style="125" bestFit="1" customWidth="1"/>
    <col min="3" max="3" width="11.83203125" style="125" bestFit="1" customWidth="1"/>
    <col min="4" max="4" width="12.83203125" style="125" bestFit="1" customWidth="1"/>
    <col min="5" max="5" width="13" style="125" bestFit="1" customWidth="1"/>
    <col min="6" max="6" width="18" style="125" bestFit="1" customWidth="1"/>
    <col min="7" max="7" width="9" style="125" bestFit="1" customWidth="1"/>
    <col min="8" max="9" width="10.33203125" style="125" bestFit="1" customWidth="1"/>
    <col min="10" max="10" width="38.33203125" style="125" customWidth="1"/>
    <col min="11" max="11" width="12" style="125" customWidth="1"/>
    <col min="12" max="12" width="12.5" style="125" customWidth="1"/>
    <col min="13" max="13" width="8" style="125" customWidth="1"/>
    <col min="14" max="14" width="8.1640625" style="125" customWidth="1"/>
    <col min="15" max="15" width="14.5" style="125" customWidth="1"/>
    <col min="16" max="16" width="18.83203125" style="125" customWidth="1"/>
    <col min="17" max="17" width="21" style="125" customWidth="1"/>
    <col min="18" max="18" width="7.5" style="125" customWidth="1"/>
    <col min="19" max="19" width="10" style="125" bestFit="1" customWidth="1"/>
    <col min="20" max="20" width="11" style="125" bestFit="1" customWidth="1"/>
    <col min="21" max="21" width="21" style="125" customWidth="1"/>
    <col min="22" max="22" width="13.33203125" style="125" customWidth="1"/>
    <col min="23" max="23" width="12.83203125" style="125" bestFit="1" customWidth="1"/>
    <col min="24" max="24" width="29.83203125" style="125" bestFit="1" customWidth="1"/>
    <col min="25" max="25" width="19.33203125" style="125" customWidth="1"/>
    <col min="26" max="26" width="28.83203125" style="125" customWidth="1"/>
    <col min="27" max="27" width="13.1640625" style="125" customWidth="1"/>
    <col min="28" max="29" width="8.1640625" style="125" bestFit="1" customWidth="1"/>
    <col min="30" max="30" width="15.5" style="125" customWidth="1"/>
    <col min="31" max="31" width="18.83203125" style="125" bestFit="1" customWidth="1"/>
    <col min="32" max="32" width="15.5" style="125" customWidth="1"/>
    <col min="33" max="33" width="14.1640625" style="125" customWidth="1"/>
    <col min="34" max="34" width="11.1640625" style="125" customWidth="1"/>
    <col min="35" max="35" width="14.33203125" style="125" bestFit="1" customWidth="1"/>
    <col min="36" max="36" width="25" style="125" customWidth="1"/>
    <col min="37" max="37" width="23.1640625" style="125" customWidth="1"/>
    <col min="38" max="38" width="8" style="125" bestFit="1" customWidth="1"/>
    <col min="39" max="39" width="15.83203125" style="125" customWidth="1"/>
    <col min="40" max="40" width="13.1640625" style="125" bestFit="1" customWidth="1"/>
    <col min="41" max="41" width="17.83203125" style="125" customWidth="1"/>
    <col min="42" max="42" width="19.83203125" style="125" customWidth="1"/>
    <col min="43" max="43" width="14.83203125" style="125" bestFit="1" customWidth="1"/>
    <col min="44" max="44" width="13.83203125" style="125" customWidth="1"/>
    <col min="45" max="45" width="11.83203125" style="125" bestFit="1" customWidth="1"/>
    <col min="46" max="46" width="8.6640625" style="125" bestFit="1" customWidth="1"/>
    <col min="47" max="48" width="12.5" style="125" customWidth="1"/>
    <col min="49" max="49" width="9" style="125" bestFit="1" customWidth="1"/>
    <col min="50" max="50" width="8.1640625" style="125" customWidth="1"/>
    <col min="51" max="51" width="33.83203125" style="125" bestFit="1" customWidth="1"/>
    <col min="52" max="52" width="22.5" style="125" bestFit="1" customWidth="1"/>
    <col min="53" max="53" width="8.1640625" style="125" customWidth="1"/>
    <col min="54" max="54" width="7.33203125" style="125" customWidth="1"/>
    <col min="55" max="56" width="11.1640625" style="125" bestFit="1" customWidth="1"/>
    <col min="57" max="57" width="14.83203125" style="125" customWidth="1"/>
    <col min="58" max="58" width="19.1640625" style="125" customWidth="1"/>
    <col min="59" max="59" width="13.5" style="269" customWidth="1"/>
    <col min="60" max="60" width="17.83203125" style="269" customWidth="1"/>
    <col min="61" max="61" width="17" style="269" customWidth="1"/>
    <col min="62" max="63" width="14.33203125" style="269" customWidth="1"/>
    <col min="64" max="64" width="17.1640625" style="269" customWidth="1"/>
    <col min="65" max="65" width="10.33203125" style="269" bestFit="1" customWidth="1"/>
    <col min="66" max="66" width="10" style="125" customWidth="1"/>
    <col min="67" max="67" width="32.1640625" style="125" bestFit="1" customWidth="1"/>
    <col min="68" max="68" width="11.1640625" style="125" bestFit="1" customWidth="1"/>
    <col min="69" max="69" width="23.83203125" style="125" bestFit="1" customWidth="1"/>
    <col min="70" max="70" width="21.5" style="125" bestFit="1" customWidth="1"/>
    <col min="71" max="71" width="13.83203125" style="144" customWidth="1"/>
    <col min="72" max="72" width="15" style="125" bestFit="1" customWidth="1"/>
    <col min="73" max="16384" width="8.83203125" style="99"/>
  </cols>
  <sheetData>
    <row r="1" spans="1:75" ht="24">
      <c r="A1" s="327" t="s">
        <v>332</v>
      </c>
      <c r="B1" s="327"/>
      <c r="C1" s="327"/>
      <c r="D1" s="327"/>
      <c r="E1" s="327"/>
      <c r="F1" s="327"/>
      <c r="G1" s="327"/>
      <c r="H1" s="327"/>
      <c r="I1" s="327"/>
      <c r="J1" s="327"/>
      <c r="K1" s="327"/>
      <c r="L1" s="327"/>
      <c r="M1" s="327"/>
      <c r="N1" s="327"/>
      <c r="O1" s="327"/>
      <c r="P1" s="327"/>
      <c r="Q1" s="327"/>
      <c r="R1" s="327"/>
      <c r="S1" s="327"/>
      <c r="T1" s="327"/>
      <c r="U1" s="327"/>
      <c r="V1" s="327"/>
      <c r="W1" s="327"/>
      <c r="X1" s="327"/>
      <c r="Y1" s="327"/>
      <c r="Z1" s="327"/>
      <c r="AA1" s="327"/>
      <c r="AB1" s="327"/>
      <c r="AC1" s="327"/>
      <c r="AD1" s="327"/>
      <c r="AE1" s="327"/>
      <c r="AF1" s="327"/>
      <c r="AG1" s="327"/>
      <c r="AH1" s="327"/>
      <c r="AI1" s="327"/>
      <c r="AJ1" s="327"/>
      <c r="AK1" s="327"/>
      <c r="AL1" s="327"/>
      <c r="AM1" s="327"/>
      <c r="AN1" s="327"/>
      <c r="AO1" s="327"/>
      <c r="AP1" s="327"/>
      <c r="AQ1" s="327"/>
      <c r="AR1" s="327"/>
      <c r="AS1" s="321" t="s">
        <v>333</v>
      </c>
      <c r="AT1" s="321"/>
      <c r="AU1" s="321"/>
      <c r="AV1" s="321"/>
      <c r="AW1" s="322" t="s">
        <v>334</v>
      </c>
      <c r="AX1" s="322"/>
      <c r="AY1" s="322"/>
      <c r="AZ1" s="323"/>
      <c r="BA1" s="323"/>
      <c r="BB1" s="323"/>
      <c r="BC1" s="323"/>
      <c r="BD1" s="323"/>
      <c r="BE1" s="146"/>
      <c r="BF1" s="326" t="s">
        <v>335</v>
      </c>
      <c r="BG1" s="326"/>
      <c r="BH1" s="326"/>
      <c r="BI1" s="326"/>
      <c r="BJ1" s="326"/>
      <c r="BK1" s="326"/>
      <c r="BL1" s="319"/>
      <c r="BM1" s="319"/>
      <c r="BN1" s="324" t="s">
        <v>305</v>
      </c>
      <c r="BO1" s="325"/>
    </row>
    <row r="2" spans="1:75" ht="30">
      <c r="A2" s="100" t="s">
        <v>296</v>
      </c>
      <c r="B2" s="100" t="s">
        <v>336</v>
      </c>
      <c r="C2" s="102" t="s">
        <v>230</v>
      </c>
      <c r="D2" s="102" t="s">
        <v>392</v>
      </c>
      <c r="E2" s="102" t="s">
        <v>393</v>
      </c>
      <c r="F2" s="102" t="s">
        <v>394</v>
      </c>
      <c r="G2" s="100" t="s">
        <v>337</v>
      </c>
      <c r="H2" s="100" t="s">
        <v>338</v>
      </c>
      <c r="I2" s="100" t="s">
        <v>339</v>
      </c>
      <c r="J2" s="101" t="s">
        <v>340</v>
      </c>
      <c r="K2" s="100" t="s">
        <v>341</v>
      </c>
      <c r="L2" s="100" t="s">
        <v>342</v>
      </c>
      <c r="M2" s="100" t="s">
        <v>57</v>
      </c>
      <c r="N2" s="100" t="s">
        <v>343</v>
      </c>
      <c r="O2" s="102" t="s">
        <v>344</v>
      </c>
      <c r="P2" s="100" t="s">
        <v>345</v>
      </c>
      <c r="Q2" s="100" t="s">
        <v>346</v>
      </c>
      <c r="R2" s="100" t="s">
        <v>347</v>
      </c>
      <c r="S2" s="100" t="s">
        <v>348</v>
      </c>
      <c r="T2" s="100" t="s">
        <v>349</v>
      </c>
      <c r="U2" s="100" t="s">
        <v>350</v>
      </c>
      <c r="V2" s="100" t="s">
        <v>75</v>
      </c>
      <c r="W2" s="100" t="s">
        <v>351</v>
      </c>
      <c r="X2" s="100" t="s">
        <v>352</v>
      </c>
      <c r="Y2" s="100" t="s">
        <v>353</v>
      </c>
      <c r="Z2" s="100" t="s">
        <v>354</v>
      </c>
      <c r="AA2" s="100" t="s">
        <v>355</v>
      </c>
      <c r="AB2" s="100" t="s">
        <v>356</v>
      </c>
      <c r="AC2" s="100" t="s">
        <v>357</v>
      </c>
      <c r="AD2" s="100" t="s">
        <v>358</v>
      </c>
      <c r="AE2" s="141" t="s">
        <v>535</v>
      </c>
      <c r="AF2" s="100" t="s">
        <v>359</v>
      </c>
      <c r="AG2" s="103" t="s">
        <v>308</v>
      </c>
      <c r="AH2" s="132" t="s">
        <v>331</v>
      </c>
      <c r="AI2" s="100" t="s">
        <v>360</v>
      </c>
      <c r="AJ2" s="102" t="s">
        <v>361</v>
      </c>
      <c r="AK2" s="102" t="s">
        <v>362</v>
      </c>
      <c r="AL2" s="102" t="s">
        <v>233</v>
      </c>
      <c r="AM2" s="102" t="s">
        <v>363</v>
      </c>
      <c r="AN2" s="104" t="s">
        <v>190</v>
      </c>
      <c r="AO2" s="104" t="s">
        <v>364</v>
      </c>
      <c r="AP2" s="102" t="s">
        <v>365</v>
      </c>
      <c r="AQ2" s="102" t="s">
        <v>366</v>
      </c>
      <c r="AR2" s="270" t="s">
        <v>727</v>
      </c>
      <c r="AS2" s="105" t="s">
        <v>367</v>
      </c>
      <c r="AT2" s="105" t="s">
        <v>368</v>
      </c>
      <c r="AU2" s="105" t="s">
        <v>724</v>
      </c>
      <c r="AV2" s="105" t="s">
        <v>725</v>
      </c>
      <c r="AW2" s="106" t="s">
        <v>369</v>
      </c>
      <c r="AX2" s="106" t="s">
        <v>370</v>
      </c>
      <c r="AY2" s="250" t="s">
        <v>539</v>
      </c>
      <c r="AZ2" s="106" t="s">
        <v>537</v>
      </c>
      <c r="BA2" s="106" t="s">
        <v>372</v>
      </c>
      <c r="BB2" s="106" t="s">
        <v>313</v>
      </c>
      <c r="BC2" s="106" t="s">
        <v>373</v>
      </c>
      <c r="BD2" s="106" t="s">
        <v>374</v>
      </c>
      <c r="BE2" s="106" t="s">
        <v>375</v>
      </c>
      <c r="BF2" s="107" t="s">
        <v>376</v>
      </c>
      <c r="BG2" s="267" t="s">
        <v>529</v>
      </c>
      <c r="BH2" s="267" t="s">
        <v>530</v>
      </c>
      <c r="BI2" s="267" t="s">
        <v>531</v>
      </c>
      <c r="BJ2" s="268" t="s">
        <v>532</v>
      </c>
      <c r="BK2" s="268" t="s">
        <v>533</v>
      </c>
      <c r="BL2" s="267" t="s">
        <v>377</v>
      </c>
      <c r="BM2" s="267" t="s">
        <v>378</v>
      </c>
      <c r="BN2" s="102" t="s">
        <v>395</v>
      </c>
      <c r="BO2" s="102" t="s">
        <v>396</v>
      </c>
      <c r="BP2" s="139" t="s">
        <v>300</v>
      </c>
      <c r="BQ2" s="140" t="s">
        <v>511</v>
      </c>
      <c r="BR2" s="140" t="s">
        <v>536</v>
      </c>
      <c r="BS2" s="55" t="s">
        <v>540</v>
      </c>
      <c r="BT2" s="83" t="s">
        <v>726</v>
      </c>
    </row>
    <row r="3" spans="1:75">
      <c r="A3" s="125" t="s">
        <v>817</v>
      </c>
      <c r="B3" s="125" t="str">
        <f>VLOOKUP(H3,Cluster!A:D,4,0)</f>
        <v>QC_Laurentides</v>
      </c>
      <c r="C3" s="125">
        <v>302720</v>
      </c>
      <c r="D3" s="125">
        <v>302</v>
      </c>
      <c r="E3" s="125">
        <v>720</v>
      </c>
      <c r="F3" s="125">
        <v>3</v>
      </c>
      <c r="G3" s="125">
        <v>3471002</v>
      </c>
      <c r="H3" s="125" t="s">
        <v>790</v>
      </c>
      <c r="I3" s="125" t="s">
        <v>818</v>
      </c>
      <c r="J3" s="125" t="s">
        <v>794</v>
      </c>
      <c r="K3" s="125">
        <f>VLOOKUP(BE3,'eUtran Parameters'!C:AI,2,0)</f>
        <v>45.951411</v>
      </c>
      <c r="L3" s="125">
        <f>VLOOKUP(BE3,'eUtran Parameters'!C:AI,4,0)</f>
        <v>-74.096002999999996</v>
      </c>
      <c r="M3" s="125">
        <v>6601</v>
      </c>
      <c r="N3" s="125" t="str">
        <f>VLOOKUP(H3,'eNB Info'!B:E,4,0)</f>
        <v>BB6648</v>
      </c>
      <c r="O3" s="277">
        <v>25030</v>
      </c>
      <c r="P3" s="125" t="s">
        <v>790</v>
      </c>
      <c r="Q3" s="125">
        <v>6</v>
      </c>
      <c r="R3" s="125">
        <f>VLOOKUP(BE3,PCI!B:I,2,0)</f>
        <v>16</v>
      </c>
      <c r="S3" s="277">
        <v>6101</v>
      </c>
      <c r="T3" s="125">
        <v>1</v>
      </c>
      <c r="U3" s="125">
        <f>VLOOKUP(BE3,'eUtran Parameters'!C:AI,7,0)</f>
        <v>10</v>
      </c>
      <c r="V3" s="125">
        <f>VLOOKUP(BE3,'eUtran Parameters'!C:AI,8,0)</f>
        <v>68</v>
      </c>
      <c r="W3" s="125" t="str">
        <f>VLOOKUP(BE3,'eUtran Parameters'!C:AI,30,0)</f>
        <v>RADIO 4449 (600)</v>
      </c>
      <c r="X3" s="125" t="str">
        <f>VLOOKUP(BE3,'eUtran Parameters'!C:AI,15,0)</f>
        <v>TQBM-T2008M6R032V03_MET05_600MHz</v>
      </c>
      <c r="Y3" s="125">
        <f>VLOOKUP(BE3,'eUtran Parameters'!C:AI,17,0)</f>
        <v>0</v>
      </c>
      <c r="Z3" s="125">
        <f>VLOOKUP(BE3,'eUtran Parameters'!C:AI,18,0)</f>
        <v>50</v>
      </c>
      <c r="AA3" s="125" t="s">
        <v>821</v>
      </c>
      <c r="AB3" s="125">
        <v>124400</v>
      </c>
      <c r="AC3" s="125">
        <v>133600</v>
      </c>
      <c r="AD3" s="125">
        <v>10000</v>
      </c>
      <c r="AE3" s="125">
        <v>10000</v>
      </c>
      <c r="AF3" s="125">
        <v>622</v>
      </c>
      <c r="AG3" s="125">
        <v>80000</v>
      </c>
      <c r="AH3" s="125">
        <v>80000</v>
      </c>
      <c r="AI3" s="125">
        <f t="shared" ref="AI3:AI34" si="0">G3*POWER(2,14)+S3</f>
        <v>56868902869</v>
      </c>
      <c r="AJ3" s="125">
        <f t="shared" ref="AJ3:AJ34" si="1">FLOOR((AL3/3),1)</f>
        <v>53</v>
      </c>
      <c r="AK3" s="125">
        <f t="shared" ref="AK3:AK34" si="2">MOD(AL3,3)</f>
        <v>0</v>
      </c>
      <c r="AL3" s="277">
        <v>159</v>
      </c>
      <c r="AM3" s="125">
        <f t="shared" ref="AM3:AM34" si="3">FLOOR((AL3/7.575),1)*6+5</f>
        <v>125</v>
      </c>
      <c r="AN3" s="125">
        <f>VLOOKUP(BE3,eUtranCellCoverage!B:C,2,0)</f>
        <v>35000</v>
      </c>
      <c r="AO3" s="125">
        <v>2</v>
      </c>
      <c r="AP3" s="125" t="s">
        <v>866</v>
      </c>
      <c r="AQ3" s="125" t="s">
        <v>867</v>
      </c>
      <c r="AS3" s="125" t="s">
        <v>790</v>
      </c>
      <c r="AT3" s="125" t="str">
        <f>VLOOKUP(BE3,PCI!B:I,8,0)</f>
        <v>A</v>
      </c>
      <c r="AU3" s="125">
        <v>0</v>
      </c>
      <c r="AV3" s="125">
        <v>0</v>
      </c>
      <c r="AY3" s="125" t="s">
        <v>781</v>
      </c>
      <c r="AZ3" s="125" t="s">
        <v>807</v>
      </c>
      <c r="BA3" s="125" t="s">
        <v>819</v>
      </c>
      <c r="BB3" s="125" t="s">
        <v>793</v>
      </c>
      <c r="BC3" s="125" t="s">
        <v>789</v>
      </c>
      <c r="BD3" s="125" t="s">
        <v>749</v>
      </c>
      <c r="BE3" s="125" t="s">
        <v>806</v>
      </c>
      <c r="BF3" s="125" t="s">
        <v>806</v>
      </c>
      <c r="BG3" s="269">
        <v>124370</v>
      </c>
      <c r="BH3" s="269">
        <v>6101</v>
      </c>
      <c r="BI3" s="269">
        <f>BH3*POWER(10,10)+BJ3</f>
        <v>61010000000061</v>
      </c>
      <c r="BJ3" s="269">
        <v>61</v>
      </c>
      <c r="BK3" s="269">
        <f>BH3*POWER(10,10)+BJ3</f>
        <v>61010000000061</v>
      </c>
      <c r="BL3" s="269">
        <v>20</v>
      </c>
      <c r="BM3" s="269" t="s">
        <v>335</v>
      </c>
      <c r="BP3" s="125">
        <f>VLOOKUP(BE3,PCI!B:I,7,0)</f>
        <v>16</v>
      </c>
      <c r="BQ3" s="125" t="s">
        <v>822</v>
      </c>
      <c r="BT3" s="125">
        <v>0</v>
      </c>
      <c r="BW3" s="99" t="s">
        <v>820</v>
      </c>
    </row>
    <row r="4" spans="1:75">
      <c r="A4" s="125" t="s">
        <v>817</v>
      </c>
      <c r="B4" s="125" t="str">
        <f>VLOOKUP(H4,Cluster!A:D,4,0)</f>
        <v>QC_Laurentides</v>
      </c>
      <c r="C4" s="125">
        <v>302720</v>
      </c>
      <c r="D4" s="125">
        <v>302</v>
      </c>
      <c r="E4" s="125">
        <v>720</v>
      </c>
      <c r="F4" s="125">
        <v>3</v>
      </c>
      <c r="G4" s="125">
        <v>3471002</v>
      </c>
      <c r="H4" s="125" t="s">
        <v>790</v>
      </c>
      <c r="I4" s="125" t="s">
        <v>823</v>
      </c>
      <c r="J4" s="125" t="s">
        <v>794</v>
      </c>
      <c r="K4" s="125">
        <f>VLOOKUP(BE4,'eUtran Parameters'!C:AI,2,0)</f>
        <v>45.951411</v>
      </c>
      <c r="L4" s="125">
        <f>VLOOKUP(BE4,'eUtran Parameters'!C:AI,4,0)</f>
        <v>-74.096002999999996</v>
      </c>
      <c r="M4" s="125">
        <v>6601</v>
      </c>
      <c r="N4" s="125" t="str">
        <f>VLOOKUP(H4,'eNB Info'!B:E,4,0)</f>
        <v>BB6648</v>
      </c>
      <c r="O4" s="277">
        <v>25030</v>
      </c>
      <c r="P4" s="125" t="s">
        <v>790</v>
      </c>
      <c r="Q4" s="125">
        <v>6</v>
      </c>
      <c r="R4" s="125">
        <f>VLOOKUP(BE4,PCI!B:I,2,0)</f>
        <v>17</v>
      </c>
      <c r="S4" s="277">
        <v>6102</v>
      </c>
      <c r="T4" s="125">
        <v>1</v>
      </c>
      <c r="U4" s="125">
        <f>VLOOKUP(BE4,'eUtran Parameters'!C:AI,7,0)</f>
        <v>130</v>
      </c>
      <c r="V4" s="125">
        <f>VLOOKUP(BE4,'eUtran Parameters'!C:AI,8,0)</f>
        <v>68</v>
      </c>
      <c r="W4" s="125" t="str">
        <f>VLOOKUP(BE4,'eUtran Parameters'!C:AI,30,0)</f>
        <v>RADIO 4449 (600)</v>
      </c>
      <c r="X4" s="125" t="str">
        <f>VLOOKUP(BE4,'eUtran Parameters'!C:AI,15,0)</f>
        <v>TQBM-T2008M6R032V03_MET10_600MHz</v>
      </c>
      <c r="Y4" s="125">
        <f>VLOOKUP(BE4,'eUtran Parameters'!C:AI,17,0)</f>
        <v>0</v>
      </c>
      <c r="Z4" s="125">
        <f>VLOOKUP(BE4,'eUtran Parameters'!C:AI,18,0)</f>
        <v>100</v>
      </c>
      <c r="AA4" s="125" t="s">
        <v>821</v>
      </c>
      <c r="AB4" s="125">
        <v>124400</v>
      </c>
      <c r="AC4" s="125">
        <v>133600</v>
      </c>
      <c r="AD4" s="125">
        <v>10000</v>
      </c>
      <c r="AE4" s="125">
        <v>10000</v>
      </c>
      <c r="AF4" s="125">
        <v>622</v>
      </c>
      <c r="AG4" s="125">
        <v>80000</v>
      </c>
      <c r="AH4" s="125">
        <v>80000</v>
      </c>
      <c r="AI4" s="125">
        <f t="shared" si="0"/>
        <v>56868902870</v>
      </c>
      <c r="AJ4" s="125">
        <f t="shared" si="1"/>
        <v>55</v>
      </c>
      <c r="AK4" s="125">
        <f t="shared" si="2"/>
        <v>2</v>
      </c>
      <c r="AL4" s="277">
        <v>167</v>
      </c>
      <c r="AM4" s="125">
        <f t="shared" si="3"/>
        <v>137</v>
      </c>
      <c r="AN4" s="125">
        <f>VLOOKUP(BE4,eUtranCellCoverage!B:C,2,0)</f>
        <v>35000</v>
      </c>
      <c r="AO4" s="125">
        <v>2</v>
      </c>
      <c r="AP4" s="125" t="s">
        <v>866</v>
      </c>
      <c r="AQ4" s="125" t="s">
        <v>867</v>
      </c>
      <c r="AS4" s="125" t="s">
        <v>790</v>
      </c>
      <c r="AT4" s="125" t="str">
        <f>VLOOKUP(BE4,PCI!B:I,8,0)</f>
        <v>E</v>
      </c>
      <c r="AU4" s="125">
        <v>0</v>
      </c>
      <c r="AV4" s="125">
        <v>0</v>
      </c>
      <c r="AY4" s="125" t="s">
        <v>781</v>
      </c>
      <c r="AZ4" s="125" t="s">
        <v>807</v>
      </c>
      <c r="BA4" s="125" t="s">
        <v>819</v>
      </c>
      <c r="BB4" s="125" t="s">
        <v>793</v>
      </c>
      <c r="BC4" s="125" t="s">
        <v>789</v>
      </c>
      <c r="BD4" s="125" t="s">
        <v>749</v>
      </c>
      <c r="BE4" s="125" t="s">
        <v>812</v>
      </c>
      <c r="BF4" s="125" t="s">
        <v>812</v>
      </c>
      <c r="BG4" s="269">
        <v>124370</v>
      </c>
      <c r="BH4" s="269">
        <v>6102</v>
      </c>
      <c r="BI4" s="269">
        <f>BH4*POWER(10,10)+BJ4</f>
        <v>61020000000062</v>
      </c>
      <c r="BJ4" s="269">
        <v>62</v>
      </c>
      <c r="BK4" s="269">
        <f>BH4*POWER(10,10)+BJ4</f>
        <v>61020000000062</v>
      </c>
      <c r="BL4" s="269">
        <v>20</v>
      </c>
      <c r="BM4" s="269" t="s">
        <v>335</v>
      </c>
      <c r="BP4" s="125">
        <f>VLOOKUP(BE4,PCI!B:I,7,0)</f>
        <v>17</v>
      </c>
      <c r="BQ4" s="125" t="s">
        <v>822</v>
      </c>
      <c r="BT4" s="125">
        <v>0</v>
      </c>
      <c r="BW4" s="99" t="s">
        <v>824</v>
      </c>
    </row>
    <row r="5" spans="1:75">
      <c r="A5" s="125" t="s">
        <v>817</v>
      </c>
      <c r="B5" s="125" t="str">
        <f>VLOOKUP(H5,Cluster!A:D,4,0)</f>
        <v>QC_Laurentides</v>
      </c>
      <c r="C5" s="125">
        <v>302720</v>
      </c>
      <c r="D5" s="125">
        <v>302</v>
      </c>
      <c r="E5" s="125">
        <v>720</v>
      </c>
      <c r="F5" s="125">
        <v>3</v>
      </c>
      <c r="G5" s="125">
        <v>3471002</v>
      </c>
      <c r="H5" s="125" t="s">
        <v>790</v>
      </c>
      <c r="I5" s="125" t="s">
        <v>825</v>
      </c>
      <c r="J5" s="125" t="s">
        <v>794</v>
      </c>
      <c r="K5" s="125">
        <f>VLOOKUP(BE5,'eUtran Parameters'!C:AI,2,0)</f>
        <v>45.951411</v>
      </c>
      <c r="L5" s="125">
        <f>VLOOKUP(BE5,'eUtran Parameters'!C:AI,4,0)</f>
        <v>-74.096002999999996</v>
      </c>
      <c r="M5" s="125">
        <v>6601</v>
      </c>
      <c r="N5" s="125" t="str">
        <f>VLOOKUP(H5,'eNB Info'!B:E,4,0)</f>
        <v>BB6648</v>
      </c>
      <c r="O5" s="277">
        <v>25030</v>
      </c>
      <c r="P5" s="125" t="s">
        <v>790</v>
      </c>
      <c r="Q5" s="125">
        <v>6</v>
      </c>
      <c r="R5" s="125">
        <f>VLOOKUP(BE5,PCI!B:I,2,0)</f>
        <v>18</v>
      </c>
      <c r="S5" s="277">
        <v>6103</v>
      </c>
      <c r="T5" s="125">
        <v>1</v>
      </c>
      <c r="U5" s="125">
        <f>VLOOKUP(BE5,'eUtran Parameters'!C:AI,7,0)</f>
        <v>270</v>
      </c>
      <c r="V5" s="125">
        <f>VLOOKUP(BE5,'eUtran Parameters'!C:AI,8,0)</f>
        <v>68</v>
      </c>
      <c r="W5" s="125" t="str">
        <f>VLOOKUP(BE5,'eUtran Parameters'!C:AI,30,0)</f>
        <v>RADIO 4449 (600)</v>
      </c>
      <c r="X5" s="125" t="str">
        <f>VLOOKUP(BE5,'eUtran Parameters'!C:AI,15,0)</f>
        <v>TQBM-T2008M6R032V03_MET05_600MHz</v>
      </c>
      <c r="Y5" s="125">
        <f>VLOOKUP(BE5,'eUtran Parameters'!C:AI,17,0)</f>
        <v>0</v>
      </c>
      <c r="Z5" s="125">
        <f>VLOOKUP(BE5,'eUtran Parameters'!C:AI,18,0)</f>
        <v>50</v>
      </c>
      <c r="AA5" s="125" t="s">
        <v>821</v>
      </c>
      <c r="AB5" s="125">
        <v>124400</v>
      </c>
      <c r="AC5" s="125">
        <v>133600</v>
      </c>
      <c r="AD5" s="125">
        <v>10000</v>
      </c>
      <c r="AE5" s="125">
        <v>10000</v>
      </c>
      <c r="AF5" s="125">
        <v>622</v>
      </c>
      <c r="AG5" s="125">
        <v>80000</v>
      </c>
      <c r="AH5" s="125">
        <v>80000</v>
      </c>
      <c r="AI5" s="125">
        <f t="shared" si="0"/>
        <v>56868902871</v>
      </c>
      <c r="AJ5" s="125">
        <f t="shared" si="1"/>
        <v>58</v>
      </c>
      <c r="AK5" s="125">
        <f t="shared" si="2"/>
        <v>1</v>
      </c>
      <c r="AL5" s="277">
        <v>175</v>
      </c>
      <c r="AM5" s="125">
        <f t="shared" si="3"/>
        <v>143</v>
      </c>
      <c r="AN5" s="125">
        <f>VLOOKUP(BE5,eUtranCellCoverage!B:C,2,0)</f>
        <v>35000</v>
      </c>
      <c r="AO5" s="125">
        <v>2</v>
      </c>
      <c r="AP5" s="125" t="s">
        <v>866</v>
      </c>
      <c r="AQ5" s="125" t="s">
        <v>867</v>
      </c>
      <c r="AS5" s="125" t="s">
        <v>790</v>
      </c>
      <c r="AT5" s="125" t="str">
        <f>VLOOKUP(BE5,PCI!B:I,8,0)</f>
        <v>J</v>
      </c>
      <c r="AU5" s="125">
        <v>0</v>
      </c>
      <c r="AV5" s="125">
        <v>0</v>
      </c>
      <c r="AY5" s="125" t="s">
        <v>781</v>
      </c>
      <c r="AZ5" s="125" t="s">
        <v>807</v>
      </c>
      <c r="BA5" s="125" t="s">
        <v>819</v>
      </c>
      <c r="BB5" s="125" t="s">
        <v>793</v>
      </c>
      <c r="BC5" s="125" t="s">
        <v>789</v>
      </c>
      <c r="BD5" s="125" t="s">
        <v>749</v>
      </c>
      <c r="BE5" s="125" t="s">
        <v>815</v>
      </c>
      <c r="BF5" s="125" t="s">
        <v>815</v>
      </c>
      <c r="BG5" s="269">
        <v>124370</v>
      </c>
      <c r="BH5" s="269">
        <v>6103</v>
      </c>
      <c r="BI5" s="269">
        <f>BH5*POWER(10,10)+BJ5</f>
        <v>61030000000063</v>
      </c>
      <c r="BJ5" s="269">
        <v>63</v>
      </c>
      <c r="BK5" s="269">
        <f>BH5*POWER(10,10)+BJ5</f>
        <v>61030000000063</v>
      </c>
      <c r="BL5" s="269">
        <v>20</v>
      </c>
      <c r="BM5" s="269" t="s">
        <v>335</v>
      </c>
      <c r="BP5" s="125">
        <f>VLOOKUP(BE5,PCI!B:I,7,0)</f>
        <v>18</v>
      </c>
      <c r="BQ5" s="125" t="s">
        <v>822</v>
      </c>
      <c r="BT5" s="125">
        <v>0</v>
      </c>
      <c r="BW5" s="99" t="s">
        <v>826</v>
      </c>
    </row>
    <row r="6" spans="1:75">
      <c r="A6" s="125" t="s">
        <v>817</v>
      </c>
      <c r="B6" s="125" t="str">
        <f>VLOOKUP(H6,Cluster!A:D,4,0)</f>
        <v>QC_Laurentides</v>
      </c>
      <c r="C6" s="125">
        <v>302720</v>
      </c>
      <c r="D6" s="125">
        <v>302</v>
      </c>
      <c r="E6" s="125">
        <v>720</v>
      </c>
      <c r="F6" s="125">
        <v>3</v>
      </c>
      <c r="G6" s="125">
        <v>3471002</v>
      </c>
      <c r="H6" s="125" t="s">
        <v>790</v>
      </c>
      <c r="I6" s="125" t="s">
        <v>827</v>
      </c>
      <c r="J6" s="125" t="s">
        <v>794</v>
      </c>
      <c r="K6" s="125">
        <f>VLOOKUP(BE6,'eUtran Parameters'!C:AI,2,0)</f>
        <v>45.951411</v>
      </c>
      <c r="L6" s="125">
        <f>VLOOKUP(BE6,'eUtran Parameters'!C:AI,4,0)</f>
        <v>-74.096002999999996</v>
      </c>
      <c r="M6" s="125">
        <v>6601</v>
      </c>
      <c r="N6" s="125" t="str">
        <f>VLOOKUP(H6,'eNB Info'!B:E,4,0)</f>
        <v>BB6648</v>
      </c>
      <c r="O6" s="277">
        <v>25030</v>
      </c>
      <c r="P6" s="125" t="s">
        <v>790</v>
      </c>
      <c r="Q6" s="125">
        <v>6</v>
      </c>
      <c r="R6" s="125">
        <f>VLOOKUP(BE6,PCI!B:I,2,0)</f>
        <v>10</v>
      </c>
      <c r="S6" s="277">
        <v>2201</v>
      </c>
      <c r="T6" s="125">
        <v>2</v>
      </c>
      <c r="U6" s="125">
        <f>VLOOKUP(BE6,'eUtran Parameters'!C:AI,7,0)</f>
        <v>80</v>
      </c>
      <c r="V6" s="125">
        <f>VLOOKUP(BE6,'eUtran Parameters'!C:AI,8,0)</f>
        <v>68</v>
      </c>
      <c r="W6" s="125" t="str">
        <f>VLOOKUP(BE6,'eUtran Parameters'!C:AI,30,0)</f>
        <v>RADIO 4415 (1900)</v>
      </c>
      <c r="X6" s="125" t="str">
        <f>VLOOKUP(BE6,'eUtran Parameters'!C:AI,15,0)</f>
        <v>TQBM-T126027INTDER6FT2V03_MET03_1900MHz</v>
      </c>
      <c r="Y6" s="125">
        <f>VLOOKUP(BE6,'eUtran Parameters'!C:AI,17,0)</f>
        <v>0</v>
      </c>
      <c r="Z6" s="125">
        <f>VLOOKUP(BE6,'eUtran Parameters'!C:AI,18,0)</f>
        <v>30</v>
      </c>
      <c r="AA6" s="125" t="s">
        <v>830</v>
      </c>
      <c r="AB6" s="125">
        <v>387500</v>
      </c>
      <c r="AC6" s="125">
        <v>371500</v>
      </c>
      <c r="AD6" s="125">
        <v>15000</v>
      </c>
      <c r="AE6" s="125">
        <v>15000</v>
      </c>
      <c r="AF6" s="125">
        <v>1937.5</v>
      </c>
      <c r="AG6" s="125">
        <v>80000</v>
      </c>
      <c r="AH6" s="125">
        <v>80000</v>
      </c>
      <c r="AI6" s="125">
        <f t="shared" si="0"/>
        <v>56868898969</v>
      </c>
      <c r="AJ6" s="125">
        <f t="shared" si="1"/>
        <v>93</v>
      </c>
      <c r="AK6" s="125">
        <f t="shared" si="2"/>
        <v>0</v>
      </c>
      <c r="AL6" s="277">
        <v>279</v>
      </c>
      <c r="AM6" s="125">
        <f t="shared" si="3"/>
        <v>221</v>
      </c>
      <c r="AN6" s="125">
        <v>35000</v>
      </c>
      <c r="AO6" s="125">
        <v>2</v>
      </c>
      <c r="AP6" s="125" t="s">
        <v>866</v>
      </c>
      <c r="AQ6" s="125" t="s">
        <v>867</v>
      </c>
      <c r="AS6" s="125" t="s">
        <v>790</v>
      </c>
      <c r="AT6" s="125" t="str">
        <f>VLOOKUP(BE6,PCI!B:I,8,0)</f>
        <v>B</v>
      </c>
      <c r="AU6" s="125">
        <v>0</v>
      </c>
      <c r="AV6" s="125">
        <v>0</v>
      </c>
      <c r="AY6" s="125" t="s">
        <v>798</v>
      </c>
      <c r="AZ6" s="125" t="s">
        <v>807</v>
      </c>
      <c r="BA6" s="125" t="s">
        <v>819</v>
      </c>
      <c r="BB6" s="125" t="s">
        <v>793</v>
      </c>
      <c r="BC6" s="125" t="s">
        <v>789</v>
      </c>
      <c r="BD6" s="125" t="s">
        <v>749</v>
      </c>
      <c r="BE6" s="125" t="s">
        <v>797</v>
      </c>
      <c r="BG6" s="269">
        <v>387410</v>
      </c>
      <c r="BL6" s="269">
        <v>20</v>
      </c>
      <c r="BM6" s="269" t="s">
        <v>829</v>
      </c>
      <c r="BP6" s="125">
        <f>VLOOKUP(BE6,PCI!B:I,7,0)</f>
        <v>10</v>
      </c>
      <c r="BQ6" s="125" t="s">
        <v>831</v>
      </c>
      <c r="BT6" s="125">
        <v>0</v>
      </c>
      <c r="BW6" s="99" t="s">
        <v>828</v>
      </c>
    </row>
    <row r="7" spans="1:75">
      <c r="A7" s="125" t="s">
        <v>817</v>
      </c>
      <c r="B7" s="125" t="str">
        <f>VLOOKUP(H7,Cluster!A:D,4,0)</f>
        <v>QC_Laurentides</v>
      </c>
      <c r="C7" s="125">
        <v>302720</v>
      </c>
      <c r="D7" s="125">
        <v>302</v>
      </c>
      <c r="E7" s="125">
        <v>720</v>
      </c>
      <c r="F7" s="125">
        <v>3</v>
      </c>
      <c r="G7" s="125">
        <v>3471002</v>
      </c>
      <c r="H7" s="125" t="s">
        <v>790</v>
      </c>
      <c r="I7" s="125" t="s">
        <v>832</v>
      </c>
      <c r="J7" s="125" t="s">
        <v>794</v>
      </c>
      <c r="K7" s="125">
        <f>VLOOKUP(BE7,'eUtran Parameters'!C:AI,2,0)</f>
        <v>45.951411</v>
      </c>
      <c r="L7" s="125">
        <f>VLOOKUP(BE7,'eUtran Parameters'!C:AI,4,0)</f>
        <v>-74.096002999999996</v>
      </c>
      <c r="M7" s="125">
        <v>6601</v>
      </c>
      <c r="N7" s="125" t="str">
        <f>VLOOKUP(H7,'eNB Info'!B:E,4,0)</f>
        <v>BB6648</v>
      </c>
      <c r="O7" s="277">
        <v>25030</v>
      </c>
      <c r="P7" s="125" t="s">
        <v>790</v>
      </c>
      <c r="Q7" s="125">
        <v>6</v>
      </c>
      <c r="R7" s="125">
        <f>VLOOKUP(BE7,PCI!B:I,2,0)</f>
        <v>11</v>
      </c>
      <c r="S7" s="277">
        <v>2202</v>
      </c>
      <c r="T7" s="125">
        <v>2</v>
      </c>
      <c r="U7" s="125">
        <f>VLOOKUP(BE7,'eUtran Parameters'!C:AI,7,0)</f>
        <v>200</v>
      </c>
      <c r="V7" s="125">
        <f>VLOOKUP(BE7,'eUtran Parameters'!C:AI,8,0)</f>
        <v>68</v>
      </c>
      <c r="W7" s="125" t="str">
        <f>VLOOKUP(BE7,'eUtran Parameters'!C:AI,30,0)</f>
        <v>RADIO 4415 (1900)</v>
      </c>
      <c r="X7" s="125" t="str">
        <f>VLOOKUP(BE7,'eUtran Parameters'!C:AI,15,0)</f>
        <v>TQBM-T126027INTDER6FT2V03_MET03_1900MHz</v>
      </c>
      <c r="Y7" s="125">
        <f>VLOOKUP(BE7,'eUtran Parameters'!C:AI,17,0)</f>
        <v>0</v>
      </c>
      <c r="Z7" s="125">
        <f>VLOOKUP(BE7,'eUtran Parameters'!C:AI,18,0)</f>
        <v>30</v>
      </c>
      <c r="AA7" s="125" t="s">
        <v>830</v>
      </c>
      <c r="AB7" s="125">
        <v>387500</v>
      </c>
      <c r="AC7" s="125">
        <v>371500</v>
      </c>
      <c r="AD7" s="125">
        <v>15000</v>
      </c>
      <c r="AE7" s="125">
        <v>15000</v>
      </c>
      <c r="AF7" s="125">
        <v>1937.5</v>
      </c>
      <c r="AG7" s="125">
        <v>80000</v>
      </c>
      <c r="AH7" s="125">
        <v>80000</v>
      </c>
      <c r="AI7" s="125">
        <f t="shared" si="0"/>
        <v>56868898970</v>
      </c>
      <c r="AJ7" s="125">
        <f t="shared" si="1"/>
        <v>95</v>
      </c>
      <c r="AK7" s="125">
        <f t="shared" si="2"/>
        <v>2</v>
      </c>
      <c r="AL7" s="277">
        <v>287</v>
      </c>
      <c r="AM7" s="125">
        <f t="shared" si="3"/>
        <v>227</v>
      </c>
      <c r="AN7" s="125">
        <v>35000</v>
      </c>
      <c r="AO7" s="125">
        <v>2</v>
      </c>
      <c r="AP7" s="125" t="s">
        <v>866</v>
      </c>
      <c r="AQ7" s="125" t="s">
        <v>867</v>
      </c>
      <c r="AS7" s="125" t="s">
        <v>790</v>
      </c>
      <c r="AT7" s="125" t="str">
        <f>VLOOKUP(BE7,PCI!B:I,8,0)</f>
        <v>F</v>
      </c>
      <c r="AU7" s="125">
        <v>0</v>
      </c>
      <c r="AV7" s="125">
        <v>0</v>
      </c>
      <c r="AY7" s="125" t="s">
        <v>798</v>
      </c>
      <c r="AZ7" s="125" t="s">
        <v>807</v>
      </c>
      <c r="BA7" s="125" t="s">
        <v>819</v>
      </c>
      <c r="BB7" s="125" t="s">
        <v>793</v>
      </c>
      <c r="BC7" s="125" t="s">
        <v>789</v>
      </c>
      <c r="BD7" s="125" t="s">
        <v>749</v>
      </c>
      <c r="BE7" s="125" t="s">
        <v>802</v>
      </c>
      <c r="BG7" s="269">
        <v>387410</v>
      </c>
      <c r="BL7" s="269">
        <v>20</v>
      </c>
      <c r="BM7" s="269" t="s">
        <v>829</v>
      </c>
      <c r="BP7" s="125">
        <f>VLOOKUP(BE7,PCI!B:I,7,0)</f>
        <v>11</v>
      </c>
      <c r="BQ7" s="125" t="s">
        <v>831</v>
      </c>
      <c r="BT7" s="125">
        <v>0</v>
      </c>
      <c r="BW7" s="99" t="s">
        <v>833</v>
      </c>
    </row>
    <row r="8" spans="1:75">
      <c r="A8" s="125" t="s">
        <v>817</v>
      </c>
      <c r="B8" s="125" t="str">
        <f>VLOOKUP(H8,Cluster!A:D,4,0)</f>
        <v>QC_Laurentides</v>
      </c>
      <c r="C8" s="125">
        <v>302720</v>
      </c>
      <c r="D8" s="125">
        <v>302</v>
      </c>
      <c r="E8" s="125">
        <v>720</v>
      </c>
      <c r="F8" s="125">
        <v>3</v>
      </c>
      <c r="G8" s="125">
        <v>3471002</v>
      </c>
      <c r="H8" s="125" t="s">
        <v>790</v>
      </c>
      <c r="I8" s="125" t="s">
        <v>834</v>
      </c>
      <c r="J8" s="125" t="s">
        <v>794</v>
      </c>
      <c r="K8" s="125">
        <f>VLOOKUP(BE8,'eUtran Parameters'!C:AI,2,0)</f>
        <v>45.951411</v>
      </c>
      <c r="L8" s="125">
        <f>VLOOKUP(BE8,'eUtran Parameters'!C:AI,4,0)</f>
        <v>-74.096002999999996</v>
      </c>
      <c r="M8" s="125">
        <v>6601</v>
      </c>
      <c r="N8" s="125" t="str">
        <f>VLOOKUP(H8,'eNB Info'!B:E,4,0)</f>
        <v>BB6648</v>
      </c>
      <c r="O8" s="277">
        <v>25030</v>
      </c>
      <c r="P8" s="125" t="s">
        <v>790</v>
      </c>
      <c r="Q8" s="125">
        <v>6</v>
      </c>
      <c r="R8" s="125">
        <f>VLOOKUP(BE8,PCI!B:I,2,0)</f>
        <v>12</v>
      </c>
      <c r="S8" s="277">
        <v>2203</v>
      </c>
      <c r="T8" s="125">
        <v>2</v>
      </c>
      <c r="U8" s="125">
        <f>VLOOKUP(BE8,'eUtran Parameters'!C:AI,7,0)</f>
        <v>320</v>
      </c>
      <c r="V8" s="125">
        <f>VLOOKUP(BE8,'eUtran Parameters'!C:AI,8,0)</f>
        <v>68</v>
      </c>
      <c r="W8" s="125" t="str">
        <f>VLOOKUP(BE8,'eUtran Parameters'!C:AI,30,0)</f>
        <v>RADIO 4415 (1900)</v>
      </c>
      <c r="X8" s="125" t="str">
        <f>VLOOKUP(BE8,'eUtran Parameters'!C:AI,15,0)</f>
        <v>TQBM-T126027INTDER6FT2V03_MET03_1900MHz</v>
      </c>
      <c r="Y8" s="125">
        <f>VLOOKUP(BE8,'eUtran Parameters'!C:AI,17,0)</f>
        <v>0</v>
      </c>
      <c r="Z8" s="125">
        <f>VLOOKUP(BE8,'eUtran Parameters'!C:AI,18,0)</f>
        <v>30</v>
      </c>
      <c r="AA8" s="125" t="s">
        <v>830</v>
      </c>
      <c r="AB8" s="125">
        <v>387500</v>
      </c>
      <c r="AC8" s="125">
        <v>371500</v>
      </c>
      <c r="AD8" s="125">
        <v>15000</v>
      </c>
      <c r="AE8" s="125">
        <v>15000</v>
      </c>
      <c r="AF8" s="125">
        <v>1937.5</v>
      </c>
      <c r="AG8" s="125">
        <v>80000</v>
      </c>
      <c r="AH8" s="125">
        <v>80000</v>
      </c>
      <c r="AI8" s="125">
        <f t="shared" si="0"/>
        <v>56868898971</v>
      </c>
      <c r="AJ8" s="125">
        <f t="shared" si="1"/>
        <v>98</v>
      </c>
      <c r="AK8" s="125">
        <f t="shared" si="2"/>
        <v>1</v>
      </c>
      <c r="AL8" s="277">
        <v>295</v>
      </c>
      <c r="AM8" s="125">
        <f t="shared" si="3"/>
        <v>233</v>
      </c>
      <c r="AN8" s="125">
        <v>35000</v>
      </c>
      <c r="AO8" s="125">
        <v>2</v>
      </c>
      <c r="AP8" s="125" t="s">
        <v>866</v>
      </c>
      <c r="AQ8" s="125" t="s">
        <v>867</v>
      </c>
      <c r="AS8" s="125" t="s">
        <v>790</v>
      </c>
      <c r="AT8" s="125" t="str">
        <f>VLOOKUP(BE8,PCI!B:I,8,0)</f>
        <v>K</v>
      </c>
      <c r="AU8" s="125">
        <v>0</v>
      </c>
      <c r="AV8" s="125">
        <v>0</v>
      </c>
      <c r="AY8" s="125" t="s">
        <v>798</v>
      </c>
      <c r="AZ8" s="125" t="s">
        <v>807</v>
      </c>
      <c r="BA8" s="125" t="s">
        <v>819</v>
      </c>
      <c r="BB8" s="125" t="s">
        <v>793</v>
      </c>
      <c r="BC8" s="125" t="s">
        <v>789</v>
      </c>
      <c r="BD8" s="125" t="s">
        <v>749</v>
      </c>
      <c r="BE8" s="125" t="s">
        <v>804</v>
      </c>
      <c r="BG8" s="269">
        <v>387410</v>
      </c>
      <c r="BL8" s="269">
        <v>20</v>
      </c>
      <c r="BM8" s="269" t="s">
        <v>829</v>
      </c>
      <c r="BP8" s="125">
        <f>VLOOKUP(BE8,PCI!B:I,7,0)</f>
        <v>12</v>
      </c>
      <c r="BQ8" s="125" t="s">
        <v>831</v>
      </c>
      <c r="BT8" s="125">
        <v>0</v>
      </c>
      <c r="BW8" s="99" t="s">
        <v>835</v>
      </c>
    </row>
    <row r="9" spans="1:75">
      <c r="A9" s="125" t="s">
        <v>817</v>
      </c>
      <c r="B9" s="125" t="str">
        <f>VLOOKUP(H9,Cluster!A:D,4,0)</f>
        <v>QC_Lanaudiere</v>
      </c>
      <c r="C9" s="125">
        <v>302720</v>
      </c>
      <c r="D9" s="125">
        <v>302</v>
      </c>
      <c r="E9" s="125">
        <v>720</v>
      </c>
      <c r="F9" s="125">
        <v>3</v>
      </c>
      <c r="G9" s="125">
        <v>3470074</v>
      </c>
      <c r="H9" s="125" t="s">
        <v>869</v>
      </c>
      <c r="I9" s="125" t="s">
        <v>885</v>
      </c>
      <c r="J9" s="125" t="s">
        <v>872</v>
      </c>
      <c r="K9" s="125">
        <f>VLOOKUP(BE9,'eUtran Parameters'!C:AI,2,0)</f>
        <v>45.843342</v>
      </c>
      <c r="L9" s="125">
        <f>VLOOKUP(BE9,'eUtran Parameters'!C:AI,4,0)</f>
        <v>-73.760006000000004</v>
      </c>
      <c r="M9" s="125">
        <v>6601</v>
      </c>
      <c r="N9" s="125" t="str">
        <f>VLOOKUP(H9,'eNB Info'!B:E,4,0)</f>
        <v>BB6651</v>
      </c>
      <c r="O9" s="277">
        <v>25030</v>
      </c>
      <c r="P9" s="125" t="s">
        <v>869</v>
      </c>
      <c r="Q9" s="125">
        <v>6</v>
      </c>
      <c r="R9" s="125">
        <f>VLOOKUP(BE9,PCI!B:I,2,0)</f>
        <v>16</v>
      </c>
      <c r="S9" s="277">
        <v>6101</v>
      </c>
      <c r="T9" s="125">
        <v>1</v>
      </c>
      <c r="U9" s="125">
        <f>VLOOKUP(BE9,'eUtran Parameters'!C:AI,7,0)</f>
        <v>50</v>
      </c>
      <c r="V9" s="125">
        <f>VLOOKUP(BE9,'eUtran Parameters'!C:AI,8,0)</f>
        <v>53.5</v>
      </c>
      <c r="W9" s="125" t="str">
        <f>VLOOKUP(BE9,'eUtran Parameters'!C:AI,30,0)</f>
        <v>RADIO 4480 (600)</v>
      </c>
      <c r="X9" s="125" t="str">
        <f>VLOOKUP(BE9,'eUtran Parameters'!C:AI,15,0)</f>
        <v>TQBM-T2008L6R034V03_MET08_600MHz</v>
      </c>
      <c r="Y9" s="125">
        <f>VLOOKUP(BE9,'eUtran Parameters'!C:AI,17,0)</f>
        <v>0</v>
      </c>
      <c r="Z9" s="125">
        <f>VLOOKUP(BE9,'eUtran Parameters'!C:AI,18,0)</f>
        <v>80</v>
      </c>
      <c r="AA9" s="125" t="s">
        <v>821</v>
      </c>
      <c r="AB9" s="125">
        <v>124400</v>
      </c>
      <c r="AC9" s="125">
        <v>133600</v>
      </c>
      <c r="AD9" s="125">
        <v>10000</v>
      </c>
      <c r="AE9" s="125">
        <v>10000</v>
      </c>
      <c r="AF9" s="125">
        <v>622</v>
      </c>
      <c r="AG9" s="125">
        <v>80000</v>
      </c>
      <c r="AH9" s="125">
        <v>80000</v>
      </c>
      <c r="AI9" s="125">
        <f t="shared" si="0"/>
        <v>56853698517</v>
      </c>
      <c r="AJ9" s="125">
        <f t="shared" si="1"/>
        <v>68</v>
      </c>
      <c r="AK9" s="125">
        <f t="shared" si="2"/>
        <v>0</v>
      </c>
      <c r="AL9" s="277">
        <v>204</v>
      </c>
      <c r="AM9" s="125">
        <f t="shared" si="3"/>
        <v>161</v>
      </c>
      <c r="AN9" s="125">
        <f>VLOOKUP(BE9,eUtranCellCoverage!B:C,2,0)</f>
        <v>35000</v>
      </c>
      <c r="AO9" s="125">
        <v>2</v>
      </c>
      <c r="AP9" s="125" t="s">
        <v>911</v>
      </c>
      <c r="AQ9" s="125" t="s">
        <v>912</v>
      </c>
      <c r="AS9" s="125" t="s">
        <v>869</v>
      </c>
      <c r="AT9" s="125" t="str">
        <f>VLOOKUP(BE9,PCI!B:I,8,0)</f>
        <v>A</v>
      </c>
      <c r="AU9" s="125">
        <v>0</v>
      </c>
      <c r="AV9" s="125">
        <v>0</v>
      </c>
      <c r="AY9" s="125" t="s">
        <v>781</v>
      </c>
      <c r="AZ9" s="125" t="s">
        <v>807</v>
      </c>
      <c r="BA9" s="125" t="s">
        <v>886</v>
      </c>
      <c r="BB9" s="125" t="s">
        <v>871</v>
      </c>
      <c r="BC9" s="125" t="s">
        <v>868</v>
      </c>
      <c r="BD9" s="125" t="s">
        <v>749</v>
      </c>
      <c r="BE9" s="125" t="s">
        <v>879</v>
      </c>
      <c r="BF9" s="125" t="s">
        <v>879</v>
      </c>
      <c r="BG9" s="269">
        <v>124370</v>
      </c>
      <c r="BH9" s="269">
        <v>6101</v>
      </c>
      <c r="BI9" s="269">
        <f>BH9*POWER(10,10)+BJ9</f>
        <v>61010000000061</v>
      </c>
      <c r="BJ9" s="269">
        <v>61</v>
      </c>
      <c r="BK9" s="269">
        <f>BH9*POWER(10,10)+BJ9</f>
        <v>61010000000061</v>
      </c>
      <c r="BL9" s="269">
        <v>20</v>
      </c>
      <c r="BM9" s="269" t="s">
        <v>335</v>
      </c>
      <c r="BP9" s="125">
        <f>VLOOKUP(BE9,PCI!B:I,7,0)</f>
        <v>16</v>
      </c>
      <c r="BQ9" s="125" t="s">
        <v>822</v>
      </c>
      <c r="BT9" s="125">
        <v>0</v>
      </c>
      <c r="BW9" s="99" t="s">
        <v>820</v>
      </c>
    </row>
    <row r="10" spans="1:75">
      <c r="A10" s="125" t="s">
        <v>817</v>
      </c>
      <c r="B10" s="125" t="str">
        <f>VLOOKUP(H10,Cluster!A:D,4,0)</f>
        <v>QC_Lanaudiere</v>
      </c>
      <c r="C10" s="125">
        <v>302720</v>
      </c>
      <c r="D10" s="125">
        <v>302</v>
      </c>
      <c r="E10" s="125">
        <v>720</v>
      </c>
      <c r="F10" s="125">
        <v>3</v>
      </c>
      <c r="G10" s="125">
        <v>3470074</v>
      </c>
      <c r="H10" s="125" t="s">
        <v>869</v>
      </c>
      <c r="I10" s="125" t="s">
        <v>887</v>
      </c>
      <c r="J10" s="125" t="s">
        <v>872</v>
      </c>
      <c r="K10" s="125">
        <f>VLOOKUP(BE10,'eUtran Parameters'!C:AI,2,0)</f>
        <v>45.843342</v>
      </c>
      <c r="L10" s="125">
        <f>VLOOKUP(BE10,'eUtran Parameters'!C:AI,4,0)</f>
        <v>-73.760006000000004</v>
      </c>
      <c r="M10" s="125">
        <v>6601</v>
      </c>
      <c r="N10" s="125" t="str">
        <f>VLOOKUP(H10,'eNB Info'!B:E,4,0)</f>
        <v>BB6651</v>
      </c>
      <c r="O10" s="277">
        <v>25030</v>
      </c>
      <c r="P10" s="125" t="s">
        <v>869</v>
      </c>
      <c r="Q10" s="125">
        <v>6</v>
      </c>
      <c r="R10" s="125">
        <f>VLOOKUP(BE10,PCI!B:I,2,0)</f>
        <v>17</v>
      </c>
      <c r="S10" s="277">
        <v>6102</v>
      </c>
      <c r="T10" s="125">
        <v>1</v>
      </c>
      <c r="U10" s="125">
        <f>VLOOKUP(BE10,'eUtran Parameters'!C:AI,7,0)</f>
        <v>170</v>
      </c>
      <c r="V10" s="125">
        <f>VLOOKUP(BE10,'eUtran Parameters'!C:AI,8,0)</f>
        <v>53.5</v>
      </c>
      <c r="W10" s="125" t="str">
        <f>VLOOKUP(BE10,'eUtran Parameters'!C:AI,30,0)</f>
        <v>RADIO 4480 (600)</v>
      </c>
      <c r="X10" s="125" t="str">
        <f>VLOOKUP(BE10,'eUtran Parameters'!C:AI,15,0)</f>
        <v>TQBM-T2008L6R034V03_MET06_600MHz</v>
      </c>
      <c r="Y10" s="125">
        <f>VLOOKUP(BE10,'eUtran Parameters'!C:AI,17,0)</f>
        <v>0</v>
      </c>
      <c r="Z10" s="125">
        <f>VLOOKUP(BE10,'eUtran Parameters'!C:AI,18,0)</f>
        <v>60</v>
      </c>
      <c r="AA10" s="125" t="s">
        <v>821</v>
      </c>
      <c r="AB10" s="125">
        <v>124400</v>
      </c>
      <c r="AC10" s="125">
        <v>133600</v>
      </c>
      <c r="AD10" s="125">
        <v>10000</v>
      </c>
      <c r="AE10" s="125">
        <v>10000</v>
      </c>
      <c r="AF10" s="125">
        <v>622</v>
      </c>
      <c r="AG10" s="125">
        <v>80000</v>
      </c>
      <c r="AH10" s="125">
        <v>80000</v>
      </c>
      <c r="AI10" s="125">
        <f t="shared" si="0"/>
        <v>56853698518</v>
      </c>
      <c r="AJ10" s="125">
        <f t="shared" si="1"/>
        <v>70</v>
      </c>
      <c r="AK10" s="125">
        <f t="shared" si="2"/>
        <v>2</v>
      </c>
      <c r="AL10" s="277">
        <v>212</v>
      </c>
      <c r="AM10" s="125">
        <f t="shared" si="3"/>
        <v>167</v>
      </c>
      <c r="AN10" s="125">
        <f>VLOOKUP(BE10,eUtranCellCoverage!B:C,2,0)</f>
        <v>35000</v>
      </c>
      <c r="AO10" s="125">
        <v>2</v>
      </c>
      <c r="AP10" s="125" t="s">
        <v>911</v>
      </c>
      <c r="AQ10" s="125" t="s">
        <v>912</v>
      </c>
      <c r="AS10" s="125" t="s">
        <v>869</v>
      </c>
      <c r="AT10" s="125" t="str">
        <f>VLOOKUP(BE10,PCI!B:I,8,0)</f>
        <v>E</v>
      </c>
      <c r="AU10" s="125">
        <v>0</v>
      </c>
      <c r="AV10" s="125">
        <v>0</v>
      </c>
      <c r="AY10" s="125" t="s">
        <v>781</v>
      </c>
      <c r="AZ10" s="125" t="s">
        <v>807</v>
      </c>
      <c r="BA10" s="125" t="s">
        <v>886</v>
      </c>
      <c r="BB10" s="125" t="s">
        <v>871</v>
      </c>
      <c r="BC10" s="125" t="s">
        <v>868</v>
      </c>
      <c r="BD10" s="125" t="s">
        <v>749</v>
      </c>
      <c r="BE10" s="125" t="s">
        <v>882</v>
      </c>
      <c r="BF10" s="125" t="s">
        <v>882</v>
      </c>
      <c r="BG10" s="269">
        <v>124370</v>
      </c>
      <c r="BH10" s="269">
        <v>6102</v>
      </c>
      <c r="BI10" s="269">
        <f>BH10*POWER(10,10)+BJ10</f>
        <v>61020000000062</v>
      </c>
      <c r="BJ10" s="269">
        <v>62</v>
      </c>
      <c r="BK10" s="269">
        <f>BH10*POWER(10,10)+BJ10</f>
        <v>61020000000062</v>
      </c>
      <c r="BL10" s="269">
        <v>20</v>
      </c>
      <c r="BM10" s="269" t="s">
        <v>335</v>
      </c>
      <c r="BP10" s="125">
        <f>VLOOKUP(BE10,PCI!B:I,7,0)</f>
        <v>17</v>
      </c>
      <c r="BQ10" s="125" t="s">
        <v>822</v>
      </c>
      <c r="BT10" s="125">
        <v>0</v>
      </c>
      <c r="BW10" s="99" t="s">
        <v>824</v>
      </c>
    </row>
    <row r="11" spans="1:75">
      <c r="A11" s="125" t="s">
        <v>817</v>
      </c>
      <c r="B11" s="125" t="str">
        <f>VLOOKUP(H11,Cluster!A:D,4,0)</f>
        <v>QC_Lanaudiere</v>
      </c>
      <c r="C11" s="125">
        <v>302720</v>
      </c>
      <c r="D11" s="125">
        <v>302</v>
      </c>
      <c r="E11" s="125">
        <v>720</v>
      </c>
      <c r="F11" s="125">
        <v>3</v>
      </c>
      <c r="G11" s="125">
        <v>3470074</v>
      </c>
      <c r="H11" s="125" t="s">
        <v>869</v>
      </c>
      <c r="I11" s="125" t="s">
        <v>888</v>
      </c>
      <c r="J11" s="125" t="s">
        <v>872</v>
      </c>
      <c r="K11" s="125">
        <f>VLOOKUP(BE11,'eUtran Parameters'!C:AI,2,0)</f>
        <v>45.843342</v>
      </c>
      <c r="L11" s="125">
        <f>VLOOKUP(BE11,'eUtran Parameters'!C:AI,4,0)</f>
        <v>-73.760006000000004</v>
      </c>
      <c r="M11" s="125">
        <v>6601</v>
      </c>
      <c r="N11" s="125" t="str">
        <f>VLOOKUP(H11,'eNB Info'!B:E,4,0)</f>
        <v>BB6651</v>
      </c>
      <c r="O11" s="277">
        <v>25030</v>
      </c>
      <c r="P11" s="125" t="s">
        <v>869</v>
      </c>
      <c r="Q11" s="125">
        <v>6</v>
      </c>
      <c r="R11" s="125">
        <f>VLOOKUP(BE11,PCI!B:I,2,0)</f>
        <v>18</v>
      </c>
      <c r="S11" s="277">
        <v>6103</v>
      </c>
      <c r="T11" s="125">
        <v>1</v>
      </c>
      <c r="U11" s="125">
        <f>VLOOKUP(BE11,'eUtran Parameters'!C:AI,7,0)</f>
        <v>290</v>
      </c>
      <c r="V11" s="125">
        <f>VLOOKUP(BE11,'eUtran Parameters'!C:AI,8,0)</f>
        <v>53.5</v>
      </c>
      <c r="W11" s="125" t="str">
        <f>VLOOKUP(BE11,'eUtran Parameters'!C:AI,30,0)</f>
        <v>RADIO 4480 (600)</v>
      </c>
      <c r="X11" s="125" t="str">
        <f>VLOOKUP(BE11,'eUtran Parameters'!C:AI,15,0)</f>
        <v>TQBM-T2008L6R034V03_MET08_600MHz</v>
      </c>
      <c r="Y11" s="125">
        <f>VLOOKUP(BE11,'eUtran Parameters'!C:AI,17,0)</f>
        <v>0</v>
      </c>
      <c r="Z11" s="125">
        <f>VLOOKUP(BE11,'eUtran Parameters'!C:AI,18,0)</f>
        <v>80</v>
      </c>
      <c r="AA11" s="125" t="s">
        <v>821</v>
      </c>
      <c r="AB11" s="125">
        <v>124400</v>
      </c>
      <c r="AC11" s="125">
        <v>133600</v>
      </c>
      <c r="AD11" s="125">
        <v>10000</v>
      </c>
      <c r="AE11" s="125">
        <v>10000</v>
      </c>
      <c r="AF11" s="125">
        <v>622</v>
      </c>
      <c r="AG11" s="125">
        <v>80000</v>
      </c>
      <c r="AH11" s="125">
        <v>80000</v>
      </c>
      <c r="AI11" s="125">
        <f t="shared" si="0"/>
        <v>56853698519</v>
      </c>
      <c r="AJ11" s="125">
        <f t="shared" si="1"/>
        <v>73</v>
      </c>
      <c r="AK11" s="125">
        <f t="shared" si="2"/>
        <v>1</v>
      </c>
      <c r="AL11" s="277">
        <v>220</v>
      </c>
      <c r="AM11" s="125">
        <f t="shared" si="3"/>
        <v>179</v>
      </c>
      <c r="AN11" s="125">
        <f>VLOOKUP(BE11,eUtranCellCoverage!B:C,2,0)</f>
        <v>35000</v>
      </c>
      <c r="AO11" s="125">
        <v>2</v>
      </c>
      <c r="AP11" s="125" t="s">
        <v>911</v>
      </c>
      <c r="AQ11" s="125" t="s">
        <v>912</v>
      </c>
      <c r="AS11" s="125" t="s">
        <v>869</v>
      </c>
      <c r="AT11" s="125" t="str">
        <f>VLOOKUP(BE11,PCI!B:I,8,0)</f>
        <v>J</v>
      </c>
      <c r="AU11" s="125">
        <v>0</v>
      </c>
      <c r="AV11" s="125">
        <v>0</v>
      </c>
      <c r="AY11" s="125" t="s">
        <v>781</v>
      </c>
      <c r="AZ11" s="125" t="s">
        <v>807</v>
      </c>
      <c r="BA11" s="125" t="s">
        <v>886</v>
      </c>
      <c r="BB11" s="125" t="s">
        <v>871</v>
      </c>
      <c r="BC11" s="125" t="s">
        <v>868</v>
      </c>
      <c r="BD11" s="125" t="s">
        <v>749</v>
      </c>
      <c r="BE11" s="125" t="s">
        <v>884</v>
      </c>
      <c r="BF11" s="125" t="s">
        <v>884</v>
      </c>
      <c r="BG11" s="269">
        <v>124370</v>
      </c>
      <c r="BH11" s="269">
        <v>6103</v>
      </c>
      <c r="BI11" s="269">
        <f>BH11*POWER(10,10)+BJ11</f>
        <v>61030000000063</v>
      </c>
      <c r="BJ11" s="269">
        <v>63</v>
      </c>
      <c r="BK11" s="269">
        <f>BH11*POWER(10,10)+BJ11</f>
        <v>61030000000063</v>
      </c>
      <c r="BL11" s="269">
        <v>20</v>
      </c>
      <c r="BM11" s="269" t="s">
        <v>335</v>
      </c>
      <c r="BP11" s="125">
        <f>VLOOKUP(BE11,PCI!B:I,7,0)</f>
        <v>18</v>
      </c>
      <c r="BQ11" s="125" t="s">
        <v>822</v>
      </c>
      <c r="BT11" s="125">
        <v>0</v>
      </c>
      <c r="BW11" s="99" t="s">
        <v>826</v>
      </c>
    </row>
    <row r="12" spans="1:75">
      <c r="A12" s="125" t="s">
        <v>817</v>
      </c>
      <c r="B12" s="125" t="str">
        <f>VLOOKUP(H12,Cluster!A:D,4,0)</f>
        <v>QC_Lanaudiere</v>
      </c>
      <c r="C12" s="125">
        <v>302720</v>
      </c>
      <c r="D12" s="125">
        <v>302</v>
      </c>
      <c r="E12" s="125">
        <v>720</v>
      </c>
      <c r="F12" s="125">
        <v>3</v>
      </c>
      <c r="G12" s="125">
        <v>3470074</v>
      </c>
      <c r="H12" s="125" t="s">
        <v>869</v>
      </c>
      <c r="I12" s="125" t="s">
        <v>889</v>
      </c>
      <c r="J12" s="125" t="s">
        <v>872</v>
      </c>
      <c r="K12" s="125">
        <f>VLOOKUP(BE12,'eUtran Parameters'!C:AI,2,0)</f>
        <v>45.843342</v>
      </c>
      <c r="L12" s="125">
        <f>VLOOKUP(BE12,'eUtran Parameters'!C:AI,4,0)</f>
        <v>-73.760006000000004</v>
      </c>
      <c r="M12" s="125">
        <v>6601</v>
      </c>
      <c r="N12" s="125" t="str">
        <f>VLOOKUP(H12,'eNB Info'!B:E,4,0)</f>
        <v>BB6651</v>
      </c>
      <c r="O12" s="277">
        <v>25030</v>
      </c>
      <c r="P12" s="125" t="s">
        <v>869</v>
      </c>
      <c r="Q12" s="125">
        <v>6</v>
      </c>
      <c r="R12" s="125">
        <f>VLOOKUP(BE12,PCI!B:I,2,0)</f>
        <v>10</v>
      </c>
      <c r="S12" s="277">
        <v>2201</v>
      </c>
      <c r="T12" s="125">
        <v>2</v>
      </c>
      <c r="U12" s="125">
        <f>VLOOKUP(BE12,'eUtran Parameters'!C:AI,7,0)</f>
        <v>110</v>
      </c>
      <c r="V12" s="125">
        <f>VLOOKUP(BE12,'eUtran Parameters'!C:AI,8,0)</f>
        <v>53.6</v>
      </c>
      <c r="W12" s="125" t="str">
        <f>VLOOKUP(BE12,'eUtran Parameters'!C:AI,30,0)</f>
        <v>RADIO 4415 (1900)</v>
      </c>
      <c r="X12" s="125" t="str">
        <f>VLOOKUP(BE12,'eUtran Parameters'!C:AI,15,0)</f>
        <v>TQBM-T2008L6R034V03_MET03_1900MHz</v>
      </c>
      <c r="Y12" s="125">
        <f>VLOOKUP(BE12,'eUtran Parameters'!C:AI,17,0)</f>
        <v>0</v>
      </c>
      <c r="Z12" s="125">
        <f>VLOOKUP(BE12,'eUtran Parameters'!C:AI,18,0)</f>
        <v>30</v>
      </c>
      <c r="AA12" s="125" t="s">
        <v>830</v>
      </c>
      <c r="AB12" s="125">
        <v>387500</v>
      </c>
      <c r="AC12" s="125">
        <v>371500</v>
      </c>
      <c r="AD12" s="125">
        <v>15000</v>
      </c>
      <c r="AE12" s="125">
        <v>15000</v>
      </c>
      <c r="AF12" s="125">
        <v>1937.5</v>
      </c>
      <c r="AG12" s="125">
        <v>80000</v>
      </c>
      <c r="AH12" s="125">
        <v>80000</v>
      </c>
      <c r="AI12" s="125">
        <f t="shared" si="0"/>
        <v>56853694617</v>
      </c>
      <c r="AJ12" s="125">
        <f t="shared" si="1"/>
        <v>36</v>
      </c>
      <c r="AK12" s="125">
        <f t="shared" si="2"/>
        <v>0</v>
      </c>
      <c r="AL12" s="277">
        <v>108</v>
      </c>
      <c r="AM12" s="125">
        <f t="shared" si="3"/>
        <v>89</v>
      </c>
      <c r="AN12" s="125">
        <v>35000</v>
      </c>
      <c r="AO12" s="125">
        <v>2</v>
      </c>
      <c r="AP12" s="125" t="s">
        <v>911</v>
      </c>
      <c r="AQ12" s="125" t="s">
        <v>912</v>
      </c>
      <c r="AS12" s="125" t="s">
        <v>869</v>
      </c>
      <c r="AT12" s="125" t="str">
        <f>VLOOKUP(BE12,PCI!B:I,8,0)</f>
        <v>C</v>
      </c>
      <c r="AU12" s="125">
        <v>0</v>
      </c>
      <c r="AV12" s="125">
        <v>0</v>
      </c>
      <c r="AY12" s="125" t="s">
        <v>798</v>
      </c>
      <c r="AZ12" s="125" t="s">
        <v>807</v>
      </c>
      <c r="BA12" s="125" t="s">
        <v>886</v>
      </c>
      <c r="BB12" s="125" t="s">
        <v>871</v>
      </c>
      <c r="BC12" s="125" t="s">
        <v>868</v>
      </c>
      <c r="BD12" s="125" t="s">
        <v>749</v>
      </c>
      <c r="BE12" s="125" t="s">
        <v>875</v>
      </c>
      <c r="BG12" s="269">
        <v>387410</v>
      </c>
      <c r="BL12" s="269">
        <v>20</v>
      </c>
      <c r="BM12" s="269" t="s">
        <v>829</v>
      </c>
      <c r="BP12" s="125">
        <f>VLOOKUP(BE12,PCI!B:I,7,0)</f>
        <v>10</v>
      </c>
      <c r="BQ12" s="125" t="s">
        <v>831</v>
      </c>
      <c r="BT12" s="125">
        <v>0</v>
      </c>
      <c r="BW12" s="99" t="s">
        <v>828</v>
      </c>
    </row>
    <row r="13" spans="1:75">
      <c r="A13" s="125" t="s">
        <v>817</v>
      </c>
      <c r="B13" s="125" t="str">
        <f>VLOOKUP(H13,Cluster!A:D,4,0)</f>
        <v>QC_Lanaudiere</v>
      </c>
      <c r="C13" s="125">
        <v>302720</v>
      </c>
      <c r="D13" s="125">
        <v>302</v>
      </c>
      <c r="E13" s="125">
        <v>720</v>
      </c>
      <c r="F13" s="125">
        <v>3</v>
      </c>
      <c r="G13" s="125">
        <v>3470074</v>
      </c>
      <c r="H13" s="125" t="s">
        <v>869</v>
      </c>
      <c r="I13" s="125" t="s">
        <v>890</v>
      </c>
      <c r="J13" s="125" t="s">
        <v>872</v>
      </c>
      <c r="K13" s="125">
        <f>VLOOKUP(BE13,'eUtran Parameters'!C:AI,2,0)</f>
        <v>45.843342</v>
      </c>
      <c r="L13" s="125">
        <f>VLOOKUP(BE13,'eUtran Parameters'!C:AI,4,0)</f>
        <v>-73.760006000000004</v>
      </c>
      <c r="M13" s="125">
        <v>6601</v>
      </c>
      <c r="N13" s="125" t="str">
        <f>VLOOKUP(H13,'eNB Info'!B:E,4,0)</f>
        <v>BB6651</v>
      </c>
      <c r="O13" s="277">
        <v>25030</v>
      </c>
      <c r="P13" s="125" t="s">
        <v>869</v>
      </c>
      <c r="Q13" s="125">
        <v>6</v>
      </c>
      <c r="R13" s="125">
        <f>VLOOKUP(BE13,PCI!B:I,2,0)</f>
        <v>11</v>
      </c>
      <c r="S13" s="277">
        <v>2202</v>
      </c>
      <c r="T13" s="125">
        <v>2</v>
      </c>
      <c r="U13" s="125">
        <f>VLOOKUP(BE13,'eUtran Parameters'!C:AI,7,0)</f>
        <v>230</v>
      </c>
      <c r="V13" s="125">
        <f>VLOOKUP(BE13,'eUtran Parameters'!C:AI,8,0)</f>
        <v>53.6</v>
      </c>
      <c r="W13" s="125" t="str">
        <f>VLOOKUP(BE13,'eUtran Parameters'!C:AI,30,0)</f>
        <v>RADIO 4415 (1900)</v>
      </c>
      <c r="X13" s="125" t="str">
        <f>VLOOKUP(BE13,'eUtran Parameters'!C:AI,15,0)</f>
        <v>TQBM-T2008L6R034V03_MET03_1900MHz</v>
      </c>
      <c r="Y13" s="125">
        <f>VLOOKUP(BE13,'eUtran Parameters'!C:AI,17,0)</f>
        <v>0</v>
      </c>
      <c r="Z13" s="125">
        <f>VLOOKUP(BE13,'eUtran Parameters'!C:AI,18,0)</f>
        <v>30</v>
      </c>
      <c r="AA13" s="125" t="s">
        <v>830</v>
      </c>
      <c r="AB13" s="125">
        <v>387500</v>
      </c>
      <c r="AC13" s="125">
        <v>371500</v>
      </c>
      <c r="AD13" s="125">
        <v>15000</v>
      </c>
      <c r="AE13" s="125">
        <v>15000</v>
      </c>
      <c r="AF13" s="125">
        <v>1937.5</v>
      </c>
      <c r="AG13" s="125">
        <v>80000</v>
      </c>
      <c r="AH13" s="125">
        <v>80000</v>
      </c>
      <c r="AI13" s="125">
        <f t="shared" si="0"/>
        <v>56853694618</v>
      </c>
      <c r="AJ13" s="125">
        <f t="shared" si="1"/>
        <v>38</v>
      </c>
      <c r="AK13" s="125">
        <f t="shared" si="2"/>
        <v>2</v>
      </c>
      <c r="AL13" s="277">
        <v>116</v>
      </c>
      <c r="AM13" s="125">
        <f t="shared" si="3"/>
        <v>95</v>
      </c>
      <c r="AN13" s="125">
        <v>35000</v>
      </c>
      <c r="AO13" s="125">
        <v>2</v>
      </c>
      <c r="AP13" s="125" t="s">
        <v>911</v>
      </c>
      <c r="AQ13" s="125" t="s">
        <v>912</v>
      </c>
      <c r="AS13" s="125" t="s">
        <v>869</v>
      </c>
      <c r="AT13" s="125" t="str">
        <f>VLOOKUP(BE13,PCI!B:I,8,0)</f>
        <v>G</v>
      </c>
      <c r="AU13" s="125">
        <v>0</v>
      </c>
      <c r="AV13" s="125">
        <v>0</v>
      </c>
      <c r="AY13" s="125" t="s">
        <v>798</v>
      </c>
      <c r="AZ13" s="125" t="s">
        <v>807</v>
      </c>
      <c r="BA13" s="125" t="s">
        <v>886</v>
      </c>
      <c r="BB13" s="125" t="s">
        <v>871</v>
      </c>
      <c r="BC13" s="125" t="s">
        <v>868</v>
      </c>
      <c r="BD13" s="125" t="s">
        <v>749</v>
      </c>
      <c r="BE13" s="125" t="s">
        <v>877</v>
      </c>
      <c r="BG13" s="269">
        <v>387410</v>
      </c>
      <c r="BL13" s="269">
        <v>20</v>
      </c>
      <c r="BM13" s="269" t="s">
        <v>829</v>
      </c>
      <c r="BP13" s="125">
        <f>VLOOKUP(BE13,PCI!B:I,7,0)</f>
        <v>11</v>
      </c>
      <c r="BQ13" s="125" t="s">
        <v>831</v>
      </c>
      <c r="BT13" s="125">
        <v>0</v>
      </c>
      <c r="BW13" s="99" t="s">
        <v>833</v>
      </c>
    </row>
    <row r="14" spans="1:75">
      <c r="A14" s="125" t="s">
        <v>817</v>
      </c>
      <c r="B14" s="125" t="str">
        <f>VLOOKUP(H14,Cluster!A:D,4,0)</f>
        <v>QC_Lanaudiere</v>
      </c>
      <c r="C14" s="125">
        <v>302720</v>
      </c>
      <c r="D14" s="125">
        <v>302</v>
      </c>
      <c r="E14" s="125">
        <v>720</v>
      </c>
      <c r="F14" s="125">
        <v>3</v>
      </c>
      <c r="G14" s="125">
        <v>3470074</v>
      </c>
      <c r="H14" s="125" t="s">
        <v>869</v>
      </c>
      <c r="I14" s="125" t="s">
        <v>891</v>
      </c>
      <c r="J14" s="125" t="s">
        <v>872</v>
      </c>
      <c r="K14" s="125">
        <f>VLOOKUP(BE14,'eUtran Parameters'!C:AI,2,0)</f>
        <v>45.843342</v>
      </c>
      <c r="L14" s="125">
        <f>VLOOKUP(BE14,'eUtran Parameters'!C:AI,4,0)</f>
        <v>-73.760006000000004</v>
      </c>
      <c r="M14" s="125">
        <v>6601</v>
      </c>
      <c r="N14" s="125" t="str">
        <f>VLOOKUP(H14,'eNB Info'!B:E,4,0)</f>
        <v>BB6651</v>
      </c>
      <c r="O14" s="277">
        <v>25030</v>
      </c>
      <c r="P14" s="125" t="s">
        <v>869</v>
      </c>
      <c r="Q14" s="125">
        <v>6</v>
      </c>
      <c r="R14" s="125">
        <f>VLOOKUP(BE14,PCI!B:I,2,0)</f>
        <v>12</v>
      </c>
      <c r="S14" s="277">
        <v>2203</v>
      </c>
      <c r="T14" s="125">
        <v>2</v>
      </c>
      <c r="U14" s="125">
        <f>VLOOKUP(BE14,'eUtran Parameters'!C:AI,7,0)</f>
        <v>350</v>
      </c>
      <c r="V14" s="125">
        <f>VLOOKUP(BE14,'eUtran Parameters'!C:AI,8,0)</f>
        <v>53.6</v>
      </c>
      <c r="W14" s="125" t="str">
        <f>VLOOKUP(BE14,'eUtran Parameters'!C:AI,30,0)</f>
        <v>RADIO 4415 (1900)</v>
      </c>
      <c r="X14" s="125" t="str">
        <f>VLOOKUP(BE14,'eUtran Parameters'!C:AI,15,0)</f>
        <v>TQBM-T2008L6R034V03_MET03_1900MHz</v>
      </c>
      <c r="Y14" s="125">
        <f>VLOOKUP(BE14,'eUtran Parameters'!C:AI,17,0)</f>
        <v>0</v>
      </c>
      <c r="Z14" s="125">
        <f>VLOOKUP(BE14,'eUtran Parameters'!C:AI,18,0)</f>
        <v>30</v>
      </c>
      <c r="AA14" s="125" t="s">
        <v>830</v>
      </c>
      <c r="AB14" s="125">
        <v>387500</v>
      </c>
      <c r="AC14" s="125">
        <v>371500</v>
      </c>
      <c r="AD14" s="125">
        <v>15000</v>
      </c>
      <c r="AE14" s="125">
        <v>15000</v>
      </c>
      <c r="AF14" s="125">
        <v>1937.5</v>
      </c>
      <c r="AG14" s="125">
        <v>80000</v>
      </c>
      <c r="AH14" s="125">
        <v>80000</v>
      </c>
      <c r="AI14" s="125">
        <f t="shared" si="0"/>
        <v>56853694619</v>
      </c>
      <c r="AJ14" s="125">
        <f t="shared" si="1"/>
        <v>41</v>
      </c>
      <c r="AK14" s="125">
        <f t="shared" si="2"/>
        <v>1</v>
      </c>
      <c r="AL14" s="277">
        <v>124</v>
      </c>
      <c r="AM14" s="125">
        <f t="shared" si="3"/>
        <v>101</v>
      </c>
      <c r="AN14" s="125">
        <v>35000</v>
      </c>
      <c r="AO14" s="125">
        <v>2</v>
      </c>
      <c r="AP14" s="125" t="s">
        <v>911</v>
      </c>
      <c r="AQ14" s="125" t="s">
        <v>912</v>
      </c>
      <c r="AS14" s="125" t="s">
        <v>869</v>
      </c>
      <c r="AT14" s="125" t="str">
        <f>VLOOKUP(BE14,PCI!B:I,8,0)</f>
        <v>L</v>
      </c>
      <c r="AU14" s="125">
        <v>0</v>
      </c>
      <c r="AV14" s="125">
        <v>0</v>
      </c>
      <c r="AY14" s="125" t="s">
        <v>798</v>
      </c>
      <c r="AZ14" s="125" t="s">
        <v>807</v>
      </c>
      <c r="BA14" s="125" t="s">
        <v>886</v>
      </c>
      <c r="BB14" s="125" t="s">
        <v>871</v>
      </c>
      <c r="BC14" s="125" t="s">
        <v>868</v>
      </c>
      <c r="BD14" s="125" t="s">
        <v>749</v>
      </c>
      <c r="BE14" s="125" t="s">
        <v>878</v>
      </c>
      <c r="BG14" s="269">
        <v>387410</v>
      </c>
      <c r="BL14" s="269">
        <v>20</v>
      </c>
      <c r="BM14" s="269" t="s">
        <v>829</v>
      </c>
      <c r="BP14" s="125">
        <f>VLOOKUP(BE14,PCI!B:I,7,0)</f>
        <v>12</v>
      </c>
      <c r="BQ14" s="125" t="s">
        <v>831</v>
      </c>
      <c r="BT14" s="125">
        <v>0</v>
      </c>
      <c r="BW14" s="99" t="s">
        <v>835</v>
      </c>
    </row>
    <row r="15" spans="1:75">
      <c r="A15" s="125" t="s">
        <v>817</v>
      </c>
      <c r="B15" s="125" t="str">
        <f>VLOOKUP(H15,Cluster!A:D,4,0)</f>
        <v>QC_Laurentides</v>
      </c>
      <c r="C15" s="125">
        <v>302720</v>
      </c>
      <c r="D15" s="125">
        <v>302</v>
      </c>
      <c r="E15" s="125">
        <v>720</v>
      </c>
      <c r="F15" s="125">
        <v>3</v>
      </c>
      <c r="G15" s="125">
        <v>3470421</v>
      </c>
      <c r="H15" s="125" t="s">
        <v>932</v>
      </c>
      <c r="I15" s="125" t="s">
        <v>943</v>
      </c>
      <c r="J15" s="125" t="s">
        <v>916</v>
      </c>
      <c r="K15" s="125">
        <f>VLOOKUP(BE15,'eUtran Parameters'!C:AI,2,0)</f>
        <v>46.149535999999998</v>
      </c>
      <c r="L15" s="125">
        <f>VLOOKUP(BE15,'eUtran Parameters'!C:AI,4,0)</f>
        <v>-74.668346999999997</v>
      </c>
      <c r="M15" s="125">
        <v>6601</v>
      </c>
      <c r="N15" s="125" t="str">
        <f>VLOOKUP(H15,'eNB Info'!B:E,4,0)</f>
        <v>BB6648</v>
      </c>
      <c r="O15" s="277">
        <v>25030</v>
      </c>
      <c r="P15" s="125" t="s">
        <v>932</v>
      </c>
      <c r="Q15" s="125">
        <v>6</v>
      </c>
      <c r="R15" s="125">
        <f>VLOOKUP(BE15,PCI!B:I,2,0)</f>
        <v>16</v>
      </c>
      <c r="S15" s="277">
        <v>6101</v>
      </c>
      <c r="T15" s="125">
        <v>1</v>
      </c>
      <c r="U15" s="125">
        <f>VLOOKUP(BE15,'eUtran Parameters'!C:AI,7,0)</f>
        <v>90</v>
      </c>
      <c r="V15" s="125">
        <f>VLOOKUP(BE15,'eUtran Parameters'!C:AI,8,0)</f>
        <v>90</v>
      </c>
      <c r="W15" s="125" t="str">
        <f>VLOOKUP(BE15,'eUtran Parameters'!C:AI,30,0)</f>
        <v>RADIO 4449 (600)</v>
      </c>
      <c r="X15" s="125" t="str">
        <f>VLOOKUP(BE15,'eUtran Parameters'!C:AI,15,0)</f>
        <v>TQBM-T2008L6R032V03_MET10_600MHz</v>
      </c>
      <c r="Y15" s="125">
        <f>VLOOKUP(BE15,'eUtran Parameters'!C:AI,17,0)</f>
        <v>0</v>
      </c>
      <c r="Z15" s="125">
        <f>VLOOKUP(BE15,'eUtran Parameters'!C:AI,18,0)</f>
        <v>100</v>
      </c>
      <c r="AA15" s="125" t="s">
        <v>821</v>
      </c>
      <c r="AB15" s="125">
        <v>124400</v>
      </c>
      <c r="AC15" s="125">
        <v>133600</v>
      </c>
      <c r="AD15" s="125">
        <v>10000</v>
      </c>
      <c r="AE15" s="125">
        <v>10000</v>
      </c>
      <c r="AF15" s="125">
        <v>622</v>
      </c>
      <c r="AG15" s="125">
        <v>80000</v>
      </c>
      <c r="AH15" s="125">
        <v>80000</v>
      </c>
      <c r="AI15" s="125">
        <f t="shared" si="0"/>
        <v>56859383765</v>
      </c>
      <c r="AJ15" s="125">
        <f t="shared" si="1"/>
        <v>42</v>
      </c>
      <c r="AK15" s="125">
        <f t="shared" si="2"/>
        <v>0</v>
      </c>
      <c r="AL15" s="277">
        <v>126</v>
      </c>
      <c r="AM15" s="125">
        <f t="shared" si="3"/>
        <v>101</v>
      </c>
      <c r="AN15" s="125">
        <f>VLOOKUP(BE15,eUtranCellCoverage!B:C,2,0)</f>
        <v>35000</v>
      </c>
      <c r="AO15" s="125">
        <v>2</v>
      </c>
      <c r="AP15" s="125" t="s">
        <v>954</v>
      </c>
      <c r="AQ15" s="125" t="s">
        <v>955</v>
      </c>
      <c r="AS15" s="125" t="s">
        <v>932</v>
      </c>
      <c r="AT15" s="125" t="str">
        <f>VLOOKUP(BE15,PCI!B:I,8,0)</f>
        <v>A</v>
      </c>
      <c r="AU15" s="125">
        <v>0</v>
      </c>
      <c r="AV15" s="125">
        <v>0</v>
      </c>
      <c r="AY15" s="125" t="s">
        <v>781</v>
      </c>
      <c r="AZ15" s="125" t="s">
        <v>807</v>
      </c>
      <c r="BA15" s="125" t="s">
        <v>819</v>
      </c>
      <c r="BB15" s="125" t="s">
        <v>915</v>
      </c>
      <c r="BC15" s="125" t="s">
        <v>913</v>
      </c>
      <c r="BD15" s="125" t="s">
        <v>749</v>
      </c>
      <c r="BE15" s="125" t="s">
        <v>937</v>
      </c>
      <c r="BF15" s="125" t="s">
        <v>937</v>
      </c>
      <c r="BG15" s="269">
        <v>124370</v>
      </c>
      <c r="BH15" s="269">
        <v>6101</v>
      </c>
      <c r="BI15" s="269">
        <f>BH15*POWER(10,10)+BJ15</f>
        <v>61010000000061</v>
      </c>
      <c r="BJ15" s="269">
        <v>61</v>
      </c>
      <c r="BK15" s="269">
        <f>BH15*POWER(10,10)+BJ15</f>
        <v>61010000000061</v>
      </c>
      <c r="BL15" s="269">
        <v>20</v>
      </c>
      <c r="BM15" s="269" t="s">
        <v>335</v>
      </c>
      <c r="BP15" s="125">
        <f>VLOOKUP(BE15,PCI!B:I,7,0)</f>
        <v>16</v>
      </c>
      <c r="BQ15" s="125" t="s">
        <v>822</v>
      </c>
      <c r="BT15" s="125">
        <v>0</v>
      </c>
      <c r="BW15" s="99" t="s">
        <v>820</v>
      </c>
    </row>
    <row r="16" spans="1:75">
      <c r="A16" s="125" t="s">
        <v>817</v>
      </c>
      <c r="B16" s="125" t="str">
        <f>VLOOKUP(H16,Cluster!A:D,4,0)</f>
        <v>QC_Laurentides</v>
      </c>
      <c r="C16" s="125">
        <v>302720</v>
      </c>
      <c r="D16" s="125">
        <v>302</v>
      </c>
      <c r="E16" s="125">
        <v>720</v>
      </c>
      <c r="F16" s="125">
        <v>3</v>
      </c>
      <c r="G16" s="125">
        <v>3470421</v>
      </c>
      <c r="H16" s="125" t="s">
        <v>932</v>
      </c>
      <c r="I16" s="125" t="s">
        <v>944</v>
      </c>
      <c r="J16" s="125" t="s">
        <v>916</v>
      </c>
      <c r="K16" s="125">
        <f>VLOOKUP(BE16,'eUtran Parameters'!C:AI,2,0)</f>
        <v>46.149535999999998</v>
      </c>
      <c r="L16" s="125">
        <f>VLOOKUP(BE16,'eUtran Parameters'!C:AI,4,0)</f>
        <v>-74.668346999999997</v>
      </c>
      <c r="M16" s="125">
        <v>6601</v>
      </c>
      <c r="N16" s="125" t="str">
        <f>VLOOKUP(H16,'eNB Info'!B:E,4,0)</f>
        <v>BB6648</v>
      </c>
      <c r="O16" s="277">
        <v>25030</v>
      </c>
      <c r="P16" s="125" t="s">
        <v>932</v>
      </c>
      <c r="Q16" s="125">
        <v>6</v>
      </c>
      <c r="R16" s="125">
        <f>VLOOKUP(BE16,PCI!B:I,2,0)</f>
        <v>17</v>
      </c>
      <c r="S16" s="277">
        <v>6102</v>
      </c>
      <c r="T16" s="125">
        <v>1</v>
      </c>
      <c r="U16" s="125">
        <f>VLOOKUP(BE16,'eUtran Parameters'!C:AI,7,0)</f>
        <v>210</v>
      </c>
      <c r="V16" s="125">
        <f>VLOOKUP(BE16,'eUtran Parameters'!C:AI,8,0)</f>
        <v>89</v>
      </c>
      <c r="W16" s="125" t="str">
        <f>VLOOKUP(BE16,'eUtran Parameters'!C:AI,30,0)</f>
        <v>RADIO 4449 (600)</v>
      </c>
      <c r="X16" s="125" t="str">
        <f>VLOOKUP(BE16,'eUtran Parameters'!C:AI,15,0)</f>
        <v>TQBM-T2008L6R032V03_MET06_600MHz</v>
      </c>
      <c r="Y16" s="125">
        <f>VLOOKUP(BE16,'eUtran Parameters'!C:AI,17,0)</f>
        <v>0</v>
      </c>
      <c r="Z16" s="125">
        <f>VLOOKUP(BE16,'eUtran Parameters'!C:AI,18,0)</f>
        <v>60</v>
      </c>
      <c r="AA16" s="125" t="s">
        <v>821</v>
      </c>
      <c r="AB16" s="125">
        <v>124400</v>
      </c>
      <c r="AC16" s="125">
        <v>133600</v>
      </c>
      <c r="AD16" s="125">
        <v>10000</v>
      </c>
      <c r="AE16" s="125">
        <v>10000</v>
      </c>
      <c r="AF16" s="125">
        <v>622</v>
      </c>
      <c r="AG16" s="125">
        <v>80000</v>
      </c>
      <c r="AH16" s="125">
        <v>80000</v>
      </c>
      <c r="AI16" s="125">
        <f t="shared" si="0"/>
        <v>56859383766</v>
      </c>
      <c r="AJ16" s="125">
        <f t="shared" si="1"/>
        <v>44</v>
      </c>
      <c r="AK16" s="125">
        <f t="shared" si="2"/>
        <v>2</v>
      </c>
      <c r="AL16" s="277">
        <v>134</v>
      </c>
      <c r="AM16" s="125">
        <f t="shared" si="3"/>
        <v>107</v>
      </c>
      <c r="AN16" s="125">
        <f>VLOOKUP(BE16,eUtranCellCoverage!B:C,2,0)</f>
        <v>35000</v>
      </c>
      <c r="AO16" s="125">
        <v>2</v>
      </c>
      <c r="AP16" s="125" t="s">
        <v>954</v>
      </c>
      <c r="AQ16" s="125" t="s">
        <v>955</v>
      </c>
      <c r="AS16" s="125" t="s">
        <v>932</v>
      </c>
      <c r="AT16" s="125" t="str">
        <f>VLOOKUP(BE16,PCI!B:I,8,0)</f>
        <v>D</v>
      </c>
      <c r="AU16" s="125">
        <v>0</v>
      </c>
      <c r="AV16" s="125">
        <v>0</v>
      </c>
      <c r="AY16" s="125" t="s">
        <v>781</v>
      </c>
      <c r="AZ16" s="125" t="s">
        <v>807</v>
      </c>
      <c r="BA16" s="125" t="s">
        <v>819</v>
      </c>
      <c r="BB16" s="125" t="s">
        <v>915</v>
      </c>
      <c r="BC16" s="125" t="s">
        <v>913</v>
      </c>
      <c r="BD16" s="125" t="s">
        <v>749</v>
      </c>
      <c r="BE16" s="125" t="s">
        <v>939</v>
      </c>
      <c r="BF16" s="125" t="s">
        <v>939</v>
      </c>
      <c r="BG16" s="269">
        <v>124370</v>
      </c>
      <c r="BH16" s="269">
        <v>6102</v>
      </c>
      <c r="BI16" s="269">
        <f>BH16*POWER(10,10)+BJ16</f>
        <v>61020000000062</v>
      </c>
      <c r="BJ16" s="269">
        <v>62</v>
      </c>
      <c r="BK16" s="269">
        <f>BH16*POWER(10,10)+BJ16</f>
        <v>61020000000062</v>
      </c>
      <c r="BL16" s="269">
        <v>20</v>
      </c>
      <c r="BM16" s="269" t="s">
        <v>335</v>
      </c>
      <c r="BP16" s="125">
        <f>VLOOKUP(BE16,PCI!B:I,7,0)</f>
        <v>17</v>
      </c>
      <c r="BQ16" s="125" t="s">
        <v>822</v>
      </c>
      <c r="BT16" s="125">
        <v>0</v>
      </c>
      <c r="BW16" s="99" t="s">
        <v>824</v>
      </c>
    </row>
    <row r="17" spans="1:75">
      <c r="A17" s="125" t="s">
        <v>817</v>
      </c>
      <c r="B17" s="125" t="str">
        <f>VLOOKUP(H17,Cluster!A:D,4,0)</f>
        <v>QC_Laurentides</v>
      </c>
      <c r="C17" s="125">
        <v>302720</v>
      </c>
      <c r="D17" s="125">
        <v>302</v>
      </c>
      <c r="E17" s="125">
        <v>720</v>
      </c>
      <c r="F17" s="125">
        <v>3</v>
      </c>
      <c r="G17" s="125">
        <v>3470421</v>
      </c>
      <c r="H17" s="125" t="s">
        <v>932</v>
      </c>
      <c r="I17" s="125" t="s">
        <v>945</v>
      </c>
      <c r="J17" s="125" t="s">
        <v>916</v>
      </c>
      <c r="K17" s="125">
        <f>VLOOKUP(BE17,'eUtran Parameters'!C:AI,2,0)</f>
        <v>46.149535999999998</v>
      </c>
      <c r="L17" s="125">
        <f>VLOOKUP(BE17,'eUtran Parameters'!C:AI,4,0)</f>
        <v>-74.668346999999997</v>
      </c>
      <c r="M17" s="125">
        <v>6601</v>
      </c>
      <c r="N17" s="125" t="str">
        <f>VLOOKUP(H17,'eNB Info'!B:E,4,0)</f>
        <v>BB6648</v>
      </c>
      <c r="O17" s="277">
        <v>25030</v>
      </c>
      <c r="P17" s="125" t="s">
        <v>932</v>
      </c>
      <c r="Q17" s="125">
        <v>6</v>
      </c>
      <c r="R17" s="125">
        <f>VLOOKUP(BE17,PCI!B:I,2,0)</f>
        <v>18</v>
      </c>
      <c r="S17" s="277">
        <v>6103</v>
      </c>
      <c r="T17" s="125">
        <v>1</v>
      </c>
      <c r="U17" s="125">
        <f>VLOOKUP(BE17,'eUtran Parameters'!C:AI,7,0)</f>
        <v>320</v>
      </c>
      <c r="V17" s="125">
        <f>VLOOKUP(BE17,'eUtran Parameters'!C:AI,8,0)</f>
        <v>89</v>
      </c>
      <c r="W17" s="125" t="str">
        <f>VLOOKUP(BE17,'eUtran Parameters'!C:AI,30,0)</f>
        <v>RADIO 4449 (600)</v>
      </c>
      <c r="X17" s="125" t="str">
        <f>VLOOKUP(BE17,'eUtran Parameters'!C:AI,15,0)</f>
        <v>TQBM-T2008L6R032V03_MET09_600MHz</v>
      </c>
      <c r="Y17" s="125">
        <f>VLOOKUP(BE17,'eUtran Parameters'!C:AI,17,0)</f>
        <v>0</v>
      </c>
      <c r="Z17" s="125">
        <f>VLOOKUP(BE17,'eUtran Parameters'!C:AI,18,0)</f>
        <v>90</v>
      </c>
      <c r="AA17" s="125" t="s">
        <v>821</v>
      </c>
      <c r="AB17" s="125">
        <v>124400</v>
      </c>
      <c r="AC17" s="125">
        <v>133600</v>
      </c>
      <c r="AD17" s="125">
        <v>10000</v>
      </c>
      <c r="AE17" s="125">
        <v>10000</v>
      </c>
      <c r="AF17" s="125">
        <v>622</v>
      </c>
      <c r="AG17" s="125">
        <v>80000</v>
      </c>
      <c r="AH17" s="125">
        <v>80000</v>
      </c>
      <c r="AI17" s="125">
        <f t="shared" si="0"/>
        <v>56859383767</v>
      </c>
      <c r="AJ17" s="125">
        <f t="shared" si="1"/>
        <v>47</v>
      </c>
      <c r="AK17" s="125">
        <f t="shared" si="2"/>
        <v>1</v>
      </c>
      <c r="AL17" s="277">
        <v>142</v>
      </c>
      <c r="AM17" s="125">
        <f t="shared" si="3"/>
        <v>113</v>
      </c>
      <c r="AN17" s="125">
        <f>VLOOKUP(BE17,eUtranCellCoverage!B:C,2,0)</f>
        <v>35000</v>
      </c>
      <c r="AO17" s="125">
        <v>2</v>
      </c>
      <c r="AP17" s="125" t="s">
        <v>954</v>
      </c>
      <c r="AQ17" s="125" t="s">
        <v>955</v>
      </c>
      <c r="AS17" s="125" t="s">
        <v>932</v>
      </c>
      <c r="AT17" s="125" t="str">
        <f>VLOOKUP(BE17,PCI!B:I,8,0)</f>
        <v>G</v>
      </c>
      <c r="AU17" s="125">
        <v>0</v>
      </c>
      <c r="AV17" s="125">
        <v>0</v>
      </c>
      <c r="AY17" s="125" t="s">
        <v>781</v>
      </c>
      <c r="AZ17" s="125" t="s">
        <v>807</v>
      </c>
      <c r="BA17" s="125" t="s">
        <v>819</v>
      </c>
      <c r="BB17" s="125" t="s">
        <v>915</v>
      </c>
      <c r="BC17" s="125" t="s">
        <v>913</v>
      </c>
      <c r="BD17" s="125" t="s">
        <v>749</v>
      </c>
      <c r="BE17" s="125" t="s">
        <v>941</v>
      </c>
      <c r="BF17" s="125" t="s">
        <v>941</v>
      </c>
      <c r="BG17" s="269">
        <v>124370</v>
      </c>
      <c r="BH17" s="269">
        <v>6103</v>
      </c>
      <c r="BI17" s="269">
        <f>BH17*POWER(10,10)+BJ17</f>
        <v>61030000000063</v>
      </c>
      <c r="BJ17" s="269">
        <v>63</v>
      </c>
      <c r="BK17" s="269">
        <f>BH17*POWER(10,10)+BJ17</f>
        <v>61030000000063</v>
      </c>
      <c r="BL17" s="269">
        <v>20</v>
      </c>
      <c r="BM17" s="269" t="s">
        <v>335</v>
      </c>
      <c r="BP17" s="125">
        <f>VLOOKUP(BE17,PCI!B:I,7,0)</f>
        <v>18</v>
      </c>
      <c r="BQ17" s="125" t="s">
        <v>822</v>
      </c>
      <c r="BT17" s="125">
        <v>0</v>
      </c>
      <c r="BW17" s="99" t="s">
        <v>826</v>
      </c>
    </row>
    <row r="18" spans="1:75">
      <c r="A18" s="125" t="s">
        <v>817</v>
      </c>
      <c r="B18" s="125" t="str">
        <f>VLOOKUP(H18,Cluster!A:D,4,0)</f>
        <v>QC_Laurentides</v>
      </c>
      <c r="C18" s="125">
        <v>302720</v>
      </c>
      <c r="D18" s="125">
        <v>302</v>
      </c>
      <c r="E18" s="125">
        <v>720</v>
      </c>
      <c r="F18" s="125">
        <v>3</v>
      </c>
      <c r="G18" s="125">
        <v>3470421</v>
      </c>
      <c r="H18" s="125" t="s">
        <v>932</v>
      </c>
      <c r="I18" s="125" t="s">
        <v>946</v>
      </c>
      <c r="J18" s="125" t="s">
        <v>916</v>
      </c>
      <c r="K18" s="125">
        <f>VLOOKUP(BE18,'eUtran Parameters'!C:AI,2,0)</f>
        <v>46.149535999999998</v>
      </c>
      <c r="L18" s="125">
        <f>VLOOKUP(BE18,'eUtran Parameters'!C:AI,4,0)</f>
        <v>-74.668346999999997</v>
      </c>
      <c r="M18" s="125">
        <v>6601</v>
      </c>
      <c r="N18" s="125" t="str">
        <f>VLOOKUP(H18,'eNB Info'!B:E,4,0)</f>
        <v>BB6648</v>
      </c>
      <c r="O18" s="277">
        <v>25030</v>
      </c>
      <c r="P18" s="125" t="s">
        <v>932</v>
      </c>
      <c r="Q18" s="125">
        <v>6</v>
      </c>
      <c r="R18" s="125">
        <f>VLOOKUP(BE18,PCI!B:I,2,0)</f>
        <v>10</v>
      </c>
      <c r="S18" s="277">
        <v>2201</v>
      </c>
      <c r="T18" s="125">
        <v>2</v>
      </c>
      <c r="U18" s="125">
        <f>VLOOKUP(BE18,'eUtran Parameters'!C:AI,7,0)</f>
        <v>90</v>
      </c>
      <c r="V18" s="125">
        <f>VLOOKUP(BE18,'eUtran Parameters'!C:AI,8,0)</f>
        <v>90</v>
      </c>
      <c r="W18" s="125" t="str">
        <f>VLOOKUP(BE18,'eUtran Parameters'!C:AI,30,0)</f>
        <v>RADIO 4415 (1900)</v>
      </c>
      <c r="X18" s="125" t="str">
        <f>VLOOKUP(BE18,'eUtran Parameters'!C:AI,15,0)</f>
        <v>TQBM-T2008L6R032V03_MET05_1900MHz</v>
      </c>
      <c r="Y18" s="125">
        <f>VLOOKUP(BE18,'eUtran Parameters'!C:AI,17,0)</f>
        <v>0</v>
      </c>
      <c r="Z18" s="125">
        <f>VLOOKUP(BE18,'eUtran Parameters'!C:AI,18,0)</f>
        <v>50</v>
      </c>
      <c r="AA18" s="125" t="s">
        <v>830</v>
      </c>
      <c r="AB18" s="125">
        <v>387500</v>
      </c>
      <c r="AC18" s="125">
        <v>371500</v>
      </c>
      <c r="AD18" s="125">
        <v>15000</v>
      </c>
      <c r="AE18" s="125">
        <v>15000</v>
      </c>
      <c r="AF18" s="125">
        <v>1937.5</v>
      </c>
      <c r="AG18" s="125">
        <v>80000</v>
      </c>
      <c r="AH18" s="125">
        <v>80000</v>
      </c>
      <c r="AI18" s="125">
        <f t="shared" si="0"/>
        <v>56859379865</v>
      </c>
      <c r="AJ18" s="125">
        <f t="shared" si="1"/>
        <v>42</v>
      </c>
      <c r="AK18" s="125">
        <f t="shared" si="2"/>
        <v>0</v>
      </c>
      <c r="AL18" s="277">
        <v>126</v>
      </c>
      <c r="AM18" s="125">
        <f t="shared" si="3"/>
        <v>101</v>
      </c>
      <c r="AN18" s="125">
        <v>35000</v>
      </c>
      <c r="AO18" s="125">
        <v>2</v>
      </c>
      <c r="AP18" s="125" t="s">
        <v>954</v>
      </c>
      <c r="AQ18" s="125" t="s">
        <v>955</v>
      </c>
      <c r="AS18" s="125" t="s">
        <v>932</v>
      </c>
      <c r="AT18" s="125" t="str">
        <f>VLOOKUP(BE18,PCI!B:I,8,0)</f>
        <v>B</v>
      </c>
      <c r="AU18" s="125">
        <v>0</v>
      </c>
      <c r="AV18" s="125">
        <v>0</v>
      </c>
      <c r="AY18" s="125" t="s">
        <v>798</v>
      </c>
      <c r="AZ18" s="125" t="s">
        <v>807</v>
      </c>
      <c r="BA18" s="125" t="s">
        <v>819</v>
      </c>
      <c r="BB18" s="125" t="s">
        <v>915</v>
      </c>
      <c r="BC18" s="125" t="s">
        <v>913</v>
      </c>
      <c r="BD18" s="125" t="s">
        <v>749</v>
      </c>
      <c r="BE18" s="125" t="s">
        <v>933</v>
      </c>
      <c r="BG18" s="269">
        <v>387410</v>
      </c>
      <c r="BL18" s="269">
        <v>20</v>
      </c>
      <c r="BM18" s="269" t="s">
        <v>829</v>
      </c>
      <c r="BP18" s="125">
        <f>VLOOKUP(BE18,PCI!B:I,7,0)</f>
        <v>10</v>
      </c>
      <c r="BQ18" s="125" t="s">
        <v>831</v>
      </c>
      <c r="BT18" s="125">
        <v>0</v>
      </c>
      <c r="BW18" s="99" t="s">
        <v>828</v>
      </c>
    </row>
    <row r="19" spans="1:75">
      <c r="A19" s="125" t="s">
        <v>817</v>
      </c>
      <c r="B19" s="125" t="str">
        <f>VLOOKUP(H19,Cluster!A:D,4,0)</f>
        <v>QC_Laurentides</v>
      </c>
      <c r="C19" s="125">
        <v>302720</v>
      </c>
      <c r="D19" s="125">
        <v>302</v>
      </c>
      <c r="E19" s="125">
        <v>720</v>
      </c>
      <c r="F19" s="125">
        <v>3</v>
      </c>
      <c r="G19" s="125">
        <v>3470421</v>
      </c>
      <c r="H19" s="125" t="s">
        <v>932</v>
      </c>
      <c r="I19" s="125" t="s">
        <v>947</v>
      </c>
      <c r="J19" s="125" t="s">
        <v>916</v>
      </c>
      <c r="K19" s="125">
        <f>VLOOKUP(BE19,'eUtran Parameters'!C:AI,2,0)</f>
        <v>46.149535999999998</v>
      </c>
      <c r="L19" s="125">
        <f>VLOOKUP(BE19,'eUtran Parameters'!C:AI,4,0)</f>
        <v>-74.668346999999997</v>
      </c>
      <c r="M19" s="125">
        <v>6601</v>
      </c>
      <c r="N19" s="125" t="str">
        <f>VLOOKUP(H19,'eNB Info'!B:E,4,0)</f>
        <v>BB6648</v>
      </c>
      <c r="O19" s="277">
        <v>25030</v>
      </c>
      <c r="P19" s="125" t="s">
        <v>932</v>
      </c>
      <c r="Q19" s="125">
        <v>6</v>
      </c>
      <c r="R19" s="125">
        <f>VLOOKUP(BE19,PCI!B:I,2,0)</f>
        <v>11</v>
      </c>
      <c r="S19" s="277">
        <v>2202</v>
      </c>
      <c r="T19" s="125">
        <v>2</v>
      </c>
      <c r="U19" s="125">
        <f>VLOOKUP(BE19,'eUtran Parameters'!C:AI,7,0)</f>
        <v>210</v>
      </c>
      <c r="V19" s="125">
        <f>VLOOKUP(BE19,'eUtran Parameters'!C:AI,8,0)</f>
        <v>90</v>
      </c>
      <c r="W19" s="125" t="str">
        <f>VLOOKUP(BE19,'eUtran Parameters'!C:AI,30,0)</f>
        <v>RADIO 4415 (1900)</v>
      </c>
      <c r="X19" s="125" t="str">
        <f>VLOOKUP(BE19,'eUtran Parameters'!C:AI,15,0)</f>
        <v>TQBM-T2008L6R032V03_MET05_1900MHz</v>
      </c>
      <c r="Y19" s="125">
        <f>VLOOKUP(BE19,'eUtran Parameters'!C:AI,17,0)</f>
        <v>0</v>
      </c>
      <c r="Z19" s="125">
        <f>VLOOKUP(BE19,'eUtran Parameters'!C:AI,18,0)</f>
        <v>50</v>
      </c>
      <c r="AA19" s="125" t="s">
        <v>830</v>
      </c>
      <c r="AB19" s="125">
        <v>387500</v>
      </c>
      <c r="AC19" s="125">
        <v>371500</v>
      </c>
      <c r="AD19" s="125">
        <v>15000</v>
      </c>
      <c r="AE19" s="125">
        <v>15000</v>
      </c>
      <c r="AF19" s="125">
        <v>1937.5</v>
      </c>
      <c r="AG19" s="125">
        <v>80000</v>
      </c>
      <c r="AH19" s="125">
        <v>80000</v>
      </c>
      <c r="AI19" s="125">
        <f t="shared" si="0"/>
        <v>56859379866</v>
      </c>
      <c r="AJ19" s="125">
        <f t="shared" si="1"/>
        <v>44</v>
      </c>
      <c r="AK19" s="125">
        <f t="shared" si="2"/>
        <v>2</v>
      </c>
      <c r="AL19" s="277">
        <v>134</v>
      </c>
      <c r="AM19" s="125">
        <f t="shared" si="3"/>
        <v>107</v>
      </c>
      <c r="AN19" s="125">
        <v>35000</v>
      </c>
      <c r="AO19" s="125">
        <v>2</v>
      </c>
      <c r="AP19" s="125" t="s">
        <v>954</v>
      </c>
      <c r="AQ19" s="125" t="s">
        <v>955</v>
      </c>
      <c r="AS19" s="125" t="s">
        <v>932</v>
      </c>
      <c r="AT19" s="125" t="str">
        <f>VLOOKUP(BE19,PCI!B:I,8,0)</f>
        <v>E</v>
      </c>
      <c r="AU19" s="125">
        <v>0</v>
      </c>
      <c r="AV19" s="125">
        <v>0</v>
      </c>
      <c r="AY19" s="125" t="s">
        <v>798</v>
      </c>
      <c r="AZ19" s="125" t="s">
        <v>807</v>
      </c>
      <c r="BA19" s="125" t="s">
        <v>819</v>
      </c>
      <c r="BB19" s="125" t="s">
        <v>915</v>
      </c>
      <c r="BC19" s="125" t="s">
        <v>913</v>
      </c>
      <c r="BD19" s="125" t="s">
        <v>749</v>
      </c>
      <c r="BE19" s="125" t="s">
        <v>935</v>
      </c>
      <c r="BG19" s="269">
        <v>387410</v>
      </c>
      <c r="BL19" s="269">
        <v>20</v>
      </c>
      <c r="BM19" s="269" t="s">
        <v>829</v>
      </c>
      <c r="BP19" s="125">
        <f>VLOOKUP(BE19,PCI!B:I,7,0)</f>
        <v>11</v>
      </c>
      <c r="BQ19" s="125" t="s">
        <v>831</v>
      </c>
      <c r="BT19" s="125">
        <v>0</v>
      </c>
      <c r="BW19" s="99" t="s">
        <v>833</v>
      </c>
    </row>
    <row r="20" spans="1:75">
      <c r="A20" s="125" t="s">
        <v>817</v>
      </c>
      <c r="B20" s="125" t="str">
        <f>VLOOKUP(H20,Cluster!A:D,4,0)</f>
        <v>QC_Laurentides</v>
      </c>
      <c r="C20" s="125">
        <v>302720</v>
      </c>
      <c r="D20" s="125">
        <v>302</v>
      </c>
      <c r="E20" s="125">
        <v>720</v>
      </c>
      <c r="F20" s="125">
        <v>3</v>
      </c>
      <c r="G20" s="125">
        <v>3470421</v>
      </c>
      <c r="H20" s="125" t="s">
        <v>932</v>
      </c>
      <c r="I20" s="125" t="s">
        <v>948</v>
      </c>
      <c r="J20" s="125" t="s">
        <v>916</v>
      </c>
      <c r="K20" s="125">
        <f>VLOOKUP(BE20,'eUtran Parameters'!C:AI,2,0)</f>
        <v>46.149535999999998</v>
      </c>
      <c r="L20" s="125">
        <f>VLOOKUP(BE20,'eUtran Parameters'!C:AI,4,0)</f>
        <v>-74.668346999999997</v>
      </c>
      <c r="M20" s="125">
        <v>6601</v>
      </c>
      <c r="N20" s="125" t="str">
        <f>VLOOKUP(H20,'eNB Info'!B:E,4,0)</f>
        <v>BB6648</v>
      </c>
      <c r="O20" s="277">
        <v>25030</v>
      </c>
      <c r="P20" s="125" t="s">
        <v>932</v>
      </c>
      <c r="Q20" s="125">
        <v>6</v>
      </c>
      <c r="R20" s="125">
        <f>VLOOKUP(BE20,PCI!B:I,2,0)</f>
        <v>12</v>
      </c>
      <c r="S20" s="277">
        <v>2203</v>
      </c>
      <c r="T20" s="125">
        <v>2</v>
      </c>
      <c r="U20" s="125">
        <f>VLOOKUP(BE20,'eUtran Parameters'!C:AI,7,0)</f>
        <v>320</v>
      </c>
      <c r="V20" s="125">
        <f>VLOOKUP(BE20,'eUtran Parameters'!C:AI,8,0)</f>
        <v>90</v>
      </c>
      <c r="W20" s="125" t="str">
        <f>VLOOKUP(BE20,'eUtran Parameters'!C:AI,30,0)</f>
        <v>RADIO 4415 (1900)</v>
      </c>
      <c r="X20" s="125" t="str">
        <f>VLOOKUP(BE20,'eUtran Parameters'!C:AI,15,0)</f>
        <v>TQBM-T2008L6R032V03_MET05_1900MHz</v>
      </c>
      <c r="Y20" s="125">
        <f>VLOOKUP(BE20,'eUtran Parameters'!C:AI,17,0)</f>
        <v>0</v>
      </c>
      <c r="Z20" s="125">
        <f>VLOOKUP(BE20,'eUtran Parameters'!C:AI,18,0)</f>
        <v>50</v>
      </c>
      <c r="AA20" s="125" t="s">
        <v>830</v>
      </c>
      <c r="AB20" s="125">
        <v>387500</v>
      </c>
      <c r="AC20" s="125">
        <v>371500</v>
      </c>
      <c r="AD20" s="125">
        <v>15000</v>
      </c>
      <c r="AE20" s="125">
        <v>15000</v>
      </c>
      <c r="AF20" s="125">
        <v>1937.5</v>
      </c>
      <c r="AG20" s="125">
        <v>80000</v>
      </c>
      <c r="AH20" s="125">
        <v>80000</v>
      </c>
      <c r="AI20" s="125">
        <f t="shared" si="0"/>
        <v>56859379867</v>
      </c>
      <c r="AJ20" s="125">
        <f t="shared" si="1"/>
        <v>47</v>
      </c>
      <c r="AK20" s="125">
        <f t="shared" si="2"/>
        <v>1</v>
      </c>
      <c r="AL20" s="277">
        <v>142</v>
      </c>
      <c r="AM20" s="125">
        <f t="shared" si="3"/>
        <v>113</v>
      </c>
      <c r="AN20" s="125">
        <v>35000</v>
      </c>
      <c r="AO20" s="125">
        <v>2</v>
      </c>
      <c r="AP20" s="125" t="s">
        <v>954</v>
      </c>
      <c r="AQ20" s="125" t="s">
        <v>955</v>
      </c>
      <c r="AS20" s="125" t="s">
        <v>932</v>
      </c>
      <c r="AT20" s="125" t="str">
        <f>VLOOKUP(BE20,PCI!B:I,8,0)</f>
        <v>H</v>
      </c>
      <c r="AU20" s="125">
        <v>0</v>
      </c>
      <c r="AV20" s="125">
        <v>0</v>
      </c>
      <c r="AY20" s="125" t="s">
        <v>798</v>
      </c>
      <c r="AZ20" s="125" t="s">
        <v>807</v>
      </c>
      <c r="BA20" s="125" t="s">
        <v>819</v>
      </c>
      <c r="BB20" s="125" t="s">
        <v>915</v>
      </c>
      <c r="BC20" s="125" t="s">
        <v>913</v>
      </c>
      <c r="BD20" s="125" t="s">
        <v>749</v>
      </c>
      <c r="BE20" s="125" t="s">
        <v>936</v>
      </c>
      <c r="BG20" s="269">
        <v>387410</v>
      </c>
      <c r="BL20" s="269">
        <v>20</v>
      </c>
      <c r="BM20" s="269" t="s">
        <v>829</v>
      </c>
      <c r="BP20" s="125">
        <f>VLOOKUP(BE20,PCI!B:I,7,0)</f>
        <v>12</v>
      </c>
      <c r="BQ20" s="125" t="s">
        <v>831</v>
      </c>
      <c r="BT20" s="125">
        <v>0</v>
      </c>
      <c r="BW20" s="99" t="s">
        <v>835</v>
      </c>
    </row>
    <row r="21" spans="1:75">
      <c r="A21" s="125" t="s">
        <v>817</v>
      </c>
      <c r="B21" s="125" t="str">
        <f>VLOOKUP(H21,Cluster!A:D,4,0)</f>
        <v>QC_Montreal</v>
      </c>
      <c r="C21" s="125">
        <v>302720</v>
      </c>
      <c r="D21" s="125">
        <v>302</v>
      </c>
      <c r="E21" s="125">
        <v>720</v>
      </c>
      <c r="F21" s="125">
        <v>3</v>
      </c>
      <c r="G21" s="125">
        <v>3420578</v>
      </c>
      <c r="H21" s="125" t="s">
        <v>1076</v>
      </c>
      <c r="I21" s="125" t="s">
        <v>1087</v>
      </c>
      <c r="J21" s="125" t="s">
        <v>1066</v>
      </c>
      <c r="K21" s="125">
        <v>45.497233000000001</v>
      </c>
      <c r="L21" s="125">
        <v>-73.575906000000003</v>
      </c>
      <c r="M21" s="125">
        <v>6601</v>
      </c>
      <c r="N21" s="125" t="str">
        <f>VLOOKUP(H21,'eNB Info'!B:E,4,0)</f>
        <v>BB6648</v>
      </c>
      <c r="O21" s="277">
        <v>25066</v>
      </c>
      <c r="P21" s="125" t="s">
        <v>1076</v>
      </c>
      <c r="Q21" s="125">
        <v>6</v>
      </c>
      <c r="R21" s="125">
        <v>35</v>
      </c>
      <c r="S21" s="277">
        <v>8101</v>
      </c>
      <c r="T21" s="125">
        <v>4</v>
      </c>
      <c r="U21" s="125">
        <v>110</v>
      </c>
      <c r="V21" s="125">
        <v>5</v>
      </c>
      <c r="W21" s="125" t="s">
        <v>1085</v>
      </c>
      <c r="X21" s="125" t="s">
        <v>1086</v>
      </c>
      <c r="Y21" s="125">
        <v>0</v>
      </c>
      <c r="AA21" s="125" t="s">
        <v>1092</v>
      </c>
      <c r="AB21" s="125">
        <v>639334</v>
      </c>
      <c r="AC21" s="125">
        <v>639334</v>
      </c>
      <c r="AD21" s="125">
        <v>60000</v>
      </c>
      <c r="AE21" s="125">
        <v>60000</v>
      </c>
      <c r="AF21" s="125">
        <v>3590.01</v>
      </c>
      <c r="AG21" s="125">
        <v>20000</v>
      </c>
      <c r="AH21" s="125">
        <v>20000</v>
      </c>
      <c r="AI21" s="125">
        <f t="shared" si="0"/>
        <v>56042758053</v>
      </c>
      <c r="AJ21" s="125">
        <f t="shared" si="1"/>
        <v>20</v>
      </c>
      <c r="AK21" s="125">
        <f t="shared" si="2"/>
        <v>0</v>
      </c>
      <c r="AL21" s="277">
        <v>60</v>
      </c>
      <c r="AM21" s="125">
        <f t="shared" si="3"/>
        <v>47</v>
      </c>
      <c r="AN21" s="125">
        <v>15000</v>
      </c>
      <c r="AO21" s="125">
        <v>0</v>
      </c>
      <c r="AP21" s="125" t="s">
        <v>1157</v>
      </c>
      <c r="AQ21" s="125" t="s">
        <v>1158</v>
      </c>
      <c r="AS21" s="125" t="s">
        <v>1076</v>
      </c>
      <c r="AT21" s="125" t="s">
        <v>980</v>
      </c>
      <c r="AU21" s="125">
        <v>0</v>
      </c>
      <c r="AV21" s="125">
        <v>0</v>
      </c>
      <c r="AX21" s="125" t="s">
        <v>1089</v>
      </c>
      <c r="AY21" s="125" t="s">
        <v>845</v>
      </c>
      <c r="AZ21" s="285"/>
      <c r="BA21" s="125" t="s">
        <v>1090</v>
      </c>
      <c r="BB21" s="125" t="s">
        <v>1065</v>
      </c>
      <c r="BC21" s="125" t="s">
        <v>1063</v>
      </c>
      <c r="BD21" s="125" t="s">
        <v>749</v>
      </c>
      <c r="BE21" s="125" t="s">
        <v>1081</v>
      </c>
      <c r="BG21" s="269">
        <v>639360</v>
      </c>
      <c r="BL21" s="269">
        <v>10</v>
      </c>
      <c r="BM21" s="269" t="s">
        <v>829</v>
      </c>
      <c r="BP21" s="125">
        <v>35</v>
      </c>
      <c r="BQ21" s="125" t="s">
        <v>1093</v>
      </c>
      <c r="BR21" s="125" t="s">
        <v>1091</v>
      </c>
      <c r="BT21" s="125">
        <v>0</v>
      </c>
      <c r="BW21" s="99" t="s">
        <v>1088</v>
      </c>
    </row>
    <row r="22" spans="1:75">
      <c r="A22" s="125" t="s">
        <v>817</v>
      </c>
      <c r="B22" s="125" t="str">
        <f>VLOOKUP(H22,Cluster!A:D,4,0)</f>
        <v>QC_Montreal</v>
      </c>
      <c r="C22" s="125">
        <v>302720</v>
      </c>
      <c r="D22" s="125">
        <v>302</v>
      </c>
      <c r="E22" s="125">
        <v>720</v>
      </c>
      <c r="F22" s="125">
        <v>3</v>
      </c>
      <c r="G22" s="125">
        <v>3420578</v>
      </c>
      <c r="H22" s="125" t="s">
        <v>1076</v>
      </c>
      <c r="I22" s="125" t="s">
        <v>1094</v>
      </c>
      <c r="J22" s="125" t="s">
        <v>1066</v>
      </c>
      <c r="K22" s="125">
        <v>45.497233000000001</v>
      </c>
      <c r="L22" s="125">
        <v>-73.575906000000003</v>
      </c>
      <c r="M22" s="125">
        <v>6601</v>
      </c>
      <c r="N22" s="125" t="str">
        <f>VLOOKUP(H22,'eNB Info'!B:E,4,0)</f>
        <v>BB6648</v>
      </c>
      <c r="O22" s="277">
        <v>25066</v>
      </c>
      <c r="P22" s="125" t="s">
        <v>1076</v>
      </c>
      <c r="Q22" s="125">
        <v>6</v>
      </c>
      <c r="R22" s="125">
        <v>36</v>
      </c>
      <c r="S22" s="277">
        <v>8102</v>
      </c>
      <c r="T22" s="125">
        <v>4</v>
      </c>
      <c r="U22" s="125">
        <v>330</v>
      </c>
      <c r="V22" s="125">
        <v>5</v>
      </c>
      <c r="W22" s="125" t="s">
        <v>1085</v>
      </c>
      <c r="X22" s="125" t="s">
        <v>1086</v>
      </c>
      <c r="Y22" s="125">
        <v>0</v>
      </c>
      <c r="AA22" s="125" t="s">
        <v>1092</v>
      </c>
      <c r="AB22" s="125">
        <v>639334</v>
      </c>
      <c r="AC22" s="125">
        <v>639334</v>
      </c>
      <c r="AD22" s="125">
        <v>60000</v>
      </c>
      <c r="AE22" s="125">
        <v>60000</v>
      </c>
      <c r="AF22" s="125">
        <v>3590.01</v>
      </c>
      <c r="AG22" s="125">
        <v>20000</v>
      </c>
      <c r="AH22" s="125">
        <v>20000</v>
      </c>
      <c r="AI22" s="125">
        <f t="shared" si="0"/>
        <v>56042758054</v>
      </c>
      <c r="AJ22" s="125">
        <f t="shared" si="1"/>
        <v>9</v>
      </c>
      <c r="AK22" s="125">
        <f t="shared" si="2"/>
        <v>1</v>
      </c>
      <c r="AL22" s="277">
        <v>28</v>
      </c>
      <c r="AM22" s="125">
        <f t="shared" si="3"/>
        <v>23</v>
      </c>
      <c r="AN22" s="125">
        <v>15000</v>
      </c>
      <c r="AO22" s="125">
        <v>0</v>
      </c>
      <c r="AP22" s="125" t="s">
        <v>1157</v>
      </c>
      <c r="AQ22" s="125" t="s">
        <v>1158</v>
      </c>
      <c r="AS22" s="125" t="s">
        <v>1076</v>
      </c>
      <c r="AT22" s="125" t="s">
        <v>1424</v>
      </c>
      <c r="AU22" s="125">
        <v>0</v>
      </c>
      <c r="AV22" s="125">
        <v>0</v>
      </c>
      <c r="AX22" s="125" t="s">
        <v>1089</v>
      </c>
      <c r="AY22" s="125" t="s">
        <v>845</v>
      </c>
      <c r="AZ22" s="285"/>
      <c r="BA22" s="125" t="s">
        <v>1090</v>
      </c>
      <c r="BB22" s="125" t="s">
        <v>1065</v>
      </c>
      <c r="BC22" s="125" t="s">
        <v>1063</v>
      </c>
      <c r="BD22" s="125" t="s">
        <v>749</v>
      </c>
      <c r="BE22" s="125" t="s">
        <v>1084</v>
      </c>
      <c r="BG22" s="269">
        <v>639360</v>
      </c>
      <c r="BL22" s="269">
        <v>10</v>
      </c>
      <c r="BM22" s="269" t="s">
        <v>829</v>
      </c>
      <c r="BP22" s="125">
        <v>36</v>
      </c>
      <c r="BQ22" s="125" t="s">
        <v>1093</v>
      </c>
      <c r="BR22" s="125" t="s">
        <v>1091</v>
      </c>
      <c r="BT22" s="125">
        <v>0</v>
      </c>
      <c r="BW22" s="99" t="s">
        <v>1095</v>
      </c>
    </row>
    <row r="23" spans="1:75">
      <c r="A23" s="125" t="s">
        <v>817</v>
      </c>
      <c r="B23" s="125" t="str">
        <f>VLOOKUP(H23,Cluster!A:D,4,0)</f>
        <v>QC_Montreal</v>
      </c>
      <c r="C23" s="125">
        <v>302720</v>
      </c>
      <c r="D23" s="125">
        <v>302</v>
      </c>
      <c r="E23" s="125">
        <v>720</v>
      </c>
      <c r="F23" s="125">
        <v>3</v>
      </c>
      <c r="G23" s="125">
        <v>3420578</v>
      </c>
      <c r="H23" s="125" t="s">
        <v>1076</v>
      </c>
      <c r="I23" s="125" t="s">
        <v>1096</v>
      </c>
      <c r="J23" s="125" t="s">
        <v>1066</v>
      </c>
      <c r="K23" s="125">
        <f>VLOOKUP(BE23,'eUtran Parameters'!C:AI,2,0)</f>
        <v>45.498733000000001</v>
      </c>
      <c r="L23" s="125">
        <f>VLOOKUP(BE23,'eUtran Parameters'!C:AI,4,0)</f>
        <v>-73.57705</v>
      </c>
      <c r="M23" s="125">
        <v>6601</v>
      </c>
      <c r="N23" s="125" t="str">
        <f>VLOOKUP(H23,'eNB Info'!B:E,4,0)</f>
        <v>BB6648</v>
      </c>
      <c r="O23" s="277">
        <v>25066</v>
      </c>
      <c r="P23" s="125" t="s">
        <v>1076</v>
      </c>
      <c r="Q23" s="125">
        <v>6</v>
      </c>
      <c r="R23" s="125">
        <f>VLOOKUP(BE23,PCI!B:I,2,0)</f>
        <v>10</v>
      </c>
      <c r="S23" s="277">
        <v>2201</v>
      </c>
      <c r="T23" s="125">
        <v>2</v>
      </c>
      <c r="U23" s="125">
        <f>VLOOKUP(BE23,'eUtran Parameters'!C:AI,7,0)</f>
        <v>45</v>
      </c>
      <c r="V23" s="125">
        <f>VLOOKUP(BE23,'eUtran Parameters'!C:AI,8,0)</f>
        <v>4.5</v>
      </c>
      <c r="W23" s="125" t="str">
        <f>VLOOKUP(BE23,'eUtran Parameters'!C:AI,30,0)</f>
        <v>RADIO 4402 (1900)</v>
      </c>
      <c r="X23" s="125" t="str">
        <f>VLOOKUP(BE23,'eUtran Parameters'!C:AI,15,0)</f>
        <v>ERC_KRE-101-2249_1900MHz</v>
      </c>
      <c r="Y23" s="125">
        <f>VLOOKUP(BE23,'eUtran Parameters'!C:AI,17,0)</f>
        <v>0</v>
      </c>
      <c r="Z23" s="125">
        <f>VLOOKUP(BE23,'eUtran Parameters'!C:AI,18,0)</f>
        <v>0</v>
      </c>
      <c r="AA23" s="125" t="s">
        <v>830</v>
      </c>
      <c r="AB23" s="125">
        <v>387500</v>
      </c>
      <c r="AC23" s="125">
        <v>371500</v>
      </c>
      <c r="AD23" s="125">
        <v>15000</v>
      </c>
      <c r="AE23" s="125">
        <v>15000</v>
      </c>
      <c r="AF23" s="125">
        <v>1937.5</v>
      </c>
      <c r="AG23" s="125">
        <v>10000</v>
      </c>
      <c r="AH23" s="125">
        <v>10000</v>
      </c>
      <c r="AI23" s="125">
        <f t="shared" si="0"/>
        <v>56042752153</v>
      </c>
      <c r="AJ23" s="125">
        <f t="shared" si="1"/>
        <v>28</v>
      </c>
      <c r="AK23" s="125">
        <f t="shared" si="2"/>
        <v>0</v>
      </c>
      <c r="AL23" s="277">
        <v>84</v>
      </c>
      <c r="AM23" s="125">
        <f t="shared" si="3"/>
        <v>71</v>
      </c>
      <c r="AN23" s="125">
        <v>35000</v>
      </c>
      <c r="AO23" s="125">
        <v>2</v>
      </c>
      <c r="AP23" s="125" t="s">
        <v>1157</v>
      </c>
      <c r="AQ23" s="125" t="s">
        <v>1158</v>
      </c>
      <c r="AS23" s="125" t="s">
        <v>1076</v>
      </c>
      <c r="AT23" s="125" t="str">
        <f>VLOOKUP(BE23,PCI!B:I,8,0)</f>
        <v>C</v>
      </c>
      <c r="AU23" s="125">
        <v>0</v>
      </c>
      <c r="AV23" s="125">
        <v>0</v>
      </c>
      <c r="AY23" s="125" t="s">
        <v>798</v>
      </c>
      <c r="AZ23" s="285" t="s">
        <v>807</v>
      </c>
      <c r="BA23" s="125" t="s">
        <v>886</v>
      </c>
      <c r="BB23" s="125" t="s">
        <v>1065</v>
      </c>
      <c r="BC23" s="125" t="s">
        <v>1063</v>
      </c>
      <c r="BD23" s="125" t="s">
        <v>749</v>
      </c>
      <c r="BE23" s="125" t="s">
        <v>1078</v>
      </c>
      <c r="BG23" s="269">
        <v>387410</v>
      </c>
      <c r="BL23" s="269">
        <v>20</v>
      </c>
      <c r="BM23" s="269" t="s">
        <v>829</v>
      </c>
      <c r="BP23" s="125">
        <f>VLOOKUP(BE23,PCI!B:I,7,0)</f>
        <v>10</v>
      </c>
      <c r="BQ23" s="125" t="s">
        <v>831</v>
      </c>
      <c r="BT23" s="125">
        <v>0</v>
      </c>
      <c r="BW23" s="99" t="s">
        <v>828</v>
      </c>
    </row>
    <row r="24" spans="1:75">
      <c r="A24" s="125" t="s">
        <v>817</v>
      </c>
      <c r="B24" s="125" t="str">
        <f>VLOOKUP(H24,Cluster!A:D,4,0)</f>
        <v>QC_Montreal</v>
      </c>
      <c r="C24" s="125">
        <v>302720</v>
      </c>
      <c r="D24" s="125">
        <v>302</v>
      </c>
      <c r="E24" s="125">
        <v>720</v>
      </c>
      <c r="F24" s="125">
        <v>3</v>
      </c>
      <c r="G24" s="125">
        <v>3420578</v>
      </c>
      <c r="H24" s="125" t="s">
        <v>1076</v>
      </c>
      <c r="I24" s="125" t="s">
        <v>1097</v>
      </c>
      <c r="J24" s="125" t="s">
        <v>1066</v>
      </c>
      <c r="K24" s="125">
        <v>45.498733000000001</v>
      </c>
      <c r="L24" s="125">
        <v>-73.57705</v>
      </c>
      <c r="M24" s="125">
        <v>6601</v>
      </c>
      <c r="N24" s="125" t="str">
        <f>VLOOKUP(H24,'eNB Info'!B:E,4,0)</f>
        <v>BB6648</v>
      </c>
      <c r="O24" s="277">
        <v>25066</v>
      </c>
      <c r="P24" s="125" t="s">
        <v>1076</v>
      </c>
      <c r="Q24" s="125">
        <v>6</v>
      </c>
      <c r="R24" s="125">
        <v>37</v>
      </c>
      <c r="S24" s="277">
        <v>8103</v>
      </c>
      <c r="T24" s="125">
        <v>4</v>
      </c>
      <c r="U24" s="125">
        <v>45</v>
      </c>
      <c r="V24" s="125">
        <v>5</v>
      </c>
      <c r="W24" s="125" t="s">
        <v>1085</v>
      </c>
      <c r="X24" s="125" t="s">
        <v>1086</v>
      </c>
      <c r="Y24" s="125">
        <v>0</v>
      </c>
      <c r="AA24" s="125" t="s">
        <v>1092</v>
      </c>
      <c r="AB24" s="125">
        <v>639334</v>
      </c>
      <c r="AC24" s="125">
        <v>639334</v>
      </c>
      <c r="AD24" s="125">
        <v>60000</v>
      </c>
      <c r="AE24" s="125">
        <v>60000</v>
      </c>
      <c r="AF24" s="125">
        <v>3590.01</v>
      </c>
      <c r="AG24" s="125">
        <v>20000</v>
      </c>
      <c r="AH24" s="125">
        <v>20000</v>
      </c>
      <c r="AI24" s="125">
        <f t="shared" si="0"/>
        <v>56042758055</v>
      </c>
      <c r="AJ24" s="125">
        <f t="shared" si="1"/>
        <v>28</v>
      </c>
      <c r="AK24" s="125">
        <f t="shared" si="2"/>
        <v>0</v>
      </c>
      <c r="AL24" s="277">
        <v>84</v>
      </c>
      <c r="AM24" s="125">
        <f t="shared" si="3"/>
        <v>71</v>
      </c>
      <c r="AN24" s="125">
        <v>15000</v>
      </c>
      <c r="AO24" s="125">
        <v>0</v>
      </c>
      <c r="AP24" s="125" t="s">
        <v>1157</v>
      </c>
      <c r="AQ24" s="125" t="s">
        <v>1158</v>
      </c>
      <c r="AS24" s="125" t="s">
        <v>1076</v>
      </c>
      <c r="AT24" s="125" t="s">
        <v>981</v>
      </c>
      <c r="AU24" s="125">
        <v>0</v>
      </c>
      <c r="AV24" s="125">
        <v>0</v>
      </c>
      <c r="AX24" s="125" t="s">
        <v>1089</v>
      </c>
      <c r="AY24" s="125" t="s">
        <v>845</v>
      </c>
      <c r="AZ24" s="285"/>
      <c r="BA24" s="125" t="s">
        <v>1090</v>
      </c>
      <c r="BB24" s="125" t="s">
        <v>1065</v>
      </c>
      <c r="BC24" s="125" t="s">
        <v>1063</v>
      </c>
      <c r="BD24" s="125" t="s">
        <v>749</v>
      </c>
      <c r="BE24" s="125" t="s">
        <v>1081</v>
      </c>
      <c r="BG24" s="269">
        <v>639360</v>
      </c>
      <c r="BL24" s="269">
        <v>10</v>
      </c>
      <c r="BM24" s="269" t="s">
        <v>829</v>
      </c>
      <c r="BP24" s="125">
        <v>37</v>
      </c>
      <c r="BQ24" s="125" t="s">
        <v>1093</v>
      </c>
      <c r="BR24" s="125" t="s">
        <v>1091</v>
      </c>
      <c r="BT24" s="125">
        <v>0</v>
      </c>
      <c r="BW24" s="99" t="s">
        <v>1088</v>
      </c>
    </row>
    <row r="25" spans="1:75">
      <c r="A25" s="125" t="s">
        <v>817</v>
      </c>
      <c r="B25" s="125" t="str">
        <f>VLOOKUP(H25,Cluster!A:D,4,0)</f>
        <v>QC_Montreal</v>
      </c>
      <c r="C25" s="125">
        <v>302720</v>
      </c>
      <c r="D25" s="125">
        <v>302</v>
      </c>
      <c r="E25" s="125">
        <v>720</v>
      </c>
      <c r="F25" s="125">
        <v>3</v>
      </c>
      <c r="G25" s="125">
        <v>3420578</v>
      </c>
      <c r="H25" s="125" t="s">
        <v>1076</v>
      </c>
      <c r="I25" s="125" t="s">
        <v>1098</v>
      </c>
      <c r="J25" s="125" t="s">
        <v>1066</v>
      </c>
      <c r="K25" s="125">
        <v>45.497847</v>
      </c>
      <c r="L25" s="125">
        <v>-73.575192000000001</v>
      </c>
      <c r="M25" s="125">
        <v>6601</v>
      </c>
      <c r="N25" s="125" t="str">
        <f>VLOOKUP(H25,'eNB Info'!B:E,4,0)</f>
        <v>BB6648</v>
      </c>
      <c r="O25" s="277">
        <v>25066</v>
      </c>
      <c r="P25" s="125" t="s">
        <v>1076</v>
      </c>
      <c r="Q25" s="125">
        <v>6</v>
      </c>
      <c r="R25" s="125">
        <v>38</v>
      </c>
      <c r="S25" s="277">
        <v>8104</v>
      </c>
      <c r="T25" s="125">
        <v>4</v>
      </c>
      <c r="U25" s="125">
        <v>55</v>
      </c>
      <c r="V25" s="125">
        <v>5</v>
      </c>
      <c r="W25" s="125" t="s">
        <v>1085</v>
      </c>
      <c r="X25" s="125" t="s">
        <v>1086</v>
      </c>
      <c r="Y25" s="125">
        <v>0</v>
      </c>
      <c r="AA25" s="125" t="s">
        <v>1092</v>
      </c>
      <c r="AB25" s="125">
        <v>639334</v>
      </c>
      <c r="AC25" s="125">
        <v>639334</v>
      </c>
      <c r="AD25" s="125">
        <v>60000</v>
      </c>
      <c r="AE25" s="125">
        <v>60000</v>
      </c>
      <c r="AF25" s="125">
        <v>3590.01</v>
      </c>
      <c r="AG25" s="125">
        <v>20000</v>
      </c>
      <c r="AH25" s="125">
        <v>20000</v>
      </c>
      <c r="AI25" s="125">
        <f t="shared" si="0"/>
        <v>56042758056</v>
      </c>
      <c r="AJ25" s="125">
        <f t="shared" si="1"/>
        <v>36</v>
      </c>
      <c r="AK25" s="125">
        <f t="shared" si="2"/>
        <v>0</v>
      </c>
      <c r="AL25" s="277">
        <v>108</v>
      </c>
      <c r="AM25" s="125">
        <f t="shared" si="3"/>
        <v>89</v>
      </c>
      <c r="AN25" s="125">
        <v>15000</v>
      </c>
      <c r="AO25" s="125">
        <v>0</v>
      </c>
      <c r="AP25" s="125" t="s">
        <v>1157</v>
      </c>
      <c r="AQ25" s="125" t="s">
        <v>1158</v>
      </c>
      <c r="AS25" s="125" t="s">
        <v>1076</v>
      </c>
      <c r="AT25" s="125" t="s">
        <v>983</v>
      </c>
      <c r="AU25" s="125">
        <v>0</v>
      </c>
      <c r="AV25" s="125">
        <v>0</v>
      </c>
      <c r="AX25" s="125" t="s">
        <v>1089</v>
      </c>
      <c r="AY25" s="125" t="s">
        <v>845</v>
      </c>
      <c r="AZ25" s="285"/>
      <c r="BA25" s="125" t="s">
        <v>1090</v>
      </c>
      <c r="BB25" s="125" t="s">
        <v>1065</v>
      </c>
      <c r="BC25" s="125" t="s">
        <v>1063</v>
      </c>
      <c r="BD25" s="125" t="s">
        <v>749</v>
      </c>
      <c r="BE25" s="125" t="s">
        <v>1081</v>
      </c>
      <c r="BG25" s="269">
        <v>639360</v>
      </c>
      <c r="BL25" s="269">
        <v>10</v>
      </c>
      <c r="BM25" s="269" t="s">
        <v>829</v>
      </c>
      <c r="BP25" s="125">
        <v>38</v>
      </c>
      <c r="BQ25" s="125" t="s">
        <v>1093</v>
      </c>
      <c r="BR25" s="125" t="s">
        <v>1091</v>
      </c>
      <c r="BT25" s="125">
        <v>0</v>
      </c>
      <c r="BW25" s="99" t="s">
        <v>1088</v>
      </c>
    </row>
    <row r="26" spans="1:75">
      <c r="A26" s="125" t="s">
        <v>817</v>
      </c>
      <c r="B26" s="125" t="str">
        <f>VLOOKUP(H26,Cluster!A:D,4,0)</f>
        <v>QC_Montreal</v>
      </c>
      <c r="C26" s="125">
        <v>302720</v>
      </c>
      <c r="D26" s="125">
        <v>302</v>
      </c>
      <c r="E26" s="125">
        <v>720</v>
      </c>
      <c r="F26" s="125">
        <v>3</v>
      </c>
      <c r="G26" s="125">
        <v>3420578</v>
      </c>
      <c r="H26" s="125" t="s">
        <v>1076</v>
      </c>
      <c r="I26" s="125" t="s">
        <v>1099</v>
      </c>
      <c r="J26" s="125" t="s">
        <v>1066</v>
      </c>
      <c r="K26" s="125">
        <v>45.497847</v>
      </c>
      <c r="L26" s="125">
        <v>-73.575192000000001</v>
      </c>
      <c r="M26" s="125">
        <v>6601</v>
      </c>
      <c r="N26" s="125" t="str">
        <f>VLOOKUP(H26,'eNB Info'!B:E,4,0)</f>
        <v>BB6648</v>
      </c>
      <c r="O26" s="277">
        <v>25066</v>
      </c>
      <c r="P26" s="125" t="s">
        <v>1076</v>
      </c>
      <c r="Q26" s="125">
        <v>6</v>
      </c>
      <c r="R26" s="125">
        <v>39</v>
      </c>
      <c r="S26" s="277">
        <v>8105</v>
      </c>
      <c r="T26" s="125">
        <v>4</v>
      </c>
      <c r="U26" s="125">
        <v>190</v>
      </c>
      <c r="V26" s="125">
        <v>5</v>
      </c>
      <c r="W26" s="125" t="s">
        <v>1085</v>
      </c>
      <c r="X26" s="125" t="s">
        <v>1086</v>
      </c>
      <c r="Y26" s="125">
        <v>0</v>
      </c>
      <c r="AA26" s="125" t="s">
        <v>1092</v>
      </c>
      <c r="AB26" s="125">
        <v>639334</v>
      </c>
      <c r="AC26" s="125">
        <v>639334</v>
      </c>
      <c r="AD26" s="125">
        <v>60000</v>
      </c>
      <c r="AE26" s="125">
        <v>60000</v>
      </c>
      <c r="AF26" s="125">
        <v>3590.01</v>
      </c>
      <c r="AG26" s="125">
        <v>20000</v>
      </c>
      <c r="AH26" s="125">
        <v>20000</v>
      </c>
      <c r="AI26" s="125">
        <f t="shared" si="0"/>
        <v>56042758057</v>
      </c>
      <c r="AJ26" s="125">
        <f t="shared" si="1"/>
        <v>38</v>
      </c>
      <c r="AK26" s="125">
        <f t="shared" si="2"/>
        <v>2</v>
      </c>
      <c r="AL26" s="277">
        <v>116</v>
      </c>
      <c r="AM26" s="125">
        <f t="shared" si="3"/>
        <v>95</v>
      </c>
      <c r="AN26" s="125">
        <v>15000</v>
      </c>
      <c r="AO26" s="125">
        <v>0</v>
      </c>
      <c r="AP26" s="125" t="s">
        <v>1157</v>
      </c>
      <c r="AQ26" s="125" t="s">
        <v>1158</v>
      </c>
      <c r="AS26" s="125" t="s">
        <v>1076</v>
      </c>
      <c r="AT26" s="125" t="s">
        <v>778</v>
      </c>
      <c r="AU26" s="125">
        <v>0</v>
      </c>
      <c r="AV26" s="125">
        <v>0</v>
      </c>
      <c r="AX26" s="125" t="s">
        <v>1089</v>
      </c>
      <c r="AY26" s="125" t="s">
        <v>845</v>
      </c>
      <c r="AZ26" s="285"/>
      <c r="BA26" s="125" t="s">
        <v>1090</v>
      </c>
      <c r="BB26" s="125" t="s">
        <v>1065</v>
      </c>
      <c r="BC26" s="125" t="s">
        <v>1063</v>
      </c>
      <c r="BD26" s="125" t="s">
        <v>749</v>
      </c>
      <c r="BE26" s="125" t="s">
        <v>1084</v>
      </c>
      <c r="BG26" s="269">
        <v>639360</v>
      </c>
      <c r="BL26" s="269">
        <v>10</v>
      </c>
      <c r="BM26" s="269" t="s">
        <v>829</v>
      </c>
      <c r="BP26" s="125">
        <v>39</v>
      </c>
      <c r="BQ26" s="125" t="s">
        <v>1093</v>
      </c>
      <c r="BR26" s="125" t="s">
        <v>1091</v>
      </c>
      <c r="BT26" s="125">
        <v>0</v>
      </c>
      <c r="BW26" s="99" t="s">
        <v>1095</v>
      </c>
    </row>
    <row r="27" spans="1:75">
      <c r="A27" s="125" t="s">
        <v>817</v>
      </c>
      <c r="B27" s="125" t="str">
        <f>VLOOKUP(H27,Cluster!A:D,4,0)</f>
        <v>QC_Montreal</v>
      </c>
      <c r="C27" s="125">
        <v>302720</v>
      </c>
      <c r="D27" s="125">
        <v>302</v>
      </c>
      <c r="E27" s="125">
        <v>720</v>
      </c>
      <c r="F27" s="125">
        <v>3</v>
      </c>
      <c r="G27" s="125">
        <v>3420577</v>
      </c>
      <c r="H27" s="125" t="s">
        <v>1100</v>
      </c>
      <c r="I27" s="125" t="s">
        <v>1106</v>
      </c>
      <c r="J27" s="125" t="s">
        <v>1066</v>
      </c>
      <c r="K27" s="125">
        <v>45.497380999999997</v>
      </c>
      <c r="L27" s="125">
        <v>-73.577888999999999</v>
      </c>
      <c r="M27" s="125">
        <v>6601</v>
      </c>
      <c r="N27" s="125" t="str">
        <f>VLOOKUP(H27,'eNB Info'!B:E,4,0)</f>
        <v>BB6648</v>
      </c>
      <c r="O27" s="277">
        <v>25066</v>
      </c>
      <c r="P27" s="125" t="s">
        <v>1076</v>
      </c>
      <c r="Q27" s="125">
        <v>6</v>
      </c>
      <c r="R27" s="125">
        <v>35</v>
      </c>
      <c r="S27" s="277">
        <v>8101</v>
      </c>
      <c r="T27" s="125">
        <v>4</v>
      </c>
      <c r="U27" s="125">
        <v>140</v>
      </c>
      <c r="V27" s="125">
        <v>5</v>
      </c>
      <c r="W27" s="125" t="s">
        <v>1085</v>
      </c>
      <c r="X27" s="125" t="s">
        <v>1086</v>
      </c>
      <c r="Y27" s="125">
        <v>0</v>
      </c>
      <c r="AA27" s="125" t="s">
        <v>1092</v>
      </c>
      <c r="AB27" s="125">
        <v>639334</v>
      </c>
      <c r="AC27" s="125">
        <v>639334</v>
      </c>
      <c r="AD27" s="125">
        <v>60000</v>
      </c>
      <c r="AE27" s="125">
        <v>60000</v>
      </c>
      <c r="AF27" s="125">
        <v>3590.01</v>
      </c>
      <c r="AG27" s="125">
        <v>20000</v>
      </c>
      <c r="AH27" s="125">
        <v>20000</v>
      </c>
      <c r="AI27" s="125">
        <f t="shared" si="0"/>
        <v>56042741669</v>
      </c>
      <c r="AJ27" s="125">
        <f t="shared" si="1"/>
        <v>4</v>
      </c>
      <c r="AK27" s="125">
        <f t="shared" si="2"/>
        <v>0</v>
      </c>
      <c r="AL27" s="277">
        <v>12</v>
      </c>
      <c r="AM27" s="125">
        <f t="shared" si="3"/>
        <v>11</v>
      </c>
      <c r="AN27" s="125">
        <v>15000</v>
      </c>
      <c r="AO27" s="125">
        <v>0</v>
      </c>
      <c r="AP27" s="125" t="s">
        <v>1157</v>
      </c>
      <c r="AQ27" s="125" t="s">
        <v>1158</v>
      </c>
      <c r="AS27" s="125" t="s">
        <v>1100</v>
      </c>
      <c r="AT27" s="125" t="s">
        <v>968</v>
      </c>
      <c r="AU27" s="125">
        <v>0</v>
      </c>
      <c r="AV27" s="125">
        <v>0</v>
      </c>
      <c r="AX27" s="125" t="s">
        <v>1089</v>
      </c>
      <c r="AY27" s="125" t="s">
        <v>845</v>
      </c>
      <c r="AZ27" s="285"/>
      <c r="BA27" s="125" t="s">
        <v>1090</v>
      </c>
      <c r="BB27" s="125" t="s">
        <v>1065</v>
      </c>
      <c r="BC27" s="125" t="s">
        <v>1063</v>
      </c>
      <c r="BD27" s="125" t="s">
        <v>749</v>
      </c>
      <c r="BE27" s="125" t="s">
        <v>1081</v>
      </c>
      <c r="BG27" s="269">
        <v>639360</v>
      </c>
      <c r="BL27" s="269">
        <v>10</v>
      </c>
      <c r="BM27" s="269" t="s">
        <v>829</v>
      </c>
      <c r="BP27" s="125">
        <v>35</v>
      </c>
      <c r="BQ27" s="125" t="s">
        <v>1093</v>
      </c>
      <c r="BR27" s="125" t="s">
        <v>1091</v>
      </c>
      <c r="BT27" s="125">
        <v>0</v>
      </c>
      <c r="BW27" s="99" t="s">
        <v>1088</v>
      </c>
    </row>
    <row r="28" spans="1:75">
      <c r="A28" s="125" t="s">
        <v>817</v>
      </c>
      <c r="B28" s="125" t="str">
        <f>VLOOKUP(H28,Cluster!A:D,4,0)</f>
        <v>QC_Montreal</v>
      </c>
      <c r="C28" s="125">
        <v>302720</v>
      </c>
      <c r="D28" s="125">
        <v>302</v>
      </c>
      <c r="E28" s="125">
        <v>720</v>
      </c>
      <c r="F28" s="125">
        <v>3</v>
      </c>
      <c r="G28" s="125">
        <v>3420577</v>
      </c>
      <c r="H28" s="125" t="s">
        <v>1100</v>
      </c>
      <c r="I28" s="125" t="s">
        <v>1107</v>
      </c>
      <c r="J28" s="125" t="s">
        <v>1066</v>
      </c>
      <c r="K28" s="125">
        <v>45.497380999999997</v>
      </c>
      <c r="L28" s="125">
        <v>-73.577888999999999</v>
      </c>
      <c r="M28" s="125">
        <v>6601</v>
      </c>
      <c r="N28" s="125" t="str">
        <f>VLOOKUP(H28,'eNB Info'!B:E,4,0)</f>
        <v>BB6648</v>
      </c>
      <c r="O28" s="277">
        <v>25066</v>
      </c>
      <c r="P28" s="125" t="s">
        <v>1076</v>
      </c>
      <c r="Q28" s="125">
        <v>6</v>
      </c>
      <c r="R28" s="125">
        <v>36</v>
      </c>
      <c r="S28" s="277">
        <v>8102</v>
      </c>
      <c r="T28" s="125">
        <v>4</v>
      </c>
      <c r="U28" s="125">
        <v>255</v>
      </c>
      <c r="V28" s="125">
        <v>5</v>
      </c>
      <c r="W28" s="125" t="s">
        <v>1085</v>
      </c>
      <c r="X28" s="125" t="s">
        <v>1086</v>
      </c>
      <c r="Y28" s="125">
        <v>0</v>
      </c>
      <c r="AA28" s="125" t="s">
        <v>1092</v>
      </c>
      <c r="AB28" s="125">
        <v>639334</v>
      </c>
      <c r="AC28" s="125">
        <v>639334</v>
      </c>
      <c r="AD28" s="125">
        <v>60000</v>
      </c>
      <c r="AE28" s="125">
        <v>60000</v>
      </c>
      <c r="AF28" s="125">
        <v>3590.01</v>
      </c>
      <c r="AG28" s="125">
        <v>20000</v>
      </c>
      <c r="AH28" s="125">
        <v>20000</v>
      </c>
      <c r="AI28" s="125">
        <f t="shared" si="0"/>
        <v>56042741670</v>
      </c>
      <c r="AJ28" s="125">
        <f t="shared" si="1"/>
        <v>6</v>
      </c>
      <c r="AK28" s="125">
        <f t="shared" si="2"/>
        <v>2</v>
      </c>
      <c r="AL28" s="277">
        <v>20</v>
      </c>
      <c r="AM28" s="125">
        <f t="shared" si="3"/>
        <v>17</v>
      </c>
      <c r="AN28" s="125">
        <v>15000</v>
      </c>
      <c r="AO28" s="125">
        <v>0</v>
      </c>
      <c r="AP28" s="125" t="s">
        <v>1157</v>
      </c>
      <c r="AQ28" s="125" t="s">
        <v>1158</v>
      </c>
      <c r="AS28" s="125" t="s">
        <v>1100</v>
      </c>
      <c r="AT28" s="125" t="s">
        <v>981</v>
      </c>
      <c r="AU28" s="125">
        <v>0</v>
      </c>
      <c r="AV28" s="125">
        <v>0</v>
      </c>
      <c r="AX28" s="125" t="s">
        <v>1089</v>
      </c>
      <c r="AY28" s="125" t="s">
        <v>845</v>
      </c>
      <c r="AZ28" s="285"/>
      <c r="BA28" s="125" t="s">
        <v>1090</v>
      </c>
      <c r="BB28" s="125" t="s">
        <v>1065</v>
      </c>
      <c r="BC28" s="125" t="s">
        <v>1063</v>
      </c>
      <c r="BD28" s="125" t="s">
        <v>749</v>
      </c>
      <c r="BE28" s="125" t="s">
        <v>1084</v>
      </c>
      <c r="BG28" s="269">
        <v>639360</v>
      </c>
      <c r="BL28" s="269">
        <v>10</v>
      </c>
      <c r="BM28" s="269" t="s">
        <v>829</v>
      </c>
      <c r="BP28" s="125">
        <v>36</v>
      </c>
      <c r="BQ28" s="125" t="s">
        <v>1093</v>
      </c>
      <c r="BR28" s="125" t="s">
        <v>1091</v>
      </c>
      <c r="BT28" s="125">
        <v>0</v>
      </c>
      <c r="BW28" s="99" t="s">
        <v>1095</v>
      </c>
    </row>
    <row r="29" spans="1:75">
      <c r="A29" s="125" t="s">
        <v>817</v>
      </c>
      <c r="B29" s="125" t="str">
        <f>VLOOKUP(H29,Cluster!A:D,4,0)</f>
        <v>QC_Montreal</v>
      </c>
      <c r="C29" s="125">
        <v>302720</v>
      </c>
      <c r="D29" s="125">
        <v>302</v>
      </c>
      <c r="E29" s="125">
        <v>720</v>
      </c>
      <c r="F29" s="125">
        <v>3</v>
      </c>
      <c r="G29" s="125">
        <v>3420577</v>
      </c>
      <c r="H29" s="125" t="s">
        <v>1100</v>
      </c>
      <c r="I29" s="125" t="s">
        <v>1108</v>
      </c>
      <c r="J29" s="125" t="s">
        <v>1066</v>
      </c>
      <c r="K29" s="125">
        <f>VLOOKUP(BE29,'eUtran Parameters'!C:AI,2,0)</f>
        <v>45.498066999999999</v>
      </c>
      <c r="L29" s="125">
        <f>VLOOKUP(BE29,'eUtran Parameters'!C:AI,4,0)</f>
        <v>-73.577652999999998</v>
      </c>
      <c r="M29" s="125">
        <v>6601</v>
      </c>
      <c r="N29" s="125" t="str">
        <f>VLOOKUP(H29,'eNB Info'!B:E,4,0)</f>
        <v>BB6648</v>
      </c>
      <c r="O29" s="277">
        <v>25066</v>
      </c>
      <c r="P29" s="125" t="s">
        <v>1100</v>
      </c>
      <c r="Q29" s="125">
        <v>6</v>
      </c>
      <c r="R29" s="125">
        <f>VLOOKUP(BE29,PCI!B:I,2,0)</f>
        <v>10</v>
      </c>
      <c r="S29" s="277">
        <v>2201</v>
      </c>
      <c r="T29" s="125">
        <v>2</v>
      </c>
      <c r="U29" s="125">
        <f>VLOOKUP(BE29,'eUtran Parameters'!C:AI,7,0)</f>
        <v>55</v>
      </c>
      <c r="V29" s="125">
        <f>VLOOKUP(BE29,'eUtran Parameters'!C:AI,8,0)</f>
        <v>4.5</v>
      </c>
      <c r="W29" s="125" t="str">
        <f>VLOOKUP(BE29,'eUtran Parameters'!C:AI,30,0)</f>
        <v>RADIO 4402 (1900)</v>
      </c>
      <c r="X29" s="125" t="str">
        <f>VLOOKUP(BE29,'eUtran Parameters'!C:AI,15,0)</f>
        <v>ERC_KRE-101-2249_1900MHz</v>
      </c>
      <c r="Y29" s="125">
        <f>VLOOKUP(BE29,'eUtran Parameters'!C:AI,17,0)</f>
        <v>0</v>
      </c>
      <c r="Z29" s="125">
        <f>VLOOKUP(BE29,'eUtran Parameters'!C:AI,18,0)</f>
        <v>0</v>
      </c>
      <c r="AA29" s="125" t="s">
        <v>830</v>
      </c>
      <c r="AB29" s="125">
        <v>387500</v>
      </c>
      <c r="AC29" s="125">
        <v>371500</v>
      </c>
      <c r="AD29" s="125">
        <v>15000</v>
      </c>
      <c r="AE29" s="125">
        <v>15000</v>
      </c>
      <c r="AF29" s="125">
        <v>1937.5</v>
      </c>
      <c r="AG29" s="125">
        <v>10000</v>
      </c>
      <c r="AH29" s="125">
        <v>10000</v>
      </c>
      <c r="AI29" s="125">
        <f t="shared" si="0"/>
        <v>56042735769</v>
      </c>
      <c r="AJ29" s="125">
        <f t="shared" si="1"/>
        <v>12</v>
      </c>
      <c r="AK29" s="125">
        <f t="shared" si="2"/>
        <v>0</v>
      </c>
      <c r="AL29" s="277">
        <v>36</v>
      </c>
      <c r="AM29" s="125">
        <f t="shared" si="3"/>
        <v>29</v>
      </c>
      <c r="AN29" s="125">
        <v>35000</v>
      </c>
      <c r="AO29" s="125">
        <v>2</v>
      </c>
      <c r="AP29" s="125" t="s">
        <v>1157</v>
      </c>
      <c r="AQ29" s="125" t="s">
        <v>1158</v>
      </c>
      <c r="AS29" s="125" t="s">
        <v>1100</v>
      </c>
      <c r="AT29" s="125" t="str">
        <f>VLOOKUP(BE29,PCI!B:I,8,0)</f>
        <v>E</v>
      </c>
      <c r="AU29" s="125">
        <v>0</v>
      </c>
      <c r="AV29" s="125">
        <v>0</v>
      </c>
      <c r="AY29" s="125" t="s">
        <v>798</v>
      </c>
      <c r="AZ29" s="285" t="s">
        <v>807</v>
      </c>
      <c r="BA29" s="125" t="s">
        <v>886</v>
      </c>
      <c r="BB29" s="125" t="s">
        <v>1065</v>
      </c>
      <c r="BC29" s="125" t="s">
        <v>1063</v>
      </c>
      <c r="BD29" s="125" t="s">
        <v>749</v>
      </c>
      <c r="BE29" s="125" t="s">
        <v>1105</v>
      </c>
      <c r="BG29" s="269">
        <v>387410</v>
      </c>
      <c r="BL29" s="269">
        <v>20</v>
      </c>
      <c r="BM29" s="269" t="s">
        <v>829</v>
      </c>
      <c r="BP29" s="125">
        <f>VLOOKUP(BE29,PCI!B:I,7,0)</f>
        <v>10</v>
      </c>
      <c r="BQ29" s="125" t="s">
        <v>831</v>
      </c>
      <c r="BT29" s="125">
        <v>0</v>
      </c>
      <c r="BW29" s="99" t="s">
        <v>828</v>
      </c>
    </row>
    <row r="30" spans="1:75">
      <c r="A30" s="125" t="s">
        <v>817</v>
      </c>
      <c r="B30" s="125" t="str">
        <f>VLOOKUP(H30,Cluster!A:D,4,0)</f>
        <v>QC_Montreal</v>
      </c>
      <c r="C30" s="125">
        <v>302720</v>
      </c>
      <c r="D30" s="125">
        <v>302</v>
      </c>
      <c r="E30" s="125">
        <v>720</v>
      </c>
      <c r="F30" s="125">
        <v>3</v>
      </c>
      <c r="G30" s="125">
        <v>3420577</v>
      </c>
      <c r="H30" s="125" t="s">
        <v>1100</v>
      </c>
      <c r="I30" s="125" t="s">
        <v>1109</v>
      </c>
      <c r="J30" s="125" t="s">
        <v>1066</v>
      </c>
      <c r="K30" s="125">
        <v>45.498066999999999</v>
      </c>
      <c r="L30" s="125">
        <v>-73.577652999999998</v>
      </c>
      <c r="M30" s="125">
        <v>6601</v>
      </c>
      <c r="N30" s="125" t="str">
        <f>VLOOKUP(H30,'eNB Info'!B:E,4,0)</f>
        <v>BB6648</v>
      </c>
      <c r="O30" s="277">
        <v>25066</v>
      </c>
      <c r="P30" s="125" t="s">
        <v>1076</v>
      </c>
      <c r="Q30" s="125">
        <v>6</v>
      </c>
      <c r="R30" s="125">
        <v>37</v>
      </c>
      <c r="S30" s="277">
        <v>8103</v>
      </c>
      <c r="T30" s="125">
        <v>4</v>
      </c>
      <c r="U30" s="125">
        <v>55</v>
      </c>
      <c r="V30" s="125">
        <v>5</v>
      </c>
      <c r="W30" s="125" t="s">
        <v>1085</v>
      </c>
      <c r="X30" s="125" t="s">
        <v>1086</v>
      </c>
      <c r="Y30" s="125">
        <v>0</v>
      </c>
      <c r="AA30" s="125" t="s">
        <v>1092</v>
      </c>
      <c r="AB30" s="125">
        <v>639334</v>
      </c>
      <c r="AC30" s="125">
        <v>639334</v>
      </c>
      <c r="AD30" s="125">
        <v>60000</v>
      </c>
      <c r="AE30" s="125">
        <v>60000</v>
      </c>
      <c r="AF30" s="125">
        <v>3590.01</v>
      </c>
      <c r="AG30" s="125">
        <v>20000</v>
      </c>
      <c r="AH30" s="125">
        <v>20000</v>
      </c>
      <c r="AI30" s="125">
        <f t="shared" si="0"/>
        <v>56042741671</v>
      </c>
      <c r="AJ30" s="125">
        <f t="shared" si="1"/>
        <v>12</v>
      </c>
      <c r="AK30" s="125">
        <f t="shared" si="2"/>
        <v>0</v>
      </c>
      <c r="AL30" s="277">
        <v>36</v>
      </c>
      <c r="AM30" s="125">
        <f t="shared" si="3"/>
        <v>29</v>
      </c>
      <c r="AN30" s="125">
        <v>15000</v>
      </c>
      <c r="AO30" s="125">
        <v>0</v>
      </c>
      <c r="AP30" s="125" t="s">
        <v>1157</v>
      </c>
      <c r="AQ30" s="125" t="s">
        <v>1158</v>
      </c>
      <c r="AS30" s="125" t="s">
        <v>1100</v>
      </c>
      <c r="AT30" s="125" t="s">
        <v>778</v>
      </c>
      <c r="AU30" s="125">
        <v>0</v>
      </c>
      <c r="AV30" s="125">
        <v>0</v>
      </c>
      <c r="AX30" s="125" t="s">
        <v>1089</v>
      </c>
      <c r="AY30" s="125" t="s">
        <v>845</v>
      </c>
      <c r="AZ30" s="285"/>
      <c r="BA30" s="125" t="s">
        <v>1090</v>
      </c>
      <c r="BB30" s="125" t="s">
        <v>1065</v>
      </c>
      <c r="BC30" s="125" t="s">
        <v>1063</v>
      </c>
      <c r="BD30" s="125" t="s">
        <v>749</v>
      </c>
      <c r="BE30" s="125" t="s">
        <v>1081</v>
      </c>
      <c r="BG30" s="269">
        <v>639360</v>
      </c>
      <c r="BL30" s="269">
        <v>10</v>
      </c>
      <c r="BM30" s="269" t="s">
        <v>829</v>
      </c>
      <c r="BP30" s="125">
        <v>37</v>
      </c>
      <c r="BQ30" s="125" t="s">
        <v>1093</v>
      </c>
      <c r="BR30" s="125" t="s">
        <v>1091</v>
      </c>
      <c r="BT30" s="125">
        <v>0</v>
      </c>
      <c r="BW30" s="99" t="s">
        <v>1088</v>
      </c>
    </row>
    <row r="31" spans="1:75">
      <c r="A31" s="125" t="s">
        <v>817</v>
      </c>
      <c r="B31" s="125" t="str">
        <f>VLOOKUP(H31,Cluster!A:D,4,0)</f>
        <v>QC_Montreal</v>
      </c>
      <c r="C31" s="125">
        <v>302720</v>
      </c>
      <c r="D31" s="125">
        <v>302</v>
      </c>
      <c r="E31" s="125">
        <v>720</v>
      </c>
      <c r="F31" s="125">
        <v>3</v>
      </c>
      <c r="G31" s="125">
        <v>3420577</v>
      </c>
      <c r="H31" s="125" t="s">
        <v>1100</v>
      </c>
      <c r="I31" s="125" t="s">
        <v>1110</v>
      </c>
      <c r="J31" s="125" t="s">
        <v>1066</v>
      </c>
      <c r="K31" s="125">
        <v>45.498066999999999</v>
      </c>
      <c r="L31" s="125">
        <v>-73.577652999999998</v>
      </c>
      <c r="M31" s="125">
        <v>6601</v>
      </c>
      <c r="N31" s="125" t="str">
        <f>VLOOKUP(H31,'eNB Info'!B:E,4,0)</f>
        <v>BB6648</v>
      </c>
      <c r="O31" s="277">
        <v>25066</v>
      </c>
      <c r="P31" s="125" t="s">
        <v>1076</v>
      </c>
      <c r="Q31" s="125">
        <v>6</v>
      </c>
      <c r="R31" s="125">
        <v>38</v>
      </c>
      <c r="S31" s="277">
        <v>8104</v>
      </c>
      <c r="T31" s="125">
        <v>4</v>
      </c>
      <c r="U31" s="125">
        <v>115</v>
      </c>
      <c r="V31" s="125">
        <v>5</v>
      </c>
      <c r="W31" s="125" t="s">
        <v>1085</v>
      </c>
      <c r="X31" s="125" t="s">
        <v>1086</v>
      </c>
      <c r="Y31" s="125">
        <v>0</v>
      </c>
      <c r="AA31" s="125" t="s">
        <v>1092</v>
      </c>
      <c r="AB31" s="125">
        <v>639334</v>
      </c>
      <c r="AC31" s="125">
        <v>639334</v>
      </c>
      <c r="AD31" s="125">
        <v>60000</v>
      </c>
      <c r="AE31" s="125">
        <v>60000</v>
      </c>
      <c r="AF31" s="125">
        <v>3590.01</v>
      </c>
      <c r="AG31" s="125">
        <v>20000</v>
      </c>
      <c r="AH31" s="125">
        <v>20000</v>
      </c>
      <c r="AI31" s="125">
        <f t="shared" si="0"/>
        <v>56042741672</v>
      </c>
      <c r="AJ31" s="125">
        <f t="shared" si="1"/>
        <v>14</v>
      </c>
      <c r="AK31" s="125">
        <f t="shared" si="2"/>
        <v>2</v>
      </c>
      <c r="AL31" s="277">
        <v>44</v>
      </c>
      <c r="AM31" s="125">
        <f t="shared" si="3"/>
        <v>35</v>
      </c>
      <c r="AN31" s="125">
        <v>15000</v>
      </c>
      <c r="AO31" s="125">
        <v>0</v>
      </c>
      <c r="AP31" s="125" t="s">
        <v>1157</v>
      </c>
      <c r="AQ31" s="125" t="s">
        <v>1158</v>
      </c>
      <c r="AS31" s="125" t="s">
        <v>1100</v>
      </c>
      <c r="AT31" s="125" t="s">
        <v>971</v>
      </c>
      <c r="AU31" s="125">
        <v>0</v>
      </c>
      <c r="AV31" s="125">
        <v>0</v>
      </c>
      <c r="AX31" s="125" t="s">
        <v>1089</v>
      </c>
      <c r="AY31" s="125" t="s">
        <v>845</v>
      </c>
      <c r="AZ31" s="285"/>
      <c r="BA31" s="125" t="s">
        <v>1090</v>
      </c>
      <c r="BB31" s="125" t="s">
        <v>1065</v>
      </c>
      <c r="BC31" s="125" t="s">
        <v>1063</v>
      </c>
      <c r="BD31" s="125" t="s">
        <v>749</v>
      </c>
      <c r="BE31" s="125" t="s">
        <v>1084</v>
      </c>
      <c r="BG31" s="269">
        <v>639360</v>
      </c>
      <c r="BL31" s="269">
        <v>10</v>
      </c>
      <c r="BM31" s="269" t="s">
        <v>829</v>
      </c>
      <c r="BP31" s="125">
        <v>38</v>
      </c>
      <c r="BQ31" s="125" t="s">
        <v>1093</v>
      </c>
      <c r="BR31" s="125" t="s">
        <v>1091</v>
      </c>
      <c r="BT31" s="125">
        <v>0</v>
      </c>
      <c r="BW31" s="99" t="s">
        <v>1095</v>
      </c>
    </row>
    <row r="32" spans="1:75">
      <c r="A32" s="125" t="s">
        <v>817</v>
      </c>
      <c r="B32" s="125" t="str">
        <f>VLOOKUP(H32,Cluster!A:D,4,0)</f>
        <v>QC_Montreal</v>
      </c>
      <c r="C32" s="125">
        <v>302720</v>
      </c>
      <c r="D32" s="125">
        <v>302</v>
      </c>
      <c r="E32" s="125">
        <v>720</v>
      </c>
      <c r="F32" s="125">
        <v>3</v>
      </c>
      <c r="G32" s="125">
        <v>3420577</v>
      </c>
      <c r="H32" s="125" t="s">
        <v>1100</v>
      </c>
      <c r="I32" s="125" t="s">
        <v>1111</v>
      </c>
      <c r="J32" s="125" t="s">
        <v>1066</v>
      </c>
      <c r="K32" s="125">
        <v>45.498066999999999</v>
      </c>
      <c r="L32" s="125">
        <v>-73.577652999999998</v>
      </c>
      <c r="M32" s="125">
        <v>6601</v>
      </c>
      <c r="N32" s="125" t="str">
        <f>VLOOKUP(H32,'eNB Info'!B:E,4,0)</f>
        <v>BB6648</v>
      </c>
      <c r="O32" s="277">
        <v>25066</v>
      </c>
      <c r="P32" s="125" t="s">
        <v>1100</v>
      </c>
      <c r="Q32" s="125">
        <v>6</v>
      </c>
      <c r="R32" s="125">
        <v>39</v>
      </c>
      <c r="S32" s="277">
        <v>8105</v>
      </c>
      <c r="T32" s="125">
        <v>4</v>
      </c>
      <c r="U32" s="125">
        <v>320</v>
      </c>
      <c r="V32" s="125">
        <v>5</v>
      </c>
      <c r="W32" s="125" t="s">
        <v>1085</v>
      </c>
      <c r="X32" s="125" t="s">
        <v>1086</v>
      </c>
      <c r="Y32" s="125">
        <v>0</v>
      </c>
      <c r="AA32" s="125" t="s">
        <v>1092</v>
      </c>
      <c r="AB32" s="125">
        <v>639334</v>
      </c>
      <c r="AC32" s="125">
        <v>639334</v>
      </c>
      <c r="AD32" s="125">
        <v>60000</v>
      </c>
      <c r="AE32" s="125">
        <v>60000</v>
      </c>
      <c r="AF32" s="125">
        <v>3590.01</v>
      </c>
      <c r="AG32" s="125">
        <v>20000</v>
      </c>
      <c r="AH32" s="125">
        <v>20000</v>
      </c>
      <c r="AI32" s="125">
        <f t="shared" si="0"/>
        <v>56042741673</v>
      </c>
      <c r="AJ32" s="125">
        <f t="shared" si="1"/>
        <v>17</v>
      </c>
      <c r="AK32" s="125">
        <f t="shared" si="2"/>
        <v>1</v>
      </c>
      <c r="AL32" s="277">
        <v>52</v>
      </c>
      <c r="AM32" s="125">
        <f t="shared" si="3"/>
        <v>41</v>
      </c>
      <c r="AN32" s="125">
        <v>15000</v>
      </c>
      <c r="AO32" s="125">
        <v>0</v>
      </c>
      <c r="AP32" s="125" t="s">
        <v>1157</v>
      </c>
      <c r="AQ32" s="125" t="s">
        <v>1158</v>
      </c>
      <c r="AS32" s="125" t="s">
        <v>1100</v>
      </c>
      <c r="AT32" s="125" t="s">
        <v>1425</v>
      </c>
      <c r="AU32" s="125">
        <v>0</v>
      </c>
      <c r="AV32" s="125">
        <v>0</v>
      </c>
      <c r="AX32" s="125" t="s">
        <v>1089</v>
      </c>
      <c r="AY32" s="125" t="s">
        <v>845</v>
      </c>
      <c r="AZ32" s="285"/>
      <c r="BA32" s="125" t="s">
        <v>1090</v>
      </c>
      <c r="BB32" s="125" t="s">
        <v>1065</v>
      </c>
      <c r="BC32" s="125" t="s">
        <v>1063</v>
      </c>
      <c r="BD32" s="125" t="s">
        <v>749</v>
      </c>
      <c r="BE32" s="125" t="s">
        <v>1104</v>
      </c>
      <c r="BG32" s="269">
        <v>639360</v>
      </c>
      <c r="BL32" s="269">
        <v>10</v>
      </c>
      <c r="BM32" s="269" t="s">
        <v>829</v>
      </c>
      <c r="BP32" s="125">
        <v>39</v>
      </c>
      <c r="BQ32" s="125" t="s">
        <v>1093</v>
      </c>
      <c r="BR32" s="125" t="s">
        <v>1091</v>
      </c>
      <c r="BT32" s="125">
        <v>0</v>
      </c>
      <c r="BW32" s="99" t="s">
        <v>1112</v>
      </c>
    </row>
    <row r="33" spans="1:75">
      <c r="A33" s="125" t="s">
        <v>817</v>
      </c>
      <c r="B33" s="125" t="str">
        <f>VLOOKUP(H33,Cluster!A:D,4,0)</f>
        <v>QC_Montreal</v>
      </c>
      <c r="C33" s="125">
        <v>302720</v>
      </c>
      <c r="D33" s="125">
        <v>302</v>
      </c>
      <c r="E33" s="125">
        <v>720</v>
      </c>
      <c r="F33" s="125">
        <v>3</v>
      </c>
      <c r="G33" s="125">
        <v>3420713</v>
      </c>
      <c r="H33" s="125" t="s">
        <v>1113</v>
      </c>
      <c r="I33" s="125" t="s">
        <v>1124</v>
      </c>
      <c r="J33" s="125" t="s">
        <v>1066</v>
      </c>
      <c r="K33" s="125">
        <f>VLOOKUP(BE33,'eUtran Parameters'!C:AI,2,0)</f>
        <v>45.496735999999999</v>
      </c>
      <c r="L33" s="125">
        <f>VLOOKUP(BE33,'eUtran Parameters'!C:AI,4,0)</f>
        <v>-73.572428000000002</v>
      </c>
      <c r="M33" s="125">
        <v>6601</v>
      </c>
      <c r="N33" s="125" t="str">
        <f>VLOOKUP(H33,'eNB Info'!B:E,4,0)</f>
        <v>BB6651</v>
      </c>
      <c r="O33" s="277">
        <v>25066</v>
      </c>
      <c r="P33" s="125" t="s">
        <v>1113</v>
      </c>
      <c r="Q33" s="125">
        <v>12</v>
      </c>
      <c r="R33" s="125">
        <f>VLOOKUP(BE33,PCI!B:I,2,0)</f>
        <v>22</v>
      </c>
      <c r="S33" s="277">
        <v>2222</v>
      </c>
      <c r="T33" s="125">
        <v>2</v>
      </c>
      <c r="U33" s="125">
        <f>VLOOKUP(BE33,'eUtran Parameters'!C:AI,7,0)</f>
        <v>45</v>
      </c>
      <c r="V33" s="125">
        <f>VLOOKUP(BE33,'eUtran Parameters'!C:AI,8,0)</f>
        <v>5</v>
      </c>
      <c r="W33" s="125" t="str">
        <f>VLOOKUP(BE33,'eUtran Parameters'!C:AI,30,0)</f>
        <v>RADIO 4402 (1900)</v>
      </c>
      <c r="X33" s="125" t="str">
        <f>VLOOKUP(BE33,'eUtran Parameters'!C:AI,15,0)</f>
        <v>ERC_KRE-105-280-1_1900MHz</v>
      </c>
      <c r="Y33" s="125">
        <f>VLOOKUP(BE33,'eUtran Parameters'!C:AI,17,0)</f>
        <v>0</v>
      </c>
      <c r="Z33" s="125">
        <f>VLOOKUP(BE33,'eUtran Parameters'!C:AI,18,0)</f>
        <v>0</v>
      </c>
      <c r="AA33" s="125" t="s">
        <v>830</v>
      </c>
      <c r="AB33" s="125">
        <v>387500</v>
      </c>
      <c r="AC33" s="125">
        <v>371500</v>
      </c>
      <c r="AD33" s="125">
        <v>15000</v>
      </c>
      <c r="AE33" s="125">
        <v>15000</v>
      </c>
      <c r="AF33" s="125">
        <v>1937.5</v>
      </c>
      <c r="AG33" s="125">
        <v>10000</v>
      </c>
      <c r="AH33" s="125">
        <v>10000</v>
      </c>
      <c r="AI33" s="125">
        <f t="shared" si="0"/>
        <v>56044964014</v>
      </c>
      <c r="AJ33" s="125">
        <f t="shared" si="1"/>
        <v>70</v>
      </c>
      <c r="AK33" s="125">
        <f t="shared" si="2"/>
        <v>0</v>
      </c>
      <c r="AL33" s="277">
        <v>210</v>
      </c>
      <c r="AM33" s="125">
        <f t="shared" si="3"/>
        <v>167</v>
      </c>
      <c r="AN33" s="125">
        <v>35000</v>
      </c>
      <c r="AO33" s="125">
        <v>2</v>
      </c>
      <c r="AP33" s="125" t="s">
        <v>1157</v>
      </c>
      <c r="AQ33" s="125" t="s">
        <v>1158</v>
      </c>
      <c r="AS33" s="125" t="s">
        <v>1113</v>
      </c>
      <c r="AT33" s="125" t="str">
        <f>VLOOKUP(BE33,PCI!B:I,8,0)</f>
        <v>A(R503-1-16)</v>
      </c>
      <c r="AU33" s="125">
        <v>0</v>
      </c>
      <c r="AV33" s="125">
        <v>0</v>
      </c>
      <c r="AY33" s="125" t="s">
        <v>798</v>
      </c>
      <c r="AZ33" s="285" t="s">
        <v>807</v>
      </c>
      <c r="BA33" s="125" t="s">
        <v>886</v>
      </c>
      <c r="BB33" s="125" t="s">
        <v>1065</v>
      </c>
      <c r="BC33" s="125" t="s">
        <v>1063</v>
      </c>
      <c r="BD33" s="125" t="s">
        <v>749</v>
      </c>
      <c r="BE33" s="125" t="s">
        <v>1115</v>
      </c>
      <c r="BG33" s="269">
        <v>387410</v>
      </c>
      <c r="BL33" s="269">
        <v>20</v>
      </c>
      <c r="BM33" s="269" t="s">
        <v>829</v>
      </c>
      <c r="BP33" s="125">
        <f>VLOOKUP(BE33,PCI!B:I,7,0)</f>
        <v>22</v>
      </c>
      <c r="BQ33" s="125" t="s">
        <v>831</v>
      </c>
      <c r="BT33" s="125">
        <v>0</v>
      </c>
      <c r="BW33" s="99" t="s">
        <v>833</v>
      </c>
    </row>
    <row r="34" spans="1:75">
      <c r="A34" s="125" t="s">
        <v>817</v>
      </c>
      <c r="B34" s="125" t="str">
        <f>VLOOKUP(H34,Cluster!A:D,4,0)</f>
        <v>QC_Montreal</v>
      </c>
      <c r="C34" s="125">
        <v>302720</v>
      </c>
      <c r="D34" s="125">
        <v>302</v>
      </c>
      <c r="E34" s="125">
        <v>720</v>
      </c>
      <c r="F34" s="125">
        <v>3</v>
      </c>
      <c r="G34" s="125">
        <v>3420713</v>
      </c>
      <c r="H34" s="125" t="s">
        <v>1113</v>
      </c>
      <c r="I34" s="125" t="s">
        <v>1125</v>
      </c>
      <c r="J34" s="125" t="s">
        <v>1066</v>
      </c>
      <c r="K34" s="125">
        <f>VLOOKUP(BE34,'eUtran Parameters'!C:AI,2,0)</f>
        <v>45.496735999999999</v>
      </c>
      <c r="L34" s="125">
        <f>VLOOKUP(BE34,'eUtran Parameters'!C:AI,4,0)</f>
        <v>-73.572428000000002</v>
      </c>
      <c r="M34" s="125">
        <v>6601</v>
      </c>
      <c r="N34" s="125" t="str">
        <f>VLOOKUP(H34,'eNB Info'!B:E,4,0)</f>
        <v>BB6651</v>
      </c>
      <c r="O34" s="277">
        <v>25066</v>
      </c>
      <c r="P34" s="125" t="s">
        <v>1113</v>
      </c>
      <c r="Q34" s="125">
        <v>12</v>
      </c>
      <c r="R34" s="125">
        <f>VLOOKUP(BE34,PCI!B:I,2,0)</f>
        <v>23</v>
      </c>
      <c r="S34" s="277">
        <v>2223</v>
      </c>
      <c r="T34" s="125">
        <v>2</v>
      </c>
      <c r="U34" s="125">
        <f>VLOOKUP(BE34,'eUtran Parameters'!C:AI,7,0)</f>
        <v>205</v>
      </c>
      <c r="V34" s="125">
        <f>VLOOKUP(BE34,'eUtran Parameters'!C:AI,8,0)</f>
        <v>5</v>
      </c>
      <c r="W34" s="125" t="str">
        <f>VLOOKUP(BE34,'eUtran Parameters'!C:AI,30,0)</f>
        <v>RADIO 4402 (1900)</v>
      </c>
      <c r="X34" s="125" t="str">
        <f>VLOOKUP(BE34,'eUtran Parameters'!C:AI,15,0)</f>
        <v>ERC_KRE-105-280-1_1900MHz</v>
      </c>
      <c r="Y34" s="125">
        <f>VLOOKUP(BE34,'eUtran Parameters'!C:AI,17,0)</f>
        <v>0</v>
      </c>
      <c r="Z34" s="125">
        <f>VLOOKUP(BE34,'eUtran Parameters'!C:AI,18,0)</f>
        <v>0</v>
      </c>
      <c r="AA34" s="125" t="s">
        <v>830</v>
      </c>
      <c r="AB34" s="125">
        <v>387500</v>
      </c>
      <c r="AC34" s="125">
        <v>371500</v>
      </c>
      <c r="AD34" s="125">
        <v>15000</v>
      </c>
      <c r="AE34" s="125">
        <v>15000</v>
      </c>
      <c r="AF34" s="125">
        <v>1937.5</v>
      </c>
      <c r="AG34" s="125">
        <v>10000</v>
      </c>
      <c r="AH34" s="125">
        <v>10000</v>
      </c>
      <c r="AI34" s="125">
        <f t="shared" si="0"/>
        <v>56044964015</v>
      </c>
      <c r="AJ34" s="125">
        <f t="shared" si="1"/>
        <v>72</v>
      </c>
      <c r="AK34" s="125">
        <f t="shared" si="2"/>
        <v>2</v>
      </c>
      <c r="AL34" s="277">
        <v>218</v>
      </c>
      <c r="AM34" s="125">
        <f t="shared" si="3"/>
        <v>173</v>
      </c>
      <c r="AN34" s="125">
        <v>35000</v>
      </c>
      <c r="AO34" s="125">
        <v>2</v>
      </c>
      <c r="AP34" s="125" t="s">
        <v>1157</v>
      </c>
      <c r="AQ34" s="125" t="s">
        <v>1158</v>
      </c>
      <c r="AS34" s="125" t="s">
        <v>1113</v>
      </c>
      <c r="AT34" s="125" t="str">
        <f>VLOOKUP(BE34,PCI!B:I,8,0)</f>
        <v>A(R503-1-15)</v>
      </c>
      <c r="AU34" s="125">
        <v>0</v>
      </c>
      <c r="AV34" s="125">
        <v>0</v>
      </c>
      <c r="AY34" s="125" t="s">
        <v>798</v>
      </c>
      <c r="AZ34" s="285" t="s">
        <v>807</v>
      </c>
      <c r="BA34" s="125" t="s">
        <v>886</v>
      </c>
      <c r="BB34" s="125" t="s">
        <v>1065</v>
      </c>
      <c r="BC34" s="125" t="s">
        <v>1063</v>
      </c>
      <c r="BD34" s="125" t="s">
        <v>749</v>
      </c>
      <c r="BE34" s="125" t="s">
        <v>1117</v>
      </c>
      <c r="BG34" s="269">
        <v>387410</v>
      </c>
      <c r="BL34" s="269">
        <v>20</v>
      </c>
      <c r="BM34" s="269" t="s">
        <v>829</v>
      </c>
      <c r="BP34" s="125">
        <f>VLOOKUP(BE34,PCI!B:I,7,0)</f>
        <v>23</v>
      </c>
      <c r="BQ34" s="125" t="s">
        <v>831</v>
      </c>
      <c r="BT34" s="125">
        <v>0</v>
      </c>
      <c r="BW34" s="99" t="s">
        <v>835</v>
      </c>
    </row>
    <row r="35" spans="1:75">
      <c r="A35" s="125" t="s">
        <v>817</v>
      </c>
      <c r="B35" s="125" t="str">
        <f>VLOOKUP(H35,Cluster!A:D,4,0)</f>
        <v>QC_Montreal</v>
      </c>
      <c r="C35" s="125">
        <v>302720</v>
      </c>
      <c r="D35" s="125">
        <v>302</v>
      </c>
      <c r="E35" s="125">
        <v>720</v>
      </c>
      <c r="F35" s="125">
        <v>3</v>
      </c>
      <c r="G35" s="125">
        <v>3420713</v>
      </c>
      <c r="H35" s="125" t="s">
        <v>1113</v>
      </c>
      <c r="I35" s="125" t="s">
        <v>1126</v>
      </c>
      <c r="J35" s="125" t="s">
        <v>1066</v>
      </c>
      <c r="K35" s="125">
        <v>45.496735999999999</v>
      </c>
      <c r="L35" s="125">
        <v>-73.572428000000002</v>
      </c>
      <c r="M35" s="125">
        <v>6601</v>
      </c>
      <c r="N35" s="125" t="str">
        <f>VLOOKUP(H35,'eNB Info'!B:E,4,0)</f>
        <v>BB6651</v>
      </c>
      <c r="O35" s="277">
        <v>25066</v>
      </c>
      <c r="P35" s="125" t="s">
        <v>1076</v>
      </c>
      <c r="Q35" s="125">
        <v>12</v>
      </c>
      <c r="R35" s="125">
        <v>35</v>
      </c>
      <c r="S35" s="277">
        <v>8135</v>
      </c>
      <c r="T35" s="125">
        <v>4</v>
      </c>
      <c r="U35" s="125">
        <v>45</v>
      </c>
      <c r="V35" s="125">
        <v>5</v>
      </c>
      <c r="W35" s="125" t="s">
        <v>1085</v>
      </c>
      <c r="X35" s="125" t="s">
        <v>1086</v>
      </c>
      <c r="Y35" s="125">
        <v>0</v>
      </c>
      <c r="AA35" s="125" t="s">
        <v>1092</v>
      </c>
      <c r="AB35" s="125">
        <v>639334</v>
      </c>
      <c r="AC35" s="125">
        <v>639334</v>
      </c>
      <c r="AD35" s="125">
        <v>60000</v>
      </c>
      <c r="AE35" s="125">
        <v>60000</v>
      </c>
      <c r="AF35" s="125">
        <v>3590.01</v>
      </c>
      <c r="AG35" s="125">
        <v>20000</v>
      </c>
      <c r="AH35" s="125">
        <v>20000</v>
      </c>
      <c r="AI35" s="125">
        <f t="shared" ref="AI35:AI54" si="4">G35*POWER(2,14)+S35</f>
        <v>56044969927</v>
      </c>
      <c r="AJ35" s="125">
        <f t="shared" ref="AJ35:AJ54" si="5">FLOOR((AL35/3),1)</f>
        <v>70</v>
      </c>
      <c r="AK35" s="125">
        <f t="shared" ref="AK35:AK54" si="6">MOD(AL35,3)</f>
        <v>0</v>
      </c>
      <c r="AL35" s="277">
        <v>210</v>
      </c>
      <c r="AM35" s="125">
        <f t="shared" ref="AM35:AM54" si="7">FLOOR((AL35/7.575),1)*6+5</f>
        <v>167</v>
      </c>
      <c r="AN35" s="125">
        <v>15000</v>
      </c>
      <c r="AO35" s="125">
        <v>0</v>
      </c>
      <c r="AP35" s="125" t="s">
        <v>1157</v>
      </c>
      <c r="AQ35" s="125" t="s">
        <v>1158</v>
      </c>
      <c r="AS35" s="125" t="s">
        <v>1113</v>
      </c>
      <c r="AT35" s="125" t="s">
        <v>968</v>
      </c>
      <c r="AU35" s="125">
        <v>0</v>
      </c>
      <c r="AV35" s="125">
        <v>0</v>
      </c>
      <c r="AX35" s="125" t="s">
        <v>1089</v>
      </c>
      <c r="AY35" s="125" t="s">
        <v>845</v>
      </c>
      <c r="AZ35" s="285"/>
      <c r="BA35" s="125" t="s">
        <v>1090</v>
      </c>
      <c r="BB35" s="125" t="s">
        <v>1065</v>
      </c>
      <c r="BC35" s="125" t="s">
        <v>1063</v>
      </c>
      <c r="BD35" s="125" t="s">
        <v>749</v>
      </c>
      <c r="BE35" s="125" t="s">
        <v>1081</v>
      </c>
      <c r="BG35" s="269">
        <v>639360</v>
      </c>
      <c r="BL35" s="269">
        <v>10</v>
      </c>
      <c r="BM35" s="269" t="s">
        <v>829</v>
      </c>
      <c r="BP35" s="125">
        <v>35</v>
      </c>
      <c r="BQ35" s="125" t="s">
        <v>1093</v>
      </c>
      <c r="BR35" s="125" t="s">
        <v>1091</v>
      </c>
      <c r="BT35" s="125">
        <v>0</v>
      </c>
      <c r="BW35" s="99" t="s">
        <v>1088</v>
      </c>
    </row>
    <row r="36" spans="1:75">
      <c r="A36" s="125" t="s">
        <v>817</v>
      </c>
      <c r="B36" s="125" t="str">
        <f>VLOOKUP(H36,Cluster!A:D,4,0)</f>
        <v>QC_Montreal</v>
      </c>
      <c r="C36" s="125">
        <v>302720</v>
      </c>
      <c r="D36" s="125">
        <v>302</v>
      </c>
      <c r="E36" s="125">
        <v>720</v>
      </c>
      <c r="F36" s="125">
        <v>3</v>
      </c>
      <c r="G36" s="125">
        <v>3420713</v>
      </c>
      <c r="H36" s="125" t="s">
        <v>1113</v>
      </c>
      <c r="I36" s="125" t="s">
        <v>1127</v>
      </c>
      <c r="J36" s="125" t="s">
        <v>1066</v>
      </c>
      <c r="K36" s="125">
        <v>45.496735999999999</v>
      </c>
      <c r="L36" s="125">
        <v>-73.572428000000002</v>
      </c>
      <c r="M36" s="125">
        <v>6601</v>
      </c>
      <c r="N36" s="125" t="str">
        <f>VLOOKUP(H36,'eNB Info'!B:E,4,0)</f>
        <v>BB6651</v>
      </c>
      <c r="O36" s="277">
        <v>25066</v>
      </c>
      <c r="P36" s="125" t="s">
        <v>1100</v>
      </c>
      <c r="Q36" s="125">
        <v>12</v>
      </c>
      <c r="R36" s="125">
        <v>36</v>
      </c>
      <c r="S36" s="277">
        <v>8136</v>
      </c>
      <c r="T36" s="125">
        <v>4</v>
      </c>
      <c r="U36" s="125">
        <v>205</v>
      </c>
      <c r="V36" s="125">
        <v>5</v>
      </c>
      <c r="W36" s="125" t="s">
        <v>1085</v>
      </c>
      <c r="X36" s="125" t="s">
        <v>1086</v>
      </c>
      <c r="Y36" s="125">
        <v>0</v>
      </c>
      <c r="AA36" s="125" t="s">
        <v>1092</v>
      </c>
      <c r="AB36" s="125">
        <v>639334</v>
      </c>
      <c r="AC36" s="125">
        <v>639334</v>
      </c>
      <c r="AD36" s="125">
        <v>60000</v>
      </c>
      <c r="AE36" s="125">
        <v>60000</v>
      </c>
      <c r="AF36" s="125">
        <v>3590.01</v>
      </c>
      <c r="AG36" s="125">
        <v>20000</v>
      </c>
      <c r="AH36" s="125">
        <v>20000</v>
      </c>
      <c r="AI36" s="125">
        <f t="shared" si="4"/>
        <v>56044969928</v>
      </c>
      <c r="AJ36" s="125">
        <f t="shared" si="5"/>
        <v>72</v>
      </c>
      <c r="AK36" s="125">
        <f t="shared" si="6"/>
        <v>2</v>
      </c>
      <c r="AL36" s="277">
        <v>218</v>
      </c>
      <c r="AM36" s="125">
        <f t="shared" si="7"/>
        <v>173</v>
      </c>
      <c r="AN36" s="125">
        <v>15000</v>
      </c>
      <c r="AO36" s="125">
        <v>0</v>
      </c>
      <c r="AP36" s="125" t="s">
        <v>1157</v>
      </c>
      <c r="AQ36" s="125" t="s">
        <v>1158</v>
      </c>
      <c r="AS36" s="125" t="s">
        <v>1113</v>
      </c>
      <c r="AT36" s="125" t="s">
        <v>981</v>
      </c>
      <c r="AU36" s="125">
        <v>0</v>
      </c>
      <c r="AV36" s="125">
        <v>0</v>
      </c>
      <c r="AX36" s="125" t="s">
        <v>1089</v>
      </c>
      <c r="AY36" s="125" t="s">
        <v>845</v>
      </c>
      <c r="AZ36" s="285"/>
      <c r="BA36" s="125" t="s">
        <v>1090</v>
      </c>
      <c r="BB36" s="125" t="s">
        <v>1065</v>
      </c>
      <c r="BC36" s="125" t="s">
        <v>1063</v>
      </c>
      <c r="BD36" s="125" t="s">
        <v>749</v>
      </c>
      <c r="BE36" s="125" t="s">
        <v>1104</v>
      </c>
      <c r="BG36" s="269">
        <v>639360</v>
      </c>
      <c r="BL36" s="269">
        <v>10</v>
      </c>
      <c r="BM36" s="269" t="s">
        <v>829</v>
      </c>
      <c r="BP36" s="125">
        <v>36</v>
      </c>
      <c r="BQ36" s="125" t="s">
        <v>1093</v>
      </c>
      <c r="BR36" s="125" t="s">
        <v>1091</v>
      </c>
      <c r="BT36" s="125">
        <v>0</v>
      </c>
      <c r="BW36" s="99" t="s">
        <v>1112</v>
      </c>
    </row>
    <row r="37" spans="1:75">
      <c r="A37" s="125" t="s">
        <v>817</v>
      </c>
      <c r="B37" s="125" t="str">
        <f>VLOOKUP(H37,Cluster!A:D,4,0)</f>
        <v>QC_Montreal</v>
      </c>
      <c r="C37" s="125">
        <v>302720</v>
      </c>
      <c r="D37" s="125">
        <v>302</v>
      </c>
      <c r="E37" s="125">
        <v>720</v>
      </c>
      <c r="F37" s="125">
        <v>3</v>
      </c>
      <c r="G37" s="125">
        <v>3420713</v>
      </c>
      <c r="H37" s="125" t="s">
        <v>1113</v>
      </c>
      <c r="I37" s="125" t="s">
        <v>1128</v>
      </c>
      <c r="J37" s="125" t="s">
        <v>1066</v>
      </c>
      <c r="K37" s="125">
        <f>VLOOKUP(BE37,'eUtran Parameters'!C:AI,2,0)</f>
        <v>45.498736000000001</v>
      </c>
      <c r="L37" s="125">
        <f>VLOOKUP(BE37,'eUtran Parameters'!C:AI,4,0)</f>
        <v>-73.570532999999998</v>
      </c>
      <c r="M37" s="125">
        <v>6601</v>
      </c>
      <c r="N37" s="125" t="str">
        <f>VLOOKUP(H37,'eNB Info'!B:E,4,0)</f>
        <v>BB6651</v>
      </c>
      <c r="O37" s="277">
        <v>25066</v>
      </c>
      <c r="P37" s="125" t="s">
        <v>1113</v>
      </c>
      <c r="Q37" s="125">
        <v>12</v>
      </c>
      <c r="R37" s="125">
        <f>VLOOKUP(BE37,PCI!B:I,2,0)</f>
        <v>24</v>
      </c>
      <c r="S37" s="277">
        <v>2224</v>
      </c>
      <c r="T37" s="125">
        <v>2</v>
      </c>
      <c r="U37" s="125">
        <f>VLOOKUP(BE37,'eUtran Parameters'!C:AI,7,0)</f>
        <v>195</v>
      </c>
      <c r="V37" s="125">
        <f>VLOOKUP(BE37,'eUtran Parameters'!C:AI,8,0)</f>
        <v>5</v>
      </c>
      <c r="W37" s="125" t="str">
        <f>VLOOKUP(BE37,'eUtran Parameters'!C:AI,30,0)</f>
        <v>RADIO 4402 (1900)</v>
      </c>
      <c r="X37" s="125" t="str">
        <f>VLOOKUP(BE37,'eUtran Parameters'!C:AI,15,0)</f>
        <v>ERC_KRE-105-280-1_1900MHz</v>
      </c>
      <c r="Y37" s="125">
        <f>VLOOKUP(BE37,'eUtran Parameters'!C:AI,17,0)</f>
        <v>0</v>
      </c>
      <c r="Z37" s="125">
        <f>VLOOKUP(BE37,'eUtran Parameters'!C:AI,18,0)</f>
        <v>0</v>
      </c>
      <c r="AA37" s="125" t="s">
        <v>830</v>
      </c>
      <c r="AB37" s="125">
        <v>387500</v>
      </c>
      <c r="AC37" s="125">
        <v>371500</v>
      </c>
      <c r="AD37" s="125">
        <v>15000</v>
      </c>
      <c r="AE37" s="125">
        <v>15000</v>
      </c>
      <c r="AF37" s="125">
        <v>1937.5</v>
      </c>
      <c r="AG37" s="125">
        <v>10000</v>
      </c>
      <c r="AH37" s="125">
        <v>10000</v>
      </c>
      <c r="AI37" s="125">
        <f t="shared" si="4"/>
        <v>56044964016</v>
      </c>
      <c r="AJ37" s="125">
        <f t="shared" si="5"/>
        <v>108</v>
      </c>
      <c r="AK37" s="125">
        <f t="shared" si="6"/>
        <v>2</v>
      </c>
      <c r="AL37" s="277">
        <v>326</v>
      </c>
      <c r="AM37" s="125">
        <f t="shared" si="7"/>
        <v>263</v>
      </c>
      <c r="AN37" s="125">
        <v>35000</v>
      </c>
      <c r="AO37" s="125">
        <v>2</v>
      </c>
      <c r="AP37" s="125" t="s">
        <v>1157</v>
      </c>
      <c r="AQ37" s="125" t="s">
        <v>1158</v>
      </c>
      <c r="AS37" s="125" t="s">
        <v>1113</v>
      </c>
      <c r="AT37" s="125" t="str">
        <f>VLOOKUP(BE37,PCI!B:I,8,0)</f>
        <v>E(R503-2-12)</v>
      </c>
      <c r="AU37" s="125">
        <v>0</v>
      </c>
      <c r="AV37" s="125">
        <v>0</v>
      </c>
      <c r="AY37" s="125" t="s">
        <v>798</v>
      </c>
      <c r="AZ37" s="285" t="s">
        <v>807</v>
      </c>
      <c r="BA37" s="125" t="s">
        <v>886</v>
      </c>
      <c r="BB37" s="125" t="s">
        <v>1065</v>
      </c>
      <c r="BC37" s="125" t="s">
        <v>1063</v>
      </c>
      <c r="BD37" s="125" t="s">
        <v>749</v>
      </c>
      <c r="BE37" s="125" t="s">
        <v>1119</v>
      </c>
      <c r="BG37" s="269">
        <v>387410</v>
      </c>
      <c r="BL37" s="269">
        <v>20</v>
      </c>
      <c r="BM37" s="269" t="s">
        <v>829</v>
      </c>
      <c r="BP37" s="125">
        <f>VLOOKUP(BE37,PCI!B:I,7,0)</f>
        <v>24</v>
      </c>
      <c r="BQ37" s="125" t="s">
        <v>831</v>
      </c>
      <c r="BT37" s="125">
        <v>0</v>
      </c>
      <c r="BW37" s="99" t="s">
        <v>833</v>
      </c>
    </row>
    <row r="38" spans="1:75">
      <c r="A38" s="125" t="s">
        <v>817</v>
      </c>
      <c r="B38" s="125" t="str">
        <f>VLOOKUP(H38,Cluster!A:D,4,0)</f>
        <v>QC_Montreal</v>
      </c>
      <c r="C38" s="125">
        <v>302720</v>
      </c>
      <c r="D38" s="125">
        <v>302</v>
      </c>
      <c r="E38" s="125">
        <v>720</v>
      </c>
      <c r="F38" s="125">
        <v>3</v>
      </c>
      <c r="G38" s="125">
        <v>3420713</v>
      </c>
      <c r="H38" s="125" t="s">
        <v>1113</v>
      </c>
      <c r="I38" s="125" t="s">
        <v>1129</v>
      </c>
      <c r="J38" s="125" t="s">
        <v>1066</v>
      </c>
      <c r="K38" s="125">
        <f>VLOOKUP(BE38,'eUtran Parameters'!C:AI,2,0)</f>
        <v>45.498736000000001</v>
      </c>
      <c r="L38" s="125">
        <f>VLOOKUP(BE38,'eUtran Parameters'!C:AI,4,0)</f>
        <v>-73.570532999999998</v>
      </c>
      <c r="M38" s="125">
        <v>6601</v>
      </c>
      <c r="N38" s="125" t="str">
        <f>VLOOKUP(H38,'eNB Info'!B:E,4,0)</f>
        <v>BB6651</v>
      </c>
      <c r="O38" s="277">
        <v>25066</v>
      </c>
      <c r="P38" s="125" t="s">
        <v>1113</v>
      </c>
      <c r="Q38" s="125">
        <v>12</v>
      </c>
      <c r="R38" s="125">
        <f>VLOOKUP(BE38,PCI!B:I,2,0)</f>
        <v>25</v>
      </c>
      <c r="S38" s="277">
        <v>2225</v>
      </c>
      <c r="T38" s="125">
        <v>2</v>
      </c>
      <c r="U38" s="125">
        <f>VLOOKUP(BE38,'eUtran Parameters'!C:AI,7,0)</f>
        <v>345</v>
      </c>
      <c r="V38" s="125">
        <f>VLOOKUP(BE38,'eUtran Parameters'!C:AI,8,0)</f>
        <v>5</v>
      </c>
      <c r="W38" s="125" t="str">
        <f>VLOOKUP(BE38,'eUtran Parameters'!C:AI,30,0)</f>
        <v>RADIO 4402 (1900)</v>
      </c>
      <c r="X38" s="125" t="str">
        <f>VLOOKUP(BE38,'eUtran Parameters'!C:AI,15,0)</f>
        <v>ERC_KRE-105-280-1_1900MHz</v>
      </c>
      <c r="Y38" s="125">
        <f>VLOOKUP(BE38,'eUtran Parameters'!C:AI,17,0)</f>
        <v>0</v>
      </c>
      <c r="Z38" s="125">
        <f>VLOOKUP(BE38,'eUtran Parameters'!C:AI,18,0)</f>
        <v>0</v>
      </c>
      <c r="AA38" s="125" t="s">
        <v>830</v>
      </c>
      <c r="AB38" s="125">
        <v>387500</v>
      </c>
      <c r="AC38" s="125">
        <v>371500</v>
      </c>
      <c r="AD38" s="125">
        <v>15000</v>
      </c>
      <c r="AE38" s="125">
        <v>15000</v>
      </c>
      <c r="AF38" s="125">
        <v>1937.5</v>
      </c>
      <c r="AG38" s="125">
        <v>10000</v>
      </c>
      <c r="AH38" s="125">
        <v>10000</v>
      </c>
      <c r="AI38" s="125">
        <f t="shared" si="4"/>
        <v>56044964017</v>
      </c>
      <c r="AJ38" s="125">
        <f t="shared" si="5"/>
        <v>111</v>
      </c>
      <c r="AK38" s="125">
        <f t="shared" si="6"/>
        <v>1</v>
      </c>
      <c r="AL38" s="277">
        <v>334</v>
      </c>
      <c r="AM38" s="125">
        <f t="shared" si="7"/>
        <v>269</v>
      </c>
      <c r="AN38" s="125">
        <v>35000</v>
      </c>
      <c r="AO38" s="125">
        <v>2</v>
      </c>
      <c r="AP38" s="125" t="s">
        <v>1157</v>
      </c>
      <c r="AQ38" s="125" t="s">
        <v>1158</v>
      </c>
      <c r="AS38" s="125" t="s">
        <v>1113</v>
      </c>
      <c r="AT38" s="125" t="str">
        <f>VLOOKUP(BE38,PCI!B:I,8,0)</f>
        <v>E(R503-2-11)</v>
      </c>
      <c r="AU38" s="125">
        <v>0</v>
      </c>
      <c r="AV38" s="125">
        <v>0</v>
      </c>
      <c r="AY38" s="125" t="s">
        <v>798</v>
      </c>
      <c r="AZ38" s="285" t="s">
        <v>807</v>
      </c>
      <c r="BA38" s="125" t="s">
        <v>886</v>
      </c>
      <c r="BB38" s="125" t="s">
        <v>1065</v>
      </c>
      <c r="BC38" s="125" t="s">
        <v>1063</v>
      </c>
      <c r="BD38" s="125" t="s">
        <v>749</v>
      </c>
      <c r="BE38" s="125" t="s">
        <v>1120</v>
      </c>
      <c r="BG38" s="269">
        <v>387410</v>
      </c>
      <c r="BL38" s="269">
        <v>20</v>
      </c>
      <c r="BM38" s="269" t="s">
        <v>829</v>
      </c>
      <c r="BP38" s="125">
        <f>VLOOKUP(BE38,PCI!B:I,7,0)</f>
        <v>25</v>
      </c>
      <c r="BQ38" s="125" t="s">
        <v>831</v>
      </c>
      <c r="BT38" s="125">
        <v>0</v>
      </c>
      <c r="BW38" s="99" t="s">
        <v>835</v>
      </c>
    </row>
    <row r="39" spans="1:75">
      <c r="A39" s="125" t="s">
        <v>817</v>
      </c>
      <c r="B39" s="125" t="str">
        <f>VLOOKUP(H39,Cluster!A:D,4,0)</f>
        <v>QC_Montreal</v>
      </c>
      <c r="C39" s="125">
        <v>302720</v>
      </c>
      <c r="D39" s="125">
        <v>302</v>
      </c>
      <c r="E39" s="125">
        <v>720</v>
      </c>
      <c r="F39" s="125">
        <v>3</v>
      </c>
      <c r="G39" s="125">
        <v>3420713</v>
      </c>
      <c r="H39" s="125" t="s">
        <v>1113</v>
      </c>
      <c r="I39" s="125" t="s">
        <v>1130</v>
      </c>
      <c r="J39" s="125" t="s">
        <v>1066</v>
      </c>
      <c r="K39" s="125">
        <v>45.498736000000001</v>
      </c>
      <c r="L39" s="125">
        <v>-73.570532999999998</v>
      </c>
      <c r="M39" s="125">
        <v>6601</v>
      </c>
      <c r="N39" s="125" t="str">
        <f>VLOOKUP(H39,'eNB Info'!B:E,4,0)</f>
        <v>BB6651</v>
      </c>
      <c r="O39" s="277">
        <v>25066</v>
      </c>
      <c r="P39" s="125" t="s">
        <v>1076</v>
      </c>
      <c r="Q39" s="125">
        <v>12</v>
      </c>
      <c r="R39" s="125">
        <v>37</v>
      </c>
      <c r="S39" s="277">
        <v>8137</v>
      </c>
      <c r="T39" s="125">
        <v>4</v>
      </c>
      <c r="U39" s="125">
        <v>90</v>
      </c>
      <c r="V39" s="125">
        <v>5</v>
      </c>
      <c r="W39" s="125" t="s">
        <v>1085</v>
      </c>
      <c r="X39" s="125" t="s">
        <v>1086</v>
      </c>
      <c r="Y39" s="125">
        <v>0</v>
      </c>
      <c r="AA39" s="125" t="s">
        <v>1092</v>
      </c>
      <c r="AB39" s="125">
        <v>639334</v>
      </c>
      <c r="AC39" s="125">
        <v>639334</v>
      </c>
      <c r="AD39" s="125">
        <v>60000</v>
      </c>
      <c r="AE39" s="125">
        <v>60000</v>
      </c>
      <c r="AF39" s="125">
        <v>3590.01</v>
      </c>
      <c r="AG39" s="125">
        <v>20000</v>
      </c>
      <c r="AH39" s="125">
        <v>20000</v>
      </c>
      <c r="AI39" s="125">
        <f t="shared" si="4"/>
        <v>56044969929</v>
      </c>
      <c r="AJ39" s="125">
        <f t="shared" si="5"/>
        <v>106</v>
      </c>
      <c r="AK39" s="125">
        <f t="shared" si="6"/>
        <v>0</v>
      </c>
      <c r="AL39" s="277">
        <v>318</v>
      </c>
      <c r="AM39" s="125">
        <f t="shared" si="7"/>
        <v>251</v>
      </c>
      <c r="AN39" s="125">
        <v>15000</v>
      </c>
      <c r="AO39" s="125">
        <v>0</v>
      </c>
      <c r="AP39" s="125" t="s">
        <v>1157</v>
      </c>
      <c r="AQ39" s="125" t="s">
        <v>1158</v>
      </c>
      <c r="AS39" s="125" t="s">
        <v>1113</v>
      </c>
      <c r="AT39" s="125" t="s">
        <v>983</v>
      </c>
      <c r="AU39" s="125">
        <v>0</v>
      </c>
      <c r="AV39" s="125">
        <v>0</v>
      </c>
      <c r="AX39" s="125" t="s">
        <v>1089</v>
      </c>
      <c r="AY39" s="125" t="s">
        <v>845</v>
      </c>
      <c r="AZ39" s="285"/>
      <c r="BA39" s="125" t="s">
        <v>1090</v>
      </c>
      <c r="BB39" s="125" t="s">
        <v>1065</v>
      </c>
      <c r="BC39" s="125" t="s">
        <v>1063</v>
      </c>
      <c r="BD39" s="125" t="s">
        <v>749</v>
      </c>
      <c r="BE39" s="125" t="s">
        <v>1081</v>
      </c>
      <c r="BG39" s="269">
        <v>639360</v>
      </c>
      <c r="BL39" s="269">
        <v>10</v>
      </c>
      <c r="BM39" s="269" t="s">
        <v>829</v>
      </c>
      <c r="BP39" s="125">
        <v>37</v>
      </c>
      <c r="BQ39" s="125" t="s">
        <v>1093</v>
      </c>
      <c r="BR39" s="125" t="s">
        <v>1091</v>
      </c>
      <c r="BT39" s="125">
        <v>0</v>
      </c>
      <c r="BW39" s="99" t="s">
        <v>1088</v>
      </c>
    </row>
    <row r="40" spans="1:75">
      <c r="A40" s="125" t="s">
        <v>817</v>
      </c>
      <c r="B40" s="125" t="str">
        <f>VLOOKUP(H40,Cluster!A:D,4,0)</f>
        <v>QC_Montreal</v>
      </c>
      <c r="C40" s="125">
        <v>302720</v>
      </c>
      <c r="D40" s="125">
        <v>302</v>
      </c>
      <c r="E40" s="125">
        <v>720</v>
      </c>
      <c r="F40" s="125">
        <v>3</v>
      </c>
      <c r="G40" s="125">
        <v>3420713</v>
      </c>
      <c r="H40" s="125" t="s">
        <v>1113</v>
      </c>
      <c r="I40" s="125" t="s">
        <v>1131</v>
      </c>
      <c r="J40" s="125" t="s">
        <v>1066</v>
      </c>
      <c r="K40" s="125">
        <v>45.498736000000001</v>
      </c>
      <c r="L40" s="125">
        <v>-73.570532999999998</v>
      </c>
      <c r="M40" s="125">
        <v>6601</v>
      </c>
      <c r="N40" s="125" t="str">
        <f>VLOOKUP(H40,'eNB Info'!B:E,4,0)</f>
        <v>BB6651</v>
      </c>
      <c r="O40" s="277">
        <v>25066</v>
      </c>
      <c r="P40" s="125" t="s">
        <v>1076</v>
      </c>
      <c r="Q40" s="125">
        <v>12</v>
      </c>
      <c r="R40" s="125">
        <v>38</v>
      </c>
      <c r="S40" s="277">
        <v>8138</v>
      </c>
      <c r="T40" s="125">
        <v>4</v>
      </c>
      <c r="U40" s="125">
        <v>195</v>
      </c>
      <c r="V40" s="125">
        <v>5</v>
      </c>
      <c r="W40" s="125" t="s">
        <v>1085</v>
      </c>
      <c r="X40" s="125" t="s">
        <v>1086</v>
      </c>
      <c r="Y40" s="125">
        <v>0</v>
      </c>
      <c r="AA40" s="125" t="s">
        <v>1092</v>
      </c>
      <c r="AB40" s="125">
        <v>639334</v>
      </c>
      <c r="AC40" s="125">
        <v>639334</v>
      </c>
      <c r="AD40" s="125">
        <v>60000</v>
      </c>
      <c r="AE40" s="125">
        <v>60000</v>
      </c>
      <c r="AF40" s="125">
        <v>3590.01</v>
      </c>
      <c r="AG40" s="125">
        <v>20000</v>
      </c>
      <c r="AH40" s="125">
        <v>20000</v>
      </c>
      <c r="AI40" s="125">
        <f t="shared" si="4"/>
        <v>56044969930</v>
      </c>
      <c r="AJ40" s="125">
        <f t="shared" si="5"/>
        <v>108</v>
      </c>
      <c r="AK40" s="125">
        <f t="shared" si="6"/>
        <v>2</v>
      </c>
      <c r="AL40" s="277">
        <v>326</v>
      </c>
      <c r="AM40" s="125">
        <f t="shared" si="7"/>
        <v>263</v>
      </c>
      <c r="AN40" s="125">
        <v>15000</v>
      </c>
      <c r="AO40" s="125">
        <v>0</v>
      </c>
      <c r="AP40" s="125" t="s">
        <v>1157</v>
      </c>
      <c r="AQ40" s="125" t="s">
        <v>1158</v>
      </c>
      <c r="AS40" s="125" t="s">
        <v>1113</v>
      </c>
      <c r="AT40" s="125" t="s">
        <v>778</v>
      </c>
      <c r="AU40" s="125">
        <v>0</v>
      </c>
      <c r="AV40" s="125">
        <v>0</v>
      </c>
      <c r="AX40" s="125" t="s">
        <v>1089</v>
      </c>
      <c r="AY40" s="125" t="s">
        <v>845</v>
      </c>
      <c r="AZ40" s="285"/>
      <c r="BA40" s="125" t="s">
        <v>1090</v>
      </c>
      <c r="BB40" s="125" t="s">
        <v>1065</v>
      </c>
      <c r="BC40" s="125" t="s">
        <v>1063</v>
      </c>
      <c r="BD40" s="125" t="s">
        <v>749</v>
      </c>
      <c r="BE40" s="125" t="s">
        <v>1084</v>
      </c>
      <c r="BG40" s="269">
        <v>639360</v>
      </c>
      <c r="BL40" s="269">
        <v>10</v>
      </c>
      <c r="BM40" s="269" t="s">
        <v>829</v>
      </c>
      <c r="BP40" s="125">
        <v>38</v>
      </c>
      <c r="BQ40" s="125" t="s">
        <v>1093</v>
      </c>
      <c r="BR40" s="125" t="s">
        <v>1091</v>
      </c>
      <c r="BT40" s="125">
        <v>0</v>
      </c>
      <c r="BW40" s="99" t="s">
        <v>1095</v>
      </c>
    </row>
    <row r="41" spans="1:75">
      <c r="A41" s="125" t="s">
        <v>817</v>
      </c>
      <c r="B41" s="125" t="str">
        <f>VLOOKUP(H41,Cluster!A:D,4,0)</f>
        <v>QC_Montreal</v>
      </c>
      <c r="C41" s="125">
        <v>302720</v>
      </c>
      <c r="D41" s="125">
        <v>302</v>
      </c>
      <c r="E41" s="125">
        <v>720</v>
      </c>
      <c r="F41" s="125">
        <v>3</v>
      </c>
      <c r="G41" s="125">
        <v>3420713</v>
      </c>
      <c r="H41" s="125" t="s">
        <v>1113</v>
      </c>
      <c r="I41" s="125" t="s">
        <v>1132</v>
      </c>
      <c r="J41" s="125" t="s">
        <v>1066</v>
      </c>
      <c r="K41" s="125">
        <f>VLOOKUP(BE41,'eUtran Parameters'!C:AI,2,0)</f>
        <v>45.495967</v>
      </c>
      <c r="L41" s="125">
        <f>VLOOKUP(BE41,'eUtran Parameters'!C:AI,4,0)</f>
        <v>-73.570750000000004</v>
      </c>
      <c r="M41" s="125">
        <v>6601</v>
      </c>
      <c r="N41" s="125" t="str">
        <f>VLOOKUP(H41,'eNB Info'!B:E,4,0)</f>
        <v>BB6651</v>
      </c>
      <c r="O41" s="277">
        <v>25066</v>
      </c>
      <c r="P41" s="125" t="s">
        <v>1113</v>
      </c>
      <c r="Q41" s="125">
        <v>12</v>
      </c>
      <c r="R41" s="125">
        <f>VLOOKUP(BE41,PCI!B:I,2,0)</f>
        <v>26</v>
      </c>
      <c r="S41" s="277">
        <v>2226</v>
      </c>
      <c r="T41" s="125">
        <v>2</v>
      </c>
      <c r="U41" s="125">
        <f>VLOOKUP(BE41,'eUtran Parameters'!C:AI,7,0)</f>
        <v>150</v>
      </c>
      <c r="V41" s="125">
        <f>VLOOKUP(BE41,'eUtran Parameters'!C:AI,8,0)</f>
        <v>5</v>
      </c>
      <c r="W41" s="125" t="str">
        <f>VLOOKUP(BE41,'eUtran Parameters'!C:AI,30,0)</f>
        <v>RADIO 4402 (1900)</v>
      </c>
      <c r="X41" s="125" t="str">
        <f>VLOOKUP(BE41,'eUtran Parameters'!C:AI,15,0)</f>
        <v>ERC_KRE-105-280-1_1900MHz</v>
      </c>
      <c r="Y41" s="125">
        <f>VLOOKUP(BE41,'eUtran Parameters'!C:AI,17,0)</f>
        <v>0</v>
      </c>
      <c r="Z41" s="125">
        <f>VLOOKUP(BE41,'eUtran Parameters'!C:AI,18,0)</f>
        <v>0</v>
      </c>
      <c r="AA41" s="125" t="s">
        <v>830</v>
      </c>
      <c r="AB41" s="125">
        <v>387500</v>
      </c>
      <c r="AC41" s="125">
        <v>371500</v>
      </c>
      <c r="AD41" s="125">
        <v>15000</v>
      </c>
      <c r="AE41" s="125">
        <v>15000</v>
      </c>
      <c r="AF41" s="125">
        <v>1937.5</v>
      </c>
      <c r="AG41" s="125">
        <v>10000</v>
      </c>
      <c r="AH41" s="125">
        <v>10000</v>
      </c>
      <c r="AI41" s="125">
        <f t="shared" si="4"/>
        <v>56044964018</v>
      </c>
      <c r="AJ41" s="125">
        <f t="shared" si="5"/>
        <v>148</v>
      </c>
      <c r="AK41" s="125">
        <f t="shared" si="6"/>
        <v>0</v>
      </c>
      <c r="AL41" s="277">
        <v>444</v>
      </c>
      <c r="AM41" s="125">
        <f t="shared" si="7"/>
        <v>353</v>
      </c>
      <c r="AN41" s="125">
        <v>35000</v>
      </c>
      <c r="AO41" s="125">
        <v>2</v>
      </c>
      <c r="AP41" s="125" t="s">
        <v>1157</v>
      </c>
      <c r="AQ41" s="125" t="s">
        <v>1158</v>
      </c>
      <c r="AS41" s="125" t="s">
        <v>1113</v>
      </c>
      <c r="AT41" s="125" t="str">
        <f>VLOOKUP(BE41,PCI!B:I,8,0)</f>
        <v>J(R503-1-7)</v>
      </c>
      <c r="AU41" s="125">
        <v>0</v>
      </c>
      <c r="AV41" s="125">
        <v>0</v>
      </c>
      <c r="AY41" s="125" t="s">
        <v>798</v>
      </c>
      <c r="AZ41" s="285" t="s">
        <v>807</v>
      </c>
      <c r="BA41" s="125" t="s">
        <v>886</v>
      </c>
      <c r="BB41" s="125" t="s">
        <v>1065</v>
      </c>
      <c r="BC41" s="125" t="s">
        <v>1063</v>
      </c>
      <c r="BD41" s="125" t="s">
        <v>749</v>
      </c>
      <c r="BE41" s="125" t="s">
        <v>1122</v>
      </c>
      <c r="BG41" s="269">
        <v>387410</v>
      </c>
      <c r="BL41" s="269">
        <v>20</v>
      </c>
      <c r="BM41" s="269" t="s">
        <v>829</v>
      </c>
      <c r="BP41" s="125">
        <f>VLOOKUP(BE41,PCI!B:I,7,0)</f>
        <v>26</v>
      </c>
      <c r="BQ41" s="125" t="s">
        <v>831</v>
      </c>
      <c r="BT41" s="125">
        <v>0</v>
      </c>
      <c r="BW41" s="99" t="s">
        <v>833</v>
      </c>
    </row>
    <row r="42" spans="1:75">
      <c r="A42" s="125" t="s">
        <v>817</v>
      </c>
      <c r="B42" s="125" t="str">
        <f>VLOOKUP(H42,Cluster!A:D,4,0)</f>
        <v>QC_Montreal</v>
      </c>
      <c r="C42" s="125">
        <v>302720</v>
      </c>
      <c r="D42" s="125">
        <v>302</v>
      </c>
      <c r="E42" s="125">
        <v>720</v>
      </c>
      <c r="F42" s="125">
        <v>3</v>
      </c>
      <c r="G42" s="125">
        <v>3420713</v>
      </c>
      <c r="H42" s="125" t="s">
        <v>1113</v>
      </c>
      <c r="I42" s="125" t="s">
        <v>1133</v>
      </c>
      <c r="J42" s="125" t="s">
        <v>1066</v>
      </c>
      <c r="K42" s="125">
        <f>VLOOKUP(BE42,'eUtran Parameters'!C:AI,2,0)</f>
        <v>45.495967</v>
      </c>
      <c r="L42" s="125">
        <f>VLOOKUP(BE42,'eUtran Parameters'!C:AI,4,0)</f>
        <v>-73.570750000000004</v>
      </c>
      <c r="M42" s="125">
        <v>6601</v>
      </c>
      <c r="N42" s="125" t="str">
        <f>VLOOKUP(H42,'eNB Info'!B:E,4,0)</f>
        <v>BB6651</v>
      </c>
      <c r="O42" s="277">
        <v>25066</v>
      </c>
      <c r="P42" s="125" t="s">
        <v>1113</v>
      </c>
      <c r="Q42" s="125">
        <v>12</v>
      </c>
      <c r="R42" s="125">
        <f>VLOOKUP(BE42,PCI!B:I,2,0)</f>
        <v>27</v>
      </c>
      <c r="S42" s="277">
        <v>2227</v>
      </c>
      <c r="T42" s="125">
        <v>2</v>
      </c>
      <c r="U42" s="125">
        <f>VLOOKUP(BE42,'eUtran Parameters'!C:AI,7,0)</f>
        <v>285</v>
      </c>
      <c r="V42" s="125">
        <f>VLOOKUP(BE42,'eUtran Parameters'!C:AI,8,0)</f>
        <v>5</v>
      </c>
      <c r="W42" s="125" t="str">
        <f>VLOOKUP(BE42,'eUtran Parameters'!C:AI,30,0)</f>
        <v>RADIO 4402 (1900)</v>
      </c>
      <c r="X42" s="125" t="str">
        <f>VLOOKUP(BE42,'eUtran Parameters'!C:AI,15,0)</f>
        <v>ERC_KRE-105-280-1_1900MHz</v>
      </c>
      <c r="Y42" s="125">
        <f>VLOOKUP(BE42,'eUtran Parameters'!C:AI,17,0)</f>
        <v>0</v>
      </c>
      <c r="Z42" s="125">
        <f>VLOOKUP(BE42,'eUtran Parameters'!C:AI,18,0)</f>
        <v>0</v>
      </c>
      <c r="AA42" s="125" t="s">
        <v>830</v>
      </c>
      <c r="AB42" s="125">
        <v>387500</v>
      </c>
      <c r="AC42" s="125">
        <v>371500</v>
      </c>
      <c r="AD42" s="125">
        <v>15000</v>
      </c>
      <c r="AE42" s="125">
        <v>15000</v>
      </c>
      <c r="AF42" s="125">
        <v>1937.5</v>
      </c>
      <c r="AG42" s="125">
        <v>10000</v>
      </c>
      <c r="AH42" s="125">
        <v>10000</v>
      </c>
      <c r="AI42" s="125">
        <f t="shared" si="4"/>
        <v>56044964019</v>
      </c>
      <c r="AJ42" s="125">
        <f t="shared" si="5"/>
        <v>150</v>
      </c>
      <c r="AK42" s="125">
        <f t="shared" si="6"/>
        <v>2</v>
      </c>
      <c r="AL42" s="277">
        <v>452</v>
      </c>
      <c r="AM42" s="125">
        <f t="shared" si="7"/>
        <v>359</v>
      </c>
      <c r="AN42" s="125">
        <v>35000</v>
      </c>
      <c r="AO42" s="125">
        <v>2</v>
      </c>
      <c r="AP42" s="125" t="s">
        <v>1157</v>
      </c>
      <c r="AQ42" s="125" t="s">
        <v>1158</v>
      </c>
      <c r="AS42" s="125" t="s">
        <v>1113</v>
      </c>
      <c r="AT42" s="125" t="str">
        <f>VLOOKUP(BE42,PCI!B:I,8,0)</f>
        <v>J(R503-1-6)</v>
      </c>
      <c r="AU42" s="125">
        <v>0</v>
      </c>
      <c r="AV42" s="125">
        <v>0</v>
      </c>
      <c r="AY42" s="125" t="s">
        <v>798</v>
      </c>
      <c r="AZ42" s="285" t="s">
        <v>807</v>
      </c>
      <c r="BA42" s="125" t="s">
        <v>886</v>
      </c>
      <c r="BB42" s="125" t="s">
        <v>1065</v>
      </c>
      <c r="BC42" s="125" t="s">
        <v>1063</v>
      </c>
      <c r="BD42" s="125" t="s">
        <v>749</v>
      </c>
      <c r="BE42" s="125" t="s">
        <v>1123</v>
      </c>
      <c r="BG42" s="269">
        <v>387410</v>
      </c>
      <c r="BL42" s="269">
        <v>20</v>
      </c>
      <c r="BM42" s="269" t="s">
        <v>829</v>
      </c>
      <c r="BP42" s="125">
        <f>VLOOKUP(BE42,PCI!B:I,7,0)</f>
        <v>27</v>
      </c>
      <c r="BQ42" s="125" t="s">
        <v>831</v>
      </c>
      <c r="BT42" s="125">
        <v>0</v>
      </c>
      <c r="BW42" s="99" t="s">
        <v>835</v>
      </c>
    </row>
    <row r="43" spans="1:75">
      <c r="A43" s="125" t="s">
        <v>817</v>
      </c>
      <c r="B43" s="125" t="str">
        <f>VLOOKUP(H43,Cluster!A:D,4,0)</f>
        <v>QC_Montreal</v>
      </c>
      <c r="C43" s="125">
        <v>302720</v>
      </c>
      <c r="D43" s="125">
        <v>302</v>
      </c>
      <c r="E43" s="125">
        <v>720</v>
      </c>
      <c r="F43" s="125">
        <v>3</v>
      </c>
      <c r="G43" s="125">
        <v>3420713</v>
      </c>
      <c r="H43" s="125" t="s">
        <v>1113</v>
      </c>
      <c r="I43" s="125" t="s">
        <v>1134</v>
      </c>
      <c r="J43" s="125" t="s">
        <v>1066</v>
      </c>
      <c r="K43" s="125">
        <v>45.495967</v>
      </c>
      <c r="L43" s="125">
        <v>-73.570750000000004</v>
      </c>
      <c r="M43" s="125">
        <v>6601</v>
      </c>
      <c r="N43" s="125" t="str">
        <f>VLOOKUP(H43,'eNB Info'!B:E,4,0)</f>
        <v>BB6651</v>
      </c>
      <c r="O43" s="277">
        <v>25066</v>
      </c>
      <c r="P43" s="125" t="s">
        <v>1076</v>
      </c>
      <c r="Q43" s="125">
        <v>12</v>
      </c>
      <c r="R43" s="125">
        <v>39</v>
      </c>
      <c r="S43" s="277">
        <v>8139</v>
      </c>
      <c r="T43" s="125">
        <v>4</v>
      </c>
      <c r="U43" s="125">
        <v>40</v>
      </c>
      <c r="V43" s="125">
        <v>5</v>
      </c>
      <c r="W43" s="125" t="s">
        <v>1085</v>
      </c>
      <c r="X43" s="125" t="s">
        <v>1086</v>
      </c>
      <c r="Y43" s="125">
        <v>0</v>
      </c>
      <c r="AA43" s="125" t="s">
        <v>1092</v>
      </c>
      <c r="AB43" s="125">
        <v>639334</v>
      </c>
      <c r="AC43" s="125">
        <v>639334</v>
      </c>
      <c r="AD43" s="125">
        <v>60000</v>
      </c>
      <c r="AE43" s="125">
        <v>60000</v>
      </c>
      <c r="AF43" s="125">
        <v>3590.01</v>
      </c>
      <c r="AG43" s="125">
        <v>20000</v>
      </c>
      <c r="AH43" s="125">
        <v>20000</v>
      </c>
      <c r="AI43" s="125">
        <f t="shared" si="4"/>
        <v>56044969931</v>
      </c>
      <c r="AJ43" s="125">
        <f t="shared" si="5"/>
        <v>148</v>
      </c>
      <c r="AK43" s="125">
        <f t="shared" si="6"/>
        <v>0</v>
      </c>
      <c r="AL43" s="277">
        <v>444</v>
      </c>
      <c r="AM43" s="125">
        <f t="shared" si="7"/>
        <v>353</v>
      </c>
      <c r="AN43" s="125">
        <v>15000</v>
      </c>
      <c r="AO43" s="125">
        <v>0</v>
      </c>
      <c r="AP43" s="125" t="s">
        <v>1157</v>
      </c>
      <c r="AQ43" s="125" t="s">
        <v>1158</v>
      </c>
      <c r="AS43" s="125" t="s">
        <v>1113</v>
      </c>
      <c r="AT43" s="125" t="s">
        <v>1871</v>
      </c>
      <c r="AU43" s="125">
        <v>0</v>
      </c>
      <c r="AV43" s="125">
        <v>0</v>
      </c>
      <c r="AX43" s="125" t="s">
        <v>1089</v>
      </c>
      <c r="AY43" s="125" t="s">
        <v>845</v>
      </c>
      <c r="AZ43" s="285"/>
      <c r="BA43" s="125" t="s">
        <v>1090</v>
      </c>
      <c r="BB43" s="125" t="s">
        <v>1065</v>
      </c>
      <c r="BC43" s="125" t="s">
        <v>1063</v>
      </c>
      <c r="BD43" s="125" t="s">
        <v>749</v>
      </c>
      <c r="BE43" s="125" t="s">
        <v>1081</v>
      </c>
      <c r="BG43" s="269">
        <v>639360</v>
      </c>
      <c r="BL43" s="269">
        <v>10</v>
      </c>
      <c r="BM43" s="269" t="s">
        <v>829</v>
      </c>
      <c r="BP43" s="125">
        <v>39</v>
      </c>
      <c r="BQ43" s="125" t="s">
        <v>1093</v>
      </c>
      <c r="BR43" s="125" t="s">
        <v>1091</v>
      </c>
      <c r="BT43" s="125">
        <v>0</v>
      </c>
      <c r="BW43" s="99" t="s">
        <v>1088</v>
      </c>
    </row>
    <row r="44" spans="1:75">
      <c r="A44" s="125" t="s">
        <v>817</v>
      </c>
      <c r="B44" s="125" t="str">
        <f>VLOOKUP(H44,Cluster!A:D,4,0)</f>
        <v>QC_Montreal</v>
      </c>
      <c r="C44" s="125">
        <v>302720</v>
      </c>
      <c r="D44" s="125">
        <v>302</v>
      </c>
      <c r="E44" s="125">
        <v>720</v>
      </c>
      <c r="F44" s="125">
        <v>3</v>
      </c>
      <c r="G44" s="125">
        <v>3420713</v>
      </c>
      <c r="H44" s="125" t="s">
        <v>1113</v>
      </c>
      <c r="I44" s="125" t="s">
        <v>1135</v>
      </c>
      <c r="J44" s="125" t="s">
        <v>1066</v>
      </c>
      <c r="K44" s="125">
        <v>45.495967</v>
      </c>
      <c r="L44" s="125">
        <v>-73.570750000000004</v>
      </c>
      <c r="M44" s="125">
        <v>6601</v>
      </c>
      <c r="N44" s="125" t="str">
        <f>VLOOKUP(H44,'eNB Info'!B:E,4,0)</f>
        <v>BB6651</v>
      </c>
      <c r="O44" s="277">
        <v>25066</v>
      </c>
      <c r="P44" s="125" t="s">
        <v>1100</v>
      </c>
      <c r="Q44" s="125">
        <v>12</v>
      </c>
      <c r="R44" s="125">
        <v>40</v>
      </c>
      <c r="S44" s="277">
        <v>8140</v>
      </c>
      <c r="T44" s="125">
        <v>4</v>
      </c>
      <c r="U44" s="125">
        <v>285</v>
      </c>
      <c r="V44" s="125">
        <v>5</v>
      </c>
      <c r="W44" s="125" t="s">
        <v>1085</v>
      </c>
      <c r="X44" s="125" t="s">
        <v>1086</v>
      </c>
      <c r="Y44" s="125">
        <v>0</v>
      </c>
      <c r="AA44" s="125" t="s">
        <v>1092</v>
      </c>
      <c r="AB44" s="125">
        <v>639334</v>
      </c>
      <c r="AC44" s="125">
        <v>639334</v>
      </c>
      <c r="AD44" s="125">
        <v>60000</v>
      </c>
      <c r="AE44" s="125">
        <v>60000</v>
      </c>
      <c r="AF44" s="125">
        <v>3590.01</v>
      </c>
      <c r="AG44" s="125">
        <v>20000</v>
      </c>
      <c r="AH44" s="125">
        <v>20000</v>
      </c>
      <c r="AI44" s="125">
        <f t="shared" si="4"/>
        <v>56044969932</v>
      </c>
      <c r="AJ44" s="125">
        <f t="shared" si="5"/>
        <v>150</v>
      </c>
      <c r="AK44" s="125">
        <f t="shared" si="6"/>
        <v>2</v>
      </c>
      <c r="AL44" s="277">
        <v>452</v>
      </c>
      <c r="AM44" s="125">
        <f t="shared" si="7"/>
        <v>359</v>
      </c>
      <c r="AN44" s="125">
        <v>15000</v>
      </c>
      <c r="AO44" s="125">
        <v>0</v>
      </c>
      <c r="AP44" s="125" t="s">
        <v>1157</v>
      </c>
      <c r="AQ44" s="125" t="s">
        <v>1158</v>
      </c>
      <c r="AS44" s="125" t="s">
        <v>1113</v>
      </c>
      <c r="AT44" s="125" t="s">
        <v>2445</v>
      </c>
      <c r="AU44" s="125">
        <v>0</v>
      </c>
      <c r="AV44" s="125">
        <v>0</v>
      </c>
      <c r="AX44" s="125" t="s">
        <v>1089</v>
      </c>
      <c r="AY44" s="125" t="s">
        <v>845</v>
      </c>
      <c r="AZ44" s="285"/>
      <c r="BA44" s="125" t="s">
        <v>1090</v>
      </c>
      <c r="BB44" s="125" t="s">
        <v>1065</v>
      </c>
      <c r="BC44" s="125" t="s">
        <v>1063</v>
      </c>
      <c r="BD44" s="125" t="s">
        <v>749</v>
      </c>
      <c r="BE44" s="125" t="s">
        <v>1104</v>
      </c>
      <c r="BG44" s="269">
        <v>639360</v>
      </c>
      <c r="BL44" s="269">
        <v>10</v>
      </c>
      <c r="BM44" s="269" t="s">
        <v>829</v>
      </c>
      <c r="BP44" s="125">
        <v>40</v>
      </c>
      <c r="BQ44" s="125" t="s">
        <v>1093</v>
      </c>
      <c r="BR44" s="125" t="s">
        <v>1091</v>
      </c>
      <c r="BT44" s="125">
        <v>0</v>
      </c>
      <c r="BW44" s="99" t="s">
        <v>1112</v>
      </c>
    </row>
    <row r="45" spans="1:75">
      <c r="A45" s="125" t="s">
        <v>817</v>
      </c>
      <c r="B45" s="125" t="str">
        <f>VLOOKUP(H45,Cluster!A:D,4,0)</f>
        <v>QC_Montreal</v>
      </c>
      <c r="C45" s="125">
        <v>302720</v>
      </c>
      <c r="D45" s="125">
        <v>302</v>
      </c>
      <c r="E45" s="125">
        <v>720</v>
      </c>
      <c r="F45" s="125">
        <v>3</v>
      </c>
      <c r="G45" s="125">
        <v>3420885</v>
      </c>
      <c r="H45" s="125" t="s">
        <v>1136</v>
      </c>
      <c r="I45" s="125" t="s">
        <v>1148</v>
      </c>
      <c r="J45" s="125" t="s">
        <v>1066</v>
      </c>
      <c r="K45" s="125">
        <f>VLOOKUP(BE45,'eUtran Parameters'!C:AI,2,0)</f>
        <v>45.496738999999998</v>
      </c>
      <c r="L45" s="125">
        <f>VLOOKUP(BE45,'eUtran Parameters'!C:AI,4,0)</f>
        <v>-73.574427999999997</v>
      </c>
      <c r="M45" s="125">
        <v>6601</v>
      </c>
      <c r="N45" s="125" t="str">
        <f>VLOOKUP(H45,'eNB Info'!B:E,4,0)</f>
        <v>BB6648</v>
      </c>
      <c r="O45" s="277">
        <v>25066</v>
      </c>
      <c r="P45" s="125" t="s">
        <v>1136</v>
      </c>
      <c r="Q45" s="125">
        <v>3</v>
      </c>
      <c r="R45" s="125">
        <f>VLOOKUP(BE45,PCI!B:I,2,0)</f>
        <v>10</v>
      </c>
      <c r="S45" s="277">
        <v>2201</v>
      </c>
      <c r="T45" s="125">
        <v>2</v>
      </c>
      <c r="U45" s="125">
        <f>VLOOKUP(BE45,'eUtran Parameters'!C:AI,7,0)</f>
        <v>35</v>
      </c>
      <c r="V45" s="125">
        <f>VLOOKUP(BE45,'eUtran Parameters'!C:AI,8,0)</f>
        <v>14.3</v>
      </c>
      <c r="W45" s="125" t="str">
        <f>VLOOKUP(BE45,'eUtran Parameters'!C:AI,30,0)</f>
        <v>RADIO 4415 (1900)</v>
      </c>
      <c r="X45" s="125" t="str">
        <f>VLOOKUP(BE45,'eUtran Parameters'!C:AI,15,0)</f>
        <v>ERC_KRE-80010622_MET10_1900MHz</v>
      </c>
      <c r="Y45" s="125">
        <f>VLOOKUP(BE45,'eUtran Parameters'!C:AI,17,0)</f>
        <v>0</v>
      </c>
      <c r="Z45" s="125">
        <f>VLOOKUP(BE45,'eUtran Parameters'!C:AI,18,0)</f>
        <v>100</v>
      </c>
      <c r="AA45" s="125" t="s">
        <v>830</v>
      </c>
      <c r="AB45" s="125">
        <v>387500</v>
      </c>
      <c r="AC45" s="125">
        <v>371500</v>
      </c>
      <c r="AD45" s="125">
        <v>15000</v>
      </c>
      <c r="AE45" s="125">
        <v>15000</v>
      </c>
      <c r="AF45" s="125">
        <v>1937.5</v>
      </c>
      <c r="AG45" s="125">
        <v>80000</v>
      </c>
      <c r="AH45" s="125">
        <v>80000</v>
      </c>
      <c r="AI45" s="125">
        <f t="shared" si="4"/>
        <v>56047782041</v>
      </c>
      <c r="AJ45" s="125">
        <f t="shared" si="5"/>
        <v>6</v>
      </c>
      <c r="AK45" s="125">
        <f t="shared" si="6"/>
        <v>0</v>
      </c>
      <c r="AL45" s="277">
        <v>18</v>
      </c>
      <c r="AM45" s="125">
        <f t="shared" si="7"/>
        <v>17</v>
      </c>
      <c r="AN45" s="125">
        <v>35000</v>
      </c>
      <c r="AO45" s="125">
        <v>2</v>
      </c>
      <c r="AP45" s="125" t="s">
        <v>1157</v>
      </c>
      <c r="AQ45" s="125" t="s">
        <v>1158</v>
      </c>
      <c r="AS45" s="125" t="s">
        <v>1136</v>
      </c>
      <c r="AT45" s="125" t="str">
        <f>VLOOKUP(BE45,PCI!B:I,8,0)</f>
        <v>B</v>
      </c>
      <c r="AU45" s="125">
        <v>0</v>
      </c>
      <c r="AV45" s="125">
        <v>0</v>
      </c>
      <c r="AY45" s="125" t="s">
        <v>798</v>
      </c>
      <c r="AZ45" s="125" t="s">
        <v>807</v>
      </c>
      <c r="BA45" s="125" t="s">
        <v>886</v>
      </c>
      <c r="BB45" s="125" t="s">
        <v>1065</v>
      </c>
      <c r="BC45" s="125" t="s">
        <v>1063</v>
      </c>
      <c r="BD45" s="125" t="s">
        <v>749</v>
      </c>
      <c r="BE45" s="125" t="s">
        <v>1143</v>
      </c>
      <c r="BG45" s="269">
        <v>387410</v>
      </c>
      <c r="BL45" s="269">
        <v>20</v>
      </c>
      <c r="BM45" s="269" t="s">
        <v>829</v>
      </c>
      <c r="BP45" s="125">
        <f>VLOOKUP(BE45,PCI!B:I,7,0)</f>
        <v>10</v>
      </c>
      <c r="BQ45" s="125" t="s">
        <v>831</v>
      </c>
      <c r="BT45" s="125">
        <v>0</v>
      </c>
      <c r="BW45" s="99" t="s">
        <v>828</v>
      </c>
    </row>
    <row r="46" spans="1:75">
      <c r="A46" s="125" t="s">
        <v>817</v>
      </c>
      <c r="B46" s="125" t="str">
        <f>VLOOKUP(H46,Cluster!A:D,4,0)</f>
        <v>QC_Montreal</v>
      </c>
      <c r="C46" s="125">
        <v>302720</v>
      </c>
      <c r="D46" s="125">
        <v>302</v>
      </c>
      <c r="E46" s="125">
        <v>720</v>
      </c>
      <c r="F46" s="125">
        <v>3</v>
      </c>
      <c r="G46" s="125">
        <v>3420885</v>
      </c>
      <c r="H46" s="125" t="s">
        <v>1136</v>
      </c>
      <c r="I46" s="125" t="s">
        <v>1149</v>
      </c>
      <c r="J46" s="125" t="s">
        <v>1066</v>
      </c>
      <c r="K46" s="125">
        <f>VLOOKUP(BE46,'eUtran Parameters'!C:AI,2,0)</f>
        <v>45.496702999999997</v>
      </c>
      <c r="L46" s="125">
        <f>VLOOKUP(BE46,'eUtran Parameters'!C:AI,4,0)</f>
        <v>-73.574494000000001</v>
      </c>
      <c r="M46" s="125">
        <v>6601</v>
      </c>
      <c r="N46" s="125" t="str">
        <f>VLOOKUP(H46,'eNB Info'!B:E,4,0)</f>
        <v>BB6648</v>
      </c>
      <c r="O46" s="277">
        <v>25066</v>
      </c>
      <c r="P46" s="125" t="s">
        <v>1136</v>
      </c>
      <c r="Q46" s="125">
        <v>3</v>
      </c>
      <c r="R46" s="125">
        <f>VLOOKUP(BE46,PCI!B:I,2,0)</f>
        <v>11</v>
      </c>
      <c r="S46" s="277">
        <v>2202</v>
      </c>
      <c r="T46" s="125">
        <v>2</v>
      </c>
      <c r="U46" s="125">
        <f>VLOOKUP(BE46,'eUtran Parameters'!C:AI,7,0)</f>
        <v>135</v>
      </c>
      <c r="V46" s="125">
        <f>VLOOKUP(BE46,'eUtran Parameters'!C:AI,8,0)</f>
        <v>14.3</v>
      </c>
      <c r="W46" s="125" t="str">
        <f>VLOOKUP(BE46,'eUtran Parameters'!C:AI,30,0)</f>
        <v>RADIO 4415 (1900)</v>
      </c>
      <c r="X46" s="125" t="str">
        <f>VLOOKUP(BE46,'eUtran Parameters'!C:AI,15,0)</f>
        <v>ERC_KRE-80010622_MET11_1900MHz</v>
      </c>
      <c r="Y46" s="125">
        <f>VLOOKUP(BE46,'eUtran Parameters'!C:AI,17,0)</f>
        <v>0</v>
      </c>
      <c r="Z46" s="125">
        <f>VLOOKUP(BE46,'eUtran Parameters'!C:AI,18,0)</f>
        <v>110</v>
      </c>
      <c r="AA46" s="125" t="s">
        <v>830</v>
      </c>
      <c r="AB46" s="125">
        <v>387500</v>
      </c>
      <c r="AC46" s="125">
        <v>371500</v>
      </c>
      <c r="AD46" s="125">
        <v>15000</v>
      </c>
      <c r="AE46" s="125">
        <v>15000</v>
      </c>
      <c r="AF46" s="125">
        <v>1937.5</v>
      </c>
      <c r="AG46" s="125">
        <v>80000</v>
      </c>
      <c r="AH46" s="125">
        <v>80000</v>
      </c>
      <c r="AI46" s="125">
        <f t="shared" si="4"/>
        <v>56047782042</v>
      </c>
      <c r="AJ46" s="125">
        <f t="shared" si="5"/>
        <v>8</v>
      </c>
      <c r="AK46" s="125">
        <f t="shared" si="6"/>
        <v>2</v>
      </c>
      <c r="AL46" s="277">
        <v>26</v>
      </c>
      <c r="AM46" s="125">
        <f t="shared" si="7"/>
        <v>23</v>
      </c>
      <c r="AN46" s="125">
        <v>35000</v>
      </c>
      <c r="AO46" s="125">
        <v>2</v>
      </c>
      <c r="AP46" s="125" t="s">
        <v>1157</v>
      </c>
      <c r="AQ46" s="125" t="s">
        <v>1158</v>
      </c>
      <c r="AS46" s="125" t="s">
        <v>1136</v>
      </c>
      <c r="AT46" s="125" t="str">
        <f>VLOOKUP(BE46,PCI!B:I,8,0)</f>
        <v>E</v>
      </c>
      <c r="AU46" s="125">
        <v>0</v>
      </c>
      <c r="AV46" s="125">
        <v>0</v>
      </c>
      <c r="AY46" s="125" t="s">
        <v>798</v>
      </c>
      <c r="AZ46" s="125" t="s">
        <v>807</v>
      </c>
      <c r="BA46" s="125" t="s">
        <v>886</v>
      </c>
      <c r="BB46" s="125" t="s">
        <v>1065</v>
      </c>
      <c r="BC46" s="125" t="s">
        <v>1063</v>
      </c>
      <c r="BD46" s="125" t="s">
        <v>749</v>
      </c>
      <c r="BE46" s="125" t="s">
        <v>1145</v>
      </c>
      <c r="BG46" s="269">
        <v>387410</v>
      </c>
      <c r="BL46" s="269">
        <v>20</v>
      </c>
      <c r="BM46" s="269" t="s">
        <v>829</v>
      </c>
      <c r="BP46" s="125">
        <f>VLOOKUP(BE46,PCI!B:I,7,0)</f>
        <v>11</v>
      </c>
      <c r="BQ46" s="125" t="s">
        <v>831</v>
      </c>
      <c r="BT46" s="125">
        <v>0</v>
      </c>
      <c r="BW46" s="99" t="s">
        <v>833</v>
      </c>
    </row>
    <row r="47" spans="1:75">
      <c r="A47" s="125" t="s">
        <v>817</v>
      </c>
      <c r="B47" s="125" t="str">
        <f>VLOOKUP(H47,Cluster!A:D,4,0)</f>
        <v>QC_Montreal</v>
      </c>
      <c r="C47" s="125">
        <v>302720</v>
      </c>
      <c r="D47" s="125">
        <v>302</v>
      </c>
      <c r="E47" s="125">
        <v>720</v>
      </c>
      <c r="F47" s="125">
        <v>3</v>
      </c>
      <c r="G47" s="125">
        <v>3420885</v>
      </c>
      <c r="H47" s="125" t="s">
        <v>1136</v>
      </c>
      <c r="I47" s="125" t="s">
        <v>1150</v>
      </c>
      <c r="J47" s="125" t="s">
        <v>1066</v>
      </c>
      <c r="K47" s="125">
        <f>VLOOKUP(BE47,'eUtran Parameters'!C:AI,2,0)</f>
        <v>45.496738999999998</v>
      </c>
      <c r="L47" s="125">
        <f>VLOOKUP(BE47,'eUtran Parameters'!C:AI,4,0)</f>
        <v>-73.574427999999997</v>
      </c>
      <c r="M47" s="125">
        <v>6601</v>
      </c>
      <c r="N47" s="125" t="str">
        <f>VLOOKUP(H47,'eNB Info'!B:E,4,0)</f>
        <v>BB6648</v>
      </c>
      <c r="O47" s="277">
        <v>25066</v>
      </c>
      <c r="P47" s="125" t="s">
        <v>1136</v>
      </c>
      <c r="Q47" s="125">
        <v>3</v>
      </c>
      <c r="R47" s="125">
        <f>VLOOKUP(BE47,PCI!B:I,2,0)</f>
        <v>12</v>
      </c>
      <c r="S47" s="277">
        <v>2203</v>
      </c>
      <c r="T47" s="125">
        <v>2</v>
      </c>
      <c r="U47" s="125">
        <f>VLOOKUP(BE47,'eUtran Parameters'!C:AI,7,0)</f>
        <v>270</v>
      </c>
      <c r="V47" s="125">
        <f>VLOOKUP(BE47,'eUtran Parameters'!C:AI,8,0)</f>
        <v>14.3</v>
      </c>
      <c r="W47" s="125" t="str">
        <f>VLOOKUP(BE47,'eUtran Parameters'!C:AI,30,0)</f>
        <v>RADIO 4415 (1900)</v>
      </c>
      <c r="X47" s="125" t="str">
        <f>VLOOKUP(BE47,'eUtran Parameters'!C:AI,15,0)</f>
        <v>ERC_KRE-80010622_MET10_1900MHz</v>
      </c>
      <c r="Y47" s="125">
        <f>VLOOKUP(BE47,'eUtran Parameters'!C:AI,17,0)</f>
        <v>0</v>
      </c>
      <c r="Z47" s="125">
        <f>VLOOKUP(BE47,'eUtran Parameters'!C:AI,18,0)</f>
        <v>100</v>
      </c>
      <c r="AA47" s="125" t="s">
        <v>830</v>
      </c>
      <c r="AB47" s="125">
        <v>387500</v>
      </c>
      <c r="AC47" s="125">
        <v>371500</v>
      </c>
      <c r="AD47" s="125">
        <v>15000</v>
      </c>
      <c r="AE47" s="125">
        <v>15000</v>
      </c>
      <c r="AF47" s="125">
        <v>1937.5</v>
      </c>
      <c r="AG47" s="125">
        <v>80000</v>
      </c>
      <c r="AH47" s="125">
        <v>80000</v>
      </c>
      <c r="AI47" s="125">
        <f t="shared" si="4"/>
        <v>56047782043</v>
      </c>
      <c r="AJ47" s="125">
        <f t="shared" si="5"/>
        <v>11</v>
      </c>
      <c r="AK47" s="125">
        <f t="shared" si="6"/>
        <v>1</v>
      </c>
      <c r="AL47" s="277">
        <v>34</v>
      </c>
      <c r="AM47" s="125">
        <f t="shared" si="7"/>
        <v>29</v>
      </c>
      <c r="AN47" s="125">
        <v>35000</v>
      </c>
      <c r="AO47" s="125">
        <v>2</v>
      </c>
      <c r="AP47" s="125" t="s">
        <v>1157</v>
      </c>
      <c r="AQ47" s="125" t="s">
        <v>1158</v>
      </c>
      <c r="AS47" s="125" t="s">
        <v>1136</v>
      </c>
      <c r="AT47" s="125" t="str">
        <f>VLOOKUP(BE47,PCI!B:I,8,0)</f>
        <v>H</v>
      </c>
      <c r="AU47" s="125">
        <v>0</v>
      </c>
      <c r="AV47" s="125">
        <v>0</v>
      </c>
      <c r="AY47" s="125" t="s">
        <v>798</v>
      </c>
      <c r="AZ47" s="125" t="s">
        <v>807</v>
      </c>
      <c r="BA47" s="125" t="s">
        <v>886</v>
      </c>
      <c r="BB47" s="125" t="s">
        <v>1065</v>
      </c>
      <c r="BC47" s="125" t="s">
        <v>1063</v>
      </c>
      <c r="BD47" s="125" t="s">
        <v>749</v>
      </c>
      <c r="BE47" s="125" t="s">
        <v>1147</v>
      </c>
      <c r="BG47" s="269">
        <v>387410</v>
      </c>
      <c r="BL47" s="269">
        <v>20</v>
      </c>
      <c r="BM47" s="269" t="s">
        <v>829</v>
      </c>
      <c r="BP47" s="125">
        <f>VLOOKUP(BE47,PCI!B:I,7,0)</f>
        <v>12</v>
      </c>
      <c r="BQ47" s="125" t="s">
        <v>831</v>
      </c>
      <c r="BT47" s="125">
        <v>0</v>
      </c>
      <c r="BW47" s="99" t="s">
        <v>835</v>
      </c>
    </row>
    <row r="48" spans="1:75">
      <c r="A48" s="125" t="s">
        <v>817</v>
      </c>
      <c r="B48" s="125" t="str">
        <f>VLOOKUP(H48,Cluster!A:D,4,0)</f>
        <v>QC_Monteregie</v>
      </c>
      <c r="C48" s="125">
        <v>302720</v>
      </c>
      <c r="D48" s="125">
        <v>302</v>
      </c>
      <c r="E48" s="125">
        <v>720</v>
      </c>
      <c r="F48" s="125">
        <v>3</v>
      </c>
      <c r="G48" s="125">
        <v>3430117</v>
      </c>
      <c r="H48" s="125" t="s">
        <v>1176</v>
      </c>
      <c r="I48" s="125" t="s">
        <v>1192</v>
      </c>
      <c r="J48" s="125" t="s">
        <v>1179</v>
      </c>
      <c r="K48" s="125">
        <f>VLOOKUP(BE48,'eUtran Parameters'!C:AI,2,0)</f>
        <v>45.289419000000002</v>
      </c>
      <c r="L48" s="125">
        <f>VLOOKUP(BE48,'eUtran Parameters'!C:AI,4,0)</f>
        <v>-72.636339000000007</v>
      </c>
      <c r="M48" s="125">
        <v>6601</v>
      </c>
      <c r="N48" s="125" t="str">
        <f>VLOOKUP(H48,'eNB Info'!B:E,4,0)</f>
        <v>BB6648</v>
      </c>
      <c r="O48" s="277">
        <v>25020</v>
      </c>
      <c r="P48" s="125" t="s">
        <v>1176</v>
      </c>
      <c r="Q48" s="125">
        <v>4</v>
      </c>
      <c r="R48" s="125">
        <f>VLOOKUP(BE48,PCI!B:I,2,0)</f>
        <v>16</v>
      </c>
      <c r="S48" s="277">
        <v>6101</v>
      </c>
      <c r="T48" s="125">
        <v>1</v>
      </c>
      <c r="U48" s="125">
        <f>VLOOKUP(BE48,'eUtran Parameters'!C:AI,7,0)</f>
        <v>55</v>
      </c>
      <c r="V48" s="125">
        <f>VLOOKUP(BE48,'eUtran Parameters'!C:AI,8,0)</f>
        <v>68</v>
      </c>
      <c r="W48" s="125" t="str">
        <f>VLOOKUP(BE48,'eUtran Parameters'!C:AI,30,0)</f>
        <v>RADIO 4449 (600)</v>
      </c>
      <c r="X48" s="125" t="str">
        <f>VLOOKUP(BE48,'eUtran Parameters'!C:AI,15,0)</f>
        <v>TQBM-T2008M6R032V03_MET05_600MHz</v>
      </c>
      <c r="Y48" s="125">
        <f>VLOOKUP(BE48,'eUtran Parameters'!C:AI,17,0)</f>
        <v>0</v>
      </c>
      <c r="Z48" s="125">
        <f>VLOOKUP(BE48,'eUtran Parameters'!C:AI,18,0)</f>
        <v>50</v>
      </c>
      <c r="AA48" s="125" t="s">
        <v>821</v>
      </c>
      <c r="AB48" s="125">
        <v>124400</v>
      </c>
      <c r="AC48" s="125">
        <v>133600</v>
      </c>
      <c r="AD48" s="125">
        <v>10000</v>
      </c>
      <c r="AE48" s="125">
        <v>10000</v>
      </c>
      <c r="AF48" s="125">
        <v>622</v>
      </c>
      <c r="AG48" s="125">
        <v>80000</v>
      </c>
      <c r="AH48" s="125">
        <v>80000</v>
      </c>
      <c r="AI48" s="125">
        <f t="shared" si="4"/>
        <v>56199043029</v>
      </c>
      <c r="AJ48" s="125">
        <f t="shared" si="5"/>
        <v>77</v>
      </c>
      <c r="AK48" s="125">
        <f t="shared" si="6"/>
        <v>0</v>
      </c>
      <c r="AL48" s="277">
        <v>231</v>
      </c>
      <c r="AM48" s="125">
        <f t="shared" si="7"/>
        <v>185</v>
      </c>
      <c r="AN48" s="125">
        <f>VLOOKUP(BE48,eUtranCellCoverage!B:C,2,0)</f>
        <v>35000</v>
      </c>
      <c r="AO48" s="125">
        <v>2</v>
      </c>
      <c r="AP48" s="125" t="s">
        <v>1223</v>
      </c>
      <c r="AQ48" s="125" t="s">
        <v>1224</v>
      </c>
      <c r="AS48" s="125" t="s">
        <v>1176</v>
      </c>
      <c r="AT48" s="125" t="str">
        <f>VLOOKUP(BE48,PCI!B:I,8,0)</f>
        <v>A</v>
      </c>
      <c r="AU48" s="125">
        <v>0</v>
      </c>
      <c r="AV48" s="125">
        <v>0</v>
      </c>
      <c r="AY48" s="125" t="s">
        <v>781</v>
      </c>
      <c r="AZ48" s="125" t="s">
        <v>807</v>
      </c>
      <c r="BA48" s="125" t="s">
        <v>1193</v>
      </c>
      <c r="BB48" s="125" t="s">
        <v>1177</v>
      </c>
      <c r="BC48" s="125" t="s">
        <v>1175</v>
      </c>
      <c r="BD48" s="125" t="s">
        <v>749</v>
      </c>
      <c r="BE48" s="125" t="s">
        <v>1188</v>
      </c>
      <c r="BF48" s="125" t="s">
        <v>1188</v>
      </c>
      <c r="BG48" s="269">
        <v>124370</v>
      </c>
      <c r="BH48" s="269">
        <v>6101</v>
      </c>
      <c r="BI48" s="269">
        <f>BH48*POWER(10,10)+BJ48</f>
        <v>61010000000061</v>
      </c>
      <c r="BJ48" s="269">
        <v>61</v>
      </c>
      <c r="BK48" s="269">
        <f>BH48*POWER(10,10)+BJ48</f>
        <v>61010000000061</v>
      </c>
      <c r="BL48" s="269">
        <v>20</v>
      </c>
      <c r="BM48" s="269" t="s">
        <v>335</v>
      </c>
      <c r="BP48" s="125">
        <f>VLOOKUP(BE48,PCI!B:I,7,0)</f>
        <v>16</v>
      </c>
      <c r="BQ48" s="125" t="s">
        <v>822</v>
      </c>
      <c r="BT48" s="125">
        <v>0</v>
      </c>
      <c r="BW48" s="99" t="s">
        <v>820</v>
      </c>
    </row>
    <row r="49" spans="1:75">
      <c r="A49" s="125" t="s">
        <v>817</v>
      </c>
      <c r="B49" s="125" t="str">
        <f>VLOOKUP(H49,Cluster!A:D,4,0)</f>
        <v>QC_Monteregie</v>
      </c>
      <c r="C49" s="125">
        <v>302720</v>
      </c>
      <c r="D49" s="125">
        <v>302</v>
      </c>
      <c r="E49" s="125">
        <v>720</v>
      </c>
      <c r="F49" s="125">
        <v>3</v>
      </c>
      <c r="G49" s="125">
        <v>3430117</v>
      </c>
      <c r="H49" s="125" t="s">
        <v>1176</v>
      </c>
      <c r="I49" s="125" t="s">
        <v>1194</v>
      </c>
      <c r="J49" s="125" t="s">
        <v>1179</v>
      </c>
      <c r="K49" s="125">
        <f>VLOOKUP(BE49,'eUtran Parameters'!C:AI,2,0)</f>
        <v>45.289419000000002</v>
      </c>
      <c r="L49" s="125">
        <f>VLOOKUP(BE49,'eUtran Parameters'!C:AI,4,0)</f>
        <v>-72.636339000000007</v>
      </c>
      <c r="M49" s="125">
        <v>6601</v>
      </c>
      <c r="N49" s="125" t="str">
        <f>VLOOKUP(H49,'eNB Info'!B:E,4,0)</f>
        <v>BB6648</v>
      </c>
      <c r="O49" s="277">
        <v>25020</v>
      </c>
      <c r="P49" s="125" t="s">
        <v>1176</v>
      </c>
      <c r="Q49" s="125">
        <v>4</v>
      </c>
      <c r="R49" s="125">
        <f>VLOOKUP(BE49,PCI!B:I,2,0)</f>
        <v>17</v>
      </c>
      <c r="S49" s="277">
        <v>6102</v>
      </c>
      <c r="T49" s="125">
        <v>1</v>
      </c>
      <c r="U49" s="125">
        <f>VLOOKUP(BE49,'eUtran Parameters'!C:AI,7,0)</f>
        <v>180</v>
      </c>
      <c r="V49" s="125">
        <f>VLOOKUP(BE49,'eUtran Parameters'!C:AI,8,0)</f>
        <v>68</v>
      </c>
      <c r="W49" s="125" t="str">
        <f>VLOOKUP(BE49,'eUtran Parameters'!C:AI,30,0)</f>
        <v>RADIO 4449 (600)</v>
      </c>
      <c r="X49" s="125" t="str">
        <f>VLOOKUP(BE49,'eUtran Parameters'!C:AI,15,0)</f>
        <v>TQBM-T2008M6R032V03_MET04_600MHz</v>
      </c>
      <c r="Y49" s="125">
        <f>VLOOKUP(BE49,'eUtran Parameters'!C:AI,17,0)</f>
        <v>0</v>
      </c>
      <c r="Z49" s="125">
        <f>VLOOKUP(BE49,'eUtran Parameters'!C:AI,18,0)</f>
        <v>40</v>
      </c>
      <c r="AA49" s="125" t="s">
        <v>821</v>
      </c>
      <c r="AB49" s="125">
        <v>124400</v>
      </c>
      <c r="AC49" s="125">
        <v>133600</v>
      </c>
      <c r="AD49" s="125">
        <v>10000</v>
      </c>
      <c r="AE49" s="125">
        <v>10000</v>
      </c>
      <c r="AF49" s="125">
        <v>622</v>
      </c>
      <c r="AG49" s="125">
        <v>80000</v>
      </c>
      <c r="AH49" s="125">
        <v>80000</v>
      </c>
      <c r="AI49" s="125">
        <f t="shared" si="4"/>
        <v>56199043030</v>
      </c>
      <c r="AJ49" s="125">
        <f t="shared" si="5"/>
        <v>79</v>
      </c>
      <c r="AK49" s="125">
        <f t="shared" si="6"/>
        <v>2</v>
      </c>
      <c r="AL49" s="277">
        <v>239</v>
      </c>
      <c r="AM49" s="125">
        <f t="shared" si="7"/>
        <v>191</v>
      </c>
      <c r="AN49" s="125">
        <f>VLOOKUP(BE49,eUtranCellCoverage!B:C,2,0)</f>
        <v>35000</v>
      </c>
      <c r="AO49" s="125">
        <v>2</v>
      </c>
      <c r="AP49" s="125" t="s">
        <v>1223</v>
      </c>
      <c r="AQ49" s="125" t="s">
        <v>1224</v>
      </c>
      <c r="AS49" s="125" t="s">
        <v>1176</v>
      </c>
      <c r="AT49" s="125" t="str">
        <f>VLOOKUP(BE49,PCI!B:I,8,0)</f>
        <v>E</v>
      </c>
      <c r="AU49" s="125">
        <v>0</v>
      </c>
      <c r="AV49" s="125">
        <v>0</v>
      </c>
      <c r="AY49" s="125" t="s">
        <v>781</v>
      </c>
      <c r="AZ49" s="125" t="s">
        <v>807</v>
      </c>
      <c r="BA49" s="125" t="s">
        <v>1193</v>
      </c>
      <c r="BB49" s="125" t="s">
        <v>1177</v>
      </c>
      <c r="BC49" s="125" t="s">
        <v>1175</v>
      </c>
      <c r="BD49" s="125" t="s">
        <v>749</v>
      </c>
      <c r="BE49" s="125" t="s">
        <v>1189</v>
      </c>
      <c r="BF49" s="125" t="s">
        <v>1189</v>
      </c>
      <c r="BG49" s="269">
        <v>124370</v>
      </c>
      <c r="BH49" s="269">
        <v>6102</v>
      </c>
      <c r="BI49" s="269">
        <f>BH49*POWER(10,10)+BJ49</f>
        <v>61020000000062</v>
      </c>
      <c r="BJ49" s="269">
        <v>62</v>
      </c>
      <c r="BK49" s="269">
        <f>BH49*POWER(10,10)+BJ49</f>
        <v>61020000000062</v>
      </c>
      <c r="BL49" s="269">
        <v>20</v>
      </c>
      <c r="BM49" s="269" t="s">
        <v>335</v>
      </c>
      <c r="BP49" s="125">
        <f>VLOOKUP(BE49,PCI!B:I,7,0)</f>
        <v>17</v>
      </c>
      <c r="BQ49" s="125" t="s">
        <v>822</v>
      </c>
      <c r="BT49" s="125">
        <v>0</v>
      </c>
      <c r="BW49" s="99" t="s">
        <v>824</v>
      </c>
    </row>
    <row r="50" spans="1:75">
      <c r="A50" s="125" t="s">
        <v>817</v>
      </c>
      <c r="B50" s="125" t="str">
        <f>VLOOKUP(H50,Cluster!A:D,4,0)</f>
        <v>QC_Monteregie</v>
      </c>
      <c r="C50" s="125">
        <v>302720</v>
      </c>
      <c r="D50" s="125">
        <v>302</v>
      </c>
      <c r="E50" s="125">
        <v>720</v>
      </c>
      <c r="F50" s="125">
        <v>3</v>
      </c>
      <c r="G50" s="125">
        <v>3430117</v>
      </c>
      <c r="H50" s="125" t="s">
        <v>1176</v>
      </c>
      <c r="I50" s="125" t="s">
        <v>1195</v>
      </c>
      <c r="J50" s="125" t="s">
        <v>1179</v>
      </c>
      <c r="K50" s="125">
        <f>VLOOKUP(BE50,'eUtran Parameters'!C:AI,2,0)</f>
        <v>45.289419000000002</v>
      </c>
      <c r="L50" s="125">
        <f>VLOOKUP(BE50,'eUtran Parameters'!C:AI,4,0)</f>
        <v>-72.636339000000007</v>
      </c>
      <c r="M50" s="125">
        <v>6601</v>
      </c>
      <c r="N50" s="125" t="str">
        <f>VLOOKUP(H50,'eNB Info'!B:E,4,0)</f>
        <v>BB6648</v>
      </c>
      <c r="O50" s="277">
        <v>25020</v>
      </c>
      <c r="P50" s="125" t="s">
        <v>1176</v>
      </c>
      <c r="Q50" s="125">
        <v>4</v>
      </c>
      <c r="R50" s="125">
        <f>VLOOKUP(BE50,PCI!B:I,2,0)</f>
        <v>18</v>
      </c>
      <c r="S50" s="277">
        <v>6103</v>
      </c>
      <c r="T50" s="125">
        <v>1</v>
      </c>
      <c r="U50" s="125">
        <f>VLOOKUP(BE50,'eUtran Parameters'!C:AI,7,0)</f>
        <v>320</v>
      </c>
      <c r="V50" s="125">
        <f>VLOOKUP(BE50,'eUtran Parameters'!C:AI,8,0)</f>
        <v>68</v>
      </c>
      <c r="W50" s="125" t="str">
        <f>VLOOKUP(BE50,'eUtran Parameters'!C:AI,30,0)</f>
        <v>RADIO 4449 (600)</v>
      </c>
      <c r="X50" s="125" t="str">
        <f>VLOOKUP(BE50,'eUtran Parameters'!C:AI,15,0)</f>
        <v>TQBM-T2008M6R032V03_MET05_600MHz</v>
      </c>
      <c r="Y50" s="125">
        <f>VLOOKUP(BE50,'eUtran Parameters'!C:AI,17,0)</f>
        <v>0</v>
      </c>
      <c r="Z50" s="125">
        <f>VLOOKUP(BE50,'eUtran Parameters'!C:AI,18,0)</f>
        <v>50</v>
      </c>
      <c r="AA50" s="125" t="s">
        <v>821</v>
      </c>
      <c r="AB50" s="125">
        <v>124400</v>
      </c>
      <c r="AC50" s="125">
        <v>133600</v>
      </c>
      <c r="AD50" s="125">
        <v>10000</v>
      </c>
      <c r="AE50" s="125">
        <v>10000</v>
      </c>
      <c r="AF50" s="125">
        <v>622</v>
      </c>
      <c r="AG50" s="125">
        <v>80000</v>
      </c>
      <c r="AH50" s="125">
        <v>80000</v>
      </c>
      <c r="AI50" s="125">
        <f t="shared" si="4"/>
        <v>56199043031</v>
      </c>
      <c r="AJ50" s="125">
        <f t="shared" si="5"/>
        <v>82</v>
      </c>
      <c r="AK50" s="125">
        <f t="shared" si="6"/>
        <v>1</v>
      </c>
      <c r="AL50" s="277">
        <v>247</v>
      </c>
      <c r="AM50" s="125">
        <f t="shared" si="7"/>
        <v>197</v>
      </c>
      <c r="AN50" s="125">
        <f>VLOOKUP(BE50,eUtranCellCoverage!B:C,2,0)</f>
        <v>35000</v>
      </c>
      <c r="AO50" s="125">
        <v>2</v>
      </c>
      <c r="AP50" s="125" t="s">
        <v>1223</v>
      </c>
      <c r="AQ50" s="125" t="s">
        <v>1224</v>
      </c>
      <c r="AS50" s="125" t="s">
        <v>1176</v>
      </c>
      <c r="AT50" s="125" t="str">
        <f>VLOOKUP(BE50,PCI!B:I,8,0)</f>
        <v>J</v>
      </c>
      <c r="AU50" s="125">
        <v>0</v>
      </c>
      <c r="AV50" s="125">
        <v>0</v>
      </c>
      <c r="AY50" s="125" t="s">
        <v>781</v>
      </c>
      <c r="AZ50" s="125" t="s">
        <v>807</v>
      </c>
      <c r="BA50" s="125" t="s">
        <v>1193</v>
      </c>
      <c r="BB50" s="125" t="s">
        <v>1177</v>
      </c>
      <c r="BC50" s="125" t="s">
        <v>1175</v>
      </c>
      <c r="BD50" s="125" t="s">
        <v>749</v>
      </c>
      <c r="BE50" s="125" t="s">
        <v>1191</v>
      </c>
      <c r="BF50" s="125" t="s">
        <v>1191</v>
      </c>
      <c r="BG50" s="269">
        <v>124370</v>
      </c>
      <c r="BH50" s="269">
        <v>6103</v>
      </c>
      <c r="BI50" s="269">
        <f>BH50*POWER(10,10)+BJ50</f>
        <v>61030000000063</v>
      </c>
      <c r="BJ50" s="269">
        <v>63</v>
      </c>
      <c r="BK50" s="269">
        <f>BH50*POWER(10,10)+BJ50</f>
        <v>61030000000063</v>
      </c>
      <c r="BL50" s="269">
        <v>20</v>
      </c>
      <c r="BM50" s="269" t="s">
        <v>335</v>
      </c>
      <c r="BP50" s="125">
        <f>VLOOKUP(BE50,PCI!B:I,7,0)</f>
        <v>18</v>
      </c>
      <c r="BQ50" s="125" t="s">
        <v>822</v>
      </c>
      <c r="BT50" s="125">
        <v>0</v>
      </c>
      <c r="BW50" s="99" t="s">
        <v>826</v>
      </c>
    </row>
    <row r="51" spans="1:75">
      <c r="A51" s="125" t="s">
        <v>817</v>
      </c>
      <c r="B51" s="125" t="str">
        <f>VLOOKUP(H51,Cluster!A:D,4,0)</f>
        <v>QC_Monteregie</v>
      </c>
      <c r="C51" s="125">
        <v>302720</v>
      </c>
      <c r="D51" s="125">
        <v>302</v>
      </c>
      <c r="E51" s="125">
        <v>720</v>
      </c>
      <c r="F51" s="125">
        <v>3</v>
      </c>
      <c r="G51" s="125">
        <v>3430117</v>
      </c>
      <c r="H51" s="125" t="s">
        <v>1176</v>
      </c>
      <c r="I51" s="125" t="s">
        <v>1196</v>
      </c>
      <c r="J51" s="125" t="s">
        <v>1179</v>
      </c>
      <c r="K51" s="125">
        <f>VLOOKUP(BE51,'eUtran Parameters'!C:AI,2,0)</f>
        <v>45.289419000000002</v>
      </c>
      <c r="L51" s="125">
        <f>VLOOKUP(BE51,'eUtran Parameters'!C:AI,4,0)</f>
        <v>-72.636339000000007</v>
      </c>
      <c r="M51" s="125">
        <v>6601</v>
      </c>
      <c r="N51" s="125" t="str">
        <f>VLOOKUP(H51,'eNB Info'!B:E,4,0)</f>
        <v>BB6648</v>
      </c>
      <c r="O51" s="277">
        <v>25020</v>
      </c>
      <c r="P51" s="125" t="s">
        <v>1176</v>
      </c>
      <c r="Q51" s="125">
        <v>4</v>
      </c>
      <c r="R51" s="125">
        <f>VLOOKUP(BE51,PCI!B:I,2,0)</f>
        <v>12</v>
      </c>
      <c r="S51" s="277">
        <v>2203</v>
      </c>
      <c r="T51" s="125">
        <v>2</v>
      </c>
      <c r="U51" s="125">
        <f>VLOOKUP(BE51,'eUtran Parameters'!C:AI,7,0)</f>
        <v>250</v>
      </c>
      <c r="V51" s="125">
        <f>VLOOKUP(BE51,'eUtran Parameters'!C:AI,8,0)</f>
        <v>68</v>
      </c>
      <c r="W51" s="125" t="str">
        <f>VLOOKUP(BE51,'eUtran Parameters'!C:AI,30,0)</f>
        <v>RADIO 4415 (1900)</v>
      </c>
      <c r="X51" s="125" t="str">
        <f>VLOOKUP(BE51,'eUtran Parameters'!C:AI,15,0)</f>
        <v>TQBM-T2008M6R032V03_MET03_1900MHz</v>
      </c>
      <c r="Y51" s="125">
        <f>VLOOKUP(BE51,'eUtran Parameters'!C:AI,17,0)</f>
        <v>0</v>
      </c>
      <c r="Z51" s="125">
        <f>VLOOKUP(BE51,'eUtran Parameters'!C:AI,18,0)</f>
        <v>30</v>
      </c>
      <c r="AA51" s="125" t="s">
        <v>830</v>
      </c>
      <c r="AB51" s="125">
        <v>387500</v>
      </c>
      <c r="AC51" s="125">
        <v>371500</v>
      </c>
      <c r="AD51" s="125">
        <v>15000</v>
      </c>
      <c r="AE51" s="125">
        <v>15000</v>
      </c>
      <c r="AF51" s="125">
        <v>1937.5</v>
      </c>
      <c r="AG51" s="125">
        <v>80000</v>
      </c>
      <c r="AH51" s="125">
        <v>80000</v>
      </c>
      <c r="AI51" s="125">
        <f t="shared" si="4"/>
        <v>56199039131</v>
      </c>
      <c r="AJ51" s="125">
        <f t="shared" si="5"/>
        <v>167</v>
      </c>
      <c r="AK51" s="125">
        <f t="shared" si="6"/>
        <v>2</v>
      </c>
      <c r="AL51" s="277">
        <v>503</v>
      </c>
      <c r="AM51" s="125">
        <f t="shared" si="7"/>
        <v>401</v>
      </c>
      <c r="AN51" s="125">
        <v>35000</v>
      </c>
      <c r="AO51" s="125">
        <v>2</v>
      </c>
      <c r="AP51" s="125" t="s">
        <v>1223</v>
      </c>
      <c r="AQ51" s="125" t="s">
        <v>1224</v>
      </c>
      <c r="AS51" s="125" t="s">
        <v>1176</v>
      </c>
      <c r="AT51" s="125" t="str">
        <f>VLOOKUP(BE51,PCI!B:I,8,0)</f>
        <v>F</v>
      </c>
      <c r="AU51" s="125">
        <v>0</v>
      </c>
      <c r="AV51" s="125">
        <v>0</v>
      </c>
      <c r="AY51" s="125" t="s">
        <v>798</v>
      </c>
      <c r="AZ51" s="125" t="s">
        <v>807</v>
      </c>
      <c r="BA51" s="125" t="s">
        <v>1193</v>
      </c>
      <c r="BB51" s="125" t="s">
        <v>1177</v>
      </c>
      <c r="BC51" s="125" t="s">
        <v>1175</v>
      </c>
      <c r="BD51" s="125" t="s">
        <v>749</v>
      </c>
      <c r="BE51" s="125" t="s">
        <v>1186</v>
      </c>
      <c r="BG51" s="269">
        <v>387410</v>
      </c>
      <c r="BL51" s="269">
        <v>20</v>
      </c>
      <c r="BM51" s="269" t="s">
        <v>829</v>
      </c>
      <c r="BP51" s="125">
        <f>VLOOKUP(BE51,PCI!B:I,7,0)</f>
        <v>12</v>
      </c>
      <c r="BQ51" s="125" t="s">
        <v>831</v>
      </c>
      <c r="BT51" s="125">
        <v>0</v>
      </c>
      <c r="BW51" s="99" t="s">
        <v>835</v>
      </c>
    </row>
    <row r="52" spans="1:75">
      <c r="A52" s="125" t="s">
        <v>817</v>
      </c>
      <c r="B52" s="125" t="s">
        <v>1180</v>
      </c>
      <c r="C52" s="125">
        <v>302720</v>
      </c>
      <c r="D52" s="125">
        <v>302</v>
      </c>
      <c r="E52" s="125">
        <v>720</v>
      </c>
      <c r="F52" s="125">
        <v>3</v>
      </c>
      <c r="G52" s="125">
        <v>3430118</v>
      </c>
      <c r="H52" s="125" t="s">
        <v>1197</v>
      </c>
      <c r="I52" s="125" t="s">
        <v>1200</v>
      </c>
      <c r="J52" s="125" t="s">
        <v>1179</v>
      </c>
      <c r="K52" s="125">
        <v>45.289419000000002</v>
      </c>
      <c r="L52" s="125">
        <v>-72.636339000000007</v>
      </c>
      <c r="M52" s="125">
        <v>6601</v>
      </c>
      <c r="N52" s="125" t="s">
        <v>791</v>
      </c>
      <c r="O52" s="277">
        <v>25020</v>
      </c>
      <c r="P52" s="125" t="s">
        <v>1176</v>
      </c>
      <c r="Q52" s="125">
        <v>3</v>
      </c>
      <c r="R52" s="125">
        <v>35</v>
      </c>
      <c r="S52" s="277">
        <v>8101</v>
      </c>
      <c r="T52" s="125">
        <v>4</v>
      </c>
      <c r="U52" s="125">
        <v>55</v>
      </c>
      <c r="V52" s="125">
        <v>68</v>
      </c>
      <c r="W52" s="125" t="s">
        <v>1198</v>
      </c>
      <c r="X52" s="125" t="s">
        <v>1199</v>
      </c>
      <c r="Y52" s="125">
        <v>0</v>
      </c>
      <c r="Z52" s="125">
        <v>50</v>
      </c>
      <c r="AA52" s="125" t="s">
        <v>1092</v>
      </c>
      <c r="AB52" s="125">
        <v>635000</v>
      </c>
      <c r="AC52" s="125">
        <v>635000</v>
      </c>
      <c r="AD52" s="125">
        <v>50000</v>
      </c>
      <c r="AE52" s="125">
        <v>50000</v>
      </c>
      <c r="AF52" s="125">
        <v>3525</v>
      </c>
      <c r="AG52" s="125">
        <v>320000</v>
      </c>
      <c r="AH52" s="125">
        <v>320000</v>
      </c>
      <c r="AI52" s="125">
        <f t="shared" si="4"/>
        <v>56199061413</v>
      </c>
      <c r="AJ52" s="125">
        <f t="shared" si="5"/>
        <v>2</v>
      </c>
      <c r="AK52" s="125">
        <f t="shared" si="6"/>
        <v>1</v>
      </c>
      <c r="AL52" s="277">
        <v>7</v>
      </c>
      <c r="AM52" s="125">
        <f t="shared" si="7"/>
        <v>5</v>
      </c>
      <c r="AN52" s="125">
        <v>15000</v>
      </c>
      <c r="AO52" s="125">
        <v>0</v>
      </c>
      <c r="AP52" s="125" t="s">
        <v>1223</v>
      </c>
      <c r="AQ52" s="125" t="s">
        <v>1224</v>
      </c>
      <c r="AS52" s="125" t="s">
        <v>1197</v>
      </c>
      <c r="AT52" s="125">
        <v>0</v>
      </c>
      <c r="AU52" s="125">
        <v>0</v>
      </c>
      <c r="AV52" s="125">
        <v>0</v>
      </c>
      <c r="AX52" s="125" t="s">
        <v>1201</v>
      </c>
      <c r="AY52" s="125" t="s">
        <v>1202</v>
      </c>
      <c r="BA52" s="125" t="s">
        <v>1203</v>
      </c>
      <c r="BB52" s="125" t="s">
        <v>1177</v>
      </c>
      <c r="BC52" s="125" t="s">
        <v>1175</v>
      </c>
      <c r="BD52" s="125" t="s">
        <v>749</v>
      </c>
      <c r="BE52" s="125" t="s">
        <v>1181</v>
      </c>
      <c r="BG52" s="269">
        <v>635040</v>
      </c>
      <c r="BL52" s="269">
        <v>10</v>
      </c>
      <c r="BM52" s="269" t="s">
        <v>829</v>
      </c>
      <c r="BP52" s="125">
        <v>35</v>
      </c>
      <c r="BQ52" s="125" t="s">
        <v>1204</v>
      </c>
      <c r="BR52" s="285" t="s">
        <v>1091</v>
      </c>
      <c r="BT52" s="125">
        <v>1</v>
      </c>
      <c r="BW52" s="99" t="s">
        <v>1088</v>
      </c>
    </row>
    <row r="53" spans="1:75">
      <c r="A53" s="125" t="s">
        <v>817</v>
      </c>
      <c r="B53" s="125" t="s">
        <v>1180</v>
      </c>
      <c r="C53" s="125">
        <v>302720</v>
      </c>
      <c r="D53" s="125">
        <v>302</v>
      </c>
      <c r="E53" s="125">
        <v>720</v>
      </c>
      <c r="F53" s="125">
        <v>3</v>
      </c>
      <c r="G53" s="125">
        <v>3430118</v>
      </c>
      <c r="H53" s="125" t="s">
        <v>1197</v>
      </c>
      <c r="I53" s="125" t="s">
        <v>1205</v>
      </c>
      <c r="J53" s="125" t="s">
        <v>1179</v>
      </c>
      <c r="K53" s="125">
        <v>45.289419000000002</v>
      </c>
      <c r="L53" s="125">
        <v>-72.636339000000007</v>
      </c>
      <c r="M53" s="125">
        <v>6601</v>
      </c>
      <c r="N53" s="125" t="s">
        <v>791</v>
      </c>
      <c r="O53" s="277">
        <v>25020</v>
      </c>
      <c r="P53" s="125" t="s">
        <v>1176</v>
      </c>
      <c r="Q53" s="125">
        <v>3</v>
      </c>
      <c r="R53" s="125">
        <v>36</v>
      </c>
      <c r="S53" s="277">
        <v>8102</v>
      </c>
      <c r="T53" s="125">
        <v>4</v>
      </c>
      <c r="U53" s="125">
        <v>180</v>
      </c>
      <c r="V53" s="125">
        <v>68</v>
      </c>
      <c r="W53" s="125" t="s">
        <v>1198</v>
      </c>
      <c r="X53" s="125" t="s">
        <v>1199</v>
      </c>
      <c r="Y53" s="125">
        <v>0</v>
      </c>
      <c r="Z53" s="125">
        <v>50</v>
      </c>
      <c r="AA53" s="125" t="s">
        <v>1092</v>
      </c>
      <c r="AB53" s="125">
        <v>635000</v>
      </c>
      <c r="AC53" s="125">
        <v>635000</v>
      </c>
      <c r="AD53" s="125">
        <v>50000</v>
      </c>
      <c r="AE53" s="125">
        <v>50000</v>
      </c>
      <c r="AF53" s="125">
        <v>3525</v>
      </c>
      <c r="AG53" s="125">
        <v>320000</v>
      </c>
      <c r="AH53" s="125">
        <v>320000</v>
      </c>
      <c r="AI53" s="125">
        <f t="shared" si="4"/>
        <v>56199061414</v>
      </c>
      <c r="AJ53" s="125">
        <f t="shared" si="5"/>
        <v>165</v>
      </c>
      <c r="AK53" s="125">
        <f t="shared" si="6"/>
        <v>0</v>
      </c>
      <c r="AL53" s="277">
        <v>495</v>
      </c>
      <c r="AM53" s="125">
        <f t="shared" si="7"/>
        <v>395</v>
      </c>
      <c r="AN53" s="125">
        <v>15000</v>
      </c>
      <c r="AO53" s="125">
        <v>0</v>
      </c>
      <c r="AP53" s="125" t="s">
        <v>1223</v>
      </c>
      <c r="AQ53" s="125" t="s">
        <v>1224</v>
      </c>
      <c r="AS53" s="125" t="s">
        <v>1197</v>
      </c>
      <c r="AT53" s="125">
        <v>0</v>
      </c>
      <c r="AU53" s="125">
        <v>0</v>
      </c>
      <c r="AV53" s="125">
        <v>0</v>
      </c>
      <c r="AX53" s="125" t="s">
        <v>1201</v>
      </c>
      <c r="AY53" s="125" t="s">
        <v>1202</v>
      </c>
      <c r="BA53" s="125" t="s">
        <v>1203</v>
      </c>
      <c r="BB53" s="125" t="s">
        <v>1177</v>
      </c>
      <c r="BC53" s="125" t="s">
        <v>1175</v>
      </c>
      <c r="BD53" s="125" t="s">
        <v>749</v>
      </c>
      <c r="BE53" s="125" t="s">
        <v>1183</v>
      </c>
      <c r="BG53" s="269">
        <v>635040</v>
      </c>
      <c r="BL53" s="269">
        <v>10</v>
      </c>
      <c r="BM53" s="269" t="s">
        <v>829</v>
      </c>
      <c r="BP53" s="125">
        <v>36</v>
      </c>
      <c r="BQ53" s="125" t="s">
        <v>1204</v>
      </c>
      <c r="BR53" s="285" t="s">
        <v>1091</v>
      </c>
      <c r="BT53" s="125">
        <v>1</v>
      </c>
      <c r="BW53" s="99" t="s">
        <v>1095</v>
      </c>
    </row>
    <row r="54" spans="1:75">
      <c r="A54" s="125" t="s">
        <v>817</v>
      </c>
      <c r="B54" s="125" t="s">
        <v>1180</v>
      </c>
      <c r="C54" s="125">
        <v>302720</v>
      </c>
      <c r="D54" s="125">
        <v>302</v>
      </c>
      <c r="E54" s="125">
        <v>720</v>
      </c>
      <c r="F54" s="125">
        <v>3</v>
      </c>
      <c r="G54" s="125">
        <v>3430118</v>
      </c>
      <c r="H54" s="125" t="s">
        <v>1197</v>
      </c>
      <c r="I54" s="125" t="s">
        <v>1206</v>
      </c>
      <c r="J54" s="125" t="s">
        <v>1179</v>
      </c>
      <c r="K54" s="125">
        <v>45.289419000000002</v>
      </c>
      <c r="L54" s="125">
        <v>-72.636339000000007</v>
      </c>
      <c r="M54" s="125">
        <v>6601</v>
      </c>
      <c r="N54" s="125" t="s">
        <v>791</v>
      </c>
      <c r="O54" s="277">
        <v>25020</v>
      </c>
      <c r="P54" s="125" t="s">
        <v>1176</v>
      </c>
      <c r="Q54" s="125">
        <v>3</v>
      </c>
      <c r="R54" s="125">
        <v>37</v>
      </c>
      <c r="S54" s="277">
        <v>8103</v>
      </c>
      <c r="T54" s="125">
        <v>4</v>
      </c>
      <c r="U54" s="125">
        <v>320</v>
      </c>
      <c r="V54" s="125">
        <v>68</v>
      </c>
      <c r="W54" s="125" t="s">
        <v>1198</v>
      </c>
      <c r="X54" s="125" t="s">
        <v>1199</v>
      </c>
      <c r="Y54" s="125">
        <v>0</v>
      </c>
      <c r="Z54" s="125">
        <v>50</v>
      </c>
      <c r="AA54" s="125" t="s">
        <v>1092</v>
      </c>
      <c r="AB54" s="125">
        <v>635000</v>
      </c>
      <c r="AC54" s="125">
        <v>635000</v>
      </c>
      <c r="AD54" s="125">
        <v>50000</v>
      </c>
      <c r="AE54" s="125">
        <v>50000</v>
      </c>
      <c r="AF54" s="125">
        <v>3525</v>
      </c>
      <c r="AG54" s="125">
        <v>320000</v>
      </c>
      <c r="AH54" s="125">
        <v>320000</v>
      </c>
      <c r="AI54" s="125">
        <f t="shared" si="4"/>
        <v>56199061415</v>
      </c>
      <c r="AJ54" s="125">
        <f t="shared" si="5"/>
        <v>167</v>
      </c>
      <c r="AK54" s="125">
        <f t="shared" si="6"/>
        <v>2</v>
      </c>
      <c r="AL54" s="277">
        <v>503</v>
      </c>
      <c r="AM54" s="125">
        <f t="shared" si="7"/>
        <v>401</v>
      </c>
      <c r="AN54" s="125">
        <v>15000</v>
      </c>
      <c r="AO54" s="125">
        <v>0</v>
      </c>
      <c r="AP54" s="125" t="s">
        <v>1223</v>
      </c>
      <c r="AQ54" s="125" t="s">
        <v>1224</v>
      </c>
      <c r="AS54" s="125" t="s">
        <v>1197</v>
      </c>
      <c r="AT54" s="125">
        <v>0</v>
      </c>
      <c r="AU54" s="125">
        <v>0</v>
      </c>
      <c r="AV54" s="125">
        <v>0</v>
      </c>
      <c r="AX54" s="125" t="s">
        <v>1201</v>
      </c>
      <c r="AY54" s="125" t="s">
        <v>1202</v>
      </c>
      <c r="BA54" s="125" t="s">
        <v>1203</v>
      </c>
      <c r="BB54" s="125" t="s">
        <v>1177</v>
      </c>
      <c r="BC54" s="125" t="s">
        <v>1175</v>
      </c>
      <c r="BD54" s="125" t="s">
        <v>749</v>
      </c>
      <c r="BE54" s="125" t="s">
        <v>1185</v>
      </c>
      <c r="BG54" s="269">
        <v>635040</v>
      </c>
      <c r="BL54" s="269">
        <v>10</v>
      </c>
      <c r="BM54" s="269" t="s">
        <v>829</v>
      </c>
      <c r="BP54" s="125">
        <v>37</v>
      </c>
      <c r="BQ54" s="125" t="s">
        <v>1204</v>
      </c>
      <c r="BR54" s="285" t="s">
        <v>1091</v>
      </c>
      <c r="BT54" s="125">
        <v>1</v>
      </c>
      <c r="BW54" s="99" t="s">
        <v>1112</v>
      </c>
    </row>
  </sheetData>
  <autoFilter ref="A2:BR54" xr:uid="{8C9454B0-A1DC-4256-9156-7BAAD379BFAF}"/>
  <mergeCells count="5">
    <mergeCell ref="AS1:AV1"/>
    <mergeCell ref="AW1:BD1"/>
    <mergeCell ref="BN1:BO1"/>
    <mergeCell ref="BF1:BM1"/>
    <mergeCell ref="A1:AR1"/>
  </mergeCells>
  <phoneticPr fontId="94" type="noConversion"/>
  <conditionalFormatting sqref="I1:I1048576">
    <cfRule type="duplicateValues" dxfId="10" priority="1"/>
  </conditionalFormatting>
  <pageMargins left="0.7" right="0.7" top="0.75" bottom="0.75" header="0.3" footer="0.3"/>
  <pageSetup orientation="portrait"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EE68B-F68A-4F7C-BCC1-0645A86A633E}">
  <sheetPr codeName="Sheet17">
    <tabColor rgb="FFFF0000"/>
  </sheetPr>
  <dimension ref="A1:AF53"/>
  <sheetViews>
    <sheetView workbookViewId="0">
      <pane xSplit="2" ySplit="1" topLeftCell="C23" activePane="bottomRight" state="frozen"/>
      <selection pane="topRight" activeCell="C1" sqref="C1"/>
      <selection pane="bottomLeft" activeCell="A2" sqref="A2"/>
      <selection pane="bottomRight" activeCell="C44" sqref="C44:AF47"/>
    </sheetView>
  </sheetViews>
  <sheetFormatPr baseColWidth="10" defaultColWidth="8.83203125" defaultRowHeight="13"/>
  <cols>
    <col min="1" max="1" width="18.33203125" style="109" customWidth="1"/>
    <col min="2" max="2" width="16.83203125" style="109" bestFit="1" customWidth="1"/>
    <col min="3" max="5" width="9.83203125" style="109" bestFit="1" customWidth="1"/>
    <col min="6" max="6" width="10.83203125" style="109" bestFit="1" customWidth="1"/>
    <col min="7" max="7" width="9.83203125" style="109" bestFit="1" customWidth="1"/>
    <col min="8" max="8" width="10.83203125" style="109" bestFit="1" customWidth="1"/>
    <col min="9" max="9" width="9.83203125" style="109" bestFit="1" customWidth="1"/>
    <col min="10" max="10" width="10.83203125" style="109" bestFit="1" customWidth="1"/>
    <col min="11" max="11" width="9.83203125" style="109" bestFit="1" customWidth="1"/>
    <col min="12" max="12" width="10.83203125" style="109" bestFit="1" customWidth="1"/>
    <col min="13" max="17" width="9.83203125" style="109" bestFit="1" customWidth="1"/>
    <col min="18" max="18" width="10.83203125" style="109" bestFit="1" customWidth="1"/>
    <col min="19" max="19" width="9.83203125" style="109" bestFit="1" customWidth="1"/>
    <col min="20" max="20" width="10.83203125" style="109" bestFit="1" customWidth="1"/>
    <col min="21" max="21" width="9.83203125" style="109" bestFit="1" customWidth="1"/>
    <col min="22" max="22" width="10.83203125" style="109" bestFit="1" customWidth="1"/>
    <col min="23" max="23" width="9.83203125" style="109" bestFit="1" customWidth="1"/>
    <col min="24" max="24" width="10.83203125" style="109" bestFit="1" customWidth="1"/>
    <col min="25" max="32" width="9.83203125" style="109" bestFit="1" customWidth="1"/>
  </cols>
  <sheetData>
    <row r="1" spans="1:32" ht="16">
      <c r="A1" s="110" t="s">
        <v>338</v>
      </c>
      <c r="B1" s="110" t="s">
        <v>412</v>
      </c>
      <c r="C1" s="328" t="s">
        <v>8</v>
      </c>
      <c r="D1" s="328"/>
      <c r="E1" s="328" t="s">
        <v>9</v>
      </c>
      <c r="F1" s="329"/>
      <c r="G1" s="328" t="s">
        <v>10</v>
      </c>
      <c r="H1" s="329"/>
      <c r="I1" s="328" t="s">
        <v>11</v>
      </c>
      <c r="J1" s="329"/>
      <c r="K1" s="328" t="s">
        <v>12</v>
      </c>
      <c r="L1" s="329"/>
      <c r="M1" s="328" t="s">
        <v>13</v>
      </c>
      <c r="N1" s="329"/>
      <c r="O1" s="328" t="s">
        <v>14</v>
      </c>
      <c r="P1" s="329"/>
      <c r="Q1" s="328" t="s">
        <v>15</v>
      </c>
      <c r="R1" s="329"/>
      <c r="S1" s="328" t="s">
        <v>16</v>
      </c>
      <c r="T1" s="329"/>
      <c r="U1" s="328" t="s">
        <v>17</v>
      </c>
      <c r="V1" s="329"/>
      <c r="W1" s="328" t="s">
        <v>18</v>
      </c>
      <c r="X1" s="329"/>
      <c r="Y1" s="328" t="s">
        <v>19</v>
      </c>
      <c r="Z1" s="329"/>
      <c r="AA1" s="328" t="s">
        <v>20</v>
      </c>
      <c r="AB1" s="329"/>
      <c r="AC1" s="328" t="s">
        <v>21</v>
      </c>
      <c r="AD1" s="329"/>
      <c r="AE1" s="328" t="s">
        <v>22</v>
      </c>
      <c r="AF1" s="329"/>
    </row>
    <row r="2" spans="1:32">
      <c r="A2" s="109" t="s">
        <v>790</v>
      </c>
      <c r="B2" s="109" t="s">
        <v>818</v>
      </c>
      <c r="C2" s="109" t="s">
        <v>1794</v>
      </c>
      <c r="D2" s="109" t="s">
        <v>1795</v>
      </c>
      <c r="E2" s="109" t="s">
        <v>1796</v>
      </c>
      <c r="F2" s="109" t="s">
        <v>1683</v>
      </c>
      <c r="G2" s="109" t="s">
        <v>1797</v>
      </c>
      <c r="H2" s="109" t="s">
        <v>1798</v>
      </c>
      <c r="I2" s="109" t="s">
        <v>1799</v>
      </c>
      <c r="J2" s="109" t="s">
        <v>1800</v>
      </c>
      <c r="K2" s="109" t="s">
        <v>1620</v>
      </c>
      <c r="L2" s="109" t="s">
        <v>1621</v>
      </c>
      <c r="M2" s="109" t="s">
        <v>1654</v>
      </c>
      <c r="N2" s="109" t="s">
        <v>1801</v>
      </c>
      <c r="O2" s="109" t="s">
        <v>1802</v>
      </c>
      <c r="P2" s="109" t="s">
        <v>1803</v>
      </c>
      <c r="Q2" s="109" t="s">
        <v>1804</v>
      </c>
      <c r="R2" s="109" t="s">
        <v>1805</v>
      </c>
      <c r="S2" s="109" t="s">
        <v>1806</v>
      </c>
      <c r="T2" s="109" t="s">
        <v>1643</v>
      </c>
      <c r="U2" s="109" t="s">
        <v>1807</v>
      </c>
      <c r="V2" s="109" t="s">
        <v>1808</v>
      </c>
      <c r="W2" s="109" t="s">
        <v>1809</v>
      </c>
      <c r="X2" s="109" t="s">
        <v>1810</v>
      </c>
      <c r="Y2" s="109" t="s">
        <v>1811</v>
      </c>
      <c r="Z2" s="109" t="s">
        <v>1812</v>
      </c>
      <c r="AA2" s="109" t="s">
        <v>1813</v>
      </c>
      <c r="AB2" s="109" t="s">
        <v>1814</v>
      </c>
      <c r="AC2" s="109" t="s">
        <v>1815</v>
      </c>
      <c r="AD2" s="109" t="s">
        <v>1816</v>
      </c>
      <c r="AE2" s="109" t="s">
        <v>1817</v>
      </c>
      <c r="AF2" s="109" t="s">
        <v>1818</v>
      </c>
    </row>
    <row r="3" spans="1:32">
      <c r="A3" s="109" t="s">
        <v>790</v>
      </c>
      <c r="B3" s="109" t="s">
        <v>823</v>
      </c>
      <c r="C3" s="109" t="s">
        <v>1842</v>
      </c>
      <c r="D3" s="109" t="s">
        <v>1843</v>
      </c>
      <c r="E3" s="109" t="s">
        <v>1844</v>
      </c>
      <c r="F3" s="109" t="s">
        <v>1845</v>
      </c>
      <c r="G3" s="109" t="s">
        <v>1846</v>
      </c>
      <c r="H3" s="109" t="s">
        <v>1847</v>
      </c>
      <c r="I3" s="109" t="s">
        <v>1848</v>
      </c>
      <c r="J3" s="109" t="s">
        <v>1849</v>
      </c>
      <c r="K3" s="109" t="s">
        <v>1850</v>
      </c>
      <c r="L3" s="109" t="s">
        <v>1851</v>
      </c>
      <c r="M3" s="109" t="s">
        <v>1852</v>
      </c>
      <c r="N3" s="109" t="s">
        <v>1853</v>
      </c>
      <c r="O3" s="109" t="s">
        <v>1854</v>
      </c>
      <c r="P3" s="109" t="s">
        <v>1855</v>
      </c>
      <c r="Q3" s="109" t="s">
        <v>1620</v>
      </c>
      <c r="R3" s="109" t="s">
        <v>1621</v>
      </c>
      <c r="S3" s="109" t="s">
        <v>1856</v>
      </c>
      <c r="T3" s="109" t="s">
        <v>1857</v>
      </c>
      <c r="U3" s="109" t="s">
        <v>1858</v>
      </c>
      <c r="V3" s="109" t="s">
        <v>1859</v>
      </c>
      <c r="W3" s="109" t="s">
        <v>1860</v>
      </c>
      <c r="X3" s="109" t="s">
        <v>1861</v>
      </c>
      <c r="Y3" s="109" t="s">
        <v>1862</v>
      </c>
      <c r="Z3" s="109" t="s">
        <v>1863</v>
      </c>
      <c r="AA3" s="109" t="s">
        <v>1862</v>
      </c>
      <c r="AB3" s="109" t="s">
        <v>1864</v>
      </c>
      <c r="AC3" s="109" t="s">
        <v>1865</v>
      </c>
      <c r="AD3" s="109" t="s">
        <v>1866</v>
      </c>
      <c r="AE3" s="109" t="s">
        <v>1867</v>
      </c>
      <c r="AF3" s="109" t="s">
        <v>1868</v>
      </c>
    </row>
    <row r="4" spans="1:32">
      <c r="A4" s="109" t="s">
        <v>790</v>
      </c>
      <c r="B4" s="109" t="s">
        <v>825</v>
      </c>
      <c r="C4" s="109" t="s">
        <v>1620</v>
      </c>
      <c r="D4" s="109" t="s">
        <v>1621</v>
      </c>
      <c r="E4" s="109" t="s">
        <v>1819</v>
      </c>
      <c r="F4" s="109" t="s">
        <v>1820</v>
      </c>
      <c r="G4" s="109" t="s">
        <v>1821</v>
      </c>
      <c r="H4" s="109" t="s">
        <v>1822</v>
      </c>
      <c r="I4" s="109" t="s">
        <v>1823</v>
      </c>
      <c r="J4" s="109" t="s">
        <v>1824</v>
      </c>
      <c r="K4" s="109" t="s">
        <v>1713</v>
      </c>
      <c r="L4" s="109" t="s">
        <v>1645</v>
      </c>
      <c r="M4" s="109" t="s">
        <v>1825</v>
      </c>
      <c r="N4" s="109" t="s">
        <v>1647</v>
      </c>
      <c r="O4" s="109" t="s">
        <v>1826</v>
      </c>
      <c r="P4" s="109" t="s">
        <v>1827</v>
      </c>
      <c r="Q4" s="109" t="s">
        <v>1828</v>
      </c>
      <c r="R4" s="109" t="s">
        <v>1829</v>
      </c>
      <c r="S4" s="109" t="s">
        <v>1830</v>
      </c>
      <c r="T4" s="109" t="s">
        <v>1831</v>
      </c>
      <c r="U4" s="109" t="s">
        <v>1832</v>
      </c>
      <c r="V4" s="109" t="s">
        <v>1833</v>
      </c>
      <c r="W4" s="109" t="s">
        <v>1834</v>
      </c>
      <c r="X4" s="109" t="s">
        <v>1835</v>
      </c>
      <c r="Y4" s="109" t="s">
        <v>1579</v>
      </c>
      <c r="Z4" s="109" t="s">
        <v>1782</v>
      </c>
      <c r="AA4" s="109" t="s">
        <v>1836</v>
      </c>
      <c r="AB4" s="109" t="s">
        <v>1837</v>
      </c>
      <c r="AC4" s="109" t="s">
        <v>1838</v>
      </c>
      <c r="AD4" s="109" t="s">
        <v>1839</v>
      </c>
      <c r="AE4" s="109" t="s">
        <v>1840</v>
      </c>
      <c r="AF4" s="109" t="s">
        <v>1841</v>
      </c>
    </row>
    <row r="5" spans="1:32">
      <c r="A5" s="109" t="s">
        <v>790</v>
      </c>
      <c r="B5" s="109" t="s">
        <v>827</v>
      </c>
      <c r="C5" s="109" t="s">
        <v>1642</v>
      </c>
      <c r="D5" s="109" t="s">
        <v>1739</v>
      </c>
      <c r="E5" s="109" t="s">
        <v>1642</v>
      </c>
      <c r="F5" s="109" t="s">
        <v>1740</v>
      </c>
      <c r="G5" s="109" t="s">
        <v>1741</v>
      </c>
      <c r="H5" s="109" t="s">
        <v>1742</v>
      </c>
      <c r="I5" s="109" t="s">
        <v>1707</v>
      </c>
      <c r="J5" s="109" t="s">
        <v>1628</v>
      </c>
      <c r="K5" s="109" t="s">
        <v>1638</v>
      </c>
      <c r="L5" s="109" t="s">
        <v>1743</v>
      </c>
      <c r="M5" s="109" t="s">
        <v>1640</v>
      </c>
      <c r="N5" s="109" t="s">
        <v>1693</v>
      </c>
      <c r="O5" s="109" t="s">
        <v>1636</v>
      </c>
      <c r="P5" s="109" t="s">
        <v>1744</v>
      </c>
      <c r="Q5" s="109" t="s">
        <v>1745</v>
      </c>
      <c r="R5" s="109" t="s">
        <v>1746</v>
      </c>
      <c r="S5" s="109" t="s">
        <v>1620</v>
      </c>
      <c r="T5" s="109" t="s">
        <v>1621</v>
      </c>
      <c r="U5" s="109" t="s">
        <v>1706</v>
      </c>
      <c r="V5" s="109" t="s">
        <v>1747</v>
      </c>
      <c r="W5" s="109" t="s">
        <v>1748</v>
      </c>
      <c r="X5" s="109" t="s">
        <v>1749</v>
      </c>
      <c r="Y5" s="109" t="s">
        <v>1750</v>
      </c>
      <c r="Z5" s="109" t="s">
        <v>1751</v>
      </c>
      <c r="AA5" s="109" t="s">
        <v>1632</v>
      </c>
      <c r="AB5" s="109" t="s">
        <v>1752</v>
      </c>
      <c r="AC5" s="109" t="s">
        <v>1632</v>
      </c>
      <c r="AD5" s="109" t="s">
        <v>1753</v>
      </c>
      <c r="AE5" s="109" t="s">
        <v>1754</v>
      </c>
      <c r="AF5" s="109" t="s">
        <v>1755</v>
      </c>
    </row>
    <row r="6" spans="1:32">
      <c r="A6" s="109" t="s">
        <v>790</v>
      </c>
      <c r="B6" s="109" t="s">
        <v>832</v>
      </c>
      <c r="C6" s="109" t="s">
        <v>1612</v>
      </c>
      <c r="D6" s="109" t="s">
        <v>1756</v>
      </c>
      <c r="E6" s="109" t="s">
        <v>1692</v>
      </c>
      <c r="F6" s="109" t="s">
        <v>1584</v>
      </c>
      <c r="G6" s="109" t="s">
        <v>1757</v>
      </c>
      <c r="H6" s="109" t="s">
        <v>1758</v>
      </c>
      <c r="I6" s="109" t="s">
        <v>1759</v>
      </c>
      <c r="J6" s="109" t="s">
        <v>1760</v>
      </c>
      <c r="K6" s="109" t="s">
        <v>1761</v>
      </c>
      <c r="L6" s="109" t="s">
        <v>1762</v>
      </c>
      <c r="M6" s="109" t="s">
        <v>1763</v>
      </c>
      <c r="N6" s="109" t="s">
        <v>1764</v>
      </c>
      <c r="O6" s="109" t="s">
        <v>1765</v>
      </c>
      <c r="P6" s="109" t="s">
        <v>1766</v>
      </c>
      <c r="Q6" s="109" t="s">
        <v>1612</v>
      </c>
      <c r="R6" s="109" t="s">
        <v>1767</v>
      </c>
      <c r="S6" s="109" t="s">
        <v>1768</v>
      </c>
      <c r="T6" s="109" t="s">
        <v>1731</v>
      </c>
      <c r="U6" s="109" t="s">
        <v>1769</v>
      </c>
      <c r="V6" s="109" t="s">
        <v>1770</v>
      </c>
      <c r="W6" s="109" t="s">
        <v>1771</v>
      </c>
      <c r="X6" s="109" t="s">
        <v>1772</v>
      </c>
      <c r="Y6" s="109" t="s">
        <v>1634</v>
      </c>
      <c r="Z6" s="109" t="s">
        <v>1773</v>
      </c>
      <c r="AA6" s="109" t="s">
        <v>1620</v>
      </c>
      <c r="AB6" s="109" t="s">
        <v>1621</v>
      </c>
      <c r="AC6" s="109" t="s">
        <v>1642</v>
      </c>
      <c r="AD6" s="109" t="s">
        <v>1774</v>
      </c>
      <c r="AE6" s="109" t="s">
        <v>1775</v>
      </c>
      <c r="AF6" s="109" t="s">
        <v>1776</v>
      </c>
    </row>
    <row r="7" spans="1:32">
      <c r="A7" s="109" t="s">
        <v>790</v>
      </c>
      <c r="B7" s="109" t="s">
        <v>834</v>
      </c>
      <c r="C7" s="109" t="s">
        <v>1777</v>
      </c>
      <c r="D7" s="109" t="s">
        <v>1676</v>
      </c>
      <c r="E7" s="109" t="s">
        <v>1778</v>
      </c>
      <c r="F7" s="109" t="s">
        <v>1693</v>
      </c>
      <c r="G7" s="109" t="s">
        <v>1620</v>
      </c>
      <c r="H7" s="109" t="s">
        <v>1621</v>
      </c>
      <c r="I7" s="109" t="s">
        <v>1634</v>
      </c>
      <c r="J7" s="109" t="s">
        <v>1588</v>
      </c>
      <c r="K7" s="109" t="s">
        <v>1779</v>
      </c>
      <c r="L7" s="109" t="s">
        <v>1780</v>
      </c>
      <c r="M7" s="109" t="s">
        <v>1781</v>
      </c>
      <c r="N7" s="109" t="s">
        <v>1651</v>
      </c>
      <c r="O7" s="109" t="s">
        <v>1579</v>
      </c>
      <c r="P7" s="109" t="s">
        <v>1782</v>
      </c>
      <c r="Q7" s="109" t="s">
        <v>1783</v>
      </c>
      <c r="R7" s="109" t="s">
        <v>1651</v>
      </c>
      <c r="S7" s="109" t="s">
        <v>1784</v>
      </c>
      <c r="T7" s="109" t="s">
        <v>1723</v>
      </c>
      <c r="U7" s="109" t="s">
        <v>1785</v>
      </c>
      <c r="V7" s="109" t="s">
        <v>1786</v>
      </c>
      <c r="W7" s="109" t="s">
        <v>1787</v>
      </c>
      <c r="X7" s="109" t="s">
        <v>1592</v>
      </c>
      <c r="Y7" s="109" t="s">
        <v>1788</v>
      </c>
      <c r="Z7" s="109" t="s">
        <v>1789</v>
      </c>
      <c r="AA7" s="109" t="s">
        <v>1790</v>
      </c>
      <c r="AB7" s="109" t="s">
        <v>1714</v>
      </c>
      <c r="AC7" s="109" t="s">
        <v>1784</v>
      </c>
      <c r="AD7" s="109" t="s">
        <v>1791</v>
      </c>
      <c r="AE7" s="109" t="s">
        <v>1792</v>
      </c>
      <c r="AF7" s="109" t="s">
        <v>1793</v>
      </c>
    </row>
    <row r="8" spans="1:32">
      <c r="A8" s="109" t="s">
        <v>869</v>
      </c>
      <c r="B8" s="109" t="s">
        <v>885</v>
      </c>
      <c r="C8" s="109" t="s">
        <v>1938</v>
      </c>
      <c r="D8" s="109" t="s">
        <v>2088</v>
      </c>
      <c r="E8" s="109" t="s">
        <v>2010</v>
      </c>
      <c r="F8" s="109" t="s">
        <v>2124</v>
      </c>
      <c r="G8" s="109" t="s">
        <v>2125</v>
      </c>
      <c r="H8" s="109" t="s">
        <v>2126</v>
      </c>
      <c r="I8" s="109" t="s">
        <v>2127</v>
      </c>
      <c r="J8" s="109" t="s">
        <v>2128</v>
      </c>
      <c r="K8" s="109" t="s">
        <v>2078</v>
      </c>
      <c r="L8" s="109" t="s">
        <v>2129</v>
      </c>
      <c r="M8" s="109" t="s">
        <v>1925</v>
      </c>
      <c r="N8" s="109" t="s">
        <v>1926</v>
      </c>
      <c r="O8" s="109" t="s">
        <v>2014</v>
      </c>
      <c r="P8" s="109" t="s">
        <v>2052</v>
      </c>
      <c r="Q8" s="109" t="s">
        <v>1946</v>
      </c>
      <c r="R8" s="109" t="s">
        <v>2130</v>
      </c>
      <c r="S8" s="109" t="s">
        <v>2131</v>
      </c>
      <c r="T8" s="109" t="s">
        <v>2048</v>
      </c>
      <c r="U8" s="109" t="s">
        <v>2132</v>
      </c>
      <c r="V8" s="109" t="s">
        <v>2133</v>
      </c>
      <c r="W8" s="109" t="s">
        <v>1963</v>
      </c>
      <c r="X8" s="109" t="s">
        <v>2029</v>
      </c>
      <c r="Y8" s="109" t="s">
        <v>2134</v>
      </c>
      <c r="Z8" s="109" t="s">
        <v>1948</v>
      </c>
      <c r="AA8" s="109" t="s">
        <v>2135</v>
      </c>
      <c r="AB8" s="109" t="s">
        <v>2128</v>
      </c>
      <c r="AC8" s="109" t="s">
        <v>1969</v>
      </c>
      <c r="AD8" s="109" t="s">
        <v>2136</v>
      </c>
      <c r="AE8" s="109" t="s">
        <v>2137</v>
      </c>
      <c r="AF8" s="109" t="s">
        <v>2022</v>
      </c>
    </row>
    <row r="9" spans="1:32">
      <c r="A9" s="109" t="s">
        <v>869</v>
      </c>
      <c r="B9" s="109" t="s">
        <v>887</v>
      </c>
      <c r="C9" s="109" t="s">
        <v>2065</v>
      </c>
      <c r="D9" s="109" t="s">
        <v>2138</v>
      </c>
      <c r="E9" s="109" t="s">
        <v>1985</v>
      </c>
      <c r="F9" s="109" t="s">
        <v>2139</v>
      </c>
      <c r="G9" s="109" t="s">
        <v>2140</v>
      </c>
      <c r="H9" s="109" t="s">
        <v>2141</v>
      </c>
      <c r="I9" s="109" t="s">
        <v>2043</v>
      </c>
      <c r="J9" s="109" t="s">
        <v>2054</v>
      </c>
      <c r="K9" s="109" t="s">
        <v>2142</v>
      </c>
      <c r="L9" s="109" t="s">
        <v>2083</v>
      </c>
      <c r="M9" s="109" t="s">
        <v>2143</v>
      </c>
      <c r="N9" s="109" t="s">
        <v>1957</v>
      </c>
      <c r="O9" s="109" t="s">
        <v>2094</v>
      </c>
      <c r="P9" s="109" t="s">
        <v>2144</v>
      </c>
      <c r="Q9" s="109" t="s">
        <v>2050</v>
      </c>
      <c r="R9" s="109" t="s">
        <v>2144</v>
      </c>
      <c r="S9" s="109" t="s">
        <v>1924</v>
      </c>
      <c r="T9" s="109" t="s">
        <v>2052</v>
      </c>
      <c r="U9" s="109" t="s">
        <v>1925</v>
      </c>
      <c r="V9" s="109" t="s">
        <v>1926</v>
      </c>
      <c r="W9" s="109" t="s">
        <v>1993</v>
      </c>
      <c r="X9" s="109" t="s">
        <v>2083</v>
      </c>
      <c r="Y9" s="109" t="s">
        <v>1993</v>
      </c>
      <c r="Z9" s="109" t="s">
        <v>2145</v>
      </c>
      <c r="AA9" s="109" t="s">
        <v>2078</v>
      </c>
      <c r="AB9" s="109" t="s">
        <v>2146</v>
      </c>
      <c r="AC9" s="109" t="s">
        <v>2027</v>
      </c>
      <c r="AD9" s="109" t="s">
        <v>2147</v>
      </c>
      <c r="AE9" s="109" t="s">
        <v>2148</v>
      </c>
      <c r="AF9" s="109" t="s">
        <v>2128</v>
      </c>
    </row>
    <row r="10" spans="1:32">
      <c r="A10" s="109" t="s">
        <v>869</v>
      </c>
      <c r="B10" s="109" t="s">
        <v>888</v>
      </c>
      <c r="C10" s="109" t="s">
        <v>1925</v>
      </c>
      <c r="D10" s="109" t="s">
        <v>1926</v>
      </c>
      <c r="E10" s="109" t="s">
        <v>2058</v>
      </c>
      <c r="F10" s="109" t="s">
        <v>2032</v>
      </c>
      <c r="G10" s="109" t="s">
        <v>1977</v>
      </c>
      <c r="H10" s="109" t="s">
        <v>2149</v>
      </c>
      <c r="I10" s="109" t="s">
        <v>2150</v>
      </c>
      <c r="J10" s="109" t="s">
        <v>2062</v>
      </c>
      <c r="K10" s="109" t="s">
        <v>2151</v>
      </c>
      <c r="L10" s="109" t="s">
        <v>2152</v>
      </c>
      <c r="M10" s="109" t="s">
        <v>1939</v>
      </c>
      <c r="N10" s="109" t="s">
        <v>1857</v>
      </c>
      <c r="O10" s="109" t="s">
        <v>2153</v>
      </c>
      <c r="P10" s="109" t="s">
        <v>2154</v>
      </c>
      <c r="Q10" s="109" t="s">
        <v>2148</v>
      </c>
      <c r="R10" s="109" t="s">
        <v>2155</v>
      </c>
      <c r="S10" s="109" t="s">
        <v>2156</v>
      </c>
      <c r="T10" s="109" t="s">
        <v>2070</v>
      </c>
      <c r="U10" s="109" t="s">
        <v>2016</v>
      </c>
      <c r="V10" s="109" t="s">
        <v>2157</v>
      </c>
      <c r="W10" s="109" t="s">
        <v>2021</v>
      </c>
      <c r="X10" s="109" t="s">
        <v>2158</v>
      </c>
      <c r="Y10" s="109" t="s">
        <v>2159</v>
      </c>
      <c r="Z10" s="109" t="s">
        <v>2003</v>
      </c>
      <c r="AA10" s="109" t="s">
        <v>2073</v>
      </c>
      <c r="AB10" s="109" t="s">
        <v>2160</v>
      </c>
      <c r="AC10" s="109" t="s">
        <v>2161</v>
      </c>
      <c r="AD10" s="109" t="s">
        <v>2162</v>
      </c>
      <c r="AE10" s="109" t="s">
        <v>2163</v>
      </c>
      <c r="AF10" s="109" t="s">
        <v>2164</v>
      </c>
    </row>
    <row r="11" spans="1:32">
      <c r="A11" s="109" t="s">
        <v>869</v>
      </c>
      <c r="B11" s="109" t="s">
        <v>889</v>
      </c>
      <c r="C11" s="109" t="s">
        <v>2051</v>
      </c>
      <c r="D11" s="109" t="s">
        <v>2077</v>
      </c>
      <c r="E11" s="109" t="s">
        <v>2078</v>
      </c>
      <c r="F11" s="109" t="s">
        <v>2079</v>
      </c>
      <c r="G11" s="109" t="s">
        <v>2080</v>
      </c>
      <c r="H11" s="109" t="s">
        <v>1868</v>
      </c>
      <c r="I11" s="109" t="s">
        <v>2064</v>
      </c>
      <c r="J11" s="109" t="s">
        <v>2081</v>
      </c>
      <c r="K11" s="109" t="s">
        <v>1985</v>
      </c>
      <c r="L11" s="109" t="s">
        <v>1923</v>
      </c>
      <c r="M11" s="109" t="s">
        <v>2002</v>
      </c>
      <c r="N11" s="109" t="s">
        <v>2082</v>
      </c>
      <c r="O11" s="109" t="s">
        <v>2078</v>
      </c>
      <c r="P11" s="109" t="s">
        <v>2083</v>
      </c>
      <c r="Q11" s="109" t="s">
        <v>1925</v>
      </c>
      <c r="R11" s="109" t="s">
        <v>1926</v>
      </c>
      <c r="S11" s="109" t="s">
        <v>2012</v>
      </c>
      <c r="T11" s="109" t="s">
        <v>2084</v>
      </c>
      <c r="U11" s="109" t="s">
        <v>1960</v>
      </c>
      <c r="V11" s="109" t="s">
        <v>1984</v>
      </c>
      <c r="W11" s="109" t="s">
        <v>2085</v>
      </c>
      <c r="X11" s="109" t="s">
        <v>2086</v>
      </c>
      <c r="Y11" s="109" t="s">
        <v>2087</v>
      </c>
      <c r="Z11" s="109" t="s">
        <v>1970</v>
      </c>
      <c r="AA11" s="109" t="s">
        <v>1969</v>
      </c>
      <c r="AB11" s="109" t="s">
        <v>2088</v>
      </c>
      <c r="AC11" s="109" t="s">
        <v>2089</v>
      </c>
      <c r="AD11" s="109" t="s">
        <v>2090</v>
      </c>
      <c r="AE11" s="109" t="s">
        <v>1938</v>
      </c>
      <c r="AF11" s="109" t="s">
        <v>2091</v>
      </c>
    </row>
    <row r="12" spans="1:32">
      <c r="A12" s="109" t="s">
        <v>869</v>
      </c>
      <c r="B12" s="109" t="s">
        <v>890</v>
      </c>
      <c r="C12" s="109" t="s">
        <v>2004</v>
      </c>
      <c r="D12" s="109" t="s">
        <v>2092</v>
      </c>
      <c r="E12" s="109" t="s">
        <v>2093</v>
      </c>
      <c r="F12" s="109" t="s">
        <v>1927</v>
      </c>
      <c r="G12" s="109" t="s">
        <v>2094</v>
      </c>
      <c r="H12" s="109" t="s">
        <v>2095</v>
      </c>
      <c r="I12" s="109" t="s">
        <v>2096</v>
      </c>
      <c r="J12" s="109" t="s">
        <v>2097</v>
      </c>
      <c r="K12" s="109" t="s">
        <v>1985</v>
      </c>
      <c r="L12" s="109" t="s">
        <v>2098</v>
      </c>
      <c r="M12" s="109" t="s">
        <v>2045</v>
      </c>
      <c r="N12" s="109" t="s">
        <v>2099</v>
      </c>
      <c r="O12" s="109" t="s">
        <v>2045</v>
      </c>
      <c r="P12" s="109" t="s">
        <v>2100</v>
      </c>
      <c r="Q12" s="109" t="s">
        <v>2002</v>
      </c>
      <c r="R12" s="109" t="s">
        <v>2101</v>
      </c>
      <c r="S12" s="109" t="s">
        <v>2067</v>
      </c>
      <c r="T12" s="109" t="s">
        <v>2102</v>
      </c>
      <c r="U12" s="109" t="s">
        <v>2103</v>
      </c>
      <c r="V12" s="109" t="s">
        <v>2104</v>
      </c>
      <c r="W12" s="109" t="s">
        <v>1925</v>
      </c>
      <c r="X12" s="109" t="s">
        <v>2105</v>
      </c>
      <c r="Y12" s="109" t="s">
        <v>2103</v>
      </c>
      <c r="Z12" s="109" t="s">
        <v>2105</v>
      </c>
      <c r="AA12" s="109" t="s">
        <v>1925</v>
      </c>
      <c r="AB12" s="109" t="s">
        <v>2106</v>
      </c>
      <c r="AC12" s="109" t="s">
        <v>1925</v>
      </c>
      <c r="AD12" s="109" t="s">
        <v>1959</v>
      </c>
      <c r="AE12" s="109" t="s">
        <v>1925</v>
      </c>
      <c r="AF12" s="109" t="s">
        <v>1926</v>
      </c>
    </row>
    <row r="13" spans="1:32">
      <c r="A13" s="109" t="s">
        <v>869</v>
      </c>
      <c r="B13" s="109" t="s">
        <v>891</v>
      </c>
      <c r="C13" s="109" t="s">
        <v>2107</v>
      </c>
      <c r="D13" s="109" t="s">
        <v>2108</v>
      </c>
      <c r="E13" s="109" t="s">
        <v>1925</v>
      </c>
      <c r="F13" s="109" t="s">
        <v>1926</v>
      </c>
      <c r="G13" s="109" t="s">
        <v>2103</v>
      </c>
      <c r="H13" s="109" t="s">
        <v>2020</v>
      </c>
      <c r="I13" s="109" t="s">
        <v>2103</v>
      </c>
      <c r="J13" s="109" t="s">
        <v>2109</v>
      </c>
      <c r="K13" s="109" t="s">
        <v>2103</v>
      </c>
      <c r="L13" s="109" t="s">
        <v>2110</v>
      </c>
      <c r="M13" s="109" t="s">
        <v>2111</v>
      </c>
      <c r="N13" s="109" t="s">
        <v>2112</v>
      </c>
      <c r="O13" s="109" t="s">
        <v>2113</v>
      </c>
      <c r="P13" s="109" t="s">
        <v>2114</v>
      </c>
      <c r="Q13" s="109" t="s">
        <v>2073</v>
      </c>
      <c r="R13" s="109" t="s">
        <v>2115</v>
      </c>
      <c r="S13" s="109" t="s">
        <v>1963</v>
      </c>
      <c r="T13" s="109" t="s">
        <v>2116</v>
      </c>
      <c r="U13" s="109" t="s">
        <v>2037</v>
      </c>
      <c r="V13" s="109" t="s">
        <v>2117</v>
      </c>
      <c r="W13" s="109" t="s">
        <v>1947</v>
      </c>
      <c r="X13" s="109" t="s">
        <v>2118</v>
      </c>
      <c r="Y13" s="109" t="s">
        <v>2119</v>
      </c>
      <c r="Z13" s="109" t="s">
        <v>2120</v>
      </c>
      <c r="AA13" s="109" t="s">
        <v>1941</v>
      </c>
      <c r="AB13" s="109" t="s">
        <v>2121</v>
      </c>
      <c r="AC13" s="109" t="s">
        <v>2122</v>
      </c>
      <c r="AD13" s="109" t="s">
        <v>2123</v>
      </c>
      <c r="AE13" s="109" t="s">
        <v>1960</v>
      </c>
      <c r="AF13" s="109" t="s">
        <v>2121</v>
      </c>
    </row>
    <row r="14" spans="1:32">
      <c r="A14" s="109" t="s">
        <v>932</v>
      </c>
      <c r="B14" s="109" t="s">
        <v>943</v>
      </c>
      <c r="C14" s="109" t="s">
        <v>2321</v>
      </c>
      <c r="D14" s="109" t="s">
        <v>2322</v>
      </c>
      <c r="E14" s="109" t="s">
        <v>2323</v>
      </c>
      <c r="F14" s="109" t="s">
        <v>2324</v>
      </c>
      <c r="G14" s="109" t="s">
        <v>2325</v>
      </c>
      <c r="H14" s="109" t="s">
        <v>2326</v>
      </c>
      <c r="I14" s="109" t="s">
        <v>2327</v>
      </c>
      <c r="J14" s="109" t="s">
        <v>2328</v>
      </c>
      <c r="K14" s="109" t="s">
        <v>2329</v>
      </c>
      <c r="L14" s="109" t="s">
        <v>2330</v>
      </c>
      <c r="M14" s="109" t="s">
        <v>2331</v>
      </c>
      <c r="N14" s="109" t="s">
        <v>2332</v>
      </c>
      <c r="O14" s="109" t="s">
        <v>2333</v>
      </c>
      <c r="P14" s="109" t="s">
        <v>2334</v>
      </c>
    </row>
    <row r="15" spans="1:32">
      <c r="A15" s="109" t="s">
        <v>932</v>
      </c>
      <c r="B15" s="109" t="s">
        <v>944</v>
      </c>
      <c r="C15" s="109" t="s">
        <v>2335</v>
      </c>
      <c r="D15" s="109" t="s">
        <v>2336</v>
      </c>
      <c r="E15" s="109" t="s">
        <v>2337</v>
      </c>
      <c r="F15" s="109" t="s">
        <v>2338</v>
      </c>
      <c r="G15" s="109" t="s">
        <v>2339</v>
      </c>
      <c r="H15" s="109" t="s">
        <v>2340</v>
      </c>
      <c r="I15" s="109" t="s">
        <v>2341</v>
      </c>
      <c r="J15" s="109" t="s">
        <v>2342</v>
      </c>
      <c r="K15" s="109" t="s">
        <v>2343</v>
      </c>
      <c r="L15" s="109" t="s">
        <v>2344</v>
      </c>
      <c r="M15" s="109" t="s">
        <v>2327</v>
      </c>
      <c r="N15" s="109" t="s">
        <v>2328</v>
      </c>
      <c r="O15" s="109" t="s">
        <v>2325</v>
      </c>
      <c r="P15" s="109" t="s">
        <v>2326</v>
      </c>
      <c r="Q15" s="109" t="s">
        <v>2345</v>
      </c>
      <c r="R15" s="109" t="s">
        <v>2346</v>
      </c>
      <c r="S15" s="109" t="s">
        <v>2347</v>
      </c>
      <c r="T15" s="109" t="s">
        <v>2348</v>
      </c>
    </row>
    <row r="16" spans="1:32">
      <c r="A16" s="109" t="s">
        <v>932</v>
      </c>
      <c r="B16" s="109" t="s">
        <v>945</v>
      </c>
      <c r="C16" s="109" t="s">
        <v>2325</v>
      </c>
      <c r="D16" s="109" t="s">
        <v>2349</v>
      </c>
      <c r="E16" s="109" t="s">
        <v>2345</v>
      </c>
      <c r="F16" s="109" t="s">
        <v>2346</v>
      </c>
      <c r="G16" s="109" t="s">
        <v>2325</v>
      </c>
      <c r="H16" s="109" t="s">
        <v>2326</v>
      </c>
      <c r="I16" s="109" t="s">
        <v>2323</v>
      </c>
      <c r="J16" s="109" t="s">
        <v>2324</v>
      </c>
      <c r="K16" s="109" t="s">
        <v>2350</v>
      </c>
      <c r="L16" s="109" t="s">
        <v>2351</v>
      </c>
      <c r="M16" s="109" t="s">
        <v>2352</v>
      </c>
      <c r="N16" s="109" t="s">
        <v>2353</v>
      </c>
      <c r="O16" s="109" t="s">
        <v>2354</v>
      </c>
      <c r="P16" s="109" t="s">
        <v>2355</v>
      </c>
      <c r="Q16" s="109" t="s">
        <v>2356</v>
      </c>
      <c r="R16" s="109" t="s">
        <v>2357</v>
      </c>
      <c r="S16" s="109" t="s">
        <v>2358</v>
      </c>
      <c r="T16" s="109" t="s">
        <v>2359</v>
      </c>
      <c r="U16" s="109" t="s">
        <v>2360</v>
      </c>
      <c r="V16" s="109" t="s">
        <v>2361</v>
      </c>
      <c r="W16" s="109" t="s">
        <v>2362</v>
      </c>
      <c r="X16" s="109" t="s">
        <v>2363</v>
      </c>
    </row>
    <row r="17" spans="1:32">
      <c r="A17" s="109" t="s">
        <v>932</v>
      </c>
      <c r="B17" s="109" t="s">
        <v>946</v>
      </c>
      <c r="C17" s="109" t="s">
        <v>2292</v>
      </c>
      <c r="D17" s="109" t="s">
        <v>2364</v>
      </c>
      <c r="E17" s="109" t="s">
        <v>2365</v>
      </c>
      <c r="F17" s="109" t="s">
        <v>2271</v>
      </c>
      <c r="G17" s="109" t="s">
        <v>2366</v>
      </c>
      <c r="H17" s="109" t="s">
        <v>2367</v>
      </c>
      <c r="I17" s="109" t="s">
        <v>2253</v>
      </c>
      <c r="J17" s="109" t="s">
        <v>2368</v>
      </c>
      <c r="K17" s="109" t="s">
        <v>2255</v>
      </c>
      <c r="L17" s="109" t="s">
        <v>2275</v>
      </c>
      <c r="M17" s="109" t="s">
        <v>2288</v>
      </c>
      <c r="N17" s="109" t="s">
        <v>2369</v>
      </c>
      <c r="O17" s="109" t="s">
        <v>2370</v>
      </c>
      <c r="P17" s="109" t="s">
        <v>2371</v>
      </c>
      <c r="Q17" s="109" t="s">
        <v>2180</v>
      </c>
      <c r="R17" s="109" t="s">
        <v>2225</v>
      </c>
      <c r="S17" s="109" t="s">
        <v>2372</v>
      </c>
      <c r="T17" s="109" t="s">
        <v>2219</v>
      </c>
      <c r="U17" s="109" t="s">
        <v>2264</v>
      </c>
      <c r="V17" s="109" t="s">
        <v>2373</v>
      </c>
      <c r="W17" s="109" t="s">
        <v>2374</v>
      </c>
      <c r="X17" s="109" t="s">
        <v>2375</v>
      </c>
      <c r="Y17" s="109" t="s">
        <v>2376</v>
      </c>
      <c r="Z17" s="109" t="s">
        <v>2377</v>
      </c>
      <c r="AA17" s="109" t="s">
        <v>2378</v>
      </c>
      <c r="AB17" s="109" t="s">
        <v>2379</v>
      </c>
      <c r="AC17" s="109" t="s">
        <v>2380</v>
      </c>
      <c r="AD17" s="109" t="s">
        <v>2364</v>
      </c>
    </row>
    <row r="18" spans="1:32">
      <c r="A18" s="109" t="s">
        <v>932</v>
      </c>
      <c r="B18" s="109" t="s">
        <v>947</v>
      </c>
      <c r="C18" s="109" t="s">
        <v>2381</v>
      </c>
      <c r="D18" s="109" t="s">
        <v>2382</v>
      </c>
      <c r="E18" s="109" t="s">
        <v>2383</v>
      </c>
      <c r="F18" s="109" t="s">
        <v>2218</v>
      </c>
      <c r="G18" s="109" t="s">
        <v>2347</v>
      </c>
      <c r="H18" s="109" t="s">
        <v>2384</v>
      </c>
      <c r="I18" s="109" t="s">
        <v>2385</v>
      </c>
      <c r="J18" s="109" t="s">
        <v>2386</v>
      </c>
      <c r="K18" s="109" t="s">
        <v>2387</v>
      </c>
      <c r="L18" s="109" t="s">
        <v>2388</v>
      </c>
      <c r="M18" s="109" t="s">
        <v>2389</v>
      </c>
      <c r="N18" s="109" t="s">
        <v>2390</v>
      </c>
      <c r="O18" s="109" t="s">
        <v>2391</v>
      </c>
      <c r="P18" s="109" t="s">
        <v>2392</v>
      </c>
      <c r="Q18" s="109" t="s">
        <v>2166</v>
      </c>
      <c r="R18" s="109" t="s">
        <v>2393</v>
      </c>
      <c r="S18" s="109" t="s">
        <v>2272</v>
      </c>
      <c r="T18" s="109" t="s">
        <v>2394</v>
      </c>
      <c r="U18" s="109" t="s">
        <v>2192</v>
      </c>
      <c r="V18" s="109" t="s">
        <v>2293</v>
      </c>
      <c r="W18" s="109" t="s">
        <v>2178</v>
      </c>
      <c r="X18" s="109" t="s">
        <v>2395</v>
      </c>
      <c r="Y18" s="109" t="s">
        <v>2226</v>
      </c>
      <c r="Z18" s="109" t="s">
        <v>2396</v>
      </c>
      <c r="AA18" s="109" t="s">
        <v>2226</v>
      </c>
      <c r="AB18" s="109" t="s">
        <v>2225</v>
      </c>
      <c r="AC18" s="109" t="s">
        <v>2397</v>
      </c>
      <c r="AD18" s="109" t="s">
        <v>2398</v>
      </c>
    </row>
    <row r="19" spans="1:32">
      <c r="A19" s="109" t="s">
        <v>932</v>
      </c>
      <c r="B19" s="109" t="s">
        <v>948</v>
      </c>
      <c r="C19" s="109" t="s">
        <v>2399</v>
      </c>
      <c r="D19" s="109" t="s">
        <v>2263</v>
      </c>
      <c r="E19" s="109" t="s">
        <v>2264</v>
      </c>
      <c r="F19" s="109" t="s">
        <v>2400</v>
      </c>
      <c r="G19" s="109" t="s">
        <v>2401</v>
      </c>
      <c r="H19" s="109" t="s">
        <v>2320</v>
      </c>
      <c r="I19" s="109" t="s">
        <v>2403</v>
      </c>
      <c r="J19" s="109" t="s">
        <v>2404</v>
      </c>
      <c r="K19" s="109" t="s">
        <v>2405</v>
      </c>
      <c r="L19" s="109" t="s">
        <v>2406</v>
      </c>
      <c r="M19" s="109" t="s">
        <v>2301</v>
      </c>
      <c r="N19" s="109" t="s">
        <v>2310</v>
      </c>
      <c r="O19" s="109" t="s">
        <v>2272</v>
      </c>
      <c r="P19" s="109" t="s">
        <v>2407</v>
      </c>
      <c r="Q19" s="109" t="s">
        <v>2305</v>
      </c>
      <c r="R19" s="109" t="s">
        <v>2408</v>
      </c>
      <c r="S19" s="109" t="s">
        <v>2409</v>
      </c>
      <c r="T19" s="109" t="s">
        <v>2410</v>
      </c>
      <c r="U19" s="109" t="s">
        <v>2411</v>
      </c>
      <c r="V19" s="109" t="s">
        <v>2412</v>
      </c>
      <c r="W19" s="109" t="s">
        <v>2413</v>
      </c>
      <c r="X19" s="109" t="s">
        <v>2312</v>
      </c>
      <c r="Y19" s="109" t="s">
        <v>2414</v>
      </c>
      <c r="Z19" s="109" t="s">
        <v>2291</v>
      </c>
      <c r="AA19" s="109" t="s">
        <v>2415</v>
      </c>
      <c r="AB19" s="109" t="s">
        <v>2416</v>
      </c>
      <c r="AC19" s="109" t="s">
        <v>2247</v>
      </c>
      <c r="AD19" s="109" t="s">
        <v>2417</v>
      </c>
      <c r="AE19" s="109" t="s">
        <v>2418</v>
      </c>
      <c r="AF19" s="109" t="s">
        <v>2419</v>
      </c>
    </row>
    <row r="20" spans="1:32">
      <c r="A20" s="109" t="s">
        <v>1076</v>
      </c>
      <c r="B20" s="109" t="s">
        <v>1087</v>
      </c>
      <c r="C20" s="109" t="s">
        <v>2581</v>
      </c>
      <c r="D20" s="109" t="s">
        <v>3143</v>
      </c>
      <c r="E20" s="109" t="s">
        <v>3144</v>
      </c>
      <c r="F20" s="109" t="s">
        <v>3145</v>
      </c>
      <c r="G20" s="109" t="s">
        <v>3146</v>
      </c>
      <c r="H20" s="109" t="s">
        <v>3147</v>
      </c>
      <c r="I20" s="109" t="s">
        <v>2538</v>
      </c>
      <c r="J20" s="109" t="s">
        <v>3148</v>
      </c>
      <c r="K20" s="109" t="s">
        <v>3149</v>
      </c>
      <c r="L20" s="109" t="s">
        <v>3150</v>
      </c>
      <c r="M20" s="109" t="s">
        <v>2992</v>
      </c>
      <c r="N20" s="109" t="s">
        <v>3151</v>
      </c>
    </row>
    <row r="21" spans="1:32">
      <c r="A21" s="109" t="s">
        <v>1076</v>
      </c>
      <c r="B21" s="109" t="s">
        <v>1094</v>
      </c>
      <c r="C21" s="109" t="s">
        <v>2581</v>
      </c>
      <c r="D21" s="109" t="s">
        <v>3143</v>
      </c>
      <c r="E21" s="109" t="s">
        <v>3152</v>
      </c>
      <c r="F21" s="109" t="s">
        <v>3153</v>
      </c>
      <c r="G21" s="109" t="s">
        <v>3055</v>
      </c>
      <c r="H21" s="109" t="s">
        <v>3143</v>
      </c>
      <c r="I21" s="109" t="s">
        <v>3152</v>
      </c>
      <c r="J21" s="109" t="s">
        <v>3154</v>
      </c>
      <c r="K21" s="109" t="s">
        <v>3155</v>
      </c>
      <c r="L21" s="109" t="s">
        <v>3156</v>
      </c>
      <c r="M21" s="109" t="s">
        <v>2581</v>
      </c>
      <c r="N21" s="109" t="s">
        <v>3157</v>
      </c>
    </row>
    <row r="22" spans="1:32">
      <c r="A22" s="109" t="s">
        <v>1076</v>
      </c>
      <c r="B22" s="109" t="s">
        <v>1096</v>
      </c>
      <c r="C22" s="109" t="s">
        <v>1408</v>
      </c>
      <c r="D22" s="109" t="s">
        <v>3007</v>
      </c>
      <c r="E22" s="109" t="s">
        <v>3008</v>
      </c>
      <c r="F22" s="109" t="s">
        <v>2993</v>
      </c>
      <c r="G22" s="109" t="s">
        <v>3009</v>
      </c>
      <c r="H22" s="109" t="s">
        <v>2993</v>
      </c>
      <c r="I22" s="109" t="s">
        <v>3010</v>
      </c>
      <c r="J22" s="109" t="s">
        <v>3011</v>
      </c>
      <c r="K22" s="109" t="s">
        <v>3012</v>
      </c>
      <c r="L22" s="109" t="s">
        <v>3013</v>
      </c>
      <c r="M22" s="109" t="s">
        <v>3012</v>
      </c>
      <c r="N22" s="109" t="s">
        <v>3014</v>
      </c>
    </row>
    <row r="23" spans="1:32">
      <c r="A23" s="109" t="s">
        <v>1076</v>
      </c>
      <c r="B23" s="109" t="s">
        <v>1097</v>
      </c>
      <c r="C23" s="109" t="s">
        <v>1408</v>
      </c>
      <c r="D23" s="109" t="s">
        <v>3007</v>
      </c>
      <c r="E23" s="109" t="s">
        <v>3008</v>
      </c>
      <c r="F23" s="109" t="s">
        <v>2993</v>
      </c>
      <c r="G23" s="109" t="s">
        <v>3009</v>
      </c>
      <c r="H23" s="109" t="s">
        <v>2993</v>
      </c>
      <c r="I23" s="109" t="s">
        <v>3010</v>
      </c>
      <c r="J23" s="109" t="s">
        <v>3011</v>
      </c>
      <c r="K23" s="109" t="s">
        <v>3012</v>
      </c>
      <c r="L23" s="109" t="s">
        <v>3013</v>
      </c>
      <c r="M23" s="109" t="s">
        <v>3012</v>
      </c>
      <c r="N23" s="109" t="s">
        <v>3014</v>
      </c>
    </row>
    <row r="24" spans="1:32">
      <c r="A24" s="109" t="s">
        <v>1076</v>
      </c>
      <c r="B24" s="109" t="s">
        <v>1098</v>
      </c>
      <c r="C24" t="s">
        <v>2508</v>
      </c>
      <c r="D24" t="s">
        <v>2988</v>
      </c>
      <c r="E24" t="s">
        <v>2989</v>
      </c>
      <c r="F24" t="s">
        <v>2990</v>
      </c>
      <c r="G24" t="s">
        <v>2500</v>
      </c>
      <c r="H24" t="s">
        <v>2991</v>
      </c>
      <c r="I24" t="s">
        <v>2992</v>
      </c>
      <c r="J24" t="s">
        <v>2993</v>
      </c>
      <c r="K24" t="s">
        <v>2994</v>
      </c>
      <c r="L24" t="s">
        <v>2995</v>
      </c>
      <c r="M24" t="s">
        <v>2996</v>
      </c>
      <c r="N24" t="s">
        <v>1404</v>
      </c>
    </row>
    <row r="25" spans="1:32">
      <c r="A25" s="109" t="s">
        <v>1076</v>
      </c>
      <c r="B25" s="109" t="s">
        <v>1099</v>
      </c>
      <c r="C25" t="s">
        <v>2508</v>
      </c>
      <c r="D25" t="s">
        <v>2988</v>
      </c>
      <c r="E25" t="s">
        <v>2997</v>
      </c>
      <c r="F25" t="s">
        <v>2998</v>
      </c>
      <c r="G25" t="s">
        <v>2999</v>
      </c>
      <c r="H25" t="s">
        <v>3000</v>
      </c>
      <c r="I25" t="s">
        <v>3001</v>
      </c>
      <c r="J25" t="s">
        <v>3002</v>
      </c>
      <c r="K25" t="s">
        <v>3003</v>
      </c>
      <c r="L25" t="s">
        <v>3004</v>
      </c>
      <c r="M25" t="s">
        <v>3005</v>
      </c>
      <c r="N25" t="s">
        <v>3006</v>
      </c>
    </row>
    <row r="26" spans="1:32">
      <c r="A26" s="109" t="s">
        <v>1100</v>
      </c>
      <c r="B26" s="109" t="s">
        <v>1106</v>
      </c>
      <c r="C26" s="109" t="s">
        <v>3015</v>
      </c>
      <c r="D26" s="109" t="s">
        <v>3016</v>
      </c>
      <c r="E26" s="109" t="s">
        <v>3017</v>
      </c>
      <c r="F26" s="109" t="s">
        <v>3018</v>
      </c>
      <c r="G26" s="109" t="s">
        <v>3019</v>
      </c>
      <c r="H26" s="109" t="s">
        <v>3020</v>
      </c>
      <c r="I26" s="109" t="s">
        <v>3021</v>
      </c>
      <c r="J26" s="109" t="s">
        <v>3022</v>
      </c>
      <c r="K26" s="109" t="s">
        <v>3023</v>
      </c>
      <c r="L26" s="109" t="s">
        <v>3024</v>
      </c>
      <c r="M26" s="109" t="s">
        <v>3025</v>
      </c>
      <c r="N26" s="109" t="s">
        <v>3026</v>
      </c>
    </row>
    <row r="27" spans="1:32">
      <c r="A27" s="109" t="s">
        <v>1100</v>
      </c>
      <c r="B27" s="109" t="s">
        <v>1107</v>
      </c>
      <c r="C27" s="109" t="s">
        <v>3015</v>
      </c>
      <c r="D27" s="109" t="s">
        <v>3016</v>
      </c>
      <c r="E27" s="109" t="s">
        <v>3027</v>
      </c>
      <c r="F27" s="109" t="s">
        <v>3028</v>
      </c>
      <c r="G27" s="109" t="s">
        <v>3029</v>
      </c>
      <c r="H27" s="109" t="s">
        <v>3030</v>
      </c>
      <c r="I27" s="109" t="s">
        <v>3031</v>
      </c>
      <c r="J27" s="109" t="s">
        <v>3030</v>
      </c>
      <c r="K27" s="109" t="s">
        <v>3032</v>
      </c>
      <c r="L27" s="109" t="s">
        <v>3028</v>
      </c>
      <c r="M27" s="109" t="s">
        <v>3033</v>
      </c>
      <c r="N27" s="109" t="s">
        <v>3034</v>
      </c>
    </row>
    <row r="28" spans="1:32">
      <c r="A28" s="109" t="s">
        <v>1100</v>
      </c>
      <c r="B28" s="109" t="s">
        <v>1108</v>
      </c>
      <c r="C28" s="109" t="s">
        <v>2957</v>
      </c>
      <c r="D28" s="109" t="s">
        <v>3035</v>
      </c>
      <c r="E28" s="109" t="s">
        <v>3040</v>
      </c>
      <c r="F28" s="109" t="s">
        <v>3041</v>
      </c>
      <c r="G28" s="109" t="s">
        <v>3042</v>
      </c>
      <c r="H28" s="109" t="s">
        <v>3043</v>
      </c>
      <c r="I28" s="109" t="s">
        <v>3044</v>
      </c>
      <c r="J28" s="109" t="s">
        <v>3045</v>
      </c>
      <c r="K28" s="109" t="s">
        <v>3055</v>
      </c>
      <c r="L28" s="109" t="s">
        <v>2960</v>
      </c>
      <c r="M28" s="109" t="s">
        <v>3056</v>
      </c>
      <c r="N28" s="109" t="s">
        <v>3057</v>
      </c>
    </row>
    <row r="29" spans="1:32">
      <c r="A29" s="109" t="s">
        <v>1100</v>
      </c>
      <c r="B29" s="109" t="s">
        <v>1109</v>
      </c>
      <c r="C29" s="109" t="s">
        <v>2957</v>
      </c>
      <c r="D29" s="109" t="s">
        <v>3035</v>
      </c>
      <c r="E29" s="109" t="s">
        <v>3040</v>
      </c>
      <c r="F29" s="109" t="s">
        <v>3041</v>
      </c>
      <c r="G29" s="109" t="s">
        <v>3042</v>
      </c>
      <c r="H29" s="109" t="s">
        <v>3043</v>
      </c>
      <c r="I29" s="109" t="s">
        <v>3044</v>
      </c>
      <c r="J29" s="109" t="s">
        <v>3045</v>
      </c>
      <c r="K29" s="109" t="s">
        <v>3055</v>
      </c>
      <c r="L29" s="109" t="s">
        <v>2960</v>
      </c>
      <c r="M29" s="109" t="s">
        <v>3056</v>
      </c>
      <c r="N29" s="109" t="s">
        <v>3057</v>
      </c>
    </row>
    <row r="30" spans="1:32">
      <c r="A30" s="109" t="s">
        <v>1100</v>
      </c>
      <c r="B30" s="109" t="s">
        <v>1110</v>
      </c>
      <c r="C30" s="109" t="s">
        <v>2957</v>
      </c>
      <c r="D30" s="109" t="s">
        <v>3035</v>
      </c>
      <c r="E30" s="109" t="s">
        <v>3036</v>
      </c>
      <c r="F30" s="109" t="s">
        <v>3037</v>
      </c>
      <c r="G30" s="109" t="s">
        <v>3038</v>
      </c>
      <c r="H30" s="109" t="s">
        <v>3039</v>
      </c>
      <c r="I30" s="109" t="s">
        <v>3040</v>
      </c>
      <c r="J30" s="109" t="s">
        <v>3041</v>
      </c>
      <c r="K30" s="109" t="s">
        <v>3042</v>
      </c>
      <c r="L30" s="109" t="s">
        <v>3043</v>
      </c>
      <c r="M30" s="109" t="s">
        <v>3044</v>
      </c>
      <c r="N30" s="109" t="s">
        <v>3045</v>
      </c>
    </row>
    <row r="31" spans="1:32">
      <c r="A31" s="109" t="s">
        <v>1100</v>
      </c>
      <c r="B31" s="109" t="s">
        <v>1111</v>
      </c>
      <c r="C31" s="109" t="s">
        <v>2957</v>
      </c>
      <c r="D31" s="109" t="s">
        <v>3035</v>
      </c>
      <c r="E31" s="109" t="s">
        <v>3046</v>
      </c>
      <c r="F31" s="109" t="s">
        <v>3047</v>
      </c>
      <c r="G31" s="109" t="s">
        <v>3048</v>
      </c>
      <c r="H31" s="109" t="s">
        <v>3049</v>
      </c>
      <c r="I31" s="109" t="s">
        <v>3050</v>
      </c>
      <c r="J31" s="109" t="s">
        <v>3051</v>
      </c>
      <c r="K31" s="109" t="s">
        <v>3052</v>
      </c>
      <c r="L31" s="109" t="s">
        <v>3053</v>
      </c>
      <c r="M31" s="109" t="s">
        <v>3054</v>
      </c>
      <c r="N31" s="109" t="s">
        <v>3030</v>
      </c>
    </row>
    <row r="32" spans="1:32">
      <c r="A32" s="109" t="s">
        <v>1113</v>
      </c>
      <c r="B32" s="109" t="s">
        <v>1124</v>
      </c>
      <c r="C32" s="109" t="s">
        <v>2967</v>
      </c>
      <c r="D32" s="109" t="s">
        <v>2968</v>
      </c>
      <c r="E32" s="109" t="s">
        <v>3158</v>
      </c>
      <c r="F32" s="109" t="s">
        <v>3159</v>
      </c>
      <c r="G32" s="109" t="s">
        <v>1406</v>
      </c>
      <c r="H32" s="109" t="s">
        <v>3159</v>
      </c>
      <c r="I32" s="109" t="s">
        <v>2500</v>
      </c>
      <c r="J32" s="109" t="s">
        <v>3160</v>
      </c>
      <c r="K32" s="109" t="s">
        <v>3161</v>
      </c>
      <c r="L32" s="109" t="s">
        <v>3162</v>
      </c>
      <c r="M32" s="109" t="s">
        <v>3161</v>
      </c>
      <c r="N32" s="109" t="s">
        <v>3163</v>
      </c>
    </row>
    <row r="33" spans="1:32">
      <c r="A33" s="109" t="s">
        <v>1113</v>
      </c>
      <c r="B33" s="109" t="s">
        <v>1125</v>
      </c>
      <c r="C33" s="109" t="s">
        <v>2967</v>
      </c>
      <c r="D33" s="109" t="s">
        <v>2968</v>
      </c>
      <c r="E33" s="109" t="s">
        <v>3054</v>
      </c>
      <c r="F33" s="109" t="s">
        <v>3164</v>
      </c>
      <c r="G33" s="109" t="s">
        <v>3089</v>
      </c>
      <c r="H33" s="109" t="s">
        <v>3165</v>
      </c>
      <c r="I33" s="109" t="s">
        <v>3040</v>
      </c>
      <c r="J33" s="109" t="s">
        <v>3166</v>
      </c>
      <c r="K33" s="109" t="s">
        <v>2989</v>
      </c>
      <c r="L33" s="109" t="s">
        <v>3167</v>
      </c>
      <c r="M33" s="109" t="s">
        <v>3168</v>
      </c>
      <c r="N33" s="109" t="s">
        <v>2972</v>
      </c>
    </row>
    <row r="34" spans="1:32">
      <c r="A34" s="109" t="s">
        <v>1113</v>
      </c>
      <c r="B34" s="109" t="s">
        <v>1126</v>
      </c>
      <c r="C34" s="109" t="s">
        <v>2967</v>
      </c>
      <c r="D34" s="109" t="s">
        <v>2968</v>
      </c>
      <c r="E34" s="109" t="s">
        <v>3158</v>
      </c>
      <c r="F34" s="109" t="s">
        <v>3159</v>
      </c>
      <c r="G34" s="109" t="s">
        <v>1406</v>
      </c>
      <c r="H34" s="109" t="s">
        <v>3159</v>
      </c>
      <c r="I34" s="109" t="s">
        <v>2500</v>
      </c>
      <c r="J34" s="109" t="s">
        <v>3160</v>
      </c>
      <c r="K34" s="109" t="s">
        <v>3161</v>
      </c>
      <c r="L34" s="109" t="s">
        <v>3162</v>
      </c>
      <c r="M34" s="109" t="s">
        <v>3161</v>
      </c>
      <c r="N34" s="109" t="s">
        <v>3163</v>
      </c>
    </row>
    <row r="35" spans="1:32">
      <c r="A35" s="109" t="s">
        <v>1113</v>
      </c>
      <c r="B35" s="109" t="s">
        <v>1127</v>
      </c>
      <c r="C35" s="109" t="s">
        <v>2967</v>
      </c>
      <c r="D35" s="109" t="s">
        <v>2968</v>
      </c>
      <c r="E35" s="109" t="s">
        <v>3054</v>
      </c>
      <c r="F35" s="109" t="s">
        <v>3164</v>
      </c>
      <c r="G35" s="109" t="s">
        <v>3089</v>
      </c>
      <c r="H35" s="109" t="s">
        <v>3165</v>
      </c>
      <c r="I35" s="109" t="s">
        <v>3040</v>
      </c>
      <c r="J35" s="109" t="s">
        <v>3166</v>
      </c>
      <c r="K35" s="109" t="s">
        <v>2989</v>
      </c>
      <c r="L35" s="109" t="s">
        <v>3167</v>
      </c>
      <c r="M35" s="109" t="s">
        <v>3168</v>
      </c>
      <c r="N35" s="109" t="s">
        <v>2972</v>
      </c>
    </row>
    <row r="36" spans="1:32">
      <c r="A36" s="109" t="s">
        <v>1113</v>
      </c>
      <c r="B36" s="109" t="s">
        <v>1128</v>
      </c>
      <c r="C36" s="109" t="s">
        <v>1408</v>
      </c>
      <c r="D36" s="109" t="s">
        <v>3072</v>
      </c>
      <c r="E36" s="109" t="s">
        <v>3169</v>
      </c>
      <c r="F36" s="109" t="s">
        <v>3170</v>
      </c>
      <c r="G36" s="109" t="s">
        <v>3171</v>
      </c>
      <c r="H36" s="109" t="s">
        <v>3172</v>
      </c>
      <c r="I36" s="109" t="s">
        <v>3171</v>
      </c>
      <c r="J36" s="109" t="s">
        <v>3173</v>
      </c>
      <c r="K36" s="109" t="s">
        <v>3169</v>
      </c>
      <c r="L36" s="109" t="s">
        <v>3047</v>
      </c>
      <c r="M36" s="109" t="s">
        <v>3174</v>
      </c>
      <c r="N36" s="109" t="s">
        <v>3175</v>
      </c>
    </row>
    <row r="37" spans="1:32">
      <c r="A37" s="109" t="s">
        <v>1113</v>
      </c>
      <c r="B37" s="109" t="s">
        <v>1129</v>
      </c>
      <c r="C37" s="109" t="s">
        <v>1408</v>
      </c>
      <c r="D37" s="109" t="s">
        <v>3072</v>
      </c>
      <c r="E37" s="109" t="s">
        <v>3176</v>
      </c>
      <c r="F37" s="109" t="s">
        <v>3175</v>
      </c>
      <c r="G37" s="109" t="s">
        <v>3177</v>
      </c>
      <c r="H37" s="109" t="s">
        <v>3047</v>
      </c>
      <c r="I37" s="109" t="s">
        <v>3178</v>
      </c>
      <c r="J37" s="109" t="s">
        <v>3173</v>
      </c>
      <c r="K37" s="109" t="s">
        <v>3178</v>
      </c>
      <c r="L37" s="109" t="s">
        <v>3172</v>
      </c>
      <c r="M37" s="109" t="s">
        <v>3177</v>
      </c>
      <c r="N37" s="109" t="s">
        <v>3170</v>
      </c>
    </row>
    <row r="38" spans="1:32">
      <c r="A38" s="109" t="s">
        <v>1113</v>
      </c>
      <c r="B38" s="109" t="s">
        <v>1130</v>
      </c>
      <c r="C38" s="109" t="s">
        <v>1408</v>
      </c>
      <c r="D38" s="109" t="s">
        <v>3072</v>
      </c>
      <c r="E38" s="109" t="s">
        <v>3106</v>
      </c>
      <c r="F38" s="109" t="s">
        <v>3179</v>
      </c>
      <c r="G38" s="109" t="s">
        <v>3015</v>
      </c>
      <c r="H38" s="109" t="s">
        <v>3180</v>
      </c>
      <c r="I38" s="109" t="s">
        <v>1408</v>
      </c>
      <c r="J38" s="109" t="s">
        <v>3181</v>
      </c>
      <c r="K38" s="109" t="s">
        <v>3182</v>
      </c>
      <c r="L38" s="109" t="s">
        <v>3180</v>
      </c>
      <c r="M38" s="109" t="s">
        <v>3063</v>
      </c>
      <c r="N38" s="109" t="s">
        <v>3179</v>
      </c>
    </row>
    <row r="39" spans="1:32">
      <c r="A39" s="109" t="s">
        <v>1113</v>
      </c>
      <c r="B39" s="109" t="s">
        <v>1131</v>
      </c>
      <c r="C39" s="109" t="s">
        <v>1408</v>
      </c>
      <c r="D39" s="109" t="s">
        <v>3072</v>
      </c>
      <c r="E39" s="109" t="s">
        <v>3176</v>
      </c>
      <c r="F39" s="109" t="s">
        <v>3175</v>
      </c>
      <c r="G39" s="109" t="s">
        <v>3177</v>
      </c>
      <c r="H39" s="109" t="s">
        <v>3047</v>
      </c>
      <c r="I39" s="109" t="s">
        <v>3178</v>
      </c>
      <c r="J39" s="109" t="s">
        <v>3173</v>
      </c>
      <c r="K39" s="109" t="s">
        <v>3178</v>
      </c>
      <c r="L39" s="109" t="s">
        <v>3172</v>
      </c>
      <c r="M39" s="109" t="s">
        <v>3177</v>
      </c>
      <c r="N39" s="109" t="s">
        <v>3170</v>
      </c>
    </row>
    <row r="40" spans="1:32">
      <c r="A40" s="109" t="s">
        <v>1113</v>
      </c>
      <c r="B40" s="109" t="s">
        <v>1132</v>
      </c>
      <c r="C40" s="109" t="s">
        <v>2979</v>
      </c>
      <c r="D40" s="109" t="s">
        <v>2980</v>
      </c>
      <c r="E40" s="109" t="s">
        <v>3183</v>
      </c>
      <c r="F40" s="109" t="s">
        <v>3184</v>
      </c>
      <c r="G40" s="109" t="s">
        <v>3185</v>
      </c>
      <c r="H40" s="109" t="s">
        <v>2980</v>
      </c>
      <c r="I40" s="109" t="s">
        <v>3183</v>
      </c>
      <c r="J40" s="109" t="s">
        <v>3186</v>
      </c>
      <c r="K40" s="109" t="s">
        <v>3187</v>
      </c>
      <c r="L40" s="109" t="s">
        <v>3188</v>
      </c>
      <c r="M40" s="109" t="s">
        <v>2979</v>
      </c>
      <c r="N40" s="109" t="s">
        <v>3189</v>
      </c>
    </row>
    <row r="41" spans="1:32">
      <c r="A41" s="109" t="s">
        <v>1113</v>
      </c>
      <c r="B41" s="109" t="s">
        <v>1133</v>
      </c>
      <c r="C41" s="109" t="s">
        <v>2979</v>
      </c>
      <c r="D41" s="109" t="s">
        <v>2980</v>
      </c>
      <c r="E41" s="109" t="s">
        <v>3190</v>
      </c>
      <c r="F41" s="109" t="s">
        <v>3191</v>
      </c>
      <c r="G41" s="109" t="s">
        <v>3060</v>
      </c>
      <c r="H41" s="109" t="s">
        <v>3192</v>
      </c>
      <c r="I41" s="109" t="s">
        <v>2962</v>
      </c>
      <c r="J41" s="109" t="s">
        <v>3193</v>
      </c>
      <c r="K41" s="109" t="s">
        <v>2539</v>
      </c>
      <c r="L41" s="109" t="s">
        <v>3193</v>
      </c>
      <c r="M41" s="109" t="s">
        <v>2989</v>
      </c>
      <c r="N41" s="109" t="s">
        <v>3192</v>
      </c>
    </row>
    <row r="42" spans="1:32">
      <c r="A42" s="109" t="s">
        <v>1113</v>
      </c>
      <c r="B42" s="109" t="s">
        <v>1134</v>
      </c>
      <c r="C42" s="109" t="s">
        <v>2979</v>
      </c>
      <c r="D42" s="109" t="s">
        <v>2980</v>
      </c>
      <c r="E42" s="109" t="s">
        <v>3194</v>
      </c>
      <c r="F42" s="109" t="s">
        <v>3195</v>
      </c>
      <c r="G42" s="109" t="s">
        <v>3196</v>
      </c>
      <c r="H42" s="109" t="s">
        <v>3045</v>
      </c>
      <c r="I42" s="109" t="s">
        <v>3176</v>
      </c>
      <c r="J42" s="109" t="s">
        <v>3197</v>
      </c>
      <c r="K42" s="109" t="s">
        <v>2479</v>
      </c>
      <c r="L42" s="109" t="s">
        <v>3198</v>
      </c>
      <c r="M42" s="109" t="s">
        <v>3199</v>
      </c>
      <c r="N42" s="109" t="s">
        <v>3200</v>
      </c>
    </row>
    <row r="43" spans="1:32">
      <c r="A43" s="109" t="s">
        <v>1113</v>
      </c>
      <c r="B43" s="109" t="s">
        <v>1135</v>
      </c>
      <c r="C43" s="109" t="s">
        <v>2979</v>
      </c>
      <c r="D43" s="109" t="s">
        <v>2980</v>
      </c>
      <c r="E43" s="109" t="s">
        <v>3190</v>
      </c>
      <c r="F43" s="109" t="s">
        <v>3191</v>
      </c>
      <c r="G43" s="109" t="s">
        <v>3060</v>
      </c>
      <c r="H43" s="109" t="s">
        <v>3192</v>
      </c>
      <c r="I43" s="109" t="s">
        <v>2962</v>
      </c>
      <c r="J43" s="109" t="s">
        <v>3193</v>
      </c>
      <c r="K43" s="109" t="s">
        <v>2539</v>
      </c>
      <c r="L43" s="109" t="s">
        <v>3193</v>
      </c>
      <c r="M43" s="109" t="s">
        <v>2989</v>
      </c>
      <c r="N43" s="109" t="s">
        <v>3192</v>
      </c>
    </row>
    <row r="44" spans="1:32">
      <c r="A44" s="109" t="s">
        <v>1176</v>
      </c>
      <c r="B44" s="109" t="s">
        <v>1192</v>
      </c>
      <c r="C44" s="109" t="s">
        <v>3436</v>
      </c>
      <c r="D44" s="109" t="s">
        <v>3437</v>
      </c>
      <c r="E44" s="109" t="s">
        <v>3423</v>
      </c>
      <c r="F44" s="109" t="s">
        <v>3438</v>
      </c>
      <c r="G44" s="109" t="s">
        <v>3439</v>
      </c>
      <c r="H44" s="109" t="s">
        <v>3440</v>
      </c>
      <c r="I44" s="109" t="s">
        <v>3441</v>
      </c>
      <c r="J44" s="109" t="s">
        <v>3442</v>
      </c>
      <c r="K44" s="109" t="s">
        <v>3443</v>
      </c>
      <c r="L44" s="109" t="s">
        <v>3444</v>
      </c>
      <c r="M44" s="109" t="s">
        <v>3369</v>
      </c>
      <c r="N44" s="109" t="s">
        <v>3445</v>
      </c>
      <c r="O44" s="109" t="s">
        <v>3446</v>
      </c>
      <c r="P44" s="109" t="s">
        <v>3332</v>
      </c>
      <c r="Q44" s="109" t="s">
        <v>3447</v>
      </c>
      <c r="R44" s="109" t="s">
        <v>3448</v>
      </c>
      <c r="S44" s="109" t="s">
        <v>3449</v>
      </c>
      <c r="T44" s="109" t="s">
        <v>3450</v>
      </c>
      <c r="U44" s="109" t="s">
        <v>3451</v>
      </c>
      <c r="V44" s="109" t="s">
        <v>3452</v>
      </c>
      <c r="W44" s="109" t="s">
        <v>3453</v>
      </c>
      <c r="X44" s="109" t="s">
        <v>3454</v>
      </c>
      <c r="Y44" s="109" t="s">
        <v>3455</v>
      </c>
      <c r="Z44" s="109" t="s">
        <v>3456</v>
      </c>
      <c r="AA44" s="109" t="s">
        <v>3335</v>
      </c>
      <c r="AB44" s="109" t="s">
        <v>3457</v>
      </c>
      <c r="AC44" s="109" t="s">
        <v>3458</v>
      </c>
      <c r="AD44" s="109" t="s">
        <v>3459</v>
      </c>
      <c r="AE44" s="109" t="s">
        <v>3460</v>
      </c>
      <c r="AF44" s="109" t="s">
        <v>3461</v>
      </c>
    </row>
    <row r="45" spans="1:32">
      <c r="A45" s="109" t="s">
        <v>1176</v>
      </c>
      <c r="B45" s="109" t="s">
        <v>1194</v>
      </c>
      <c r="C45" s="109" t="s">
        <v>3462</v>
      </c>
      <c r="D45" s="109" t="s">
        <v>3463</v>
      </c>
      <c r="E45" s="109" t="s">
        <v>3464</v>
      </c>
      <c r="F45" s="109" t="s">
        <v>3465</v>
      </c>
      <c r="G45" s="109" t="s">
        <v>3466</v>
      </c>
      <c r="H45" s="109" t="s">
        <v>3467</v>
      </c>
      <c r="I45" s="109" t="s">
        <v>3468</v>
      </c>
      <c r="J45" s="109" t="s">
        <v>3469</v>
      </c>
      <c r="K45" s="109" t="s">
        <v>3470</v>
      </c>
      <c r="L45" s="109" t="s">
        <v>3471</v>
      </c>
      <c r="M45" s="109" t="s">
        <v>3472</v>
      </c>
      <c r="N45" s="109" t="s">
        <v>3473</v>
      </c>
      <c r="O45" s="109" t="s">
        <v>3474</v>
      </c>
      <c r="P45" s="109" t="s">
        <v>3475</v>
      </c>
      <c r="Q45" s="109" t="s">
        <v>3476</v>
      </c>
      <c r="R45" s="109" t="s">
        <v>3477</v>
      </c>
      <c r="S45" s="109" t="s">
        <v>3478</v>
      </c>
      <c r="T45" s="109" t="s">
        <v>3479</v>
      </c>
      <c r="U45" s="109" t="s">
        <v>3480</v>
      </c>
      <c r="V45" s="109" t="s">
        <v>3481</v>
      </c>
      <c r="W45" s="109" t="s">
        <v>3482</v>
      </c>
      <c r="X45" s="109" t="s">
        <v>3483</v>
      </c>
      <c r="Y45" s="109" t="s">
        <v>3484</v>
      </c>
      <c r="Z45" s="109" t="s">
        <v>3485</v>
      </c>
      <c r="AA45" s="109" t="s">
        <v>3368</v>
      </c>
      <c r="AB45" s="109" t="s">
        <v>3486</v>
      </c>
      <c r="AC45" s="109" t="s">
        <v>3487</v>
      </c>
      <c r="AD45" s="109" t="s">
        <v>3488</v>
      </c>
      <c r="AE45" s="109" t="s">
        <v>3489</v>
      </c>
      <c r="AF45" s="109" t="s">
        <v>3490</v>
      </c>
    </row>
    <row r="46" spans="1:32">
      <c r="A46" s="109" t="s">
        <v>1176</v>
      </c>
      <c r="B46" s="109" t="s">
        <v>1195</v>
      </c>
      <c r="C46" s="109" t="s">
        <v>3491</v>
      </c>
      <c r="D46" s="109" t="s">
        <v>3492</v>
      </c>
      <c r="E46" s="109" t="s">
        <v>3493</v>
      </c>
      <c r="F46" s="109" t="s">
        <v>3494</v>
      </c>
      <c r="G46" s="109" t="s">
        <v>3495</v>
      </c>
      <c r="H46" s="109" t="s">
        <v>3496</v>
      </c>
      <c r="I46" s="109" t="s">
        <v>3497</v>
      </c>
      <c r="J46" s="109" t="s">
        <v>3498</v>
      </c>
      <c r="K46" s="109" t="s">
        <v>3499</v>
      </c>
      <c r="L46" s="109" t="s">
        <v>3500</v>
      </c>
      <c r="M46" s="109" t="s">
        <v>3501</v>
      </c>
      <c r="N46" s="109" t="s">
        <v>3502</v>
      </c>
      <c r="O46" s="109" t="s">
        <v>3503</v>
      </c>
      <c r="P46" s="109" t="s">
        <v>3504</v>
      </c>
      <c r="Q46" s="109" t="s">
        <v>3505</v>
      </c>
      <c r="R46" s="109" t="s">
        <v>3506</v>
      </c>
      <c r="S46" s="109" t="s">
        <v>3507</v>
      </c>
      <c r="T46" s="109" t="s">
        <v>3508</v>
      </c>
      <c r="U46" s="109" t="s">
        <v>3509</v>
      </c>
      <c r="V46" s="109" t="s">
        <v>3510</v>
      </c>
      <c r="W46" s="109" t="s">
        <v>3511</v>
      </c>
      <c r="X46" s="109" t="s">
        <v>3512</v>
      </c>
      <c r="Y46" s="109" t="s">
        <v>3513</v>
      </c>
      <c r="Z46" s="109" t="s">
        <v>3336</v>
      </c>
      <c r="AA46" s="109" t="s">
        <v>3514</v>
      </c>
      <c r="AB46" s="109" t="s">
        <v>3515</v>
      </c>
      <c r="AC46" s="109" t="s">
        <v>3516</v>
      </c>
      <c r="AD46" s="109" t="s">
        <v>3517</v>
      </c>
      <c r="AE46" s="109" t="s">
        <v>3518</v>
      </c>
      <c r="AF46" s="109" t="s">
        <v>3471</v>
      </c>
    </row>
    <row r="47" spans="1:32">
      <c r="A47" s="109" t="s">
        <v>1176</v>
      </c>
      <c r="B47" s="109" t="s">
        <v>1196</v>
      </c>
      <c r="C47" s="109" t="s">
        <v>3407</v>
      </c>
      <c r="D47" s="109" t="s">
        <v>3408</v>
      </c>
      <c r="E47" s="109" t="s">
        <v>3409</v>
      </c>
      <c r="F47" s="109" t="s">
        <v>3410</v>
      </c>
      <c r="G47" s="109" t="s">
        <v>3411</v>
      </c>
      <c r="H47" s="109" t="s">
        <v>3412</v>
      </c>
      <c r="I47" s="109" t="s">
        <v>3413</v>
      </c>
      <c r="J47" s="109" t="s">
        <v>3414</v>
      </c>
      <c r="K47" s="109" t="s">
        <v>3415</v>
      </c>
      <c r="L47" s="109" t="s">
        <v>3416</v>
      </c>
      <c r="M47" s="109" t="s">
        <v>3417</v>
      </c>
      <c r="N47" s="109" t="s">
        <v>3418</v>
      </c>
      <c r="O47" s="109" t="s">
        <v>3419</v>
      </c>
      <c r="P47" s="109" t="s">
        <v>3420</v>
      </c>
      <c r="Q47" s="109" t="s">
        <v>3421</v>
      </c>
      <c r="R47" s="109" t="s">
        <v>3422</v>
      </c>
      <c r="S47" s="109" t="s">
        <v>3423</v>
      </c>
      <c r="T47" s="109" t="s">
        <v>3424</v>
      </c>
      <c r="U47" s="109" t="s">
        <v>3425</v>
      </c>
      <c r="V47" s="109" t="s">
        <v>3426</v>
      </c>
      <c r="W47" s="109" t="s">
        <v>3427</v>
      </c>
      <c r="X47" s="109" t="s">
        <v>3428</v>
      </c>
      <c r="Y47" s="109" t="s">
        <v>3429</v>
      </c>
      <c r="Z47" s="109" t="s">
        <v>3430</v>
      </c>
      <c r="AA47" s="109" t="s">
        <v>3431</v>
      </c>
      <c r="AB47" s="109" t="s">
        <v>3432</v>
      </c>
      <c r="AC47" s="109" t="s">
        <v>3433</v>
      </c>
      <c r="AD47" s="109" t="s">
        <v>3434</v>
      </c>
      <c r="AE47" s="109" t="s">
        <v>3364</v>
      </c>
      <c r="AF47" s="109" t="s">
        <v>3435</v>
      </c>
    </row>
    <row r="48" spans="1:32">
      <c r="A48" s="109" t="s">
        <v>1197</v>
      </c>
      <c r="B48" s="109" t="s">
        <v>1200</v>
      </c>
      <c r="C48" s="109" t="s">
        <v>3685</v>
      </c>
      <c r="D48" s="109" t="s">
        <v>3686</v>
      </c>
      <c r="E48" s="109" t="s">
        <v>3687</v>
      </c>
      <c r="F48" s="109" t="s">
        <v>3688</v>
      </c>
      <c r="G48" s="109" t="s">
        <v>3689</v>
      </c>
      <c r="H48" s="109" t="s">
        <v>3690</v>
      </c>
      <c r="I48" s="109" t="s">
        <v>3691</v>
      </c>
      <c r="J48" s="109" t="s">
        <v>3692</v>
      </c>
      <c r="K48" s="109" t="s">
        <v>3693</v>
      </c>
      <c r="L48" s="109" t="s">
        <v>3694</v>
      </c>
      <c r="M48" s="109" t="s">
        <v>3695</v>
      </c>
      <c r="N48" s="109" t="s">
        <v>3342</v>
      </c>
      <c r="O48" s="109" t="s">
        <v>3561</v>
      </c>
      <c r="P48" s="109" t="s">
        <v>3696</v>
      </c>
      <c r="Q48" s="109" t="s">
        <v>3331</v>
      </c>
      <c r="R48" s="109" t="s">
        <v>3332</v>
      </c>
      <c r="S48" s="109" t="s">
        <v>3697</v>
      </c>
      <c r="T48" s="109" t="s">
        <v>3698</v>
      </c>
      <c r="U48" s="109" t="s">
        <v>3699</v>
      </c>
      <c r="V48" s="109" t="s">
        <v>3700</v>
      </c>
      <c r="W48" s="109" t="s">
        <v>3701</v>
      </c>
      <c r="X48" s="109" t="s">
        <v>3702</v>
      </c>
      <c r="Y48" s="109" t="s">
        <v>3703</v>
      </c>
      <c r="Z48" s="109" t="s">
        <v>3704</v>
      </c>
      <c r="AA48" s="109" t="s">
        <v>3705</v>
      </c>
      <c r="AB48" s="109" t="s">
        <v>3706</v>
      </c>
      <c r="AC48" s="109" t="s">
        <v>3707</v>
      </c>
      <c r="AD48" s="109" t="s">
        <v>3708</v>
      </c>
      <c r="AE48" s="109" t="s">
        <v>3709</v>
      </c>
      <c r="AF48" s="109" t="s">
        <v>3710</v>
      </c>
    </row>
    <row r="49" spans="1:32">
      <c r="A49" s="109" t="s">
        <v>1197</v>
      </c>
      <c r="B49" s="109" t="s">
        <v>1205</v>
      </c>
      <c r="C49" s="109" t="s">
        <v>3619</v>
      </c>
      <c r="D49" s="109" t="s">
        <v>3711</v>
      </c>
      <c r="E49" s="109" t="s">
        <v>3712</v>
      </c>
      <c r="F49" s="109" t="s">
        <v>3713</v>
      </c>
      <c r="G49" s="109" t="s">
        <v>3462</v>
      </c>
      <c r="H49" s="109" t="s">
        <v>3714</v>
      </c>
      <c r="I49" s="109" t="s">
        <v>3715</v>
      </c>
      <c r="J49" s="109" t="s">
        <v>3408</v>
      </c>
      <c r="K49" s="109" t="s">
        <v>3716</v>
      </c>
      <c r="L49" s="109" t="s">
        <v>3717</v>
      </c>
      <c r="M49" s="109" t="s">
        <v>3718</v>
      </c>
      <c r="N49" s="109" t="s">
        <v>3642</v>
      </c>
      <c r="O49" s="109" t="s">
        <v>3719</v>
      </c>
      <c r="P49" s="109" t="s">
        <v>3720</v>
      </c>
      <c r="Q49" s="109" t="s">
        <v>3721</v>
      </c>
      <c r="R49" s="109" t="s">
        <v>3722</v>
      </c>
      <c r="S49" s="109" t="s">
        <v>3723</v>
      </c>
      <c r="T49" s="109" t="s">
        <v>3724</v>
      </c>
      <c r="U49" s="109" t="s">
        <v>3362</v>
      </c>
      <c r="V49" s="109" t="s">
        <v>3725</v>
      </c>
      <c r="W49" s="109" t="s">
        <v>3726</v>
      </c>
      <c r="X49" s="109" t="s">
        <v>3727</v>
      </c>
      <c r="Y49" s="109" t="s">
        <v>3728</v>
      </c>
      <c r="Z49" s="109" t="s">
        <v>3729</v>
      </c>
      <c r="AA49" s="109" t="s">
        <v>3588</v>
      </c>
      <c r="AB49" s="109" t="s">
        <v>3730</v>
      </c>
      <c r="AC49" s="109" t="s">
        <v>3731</v>
      </c>
      <c r="AD49" s="109" t="s">
        <v>3324</v>
      </c>
      <c r="AE49" s="109" t="s">
        <v>3732</v>
      </c>
      <c r="AF49" s="109" t="s">
        <v>3733</v>
      </c>
    </row>
    <row r="50" spans="1:32">
      <c r="A50" s="109" t="s">
        <v>1197</v>
      </c>
      <c r="B50" s="109" t="s">
        <v>1206</v>
      </c>
      <c r="C50" s="109" t="s">
        <v>3734</v>
      </c>
      <c r="D50" s="109" t="s">
        <v>3735</v>
      </c>
      <c r="E50" s="109" t="s">
        <v>3736</v>
      </c>
      <c r="F50" s="109" t="s">
        <v>3498</v>
      </c>
      <c r="G50" s="109" t="s">
        <v>3623</v>
      </c>
      <c r="H50" s="109" t="s">
        <v>3737</v>
      </c>
      <c r="I50" s="109" t="s">
        <v>3738</v>
      </c>
      <c r="J50" s="109" t="s">
        <v>3739</v>
      </c>
      <c r="K50" s="109" t="s">
        <v>3501</v>
      </c>
      <c r="L50" s="109" t="s">
        <v>3740</v>
      </c>
      <c r="M50" s="109" t="s">
        <v>3741</v>
      </c>
      <c r="N50" s="109" t="s">
        <v>3742</v>
      </c>
      <c r="O50" s="109" t="s">
        <v>3591</v>
      </c>
      <c r="P50" s="109" t="s">
        <v>3740</v>
      </c>
      <c r="Q50" s="109" t="s">
        <v>3743</v>
      </c>
      <c r="R50" s="109" t="s">
        <v>3744</v>
      </c>
      <c r="S50" s="109" t="s">
        <v>3745</v>
      </c>
      <c r="T50" s="109" t="s">
        <v>3746</v>
      </c>
      <c r="U50" s="109" t="s">
        <v>3747</v>
      </c>
      <c r="V50" s="109" t="s">
        <v>3748</v>
      </c>
      <c r="W50" s="109" t="s">
        <v>3749</v>
      </c>
      <c r="X50" s="109" t="s">
        <v>3750</v>
      </c>
      <c r="Y50" s="109" t="s">
        <v>3751</v>
      </c>
      <c r="Z50" s="109" t="s">
        <v>3486</v>
      </c>
      <c r="AA50" s="109" t="s">
        <v>3752</v>
      </c>
      <c r="AB50" s="109" t="s">
        <v>3753</v>
      </c>
      <c r="AC50" s="109" t="s">
        <v>3754</v>
      </c>
      <c r="AD50" s="109" t="s">
        <v>3445</v>
      </c>
      <c r="AE50" s="109" t="s">
        <v>3755</v>
      </c>
      <c r="AF50" s="109" t="s">
        <v>3580</v>
      </c>
    </row>
    <row r="51" spans="1:32">
      <c r="A51" s="109" t="s">
        <v>1136</v>
      </c>
      <c r="B51" s="109" t="s">
        <v>1148</v>
      </c>
      <c r="C51" s="109" t="s">
        <v>3106</v>
      </c>
      <c r="D51" s="109" t="s">
        <v>2960</v>
      </c>
      <c r="E51" s="109" t="s">
        <v>2540</v>
      </c>
      <c r="F51" s="109" t="s">
        <v>3103</v>
      </c>
      <c r="G51" s="109" t="s">
        <v>2563</v>
      </c>
      <c r="H51" s="109" t="s">
        <v>3103</v>
      </c>
      <c r="I51" s="109" t="s">
        <v>2563</v>
      </c>
      <c r="J51" s="109" t="s">
        <v>3109</v>
      </c>
      <c r="K51" s="109" t="s">
        <v>2540</v>
      </c>
      <c r="L51" s="109" t="s">
        <v>2965</v>
      </c>
      <c r="M51" s="109" t="s">
        <v>2540</v>
      </c>
      <c r="N51" s="109" t="s">
        <v>3104</v>
      </c>
      <c r="O51" s="109" t="s">
        <v>3106</v>
      </c>
      <c r="P51" s="109" t="s">
        <v>3105</v>
      </c>
      <c r="Q51" s="109" t="s">
        <v>2962</v>
      </c>
      <c r="R51" s="109" t="s">
        <v>2963</v>
      </c>
      <c r="S51" s="109" t="s">
        <v>2587</v>
      </c>
      <c r="T51" s="109" t="s">
        <v>3105</v>
      </c>
      <c r="U51" s="109" t="s">
        <v>2581</v>
      </c>
      <c r="V51" s="109" t="s">
        <v>3104</v>
      </c>
      <c r="W51" s="109" t="s">
        <v>2587</v>
      </c>
      <c r="X51" s="109" t="s">
        <v>2961</v>
      </c>
      <c r="Y51" s="109" t="s">
        <v>2962</v>
      </c>
      <c r="Z51" s="109" t="s">
        <v>3103</v>
      </c>
    </row>
    <row r="52" spans="1:32">
      <c r="A52" s="109" t="s">
        <v>1136</v>
      </c>
      <c r="B52" s="109" t="s">
        <v>1149</v>
      </c>
      <c r="C52" s="109" t="s">
        <v>2563</v>
      </c>
      <c r="D52" s="109" t="s">
        <v>2963</v>
      </c>
      <c r="E52" s="109" t="s">
        <v>2563</v>
      </c>
      <c r="F52" s="109" t="s">
        <v>2959</v>
      </c>
      <c r="G52" s="109" t="s">
        <v>2964</v>
      </c>
      <c r="H52" s="109" t="s">
        <v>2958</v>
      </c>
      <c r="I52" s="109" t="s">
        <v>2539</v>
      </c>
      <c r="J52" s="109" t="s">
        <v>3107</v>
      </c>
      <c r="K52" s="109" t="s">
        <v>2563</v>
      </c>
      <c r="L52" s="109" t="s">
        <v>2958</v>
      </c>
      <c r="M52" s="109" t="s">
        <v>2540</v>
      </c>
      <c r="N52" s="109" t="s">
        <v>3107</v>
      </c>
      <c r="O52" s="109" t="s">
        <v>2540</v>
      </c>
      <c r="P52" s="109" t="s">
        <v>2958</v>
      </c>
      <c r="Q52" s="109" t="s">
        <v>3106</v>
      </c>
      <c r="R52" s="109" t="s">
        <v>2958</v>
      </c>
      <c r="S52" s="109" t="s">
        <v>3106</v>
      </c>
      <c r="T52" s="109" t="s">
        <v>2959</v>
      </c>
      <c r="U52" s="109" t="s">
        <v>2540</v>
      </c>
      <c r="V52" s="109" t="s">
        <v>2963</v>
      </c>
      <c r="W52" s="109" t="s">
        <v>2540</v>
      </c>
      <c r="X52" s="109" t="s">
        <v>3105</v>
      </c>
    </row>
    <row r="53" spans="1:32">
      <c r="A53" s="109" t="s">
        <v>1136</v>
      </c>
      <c r="B53" s="109" t="s">
        <v>1150</v>
      </c>
      <c r="C53" s="109" t="s">
        <v>2581</v>
      </c>
      <c r="D53" s="109" t="s">
        <v>3105</v>
      </c>
      <c r="E53" s="109" t="s">
        <v>2581</v>
      </c>
      <c r="F53" s="109" t="s">
        <v>2963</v>
      </c>
      <c r="G53" s="109" t="s">
        <v>2587</v>
      </c>
      <c r="H53" s="109" t="s">
        <v>2959</v>
      </c>
      <c r="I53" s="109" t="s">
        <v>2962</v>
      </c>
      <c r="J53" s="109" t="s">
        <v>2958</v>
      </c>
      <c r="K53" s="109" t="s">
        <v>2581</v>
      </c>
      <c r="L53" s="109" t="s">
        <v>2959</v>
      </c>
      <c r="M53" s="109" t="s">
        <v>2962</v>
      </c>
      <c r="N53" s="109" t="s">
        <v>3107</v>
      </c>
      <c r="O53" s="109" t="s">
        <v>2581</v>
      </c>
      <c r="P53" s="109" t="s">
        <v>2958</v>
      </c>
      <c r="Q53" s="109" t="s">
        <v>2571</v>
      </c>
      <c r="R53" s="109" t="s">
        <v>2958</v>
      </c>
      <c r="S53" s="109" t="s">
        <v>2564</v>
      </c>
      <c r="T53" s="109" t="s">
        <v>2959</v>
      </c>
      <c r="U53" s="109" t="s">
        <v>2564</v>
      </c>
      <c r="V53" s="109" t="s">
        <v>2963</v>
      </c>
      <c r="W53" s="109" t="s">
        <v>2571</v>
      </c>
      <c r="X53" s="109" t="s">
        <v>2963</v>
      </c>
      <c r="Y53" s="109" t="s">
        <v>2571</v>
      </c>
      <c r="Z53" s="109" t="s">
        <v>3105</v>
      </c>
    </row>
  </sheetData>
  <autoFilter ref="A1:AF1" xr:uid="{B905E540-4DC6-48BE-9AAB-368711F68BF5}">
    <filterColumn colId="2" showButton="0"/>
    <filterColumn colId="4" showButton="0"/>
    <filterColumn colId="6" showButton="0"/>
    <filterColumn colId="8" showButton="0"/>
    <filterColumn colId="10" showButton="0"/>
    <filterColumn colId="12" showButton="0"/>
    <filterColumn colId="14" showButton="0"/>
    <filterColumn colId="16" showButton="0"/>
    <filterColumn colId="18" showButton="0"/>
    <filterColumn colId="20" showButton="0"/>
    <filterColumn colId="22" showButton="0"/>
    <filterColumn colId="24" showButton="0"/>
    <filterColumn colId="26" showButton="0"/>
    <filterColumn colId="28" showButton="0"/>
    <filterColumn colId="30" showButton="0"/>
  </autoFilter>
  <mergeCells count="15">
    <mergeCell ref="M1:N1"/>
    <mergeCell ref="C1:D1"/>
    <mergeCell ref="E1:F1"/>
    <mergeCell ref="G1:H1"/>
    <mergeCell ref="I1:J1"/>
    <mergeCell ref="K1:L1"/>
    <mergeCell ref="AA1:AB1"/>
    <mergeCell ref="AC1:AD1"/>
    <mergeCell ref="AE1:AF1"/>
    <mergeCell ref="O1:P1"/>
    <mergeCell ref="Q1:R1"/>
    <mergeCell ref="S1:T1"/>
    <mergeCell ref="U1:V1"/>
    <mergeCell ref="W1:X1"/>
    <mergeCell ref="Y1:Z1"/>
  </mergeCells>
  <conditionalFormatting sqref="B1:B1048576">
    <cfRule type="duplicateValues" dxfId="9" priority="1"/>
    <cfRule type="duplicateValues" dxfId="8" priority="2"/>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58960-3E15-4562-B96D-7F97659DF5A7}">
  <sheetPr codeName="Sheet18">
    <tabColor rgb="FFFF0000"/>
  </sheetPr>
  <dimension ref="A1:E53"/>
  <sheetViews>
    <sheetView workbookViewId="0">
      <pane xSplit="2" ySplit="1" topLeftCell="C2" activePane="bottomRight" state="frozen"/>
      <selection pane="topRight" activeCell="C1" sqref="C1"/>
      <selection pane="bottomLeft" activeCell="A2" sqref="A2"/>
      <selection pane="bottomRight" activeCell="C51" sqref="C51:C53"/>
    </sheetView>
  </sheetViews>
  <sheetFormatPr baseColWidth="10" defaultColWidth="8.83203125" defaultRowHeight="13"/>
  <cols>
    <col min="1" max="1" width="15.83203125" style="109" bestFit="1" customWidth="1"/>
    <col min="2" max="2" width="21.33203125" style="109" bestFit="1" customWidth="1"/>
    <col min="3" max="3" width="11.1640625" style="109" bestFit="1" customWidth="1"/>
    <col min="4" max="4" width="12.5" style="109" bestFit="1" customWidth="1"/>
    <col min="5" max="5" width="18.33203125" style="109" bestFit="1" customWidth="1"/>
  </cols>
  <sheetData>
    <row r="1" spans="1:5" ht="16">
      <c r="A1" s="110" t="s">
        <v>338</v>
      </c>
      <c r="B1" s="110" t="s">
        <v>412</v>
      </c>
      <c r="C1" s="245" t="s">
        <v>413</v>
      </c>
      <c r="D1" s="245" t="s">
        <v>414</v>
      </c>
      <c r="E1" s="245" t="s">
        <v>415</v>
      </c>
    </row>
    <row r="2" spans="1:5">
      <c r="A2" s="109" t="s">
        <v>790</v>
      </c>
      <c r="B2" s="109" t="s">
        <v>818</v>
      </c>
      <c r="C2" s="109">
        <f>VLOOKUP(B2,'NR CIQ'!I:AN,32,0)</f>
        <v>35000</v>
      </c>
      <c r="D2" s="109">
        <f>VLOOKUP(B2,'NR CIQ'!I:U,13,0)*10</f>
        <v>100</v>
      </c>
      <c r="E2" s="109">
        <v>1200</v>
      </c>
    </row>
    <row r="3" spans="1:5">
      <c r="A3" s="109" t="s">
        <v>790</v>
      </c>
      <c r="B3" s="109" t="s">
        <v>823</v>
      </c>
      <c r="C3" s="109">
        <f>VLOOKUP(B3,'NR CIQ'!I:AN,32,0)</f>
        <v>35000</v>
      </c>
      <c r="D3" s="109">
        <f>VLOOKUP(B3,'NR CIQ'!I:U,13,0)*10</f>
        <v>1300</v>
      </c>
      <c r="E3" s="109">
        <v>1200</v>
      </c>
    </row>
    <row r="4" spans="1:5">
      <c r="A4" s="109" t="s">
        <v>790</v>
      </c>
      <c r="B4" s="109" t="s">
        <v>825</v>
      </c>
      <c r="C4" s="109">
        <f>VLOOKUP(B4,'NR CIQ'!I:AN,32,0)</f>
        <v>35000</v>
      </c>
      <c r="D4" s="109">
        <f>VLOOKUP(B4,'NR CIQ'!I:U,13,0)*10</f>
        <v>2700</v>
      </c>
      <c r="E4" s="109">
        <v>1200</v>
      </c>
    </row>
    <row r="5" spans="1:5">
      <c r="A5" s="109" t="s">
        <v>790</v>
      </c>
      <c r="B5" s="109" t="s">
        <v>827</v>
      </c>
      <c r="C5" s="109">
        <f>VLOOKUP(B5,'NR CIQ'!I:AN,32,0)</f>
        <v>35000</v>
      </c>
      <c r="D5" s="109">
        <f>VLOOKUP(B5,'NR CIQ'!I:U,13,0)*10</f>
        <v>800</v>
      </c>
      <c r="E5" s="109">
        <v>1200</v>
      </c>
    </row>
    <row r="6" spans="1:5">
      <c r="A6" s="109" t="s">
        <v>790</v>
      </c>
      <c r="B6" s="109" t="s">
        <v>832</v>
      </c>
      <c r="C6" s="109">
        <f>VLOOKUP(B6,'NR CIQ'!I:AN,32,0)</f>
        <v>35000</v>
      </c>
      <c r="D6" s="109">
        <f>VLOOKUP(B6,'NR CIQ'!I:U,13,0)*10</f>
        <v>2000</v>
      </c>
      <c r="E6" s="109">
        <v>1200</v>
      </c>
    </row>
    <row r="7" spans="1:5">
      <c r="A7" s="109" t="s">
        <v>790</v>
      </c>
      <c r="B7" s="109" t="s">
        <v>834</v>
      </c>
      <c r="C7" s="109">
        <f>VLOOKUP(B7,'NR CIQ'!I:AN,32,0)</f>
        <v>35000</v>
      </c>
      <c r="D7" s="109">
        <f>VLOOKUP(B7,'NR CIQ'!I:U,13,0)*10</f>
        <v>3200</v>
      </c>
      <c r="E7" s="109">
        <v>1200</v>
      </c>
    </row>
    <row r="8" spans="1:5">
      <c r="A8" s="109" t="s">
        <v>869</v>
      </c>
      <c r="B8" s="109" t="s">
        <v>885</v>
      </c>
      <c r="C8" s="109">
        <f>VLOOKUP(B8,'NR CIQ'!I:AN,32,0)</f>
        <v>35000</v>
      </c>
      <c r="D8" s="109">
        <f>VLOOKUP(B8,'NR CIQ'!I:U,13,0)*10</f>
        <v>500</v>
      </c>
      <c r="E8" s="109">
        <v>1200</v>
      </c>
    </row>
    <row r="9" spans="1:5">
      <c r="A9" s="109" t="s">
        <v>869</v>
      </c>
      <c r="B9" s="109" t="s">
        <v>887</v>
      </c>
      <c r="C9" s="109">
        <f>VLOOKUP(B9,'NR CIQ'!I:AN,32,0)</f>
        <v>35000</v>
      </c>
      <c r="D9" s="109">
        <f>VLOOKUP(B9,'NR CIQ'!I:U,13,0)*10</f>
        <v>1700</v>
      </c>
      <c r="E9" s="109">
        <v>1200</v>
      </c>
    </row>
    <row r="10" spans="1:5">
      <c r="A10" s="109" t="s">
        <v>869</v>
      </c>
      <c r="B10" s="109" t="s">
        <v>888</v>
      </c>
      <c r="C10" s="109">
        <f>VLOOKUP(B10,'NR CIQ'!I:AN,32,0)</f>
        <v>35000</v>
      </c>
      <c r="D10" s="109">
        <f>VLOOKUP(B10,'NR CIQ'!I:U,13,0)*10</f>
        <v>2900</v>
      </c>
      <c r="E10" s="109">
        <v>1200</v>
      </c>
    </row>
    <row r="11" spans="1:5">
      <c r="A11" s="109" t="s">
        <v>869</v>
      </c>
      <c r="B11" s="109" t="s">
        <v>889</v>
      </c>
      <c r="C11" s="109">
        <f>VLOOKUP(B11,'NR CIQ'!I:AN,32,0)</f>
        <v>35000</v>
      </c>
      <c r="D11" s="109">
        <f>VLOOKUP(B11,'NR CIQ'!I:U,13,0)*10</f>
        <v>1100</v>
      </c>
      <c r="E11" s="109">
        <v>1200</v>
      </c>
    </row>
    <row r="12" spans="1:5">
      <c r="A12" s="109" t="s">
        <v>869</v>
      </c>
      <c r="B12" s="109" t="s">
        <v>890</v>
      </c>
      <c r="C12" s="109">
        <f>VLOOKUP(B12,'NR CIQ'!I:AN,32,0)</f>
        <v>35000</v>
      </c>
      <c r="D12" s="109">
        <f>VLOOKUP(B12,'NR CIQ'!I:U,13,0)*10</f>
        <v>2300</v>
      </c>
      <c r="E12" s="109">
        <v>1200</v>
      </c>
    </row>
    <row r="13" spans="1:5">
      <c r="A13" s="109" t="s">
        <v>869</v>
      </c>
      <c r="B13" s="109" t="s">
        <v>891</v>
      </c>
      <c r="C13" s="109">
        <f>VLOOKUP(B13,'NR CIQ'!I:AN,32,0)</f>
        <v>35000</v>
      </c>
      <c r="D13" s="109">
        <f>VLOOKUP(B13,'NR CIQ'!I:U,13,0)*10</f>
        <v>3500</v>
      </c>
      <c r="E13" s="109">
        <v>1200</v>
      </c>
    </row>
    <row r="14" spans="1:5">
      <c r="A14" s="109" t="s">
        <v>932</v>
      </c>
      <c r="B14" s="109" t="s">
        <v>943</v>
      </c>
      <c r="C14" s="109">
        <f>VLOOKUP(B14,'NR CIQ'!I:AN,32,0)</f>
        <v>35000</v>
      </c>
      <c r="D14" s="109">
        <f>VLOOKUP(B14,'NR CIQ'!I:U,13,0)*10</f>
        <v>900</v>
      </c>
      <c r="E14" s="109">
        <v>1200</v>
      </c>
    </row>
    <row r="15" spans="1:5">
      <c r="A15" s="109" t="s">
        <v>932</v>
      </c>
      <c r="B15" s="109" t="s">
        <v>944</v>
      </c>
      <c r="C15" s="109">
        <f>VLOOKUP(B15,'NR CIQ'!I:AN,32,0)</f>
        <v>35000</v>
      </c>
      <c r="D15" s="109">
        <f>VLOOKUP(B15,'NR CIQ'!I:U,13,0)*10</f>
        <v>2100</v>
      </c>
      <c r="E15" s="109">
        <v>1200</v>
      </c>
    </row>
    <row r="16" spans="1:5">
      <c r="A16" s="109" t="s">
        <v>932</v>
      </c>
      <c r="B16" s="109" t="s">
        <v>945</v>
      </c>
      <c r="C16" s="109">
        <f>VLOOKUP(B16,'NR CIQ'!I:AN,32,0)</f>
        <v>35000</v>
      </c>
      <c r="D16" s="109">
        <f>VLOOKUP(B16,'NR CIQ'!I:U,13,0)*10</f>
        <v>3200</v>
      </c>
      <c r="E16" s="109">
        <v>1200</v>
      </c>
    </row>
    <row r="17" spans="1:5">
      <c r="A17" s="109" t="s">
        <v>932</v>
      </c>
      <c r="B17" s="109" t="s">
        <v>946</v>
      </c>
      <c r="C17" s="109">
        <f>VLOOKUP(B17,'NR CIQ'!I:AN,32,0)</f>
        <v>35000</v>
      </c>
      <c r="D17" s="109">
        <f>VLOOKUP(B17,'NR CIQ'!I:U,13,0)*10</f>
        <v>900</v>
      </c>
      <c r="E17" s="109">
        <v>1200</v>
      </c>
    </row>
    <row r="18" spans="1:5">
      <c r="A18" s="109" t="s">
        <v>932</v>
      </c>
      <c r="B18" s="109" t="s">
        <v>947</v>
      </c>
      <c r="C18" s="109">
        <f>VLOOKUP(B18,'NR CIQ'!I:AN,32,0)</f>
        <v>35000</v>
      </c>
      <c r="D18" s="109">
        <f>VLOOKUP(B18,'NR CIQ'!I:U,13,0)*10</f>
        <v>2100</v>
      </c>
      <c r="E18" s="109">
        <v>1200</v>
      </c>
    </row>
    <row r="19" spans="1:5">
      <c r="A19" s="109" t="s">
        <v>932</v>
      </c>
      <c r="B19" s="109" t="s">
        <v>948</v>
      </c>
      <c r="C19" s="109">
        <f>VLOOKUP(B19,'NR CIQ'!I:AN,32,0)</f>
        <v>35000</v>
      </c>
      <c r="D19" s="109">
        <f>VLOOKUP(B19,'NR CIQ'!I:U,13,0)*10</f>
        <v>3200</v>
      </c>
      <c r="E19" s="109">
        <v>1200</v>
      </c>
    </row>
    <row r="20" spans="1:5">
      <c r="A20" s="109" t="s">
        <v>1076</v>
      </c>
      <c r="B20" s="109" t="s">
        <v>1087</v>
      </c>
      <c r="C20" s="109">
        <f>VLOOKUP(B20,'NR CIQ'!I:AN,32,0)</f>
        <v>15000</v>
      </c>
      <c r="D20" s="109">
        <f>VLOOKUP(B20,'NR CIQ'!I:U,13,0)*10</f>
        <v>1100</v>
      </c>
      <c r="E20" s="109">
        <v>1200</v>
      </c>
    </row>
    <row r="21" spans="1:5">
      <c r="A21" s="109" t="s">
        <v>1076</v>
      </c>
      <c r="B21" s="109" t="s">
        <v>1094</v>
      </c>
      <c r="C21" s="109">
        <f>VLOOKUP(B21,'NR CIQ'!I:AN,32,0)</f>
        <v>15000</v>
      </c>
      <c r="D21" s="109">
        <f>VLOOKUP(B21,'NR CIQ'!I:U,13,0)*10</f>
        <v>3300</v>
      </c>
      <c r="E21" s="109">
        <v>1200</v>
      </c>
    </row>
    <row r="22" spans="1:5">
      <c r="A22" s="109" t="s">
        <v>1076</v>
      </c>
      <c r="B22" s="109" t="s">
        <v>1096</v>
      </c>
      <c r="C22" s="109">
        <f>VLOOKUP(B22,'NR CIQ'!I:AN,32,0)</f>
        <v>35000</v>
      </c>
      <c r="D22" s="109">
        <f>VLOOKUP(B22,'NR CIQ'!I:U,13,0)*10</f>
        <v>450</v>
      </c>
      <c r="E22" s="109">
        <v>1200</v>
      </c>
    </row>
    <row r="23" spans="1:5">
      <c r="A23" s="109" t="s">
        <v>1076</v>
      </c>
      <c r="B23" s="109" t="s">
        <v>1097</v>
      </c>
      <c r="C23" s="109">
        <f>VLOOKUP(B23,'NR CIQ'!I:AN,32,0)</f>
        <v>15000</v>
      </c>
      <c r="D23" s="109">
        <f>VLOOKUP(B23,'NR CIQ'!I:U,13,0)*10</f>
        <v>450</v>
      </c>
      <c r="E23" s="109">
        <v>1200</v>
      </c>
    </row>
    <row r="24" spans="1:5">
      <c r="A24" s="109" t="s">
        <v>1076</v>
      </c>
      <c r="B24" s="109" t="s">
        <v>1098</v>
      </c>
      <c r="C24" s="109">
        <f>VLOOKUP(B24,'NR CIQ'!I:AN,32,0)</f>
        <v>15000</v>
      </c>
      <c r="D24" s="109">
        <f>VLOOKUP(B24,'NR CIQ'!I:U,13,0)*10</f>
        <v>550</v>
      </c>
      <c r="E24" s="109">
        <v>1200</v>
      </c>
    </row>
    <row r="25" spans="1:5">
      <c r="A25" s="109" t="s">
        <v>1076</v>
      </c>
      <c r="B25" s="109" t="s">
        <v>1099</v>
      </c>
      <c r="C25" s="109">
        <f>VLOOKUP(B25,'NR CIQ'!I:AN,32,0)</f>
        <v>15000</v>
      </c>
      <c r="D25" s="109">
        <f>VLOOKUP(B25,'NR CIQ'!I:U,13,0)*10</f>
        <v>1900</v>
      </c>
      <c r="E25" s="109">
        <v>1200</v>
      </c>
    </row>
    <row r="26" spans="1:5">
      <c r="A26" s="109" t="s">
        <v>1100</v>
      </c>
      <c r="B26" s="109" t="s">
        <v>1106</v>
      </c>
      <c r="C26" s="109">
        <f>VLOOKUP(B26,'NR CIQ'!I:AN,32,0)</f>
        <v>15000</v>
      </c>
      <c r="D26" s="109">
        <f>VLOOKUP(B26,'NR CIQ'!I:U,13,0)*10</f>
        <v>1400</v>
      </c>
      <c r="E26" s="109">
        <v>1200</v>
      </c>
    </row>
    <row r="27" spans="1:5">
      <c r="A27" s="109" t="s">
        <v>1100</v>
      </c>
      <c r="B27" s="109" t="s">
        <v>1107</v>
      </c>
      <c r="C27" s="109">
        <f>VLOOKUP(B27,'NR CIQ'!I:AN,32,0)</f>
        <v>15000</v>
      </c>
      <c r="D27" s="109">
        <f>VLOOKUP(B27,'NR CIQ'!I:U,13,0)*10</f>
        <v>2550</v>
      </c>
      <c r="E27" s="109">
        <v>1200</v>
      </c>
    </row>
    <row r="28" spans="1:5">
      <c r="A28" s="109" t="s">
        <v>1100</v>
      </c>
      <c r="B28" s="109" t="s">
        <v>1108</v>
      </c>
      <c r="C28" s="109">
        <f>VLOOKUP(B28,'NR CIQ'!I:AN,32,0)</f>
        <v>35000</v>
      </c>
      <c r="D28" s="109">
        <f>VLOOKUP(B28,'NR CIQ'!I:U,13,0)*10</f>
        <v>550</v>
      </c>
      <c r="E28" s="109">
        <v>1200</v>
      </c>
    </row>
    <row r="29" spans="1:5">
      <c r="A29" s="109" t="s">
        <v>1100</v>
      </c>
      <c r="B29" s="109" t="s">
        <v>1109</v>
      </c>
      <c r="C29" s="109">
        <f>VLOOKUP(B29,'NR CIQ'!I:AN,32,0)</f>
        <v>15000</v>
      </c>
      <c r="D29" s="109">
        <f>VLOOKUP(B29,'NR CIQ'!I:U,13,0)*10</f>
        <v>550</v>
      </c>
      <c r="E29" s="109">
        <v>1200</v>
      </c>
    </row>
    <row r="30" spans="1:5">
      <c r="A30" s="109" t="s">
        <v>1100</v>
      </c>
      <c r="B30" s="109" t="s">
        <v>1110</v>
      </c>
      <c r="C30" s="109">
        <f>VLOOKUP(B30,'NR CIQ'!I:AN,32,0)</f>
        <v>15000</v>
      </c>
      <c r="D30" s="109">
        <f>VLOOKUP(B30,'NR CIQ'!I:U,13,0)*10</f>
        <v>1150</v>
      </c>
      <c r="E30" s="109">
        <v>1200</v>
      </c>
    </row>
    <row r="31" spans="1:5">
      <c r="A31" s="109" t="s">
        <v>1100</v>
      </c>
      <c r="B31" s="109" t="s">
        <v>1111</v>
      </c>
      <c r="C31" s="109">
        <f>VLOOKUP(B31,'NR CIQ'!I:AN,32,0)</f>
        <v>15000</v>
      </c>
      <c r="D31" s="109">
        <f>VLOOKUP(B31,'NR CIQ'!I:U,13,0)*10</f>
        <v>3200</v>
      </c>
      <c r="E31" s="109">
        <v>1200</v>
      </c>
    </row>
    <row r="32" spans="1:5">
      <c r="A32" s="109" t="s">
        <v>1113</v>
      </c>
      <c r="B32" s="109" t="s">
        <v>1124</v>
      </c>
      <c r="C32" s="109">
        <f>VLOOKUP(B32,'NR CIQ'!I:AN,32,0)</f>
        <v>35000</v>
      </c>
      <c r="D32" s="109">
        <f>VLOOKUP(B32,'NR CIQ'!I:U,13,0)*10</f>
        <v>450</v>
      </c>
      <c r="E32" s="109">
        <v>1200</v>
      </c>
    </row>
    <row r="33" spans="1:5">
      <c r="A33" s="109" t="s">
        <v>1113</v>
      </c>
      <c r="B33" s="109" t="s">
        <v>1125</v>
      </c>
      <c r="C33" s="109">
        <f>VLOOKUP(B33,'NR CIQ'!I:AN,32,0)</f>
        <v>35000</v>
      </c>
      <c r="D33" s="109">
        <f>VLOOKUP(B33,'NR CIQ'!I:U,13,0)*10</f>
        <v>2050</v>
      </c>
      <c r="E33" s="109">
        <v>1200</v>
      </c>
    </row>
    <row r="34" spans="1:5">
      <c r="A34" s="109" t="s">
        <v>1113</v>
      </c>
      <c r="B34" s="109" t="s">
        <v>1126</v>
      </c>
      <c r="C34" s="109">
        <f>VLOOKUP(B34,'NR CIQ'!I:AN,32,0)</f>
        <v>15000</v>
      </c>
      <c r="D34" s="109">
        <f>VLOOKUP(B34,'NR CIQ'!I:U,13,0)*10</f>
        <v>450</v>
      </c>
      <c r="E34" s="109">
        <v>1200</v>
      </c>
    </row>
    <row r="35" spans="1:5">
      <c r="A35" s="109" t="s">
        <v>1113</v>
      </c>
      <c r="B35" s="109" t="s">
        <v>1127</v>
      </c>
      <c r="C35" s="109">
        <f>VLOOKUP(B35,'NR CIQ'!I:AN,32,0)</f>
        <v>15000</v>
      </c>
      <c r="D35" s="109">
        <f>VLOOKUP(B35,'NR CIQ'!I:U,13,0)*10</f>
        <v>2050</v>
      </c>
      <c r="E35" s="109">
        <v>1200</v>
      </c>
    </row>
    <row r="36" spans="1:5">
      <c r="A36" s="109" t="s">
        <v>1113</v>
      </c>
      <c r="B36" s="109" t="s">
        <v>1128</v>
      </c>
      <c r="C36" s="109">
        <f>VLOOKUP(B36,'NR CIQ'!I:AN,32,0)</f>
        <v>35000</v>
      </c>
      <c r="D36" s="109">
        <f>VLOOKUP(B36,'NR CIQ'!I:U,13,0)*10</f>
        <v>1950</v>
      </c>
      <c r="E36" s="109">
        <v>1200</v>
      </c>
    </row>
    <row r="37" spans="1:5">
      <c r="A37" s="109" t="s">
        <v>1113</v>
      </c>
      <c r="B37" s="109" t="s">
        <v>1129</v>
      </c>
      <c r="C37" s="109">
        <f>VLOOKUP(B37,'NR CIQ'!I:AN,32,0)</f>
        <v>35000</v>
      </c>
      <c r="D37" s="109">
        <f>VLOOKUP(B37,'NR CIQ'!I:U,13,0)*10</f>
        <v>3450</v>
      </c>
      <c r="E37" s="109">
        <v>1200</v>
      </c>
    </row>
    <row r="38" spans="1:5">
      <c r="A38" s="109" t="s">
        <v>1113</v>
      </c>
      <c r="B38" s="109" t="s">
        <v>1130</v>
      </c>
      <c r="C38" s="109">
        <f>VLOOKUP(B38,'NR CIQ'!I:AN,32,0)</f>
        <v>15000</v>
      </c>
      <c r="D38" s="109">
        <f>VLOOKUP(B38,'NR CIQ'!I:U,13,0)*10</f>
        <v>900</v>
      </c>
      <c r="E38" s="109">
        <v>1200</v>
      </c>
    </row>
    <row r="39" spans="1:5">
      <c r="A39" s="109" t="s">
        <v>1113</v>
      </c>
      <c r="B39" s="109" t="s">
        <v>1131</v>
      </c>
      <c r="C39" s="109">
        <f>VLOOKUP(B39,'NR CIQ'!I:AN,32,0)</f>
        <v>15000</v>
      </c>
      <c r="D39" s="109">
        <f>VLOOKUP(B39,'NR CIQ'!I:U,13,0)*10</f>
        <v>1950</v>
      </c>
      <c r="E39" s="109">
        <v>1200</v>
      </c>
    </row>
    <row r="40" spans="1:5">
      <c r="A40" s="109" t="s">
        <v>1113</v>
      </c>
      <c r="B40" s="109" t="s">
        <v>1132</v>
      </c>
      <c r="C40" s="109">
        <f>VLOOKUP(B40,'NR CIQ'!I:AN,32,0)</f>
        <v>35000</v>
      </c>
      <c r="D40" s="109">
        <f>VLOOKUP(B40,'NR CIQ'!I:U,13,0)*10</f>
        <v>1500</v>
      </c>
      <c r="E40" s="109">
        <v>1200</v>
      </c>
    </row>
    <row r="41" spans="1:5">
      <c r="A41" s="109" t="s">
        <v>1113</v>
      </c>
      <c r="B41" s="109" t="s">
        <v>1133</v>
      </c>
      <c r="C41" s="109">
        <f>VLOOKUP(B41,'NR CIQ'!I:AN,32,0)</f>
        <v>35000</v>
      </c>
      <c r="D41" s="109">
        <f>VLOOKUP(B41,'NR CIQ'!I:U,13,0)*10</f>
        <v>2850</v>
      </c>
      <c r="E41" s="109">
        <v>1200</v>
      </c>
    </row>
    <row r="42" spans="1:5">
      <c r="A42" s="109" t="s">
        <v>1113</v>
      </c>
      <c r="B42" s="109" t="s">
        <v>1134</v>
      </c>
      <c r="C42" s="109">
        <f>VLOOKUP(B42,'NR CIQ'!I:AN,32,0)</f>
        <v>15000</v>
      </c>
      <c r="D42" s="109">
        <f>VLOOKUP(B42,'NR CIQ'!I:U,13,0)*10</f>
        <v>400</v>
      </c>
      <c r="E42" s="109">
        <v>1200</v>
      </c>
    </row>
    <row r="43" spans="1:5">
      <c r="A43" s="109" t="s">
        <v>1113</v>
      </c>
      <c r="B43" s="109" t="s">
        <v>1135</v>
      </c>
      <c r="C43" s="109">
        <f>VLOOKUP(B43,'NR CIQ'!I:AN,32,0)</f>
        <v>15000</v>
      </c>
      <c r="D43" s="109">
        <f>VLOOKUP(B43,'NR CIQ'!I:U,13,0)*10</f>
        <v>2850</v>
      </c>
      <c r="E43" s="109">
        <v>1200</v>
      </c>
    </row>
    <row r="44" spans="1:5">
      <c r="A44" s="109" t="s">
        <v>1176</v>
      </c>
      <c r="B44" s="109" t="s">
        <v>1192</v>
      </c>
      <c r="C44" s="109">
        <f>VLOOKUP(B44,'NR CIQ'!I:AN,32,0)</f>
        <v>35000</v>
      </c>
      <c r="D44" s="109">
        <f>VLOOKUP(B44,'NR CIQ'!I:U,13,0)*10</f>
        <v>550</v>
      </c>
      <c r="E44" s="109">
        <v>1200</v>
      </c>
    </row>
    <row r="45" spans="1:5">
      <c r="A45" s="109" t="s">
        <v>1176</v>
      </c>
      <c r="B45" s="109" t="s">
        <v>1194</v>
      </c>
      <c r="C45" s="109">
        <f>VLOOKUP(B45,'NR CIQ'!I:AN,32,0)</f>
        <v>35000</v>
      </c>
      <c r="D45" s="109">
        <f>VLOOKUP(B45,'NR CIQ'!I:U,13,0)*10</f>
        <v>1800</v>
      </c>
      <c r="E45" s="109">
        <v>1200</v>
      </c>
    </row>
    <row r="46" spans="1:5">
      <c r="A46" s="109" t="s">
        <v>1176</v>
      </c>
      <c r="B46" s="109" t="s">
        <v>1195</v>
      </c>
      <c r="C46" s="109">
        <f>VLOOKUP(B46,'NR CIQ'!I:AN,32,0)</f>
        <v>35000</v>
      </c>
      <c r="D46" s="109">
        <f>VLOOKUP(B46,'NR CIQ'!I:U,13,0)*10</f>
        <v>3200</v>
      </c>
      <c r="E46" s="109">
        <v>1200</v>
      </c>
    </row>
    <row r="47" spans="1:5">
      <c r="A47" s="109" t="s">
        <v>1176</v>
      </c>
      <c r="B47" s="109" t="s">
        <v>1196</v>
      </c>
      <c r="C47" s="109">
        <f>VLOOKUP(B47,'NR CIQ'!I:AN,32,0)</f>
        <v>35000</v>
      </c>
      <c r="D47" s="109">
        <f>VLOOKUP(B47,'NR CIQ'!I:U,13,0)*10</f>
        <v>2500</v>
      </c>
      <c r="E47" s="109">
        <v>1200</v>
      </c>
    </row>
    <row r="48" spans="1:5">
      <c r="A48" s="109" t="s">
        <v>1197</v>
      </c>
      <c r="B48" s="109" t="s">
        <v>1200</v>
      </c>
      <c r="C48" s="109">
        <f>VLOOKUP(B48,'NR CIQ'!I:AN,32,0)</f>
        <v>15000</v>
      </c>
      <c r="D48" s="109">
        <f>VLOOKUP(B48,'NR CIQ'!I:U,13,0)*10</f>
        <v>550</v>
      </c>
      <c r="E48" s="109">
        <v>1200</v>
      </c>
    </row>
    <row r="49" spans="1:5">
      <c r="A49" s="109" t="s">
        <v>1197</v>
      </c>
      <c r="B49" s="109" t="s">
        <v>1205</v>
      </c>
      <c r="C49" s="109">
        <f>VLOOKUP(B49,'NR CIQ'!I:AN,32,0)</f>
        <v>15000</v>
      </c>
      <c r="D49" s="109">
        <f>VLOOKUP(B49,'NR CIQ'!I:U,13,0)*10</f>
        <v>1800</v>
      </c>
      <c r="E49" s="109">
        <v>1200</v>
      </c>
    </row>
    <row r="50" spans="1:5">
      <c r="A50" s="109" t="s">
        <v>1197</v>
      </c>
      <c r="B50" s="109" t="s">
        <v>1206</v>
      </c>
      <c r="C50" s="109">
        <f>VLOOKUP(B50,'NR CIQ'!I:AN,32,0)</f>
        <v>15000</v>
      </c>
      <c r="D50" s="109">
        <f>VLOOKUP(B50,'NR CIQ'!I:U,13,0)*10</f>
        <v>3200</v>
      </c>
      <c r="E50" s="109">
        <v>1200</v>
      </c>
    </row>
    <row r="51" spans="1:5">
      <c r="A51" s="109" t="s">
        <v>1136</v>
      </c>
      <c r="B51" s="109" t="s">
        <v>1148</v>
      </c>
      <c r="C51" s="109">
        <v>35000</v>
      </c>
      <c r="D51" s="109">
        <f>VLOOKUP(B51,'NR CIQ'!I:U,13,0)*10</f>
        <v>350</v>
      </c>
      <c r="E51" s="109">
        <v>1200</v>
      </c>
    </row>
    <row r="52" spans="1:5">
      <c r="A52" s="109" t="s">
        <v>1136</v>
      </c>
      <c r="B52" s="109" t="s">
        <v>1149</v>
      </c>
      <c r="C52" s="109">
        <v>35000</v>
      </c>
      <c r="D52" s="109">
        <f>VLOOKUP(B52,'NR CIQ'!I:U,13,0)*10</f>
        <v>1350</v>
      </c>
      <c r="E52" s="109">
        <v>1200</v>
      </c>
    </row>
    <row r="53" spans="1:5">
      <c r="A53" s="109" t="s">
        <v>1136</v>
      </c>
      <c r="B53" s="109" t="s">
        <v>1150</v>
      </c>
      <c r="C53" s="109">
        <v>35000</v>
      </c>
      <c r="D53" s="109">
        <f>VLOOKUP(B53,'NR CIQ'!I:U,13,0)*10</f>
        <v>2700</v>
      </c>
      <c r="E53" s="109">
        <v>1200</v>
      </c>
    </row>
  </sheetData>
  <autoFilter ref="A1:E1" xr:uid="{6FAC65A1-E02D-488D-9652-3967F100CB75}"/>
  <conditionalFormatting sqref="B1:B1048576">
    <cfRule type="duplicateValues" dxfId="7" priority="1"/>
    <cfRule type="duplicateValues" dxfId="6" priority="2"/>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359-9999-442A-99FF-FCD64BB3A2A9}">
  <sheetPr codeName="Sheet26">
    <tabColor rgb="FFFF0000"/>
  </sheetPr>
  <dimension ref="A1:AJ53"/>
  <sheetViews>
    <sheetView zoomScale="115" zoomScaleNormal="115" workbookViewId="0">
      <pane xSplit="4" ySplit="1" topLeftCell="E31" activePane="bottomRight" state="frozen"/>
      <selection pane="topRight" activeCell="E1" sqref="E1"/>
      <selection pane="bottomLeft" activeCell="A2" sqref="A2"/>
      <selection pane="bottomRight" activeCell="C54" sqref="C54:D56"/>
    </sheetView>
  </sheetViews>
  <sheetFormatPr baseColWidth="10" defaultColWidth="8.83203125" defaultRowHeight="14"/>
  <cols>
    <col min="1" max="1" width="6.83203125" style="125" bestFit="1" customWidth="1"/>
    <col min="2" max="3" width="11.1640625" style="125" bestFit="1" customWidth="1"/>
    <col min="4" max="4" width="12.83203125" style="125" bestFit="1" customWidth="1"/>
    <col min="5" max="24" width="8.83203125" style="125" bestFit="1" customWidth="1"/>
    <col min="25" max="36" width="8.83203125" style="99" bestFit="1" customWidth="1"/>
    <col min="37" max="16384" width="8.83203125" style="99"/>
  </cols>
  <sheetData>
    <row r="1" spans="1:36" s="113" customFormat="1" ht="30" customHeight="1">
      <c r="A1" s="110" t="s">
        <v>313</v>
      </c>
      <c r="B1" s="110" t="s">
        <v>373</v>
      </c>
      <c r="C1" s="110" t="s">
        <v>338</v>
      </c>
      <c r="D1" s="110" t="s">
        <v>339</v>
      </c>
      <c r="E1" s="111" t="s">
        <v>188</v>
      </c>
      <c r="F1" s="111" t="s">
        <v>297</v>
      </c>
      <c r="G1" s="111" t="s">
        <v>189</v>
      </c>
      <c r="H1" s="111" t="s">
        <v>181</v>
      </c>
      <c r="I1" s="111" t="s">
        <v>182</v>
      </c>
      <c r="J1" s="111" t="s">
        <v>183</v>
      </c>
      <c r="K1" s="111" t="s">
        <v>184</v>
      </c>
      <c r="L1" s="111" t="s">
        <v>185</v>
      </c>
      <c r="M1" s="111" t="s">
        <v>186</v>
      </c>
      <c r="N1" s="111" t="s">
        <v>187</v>
      </c>
      <c r="O1" s="111" t="s">
        <v>318</v>
      </c>
      <c r="P1" s="111" t="s">
        <v>319</v>
      </c>
      <c r="Q1" s="111" t="s">
        <v>320</v>
      </c>
      <c r="R1" s="111" t="s">
        <v>321</v>
      </c>
      <c r="S1" s="111" t="s">
        <v>322</v>
      </c>
      <c r="T1" s="111" t="s">
        <v>323</v>
      </c>
      <c r="U1" s="111" t="s">
        <v>324</v>
      </c>
      <c r="V1" s="111" t="s">
        <v>325</v>
      </c>
      <c r="W1" s="111" t="s">
        <v>326</v>
      </c>
      <c r="X1" s="111" t="s">
        <v>327</v>
      </c>
      <c r="Y1" s="246" t="s">
        <v>379</v>
      </c>
      <c r="Z1" s="112" t="s">
        <v>380</v>
      </c>
      <c r="AA1" s="112" t="s">
        <v>381</v>
      </c>
      <c r="AB1" s="112" t="s">
        <v>382</v>
      </c>
      <c r="AC1" s="112" t="s">
        <v>383</v>
      </c>
      <c r="AD1" s="112" t="s">
        <v>384</v>
      </c>
      <c r="AE1" s="112" t="s">
        <v>385</v>
      </c>
      <c r="AF1" s="112" t="s">
        <v>386</v>
      </c>
      <c r="AG1" s="112" t="s">
        <v>387</v>
      </c>
      <c r="AH1" s="112" t="s">
        <v>388</v>
      </c>
      <c r="AI1" s="112" t="s">
        <v>389</v>
      </c>
      <c r="AJ1" s="112" t="s">
        <v>390</v>
      </c>
    </row>
    <row r="2" spans="1:36">
      <c r="A2" s="125" t="s">
        <v>793</v>
      </c>
      <c r="B2" s="125" t="s">
        <v>789</v>
      </c>
      <c r="C2" s="125" t="s">
        <v>790</v>
      </c>
      <c r="D2" s="125" t="s">
        <v>818</v>
      </c>
      <c r="E2" s="125" t="s">
        <v>823</v>
      </c>
      <c r="F2" s="125" t="s">
        <v>825</v>
      </c>
    </row>
    <row r="3" spans="1:36">
      <c r="A3" s="125" t="s">
        <v>793</v>
      </c>
      <c r="B3" s="125" t="s">
        <v>789</v>
      </c>
      <c r="C3" s="125" t="s">
        <v>790</v>
      </c>
      <c r="D3" s="125" t="s">
        <v>823</v>
      </c>
      <c r="E3" s="125" t="s">
        <v>818</v>
      </c>
      <c r="F3" s="125" t="s">
        <v>825</v>
      </c>
    </row>
    <row r="4" spans="1:36">
      <c r="A4" s="125" t="s">
        <v>793</v>
      </c>
      <c r="B4" s="125" t="s">
        <v>789</v>
      </c>
      <c r="C4" s="125" t="s">
        <v>790</v>
      </c>
      <c r="D4" s="125" t="s">
        <v>825</v>
      </c>
      <c r="E4" s="125" t="s">
        <v>818</v>
      </c>
      <c r="F4" s="125" t="s">
        <v>823</v>
      </c>
    </row>
    <row r="5" spans="1:36">
      <c r="A5" s="125" t="s">
        <v>793</v>
      </c>
      <c r="B5" s="125" t="s">
        <v>789</v>
      </c>
      <c r="C5" s="125" t="s">
        <v>790</v>
      </c>
      <c r="D5" s="125" t="s">
        <v>827</v>
      </c>
      <c r="E5" s="125" t="s">
        <v>832</v>
      </c>
      <c r="F5" s="125" t="s">
        <v>834</v>
      </c>
    </row>
    <row r="6" spans="1:36">
      <c r="A6" s="125" t="s">
        <v>793</v>
      </c>
      <c r="B6" s="125" t="s">
        <v>789</v>
      </c>
      <c r="C6" s="125" t="s">
        <v>790</v>
      </c>
      <c r="D6" s="125" t="s">
        <v>832</v>
      </c>
      <c r="E6" s="125" t="s">
        <v>827</v>
      </c>
      <c r="F6" s="125" t="s">
        <v>834</v>
      </c>
    </row>
    <row r="7" spans="1:36">
      <c r="A7" s="125" t="s">
        <v>793</v>
      </c>
      <c r="B7" s="125" t="s">
        <v>789</v>
      </c>
      <c r="C7" s="125" t="s">
        <v>790</v>
      </c>
      <c r="D7" s="125" t="s">
        <v>834</v>
      </c>
      <c r="E7" s="125" t="s">
        <v>827</v>
      </c>
      <c r="F7" s="125" t="s">
        <v>832</v>
      </c>
    </row>
    <row r="8" spans="1:36">
      <c r="A8" s="125" t="s">
        <v>871</v>
      </c>
      <c r="B8" s="125" t="s">
        <v>868</v>
      </c>
      <c r="C8" s="125" t="s">
        <v>869</v>
      </c>
      <c r="D8" s="125" t="s">
        <v>885</v>
      </c>
      <c r="E8" s="125" t="s">
        <v>887</v>
      </c>
      <c r="F8" s="125" t="s">
        <v>888</v>
      </c>
    </row>
    <row r="9" spans="1:36">
      <c r="A9" s="125" t="s">
        <v>871</v>
      </c>
      <c r="B9" s="125" t="s">
        <v>868</v>
      </c>
      <c r="C9" s="125" t="s">
        <v>869</v>
      </c>
      <c r="D9" s="125" t="s">
        <v>887</v>
      </c>
      <c r="E9" s="125" t="s">
        <v>885</v>
      </c>
      <c r="F9" s="125" t="s">
        <v>888</v>
      </c>
    </row>
    <row r="10" spans="1:36">
      <c r="A10" s="125" t="s">
        <v>871</v>
      </c>
      <c r="B10" s="125" t="s">
        <v>868</v>
      </c>
      <c r="C10" s="125" t="s">
        <v>869</v>
      </c>
      <c r="D10" s="125" t="s">
        <v>888</v>
      </c>
      <c r="E10" s="125" t="s">
        <v>885</v>
      </c>
      <c r="F10" s="125" t="s">
        <v>887</v>
      </c>
    </row>
    <row r="11" spans="1:36">
      <c r="A11" s="125" t="s">
        <v>871</v>
      </c>
      <c r="B11" s="125" t="s">
        <v>868</v>
      </c>
      <c r="C11" s="125" t="s">
        <v>869</v>
      </c>
      <c r="D11" s="125" t="s">
        <v>889</v>
      </c>
      <c r="E11" s="125" t="s">
        <v>890</v>
      </c>
      <c r="F11" s="125" t="s">
        <v>891</v>
      </c>
    </row>
    <row r="12" spans="1:36">
      <c r="A12" s="125" t="s">
        <v>871</v>
      </c>
      <c r="B12" s="125" t="s">
        <v>868</v>
      </c>
      <c r="C12" s="125" t="s">
        <v>869</v>
      </c>
      <c r="D12" s="125" t="s">
        <v>890</v>
      </c>
      <c r="E12" s="125" t="s">
        <v>889</v>
      </c>
      <c r="F12" s="125" t="s">
        <v>891</v>
      </c>
    </row>
    <row r="13" spans="1:36">
      <c r="A13" s="125" t="s">
        <v>871</v>
      </c>
      <c r="B13" s="125" t="s">
        <v>868</v>
      </c>
      <c r="C13" s="125" t="s">
        <v>869</v>
      </c>
      <c r="D13" s="125" t="s">
        <v>891</v>
      </c>
      <c r="E13" s="125" t="s">
        <v>889</v>
      </c>
      <c r="F13" s="125" t="s">
        <v>890</v>
      </c>
    </row>
    <row r="14" spans="1:36">
      <c r="A14" s="125" t="s">
        <v>915</v>
      </c>
      <c r="B14" s="125" t="s">
        <v>913</v>
      </c>
      <c r="C14" s="125" t="s">
        <v>932</v>
      </c>
      <c r="D14" s="125" t="s">
        <v>943</v>
      </c>
      <c r="E14" s="125" t="s">
        <v>944</v>
      </c>
      <c r="F14" s="125" t="s">
        <v>945</v>
      </c>
    </row>
    <row r="15" spans="1:36">
      <c r="A15" s="125" t="s">
        <v>915</v>
      </c>
      <c r="B15" s="125" t="s">
        <v>913</v>
      </c>
      <c r="C15" s="125" t="s">
        <v>932</v>
      </c>
      <c r="D15" s="125" t="s">
        <v>944</v>
      </c>
      <c r="E15" s="125" t="s">
        <v>943</v>
      </c>
      <c r="F15" s="125" t="s">
        <v>945</v>
      </c>
    </row>
    <row r="16" spans="1:36">
      <c r="A16" s="125" t="s">
        <v>915</v>
      </c>
      <c r="B16" s="125" t="s">
        <v>913</v>
      </c>
      <c r="C16" s="125" t="s">
        <v>932</v>
      </c>
      <c r="D16" s="125" t="s">
        <v>945</v>
      </c>
      <c r="E16" s="125" t="s">
        <v>943</v>
      </c>
      <c r="F16" s="125" t="s">
        <v>944</v>
      </c>
    </row>
    <row r="17" spans="1:19">
      <c r="A17" s="125" t="s">
        <v>915</v>
      </c>
      <c r="B17" s="125" t="s">
        <v>913</v>
      </c>
      <c r="C17" s="125" t="s">
        <v>932</v>
      </c>
      <c r="D17" s="125" t="s">
        <v>946</v>
      </c>
      <c r="E17" s="125" t="s">
        <v>947</v>
      </c>
      <c r="F17" s="125" t="s">
        <v>948</v>
      </c>
    </row>
    <row r="18" spans="1:19">
      <c r="A18" s="125" t="s">
        <v>915</v>
      </c>
      <c r="B18" s="125" t="s">
        <v>913</v>
      </c>
      <c r="C18" s="125" t="s">
        <v>932</v>
      </c>
      <c r="D18" s="125" t="s">
        <v>947</v>
      </c>
      <c r="E18" s="125" t="s">
        <v>946</v>
      </c>
      <c r="F18" s="125" t="s">
        <v>948</v>
      </c>
    </row>
    <row r="19" spans="1:19">
      <c r="A19" s="125" t="s">
        <v>915</v>
      </c>
      <c r="B19" s="125" t="s">
        <v>913</v>
      </c>
      <c r="C19" s="125" t="s">
        <v>932</v>
      </c>
      <c r="D19" s="125" t="s">
        <v>948</v>
      </c>
      <c r="E19" s="125" t="s">
        <v>946</v>
      </c>
      <c r="F19" s="125" t="s">
        <v>947</v>
      </c>
    </row>
    <row r="20" spans="1:19">
      <c r="A20" s="125" t="s">
        <v>1065</v>
      </c>
      <c r="B20" s="125" t="s">
        <v>1063</v>
      </c>
      <c r="C20" s="125" t="s">
        <v>1076</v>
      </c>
      <c r="D20" s="125" t="s">
        <v>1087</v>
      </c>
      <c r="E20" s="125" t="s">
        <v>1094</v>
      </c>
      <c r="F20" s="125" t="s">
        <v>1097</v>
      </c>
      <c r="G20" s="125" t="s">
        <v>1098</v>
      </c>
      <c r="H20" s="125" t="s">
        <v>1099</v>
      </c>
      <c r="I20" s="125" t="s">
        <v>1106</v>
      </c>
      <c r="J20" s="125" t="s">
        <v>1107</v>
      </c>
      <c r="K20" s="125" t="s">
        <v>1109</v>
      </c>
      <c r="L20" s="125" t="s">
        <v>1110</v>
      </c>
      <c r="M20" s="125" t="s">
        <v>1111</v>
      </c>
      <c r="N20" s="125" t="s">
        <v>1126</v>
      </c>
      <c r="O20" s="125" t="s">
        <v>1127</v>
      </c>
      <c r="P20" s="125" t="s">
        <v>1130</v>
      </c>
      <c r="Q20" s="125" t="s">
        <v>1131</v>
      </c>
      <c r="R20" s="125" t="s">
        <v>1134</v>
      </c>
      <c r="S20" s="125" t="s">
        <v>1135</v>
      </c>
    </row>
    <row r="21" spans="1:19">
      <c r="A21" s="125" t="s">
        <v>1065</v>
      </c>
      <c r="B21" s="125" t="s">
        <v>1063</v>
      </c>
      <c r="C21" s="125" t="s">
        <v>1076</v>
      </c>
      <c r="D21" s="125" t="s">
        <v>1094</v>
      </c>
      <c r="E21" s="125" t="s">
        <v>1087</v>
      </c>
      <c r="F21" s="125" t="s">
        <v>1097</v>
      </c>
      <c r="G21" s="125" t="s">
        <v>1098</v>
      </c>
      <c r="H21" s="125" t="s">
        <v>1099</v>
      </c>
      <c r="I21" s="125" t="s">
        <v>1106</v>
      </c>
      <c r="J21" s="125" t="s">
        <v>1107</v>
      </c>
      <c r="K21" s="125" t="s">
        <v>1109</v>
      </c>
      <c r="L21" s="125" t="s">
        <v>1110</v>
      </c>
      <c r="M21" s="125" t="s">
        <v>1111</v>
      </c>
      <c r="N21" s="125" t="s">
        <v>1126</v>
      </c>
      <c r="O21" s="125" t="s">
        <v>1127</v>
      </c>
      <c r="P21" s="125" t="s">
        <v>1130</v>
      </c>
      <c r="Q21" s="125" t="s">
        <v>1131</v>
      </c>
      <c r="R21" s="125" t="s">
        <v>1134</v>
      </c>
      <c r="S21" s="125" t="s">
        <v>1135</v>
      </c>
    </row>
    <row r="22" spans="1:19">
      <c r="A22" s="125" t="s">
        <v>1065</v>
      </c>
      <c r="B22" s="125" t="s">
        <v>1063</v>
      </c>
      <c r="C22" s="125" t="s">
        <v>1076</v>
      </c>
      <c r="D22" s="125" t="s">
        <v>1096</v>
      </c>
      <c r="E22" s="125" t="s">
        <v>1108</v>
      </c>
      <c r="F22" s="125" t="s">
        <v>1124</v>
      </c>
      <c r="G22" s="125" t="s">
        <v>1125</v>
      </c>
      <c r="H22" s="125" t="s">
        <v>1128</v>
      </c>
      <c r="I22" s="125" t="s">
        <v>1129</v>
      </c>
      <c r="J22" s="125" t="s">
        <v>1132</v>
      </c>
      <c r="K22" s="125" t="s">
        <v>1133</v>
      </c>
      <c r="L22" s="125" t="s">
        <v>1148</v>
      </c>
      <c r="M22" s="125" t="s">
        <v>1149</v>
      </c>
      <c r="N22" s="125" t="s">
        <v>1150</v>
      </c>
    </row>
    <row r="23" spans="1:19">
      <c r="A23" s="125" t="s">
        <v>1065</v>
      </c>
      <c r="B23" s="125" t="s">
        <v>1063</v>
      </c>
      <c r="C23" s="125" t="s">
        <v>1076</v>
      </c>
      <c r="D23" s="125" t="s">
        <v>1097</v>
      </c>
      <c r="E23" s="125" t="s">
        <v>1087</v>
      </c>
      <c r="F23" s="125" t="s">
        <v>1094</v>
      </c>
      <c r="G23" s="125" t="s">
        <v>1098</v>
      </c>
      <c r="H23" s="125" t="s">
        <v>1099</v>
      </c>
      <c r="I23" s="125" t="s">
        <v>1106</v>
      </c>
      <c r="J23" s="125" t="s">
        <v>1107</v>
      </c>
      <c r="K23" s="125" t="s">
        <v>1109</v>
      </c>
      <c r="L23" s="125" t="s">
        <v>1110</v>
      </c>
      <c r="M23" s="125" t="s">
        <v>1111</v>
      </c>
      <c r="N23" s="125" t="s">
        <v>1126</v>
      </c>
      <c r="O23" s="125" t="s">
        <v>1127</v>
      </c>
      <c r="P23" s="125" t="s">
        <v>1130</v>
      </c>
      <c r="Q23" s="125" t="s">
        <v>1131</v>
      </c>
      <c r="R23" s="125" t="s">
        <v>1134</v>
      </c>
      <c r="S23" s="125" t="s">
        <v>1135</v>
      </c>
    </row>
    <row r="24" spans="1:19">
      <c r="A24" s="125" t="s">
        <v>1065</v>
      </c>
      <c r="B24" s="125" t="s">
        <v>1063</v>
      </c>
      <c r="C24" s="125" t="s">
        <v>1076</v>
      </c>
      <c r="D24" s="125" t="s">
        <v>1098</v>
      </c>
      <c r="E24" s="125" t="s">
        <v>1087</v>
      </c>
      <c r="F24" s="125" t="s">
        <v>1094</v>
      </c>
      <c r="G24" s="125" t="s">
        <v>1097</v>
      </c>
      <c r="H24" s="125" t="s">
        <v>1099</v>
      </c>
      <c r="I24" s="125" t="s">
        <v>1106</v>
      </c>
      <c r="J24" s="125" t="s">
        <v>1107</v>
      </c>
      <c r="K24" s="125" t="s">
        <v>1109</v>
      </c>
      <c r="L24" s="125" t="s">
        <v>1110</v>
      </c>
      <c r="M24" s="125" t="s">
        <v>1111</v>
      </c>
      <c r="N24" s="125" t="s">
        <v>1126</v>
      </c>
      <c r="O24" s="125" t="s">
        <v>1127</v>
      </c>
      <c r="P24" s="125" t="s">
        <v>1130</v>
      </c>
      <c r="Q24" s="125" t="s">
        <v>1131</v>
      </c>
      <c r="R24" s="125" t="s">
        <v>1134</v>
      </c>
      <c r="S24" s="125" t="s">
        <v>1135</v>
      </c>
    </row>
    <row r="25" spans="1:19">
      <c r="A25" s="125" t="s">
        <v>1065</v>
      </c>
      <c r="B25" s="125" t="s">
        <v>1063</v>
      </c>
      <c r="C25" s="125" t="s">
        <v>1076</v>
      </c>
      <c r="D25" s="125" t="s">
        <v>1099</v>
      </c>
      <c r="E25" s="125" t="s">
        <v>1087</v>
      </c>
      <c r="F25" s="125" t="s">
        <v>1094</v>
      </c>
      <c r="G25" s="125" t="s">
        <v>1097</v>
      </c>
      <c r="H25" s="125" t="s">
        <v>1098</v>
      </c>
      <c r="I25" s="125" t="s">
        <v>1106</v>
      </c>
      <c r="J25" s="125" t="s">
        <v>1107</v>
      </c>
      <c r="K25" s="125" t="s">
        <v>1109</v>
      </c>
      <c r="L25" s="125" t="s">
        <v>1110</v>
      </c>
      <c r="M25" s="125" t="s">
        <v>1111</v>
      </c>
      <c r="N25" s="125" t="s">
        <v>1126</v>
      </c>
      <c r="O25" s="125" t="s">
        <v>1127</v>
      </c>
      <c r="P25" s="125" t="s">
        <v>1130</v>
      </c>
      <c r="Q25" s="125" t="s">
        <v>1131</v>
      </c>
      <c r="R25" s="125" t="s">
        <v>1134</v>
      </c>
      <c r="S25" s="125" t="s">
        <v>1135</v>
      </c>
    </row>
    <row r="26" spans="1:19">
      <c r="A26" s="125" t="s">
        <v>1065</v>
      </c>
      <c r="B26" s="125" t="s">
        <v>1063</v>
      </c>
      <c r="C26" s="125" t="s">
        <v>1100</v>
      </c>
      <c r="D26" s="125" t="s">
        <v>1106</v>
      </c>
      <c r="E26" s="125" t="s">
        <v>1087</v>
      </c>
      <c r="F26" s="125" t="s">
        <v>1094</v>
      </c>
      <c r="G26" s="125" t="s">
        <v>1097</v>
      </c>
      <c r="H26" s="125" t="s">
        <v>1098</v>
      </c>
      <c r="I26" s="125" t="s">
        <v>1099</v>
      </c>
      <c r="J26" s="125" t="s">
        <v>1107</v>
      </c>
      <c r="K26" s="125" t="s">
        <v>1109</v>
      </c>
      <c r="L26" s="125" t="s">
        <v>1110</v>
      </c>
      <c r="M26" s="125" t="s">
        <v>1111</v>
      </c>
      <c r="N26" s="125" t="s">
        <v>1126</v>
      </c>
      <c r="O26" s="125" t="s">
        <v>1127</v>
      </c>
      <c r="P26" s="125" t="s">
        <v>1130</v>
      </c>
      <c r="Q26" s="125" t="s">
        <v>1131</v>
      </c>
      <c r="R26" s="125" t="s">
        <v>1134</v>
      </c>
      <c r="S26" s="125" t="s">
        <v>1135</v>
      </c>
    </row>
    <row r="27" spans="1:19">
      <c r="A27" s="125" t="s">
        <v>1065</v>
      </c>
      <c r="B27" s="125" t="s">
        <v>1063</v>
      </c>
      <c r="C27" s="125" t="s">
        <v>1100</v>
      </c>
      <c r="D27" s="125" t="s">
        <v>1107</v>
      </c>
      <c r="E27" s="125" t="s">
        <v>1087</v>
      </c>
      <c r="F27" s="125" t="s">
        <v>1094</v>
      </c>
      <c r="G27" s="125" t="s">
        <v>1097</v>
      </c>
      <c r="H27" s="125" t="s">
        <v>1098</v>
      </c>
      <c r="I27" s="125" t="s">
        <v>1099</v>
      </c>
      <c r="J27" s="125" t="s">
        <v>1106</v>
      </c>
      <c r="K27" s="125" t="s">
        <v>1109</v>
      </c>
      <c r="L27" s="125" t="s">
        <v>1110</v>
      </c>
      <c r="M27" s="125" t="s">
        <v>1111</v>
      </c>
      <c r="N27" s="125" t="s">
        <v>1126</v>
      </c>
      <c r="O27" s="125" t="s">
        <v>1127</v>
      </c>
      <c r="P27" s="125" t="s">
        <v>1130</v>
      </c>
      <c r="Q27" s="125" t="s">
        <v>1131</v>
      </c>
      <c r="R27" s="125" t="s">
        <v>1134</v>
      </c>
      <c r="S27" s="125" t="s">
        <v>1135</v>
      </c>
    </row>
    <row r="28" spans="1:19">
      <c r="A28" s="125" t="s">
        <v>1065</v>
      </c>
      <c r="B28" s="125" t="s">
        <v>1063</v>
      </c>
      <c r="C28" s="125" t="s">
        <v>1100</v>
      </c>
      <c r="D28" s="125" t="s">
        <v>1108</v>
      </c>
      <c r="E28" s="125" t="s">
        <v>1096</v>
      </c>
      <c r="F28" s="125" t="s">
        <v>1124</v>
      </c>
      <c r="G28" s="125" t="s">
        <v>1125</v>
      </c>
      <c r="H28" s="125" t="s">
        <v>1128</v>
      </c>
      <c r="I28" s="125" t="s">
        <v>1129</v>
      </c>
      <c r="J28" s="125" t="s">
        <v>1132</v>
      </c>
      <c r="K28" s="125" t="s">
        <v>1133</v>
      </c>
      <c r="L28" s="125" t="s">
        <v>1148</v>
      </c>
      <c r="M28" s="125" t="s">
        <v>1149</v>
      </c>
      <c r="N28" s="125" t="s">
        <v>1150</v>
      </c>
    </row>
    <row r="29" spans="1:19">
      <c r="A29" s="125" t="s">
        <v>1065</v>
      </c>
      <c r="B29" s="125" t="s">
        <v>1063</v>
      </c>
      <c r="C29" s="125" t="s">
        <v>1100</v>
      </c>
      <c r="D29" s="125" t="s">
        <v>1109</v>
      </c>
      <c r="E29" s="125" t="s">
        <v>1087</v>
      </c>
      <c r="F29" s="125" t="s">
        <v>1094</v>
      </c>
      <c r="G29" s="125" t="s">
        <v>1097</v>
      </c>
      <c r="H29" s="125" t="s">
        <v>1098</v>
      </c>
      <c r="I29" s="125" t="s">
        <v>1099</v>
      </c>
      <c r="J29" s="125" t="s">
        <v>1106</v>
      </c>
      <c r="K29" s="125" t="s">
        <v>1107</v>
      </c>
      <c r="L29" s="125" t="s">
        <v>1110</v>
      </c>
      <c r="M29" s="125" t="s">
        <v>1111</v>
      </c>
      <c r="N29" s="125" t="s">
        <v>1126</v>
      </c>
      <c r="O29" s="125" t="s">
        <v>1127</v>
      </c>
      <c r="P29" s="125" t="s">
        <v>1130</v>
      </c>
      <c r="Q29" s="125" t="s">
        <v>1131</v>
      </c>
      <c r="R29" s="125" t="s">
        <v>1134</v>
      </c>
      <c r="S29" s="125" t="s">
        <v>1135</v>
      </c>
    </row>
    <row r="30" spans="1:19">
      <c r="A30" s="125" t="s">
        <v>1065</v>
      </c>
      <c r="B30" s="125" t="s">
        <v>1063</v>
      </c>
      <c r="C30" s="125" t="s">
        <v>1100</v>
      </c>
      <c r="D30" s="125" t="s">
        <v>1110</v>
      </c>
      <c r="E30" s="125" t="s">
        <v>1087</v>
      </c>
      <c r="F30" s="125" t="s">
        <v>1094</v>
      </c>
      <c r="G30" s="125" t="s">
        <v>1097</v>
      </c>
      <c r="H30" s="125" t="s">
        <v>1098</v>
      </c>
      <c r="I30" s="125" t="s">
        <v>1099</v>
      </c>
      <c r="J30" s="125" t="s">
        <v>1106</v>
      </c>
      <c r="K30" s="125" t="s">
        <v>1107</v>
      </c>
      <c r="L30" s="125" t="s">
        <v>1109</v>
      </c>
      <c r="M30" s="125" t="s">
        <v>1111</v>
      </c>
      <c r="N30" s="125" t="s">
        <v>1126</v>
      </c>
      <c r="O30" s="125" t="s">
        <v>1127</v>
      </c>
      <c r="P30" s="125" t="s">
        <v>1130</v>
      </c>
      <c r="Q30" s="125" t="s">
        <v>1131</v>
      </c>
      <c r="R30" s="125" t="s">
        <v>1134</v>
      </c>
      <c r="S30" s="125" t="s">
        <v>1135</v>
      </c>
    </row>
    <row r="31" spans="1:19">
      <c r="A31" s="125" t="s">
        <v>1065</v>
      </c>
      <c r="B31" s="125" t="s">
        <v>1063</v>
      </c>
      <c r="C31" s="125" t="s">
        <v>1100</v>
      </c>
      <c r="D31" s="125" t="s">
        <v>1111</v>
      </c>
      <c r="E31" s="125" t="s">
        <v>1087</v>
      </c>
      <c r="F31" s="125" t="s">
        <v>1094</v>
      </c>
      <c r="G31" s="125" t="s">
        <v>1097</v>
      </c>
      <c r="H31" s="125" t="s">
        <v>1098</v>
      </c>
      <c r="I31" s="125" t="s">
        <v>1099</v>
      </c>
      <c r="J31" s="125" t="s">
        <v>1106</v>
      </c>
      <c r="K31" s="125" t="s">
        <v>1107</v>
      </c>
      <c r="L31" s="125" t="s">
        <v>1109</v>
      </c>
      <c r="M31" s="125" t="s">
        <v>1110</v>
      </c>
      <c r="N31" s="125" t="s">
        <v>1126</v>
      </c>
      <c r="O31" s="125" t="s">
        <v>1127</v>
      </c>
      <c r="P31" s="125" t="s">
        <v>1130</v>
      </c>
      <c r="Q31" s="125" t="s">
        <v>1131</v>
      </c>
      <c r="R31" s="125" t="s">
        <v>1134</v>
      </c>
      <c r="S31" s="125" t="s">
        <v>1135</v>
      </c>
    </row>
    <row r="32" spans="1:19">
      <c r="A32" s="125" t="s">
        <v>1065</v>
      </c>
      <c r="B32" s="125" t="s">
        <v>1063</v>
      </c>
      <c r="C32" s="125" t="s">
        <v>1113</v>
      </c>
      <c r="D32" s="125" t="s">
        <v>1124</v>
      </c>
      <c r="E32" s="125" t="s">
        <v>1096</v>
      </c>
      <c r="F32" s="125" t="s">
        <v>1108</v>
      </c>
      <c r="G32" s="125" t="s">
        <v>1125</v>
      </c>
      <c r="H32" s="125" t="s">
        <v>1128</v>
      </c>
      <c r="I32" s="125" t="s">
        <v>1129</v>
      </c>
      <c r="J32" s="125" t="s">
        <v>1132</v>
      </c>
      <c r="K32" s="125" t="s">
        <v>1133</v>
      </c>
      <c r="L32" s="125" t="s">
        <v>1148</v>
      </c>
      <c r="M32" s="125" t="s">
        <v>1149</v>
      </c>
      <c r="N32" s="125" t="s">
        <v>1150</v>
      </c>
    </row>
    <row r="33" spans="1:19">
      <c r="A33" s="125" t="s">
        <v>1065</v>
      </c>
      <c r="B33" s="125" t="s">
        <v>1063</v>
      </c>
      <c r="C33" s="125" t="s">
        <v>1113</v>
      </c>
      <c r="D33" s="125" t="s">
        <v>1125</v>
      </c>
      <c r="E33" s="125" t="s">
        <v>1096</v>
      </c>
      <c r="F33" s="125" t="s">
        <v>1108</v>
      </c>
      <c r="G33" s="125" t="s">
        <v>1124</v>
      </c>
      <c r="H33" s="125" t="s">
        <v>1128</v>
      </c>
      <c r="I33" s="125" t="s">
        <v>1129</v>
      </c>
      <c r="J33" s="125" t="s">
        <v>1132</v>
      </c>
      <c r="K33" s="125" t="s">
        <v>1133</v>
      </c>
      <c r="L33" s="125" t="s">
        <v>1148</v>
      </c>
      <c r="M33" s="125" t="s">
        <v>1149</v>
      </c>
      <c r="N33" s="125" t="s">
        <v>1150</v>
      </c>
    </row>
    <row r="34" spans="1:19">
      <c r="A34" s="125" t="s">
        <v>1065</v>
      </c>
      <c r="B34" s="125" t="s">
        <v>1063</v>
      </c>
      <c r="C34" s="125" t="s">
        <v>1113</v>
      </c>
      <c r="D34" s="125" t="s">
        <v>1126</v>
      </c>
      <c r="E34" s="125" t="s">
        <v>1087</v>
      </c>
      <c r="F34" s="125" t="s">
        <v>1094</v>
      </c>
      <c r="G34" s="125" t="s">
        <v>1097</v>
      </c>
      <c r="H34" s="125" t="s">
        <v>1098</v>
      </c>
      <c r="I34" s="125" t="s">
        <v>1099</v>
      </c>
      <c r="J34" s="125" t="s">
        <v>1106</v>
      </c>
      <c r="K34" s="125" t="s">
        <v>1107</v>
      </c>
      <c r="L34" s="125" t="s">
        <v>1109</v>
      </c>
      <c r="M34" s="125" t="s">
        <v>1110</v>
      </c>
      <c r="N34" s="125" t="s">
        <v>1111</v>
      </c>
      <c r="O34" s="125" t="s">
        <v>1127</v>
      </c>
      <c r="P34" s="125" t="s">
        <v>1130</v>
      </c>
      <c r="Q34" s="125" t="s">
        <v>1131</v>
      </c>
      <c r="R34" s="125" t="s">
        <v>1134</v>
      </c>
      <c r="S34" s="125" t="s">
        <v>1135</v>
      </c>
    </row>
    <row r="35" spans="1:19">
      <c r="A35" s="125" t="s">
        <v>1065</v>
      </c>
      <c r="B35" s="125" t="s">
        <v>1063</v>
      </c>
      <c r="C35" s="125" t="s">
        <v>1113</v>
      </c>
      <c r="D35" s="125" t="s">
        <v>1127</v>
      </c>
      <c r="E35" s="125" t="s">
        <v>1087</v>
      </c>
      <c r="F35" s="125" t="s">
        <v>1094</v>
      </c>
      <c r="G35" s="125" t="s">
        <v>1097</v>
      </c>
      <c r="H35" s="125" t="s">
        <v>1098</v>
      </c>
      <c r="I35" s="125" t="s">
        <v>1099</v>
      </c>
      <c r="J35" s="125" t="s">
        <v>1106</v>
      </c>
      <c r="K35" s="125" t="s">
        <v>1107</v>
      </c>
      <c r="L35" s="125" t="s">
        <v>1109</v>
      </c>
      <c r="M35" s="125" t="s">
        <v>1110</v>
      </c>
      <c r="N35" s="125" t="s">
        <v>1111</v>
      </c>
      <c r="O35" s="125" t="s">
        <v>1126</v>
      </c>
      <c r="P35" s="125" t="s">
        <v>1130</v>
      </c>
      <c r="Q35" s="125" t="s">
        <v>1131</v>
      </c>
      <c r="R35" s="125" t="s">
        <v>1134</v>
      </c>
      <c r="S35" s="125" t="s">
        <v>1135</v>
      </c>
    </row>
    <row r="36" spans="1:19">
      <c r="A36" s="125" t="s">
        <v>1065</v>
      </c>
      <c r="B36" s="125" t="s">
        <v>1063</v>
      </c>
      <c r="C36" s="125" t="s">
        <v>1113</v>
      </c>
      <c r="D36" s="125" t="s">
        <v>1128</v>
      </c>
      <c r="E36" s="125" t="s">
        <v>1096</v>
      </c>
      <c r="F36" s="125" t="s">
        <v>1108</v>
      </c>
      <c r="G36" s="125" t="s">
        <v>1124</v>
      </c>
      <c r="H36" s="125" t="s">
        <v>1125</v>
      </c>
      <c r="I36" s="125" t="s">
        <v>1129</v>
      </c>
      <c r="J36" s="125" t="s">
        <v>1132</v>
      </c>
      <c r="K36" s="125" t="s">
        <v>1133</v>
      </c>
      <c r="L36" s="125" t="s">
        <v>1148</v>
      </c>
      <c r="M36" s="125" t="s">
        <v>1149</v>
      </c>
      <c r="N36" s="125" t="s">
        <v>1150</v>
      </c>
    </row>
    <row r="37" spans="1:19">
      <c r="A37" s="125" t="s">
        <v>1065</v>
      </c>
      <c r="B37" s="125" t="s">
        <v>1063</v>
      </c>
      <c r="C37" s="125" t="s">
        <v>1113</v>
      </c>
      <c r="D37" s="125" t="s">
        <v>1129</v>
      </c>
      <c r="E37" s="125" t="s">
        <v>1096</v>
      </c>
      <c r="F37" s="125" t="s">
        <v>1108</v>
      </c>
      <c r="G37" s="125" t="s">
        <v>1124</v>
      </c>
      <c r="H37" s="125" t="s">
        <v>1125</v>
      </c>
      <c r="I37" s="125" t="s">
        <v>1128</v>
      </c>
      <c r="J37" s="125" t="s">
        <v>1132</v>
      </c>
      <c r="K37" s="125" t="s">
        <v>1133</v>
      </c>
      <c r="L37" s="125" t="s">
        <v>1148</v>
      </c>
      <c r="M37" s="125" t="s">
        <v>1149</v>
      </c>
      <c r="N37" s="125" t="s">
        <v>1150</v>
      </c>
    </row>
    <row r="38" spans="1:19">
      <c r="A38" s="125" t="s">
        <v>1065</v>
      </c>
      <c r="B38" s="125" t="s">
        <v>1063</v>
      </c>
      <c r="C38" s="125" t="s">
        <v>1113</v>
      </c>
      <c r="D38" s="125" t="s">
        <v>1130</v>
      </c>
      <c r="E38" s="125" t="s">
        <v>1087</v>
      </c>
      <c r="F38" s="125" t="s">
        <v>1094</v>
      </c>
      <c r="G38" s="125" t="s">
        <v>1097</v>
      </c>
      <c r="H38" s="125" t="s">
        <v>1098</v>
      </c>
      <c r="I38" s="125" t="s">
        <v>1099</v>
      </c>
      <c r="J38" s="125" t="s">
        <v>1106</v>
      </c>
      <c r="K38" s="125" t="s">
        <v>1107</v>
      </c>
      <c r="L38" s="125" t="s">
        <v>1109</v>
      </c>
      <c r="M38" s="125" t="s">
        <v>1110</v>
      </c>
      <c r="N38" s="125" t="s">
        <v>1111</v>
      </c>
      <c r="O38" s="125" t="s">
        <v>1126</v>
      </c>
      <c r="P38" s="125" t="s">
        <v>1127</v>
      </c>
      <c r="Q38" s="125" t="s">
        <v>1131</v>
      </c>
      <c r="R38" s="125" t="s">
        <v>1134</v>
      </c>
      <c r="S38" s="125" t="s">
        <v>1135</v>
      </c>
    </row>
    <row r="39" spans="1:19">
      <c r="A39" s="125" t="s">
        <v>1065</v>
      </c>
      <c r="B39" s="125" t="s">
        <v>1063</v>
      </c>
      <c r="C39" s="125" t="s">
        <v>1113</v>
      </c>
      <c r="D39" s="125" t="s">
        <v>1131</v>
      </c>
      <c r="E39" s="125" t="s">
        <v>1087</v>
      </c>
      <c r="F39" s="125" t="s">
        <v>1094</v>
      </c>
      <c r="G39" s="125" t="s">
        <v>1097</v>
      </c>
      <c r="H39" s="125" t="s">
        <v>1098</v>
      </c>
      <c r="I39" s="125" t="s">
        <v>1099</v>
      </c>
      <c r="J39" s="125" t="s">
        <v>1106</v>
      </c>
      <c r="K39" s="125" t="s">
        <v>1107</v>
      </c>
      <c r="L39" s="125" t="s">
        <v>1109</v>
      </c>
      <c r="M39" s="125" t="s">
        <v>1110</v>
      </c>
      <c r="N39" s="125" t="s">
        <v>1111</v>
      </c>
      <c r="O39" s="125" t="s">
        <v>1126</v>
      </c>
      <c r="P39" s="125" t="s">
        <v>1127</v>
      </c>
      <c r="Q39" s="125" t="s">
        <v>1130</v>
      </c>
      <c r="R39" s="125" t="s">
        <v>1134</v>
      </c>
      <c r="S39" s="125" t="s">
        <v>1135</v>
      </c>
    </row>
    <row r="40" spans="1:19">
      <c r="A40" s="125" t="s">
        <v>1065</v>
      </c>
      <c r="B40" s="125" t="s">
        <v>1063</v>
      </c>
      <c r="C40" s="125" t="s">
        <v>1113</v>
      </c>
      <c r="D40" s="125" t="s">
        <v>1132</v>
      </c>
      <c r="E40" s="125" t="s">
        <v>1096</v>
      </c>
      <c r="F40" s="125" t="s">
        <v>1108</v>
      </c>
      <c r="G40" s="125" t="s">
        <v>1124</v>
      </c>
      <c r="H40" s="125" t="s">
        <v>1125</v>
      </c>
      <c r="I40" s="125" t="s">
        <v>1128</v>
      </c>
      <c r="J40" s="125" t="s">
        <v>1129</v>
      </c>
      <c r="K40" s="125" t="s">
        <v>1133</v>
      </c>
      <c r="L40" s="125" t="s">
        <v>1148</v>
      </c>
      <c r="M40" s="125" t="s">
        <v>1149</v>
      </c>
      <c r="N40" s="125" t="s">
        <v>1150</v>
      </c>
    </row>
    <row r="41" spans="1:19">
      <c r="A41" s="125" t="s">
        <v>1065</v>
      </c>
      <c r="B41" s="125" t="s">
        <v>1063</v>
      </c>
      <c r="C41" s="125" t="s">
        <v>1113</v>
      </c>
      <c r="D41" s="125" t="s">
        <v>1133</v>
      </c>
      <c r="E41" s="125" t="s">
        <v>1096</v>
      </c>
      <c r="F41" s="125" t="s">
        <v>1108</v>
      </c>
      <c r="G41" s="125" t="s">
        <v>1124</v>
      </c>
      <c r="H41" s="125" t="s">
        <v>1125</v>
      </c>
      <c r="I41" s="125" t="s">
        <v>1128</v>
      </c>
      <c r="J41" s="125" t="s">
        <v>1129</v>
      </c>
      <c r="K41" s="125" t="s">
        <v>1132</v>
      </c>
      <c r="L41" s="125" t="s">
        <v>1148</v>
      </c>
      <c r="M41" s="125" t="s">
        <v>1149</v>
      </c>
      <c r="N41" s="125" t="s">
        <v>1150</v>
      </c>
    </row>
    <row r="42" spans="1:19">
      <c r="A42" s="125" t="s">
        <v>1065</v>
      </c>
      <c r="B42" s="125" t="s">
        <v>1063</v>
      </c>
      <c r="C42" s="125" t="s">
        <v>1113</v>
      </c>
      <c r="D42" s="125" t="s">
        <v>1134</v>
      </c>
      <c r="E42" s="125" t="s">
        <v>1087</v>
      </c>
      <c r="F42" s="125" t="s">
        <v>1094</v>
      </c>
      <c r="G42" s="125" t="s">
        <v>1097</v>
      </c>
      <c r="H42" s="125" t="s">
        <v>1098</v>
      </c>
      <c r="I42" s="125" t="s">
        <v>1099</v>
      </c>
      <c r="J42" s="125" t="s">
        <v>1106</v>
      </c>
      <c r="K42" s="125" t="s">
        <v>1107</v>
      </c>
      <c r="L42" s="125" t="s">
        <v>1109</v>
      </c>
      <c r="M42" s="125" t="s">
        <v>1110</v>
      </c>
      <c r="N42" s="125" t="s">
        <v>1111</v>
      </c>
      <c r="O42" s="125" t="s">
        <v>1126</v>
      </c>
      <c r="P42" s="125" t="s">
        <v>1127</v>
      </c>
      <c r="Q42" s="125" t="s">
        <v>1130</v>
      </c>
      <c r="R42" s="125" t="s">
        <v>1131</v>
      </c>
      <c r="S42" s="125" t="s">
        <v>1135</v>
      </c>
    </row>
    <row r="43" spans="1:19">
      <c r="A43" s="125" t="s">
        <v>1065</v>
      </c>
      <c r="B43" s="125" t="s">
        <v>1063</v>
      </c>
      <c r="C43" s="125" t="s">
        <v>1113</v>
      </c>
      <c r="D43" s="125" t="s">
        <v>1135</v>
      </c>
      <c r="E43" s="125" t="s">
        <v>1087</v>
      </c>
      <c r="F43" s="125" t="s">
        <v>1094</v>
      </c>
      <c r="G43" s="125" t="s">
        <v>1097</v>
      </c>
      <c r="H43" s="125" t="s">
        <v>1098</v>
      </c>
      <c r="I43" s="125" t="s">
        <v>1099</v>
      </c>
      <c r="J43" s="125" t="s">
        <v>1106</v>
      </c>
      <c r="K43" s="125" t="s">
        <v>1107</v>
      </c>
      <c r="L43" s="125" t="s">
        <v>1109</v>
      </c>
      <c r="M43" s="125" t="s">
        <v>1110</v>
      </c>
      <c r="N43" s="125" t="s">
        <v>1111</v>
      </c>
      <c r="O43" s="125" t="s">
        <v>1126</v>
      </c>
      <c r="P43" s="125" t="s">
        <v>1127</v>
      </c>
      <c r="Q43" s="125" t="s">
        <v>1130</v>
      </c>
      <c r="R43" s="125" t="s">
        <v>1131</v>
      </c>
      <c r="S43" s="125" t="s">
        <v>1134</v>
      </c>
    </row>
    <row r="44" spans="1:19">
      <c r="A44" s="125" t="s">
        <v>1065</v>
      </c>
      <c r="B44" s="125" t="s">
        <v>1063</v>
      </c>
      <c r="C44" s="125" t="s">
        <v>1136</v>
      </c>
      <c r="D44" s="125" t="s">
        <v>1148</v>
      </c>
      <c r="E44" s="125" t="s">
        <v>1096</v>
      </c>
      <c r="F44" s="125" t="s">
        <v>1108</v>
      </c>
      <c r="G44" s="125" t="s">
        <v>1124</v>
      </c>
      <c r="H44" s="125" t="s">
        <v>1125</v>
      </c>
      <c r="I44" s="125" t="s">
        <v>1128</v>
      </c>
      <c r="J44" s="125" t="s">
        <v>1129</v>
      </c>
      <c r="K44" s="125" t="s">
        <v>1132</v>
      </c>
      <c r="L44" s="125" t="s">
        <v>1133</v>
      </c>
      <c r="M44" s="125" t="s">
        <v>1149</v>
      </c>
      <c r="N44" s="125" t="s">
        <v>1150</v>
      </c>
    </row>
    <row r="45" spans="1:19">
      <c r="A45" s="125" t="s">
        <v>1065</v>
      </c>
      <c r="B45" s="125" t="s">
        <v>1063</v>
      </c>
      <c r="C45" s="125" t="s">
        <v>1136</v>
      </c>
      <c r="D45" s="125" t="s">
        <v>1149</v>
      </c>
      <c r="E45" s="125" t="s">
        <v>1096</v>
      </c>
      <c r="F45" s="125" t="s">
        <v>1108</v>
      </c>
      <c r="G45" s="125" t="s">
        <v>1124</v>
      </c>
      <c r="H45" s="125" t="s">
        <v>1125</v>
      </c>
      <c r="I45" s="125" t="s">
        <v>1128</v>
      </c>
      <c r="J45" s="125" t="s">
        <v>1129</v>
      </c>
      <c r="K45" s="125" t="s">
        <v>1132</v>
      </c>
      <c r="L45" s="125" t="s">
        <v>1133</v>
      </c>
      <c r="M45" s="125" t="s">
        <v>1148</v>
      </c>
      <c r="N45" s="125" t="s">
        <v>1150</v>
      </c>
    </row>
    <row r="46" spans="1:19">
      <c r="A46" s="125" t="s">
        <v>1065</v>
      </c>
      <c r="B46" s="125" t="s">
        <v>1063</v>
      </c>
      <c r="C46" s="125" t="s">
        <v>1136</v>
      </c>
      <c r="D46" s="125" t="s">
        <v>1150</v>
      </c>
      <c r="E46" s="125" t="s">
        <v>1096</v>
      </c>
      <c r="F46" s="125" t="s">
        <v>1108</v>
      </c>
      <c r="G46" s="125" t="s">
        <v>1124</v>
      </c>
      <c r="H46" s="125" t="s">
        <v>1125</v>
      </c>
      <c r="I46" s="125" t="s">
        <v>1128</v>
      </c>
      <c r="J46" s="125" t="s">
        <v>1129</v>
      </c>
      <c r="K46" s="125" t="s">
        <v>1132</v>
      </c>
      <c r="L46" s="125" t="s">
        <v>1133</v>
      </c>
      <c r="M46" s="125" t="s">
        <v>1148</v>
      </c>
      <c r="N46" s="125" t="s">
        <v>1149</v>
      </c>
    </row>
    <row r="47" spans="1:19">
      <c r="A47" s="125" t="s">
        <v>1177</v>
      </c>
      <c r="B47" s="125" t="s">
        <v>1175</v>
      </c>
      <c r="C47" s="125" t="s">
        <v>1176</v>
      </c>
      <c r="D47" s="125" t="s">
        <v>1192</v>
      </c>
      <c r="E47" s="125" t="s">
        <v>1194</v>
      </c>
      <c r="F47" s="125" t="s">
        <v>1195</v>
      </c>
    </row>
    <row r="48" spans="1:19">
      <c r="A48" s="125" t="s">
        <v>1177</v>
      </c>
      <c r="B48" s="125" t="s">
        <v>1175</v>
      </c>
      <c r="C48" s="125" t="s">
        <v>1176</v>
      </c>
      <c r="D48" s="125" t="s">
        <v>1194</v>
      </c>
      <c r="E48" s="125" t="s">
        <v>1192</v>
      </c>
      <c r="F48" s="125" t="s">
        <v>1195</v>
      </c>
    </row>
    <row r="49" spans="1:6">
      <c r="A49" s="125" t="s">
        <v>1177</v>
      </c>
      <c r="B49" s="125" t="s">
        <v>1175</v>
      </c>
      <c r="C49" s="125" t="s">
        <v>1176</v>
      </c>
      <c r="D49" s="125" t="s">
        <v>1195</v>
      </c>
      <c r="E49" s="125" t="s">
        <v>1192</v>
      </c>
      <c r="F49" s="125" t="s">
        <v>1194</v>
      </c>
    </row>
    <row r="50" spans="1:6">
      <c r="A50" s="125" t="s">
        <v>1177</v>
      </c>
      <c r="B50" s="125" t="s">
        <v>1175</v>
      </c>
      <c r="C50" s="125" t="s">
        <v>1176</v>
      </c>
      <c r="D50" s="125" t="s">
        <v>1196</v>
      </c>
    </row>
    <row r="51" spans="1:6">
      <c r="A51" s="125" t="s">
        <v>1177</v>
      </c>
      <c r="B51" s="125" t="s">
        <v>1175</v>
      </c>
      <c r="C51" s="125" t="s">
        <v>1197</v>
      </c>
      <c r="D51" s="125" t="s">
        <v>1200</v>
      </c>
      <c r="E51" s="125" t="s">
        <v>1205</v>
      </c>
      <c r="F51" s="125" t="s">
        <v>1206</v>
      </c>
    </row>
    <row r="52" spans="1:6">
      <c r="A52" s="125" t="s">
        <v>1177</v>
      </c>
      <c r="B52" s="125" t="s">
        <v>1175</v>
      </c>
      <c r="C52" s="125" t="s">
        <v>1197</v>
      </c>
      <c r="D52" s="125" t="s">
        <v>1205</v>
      </c>
      <c r="E52" s="125" t="s">
        <v>1200</v>
      </c>
      <c r="F52" s="125" t="s">
        <v>1206</v>
      </c>
    </row>
    <row r="53" spans="1:6">
      <c r="A53" s="125" t="s">
        <v>1177</v>
      </c>
      <c r="B53" s="125" t="s">
        <v>1175</v>
      </c>
      <c r="C53" s="125" t="s">
        <v>1197</v>
      </c>
      <c r="D53" s="125" t="s">
        <v>1206</v>
      </c>
      <c r="E53" s="125" t="s">
        <v>1200</v>
      </c>
      <c r="F53" s="125" t="s">
        <v>1205</v>
      </c>
    </row>
  </sheetData>
  <autoFilter ref="A1:AJ1" xr:uid="{B5BF14C7-A983-48EA-9130-3A5A8066D0DC}"/>
  <conditionalFormatting sqref="D1:D1048576">
    <cfRule type="duplicateValues" dxfId="5" priority="1"/>
    <cfRule type="duplicateValues" dxfId="4" priority="2"/>
  </conditionalFormatting>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63020-A1D0-47E6-934C-7155081794B8}">
  <sheetPr codeName="Sheet24">
    <tabColor rgb="FFFF0000"/>
  </sheetPr>
  <dimension ref="A1:AJ53"/>
  <sheetViews>
    <sheetView zoomScale="115" zoomScaleNormal="115" workbookViewId="0">
      <pane xSplit="4" ySplit="1" topLeftCell="E29" activePane="bottomRight" state="frozen"/>
      <selection pane="topRight" activeCell="E1" sqref="E1"/>
      <selection pane="bottomLeft" activeCell="A2" sqref="A2"/>
      <selection pane="bottomRight" activeCell="C54" sqref="C54:D56"/>
    </sheetView>
  </sheetViews>
  <sheetFormatPr baseColWidth="10" defaultColWidth="8.83203125" defaultRowHeight="14"/>
  <cols>
    <col min="1" max="1" width="6.83203125" style="125" bestFit="1" customWidth="1"/>
    <col min="2" max="3" width="11.1640625" style="125" bestFit="1" customWidth="1"/>
    <col min="4" max="4" width="12.83203125" style="125" bestFit="1" customWidth="1"/>
    <col min="5" max="24" width="8.83203125" style="125" bestFit="1" customWidth="1"/>
    <col min="25" max="36" width="8.83203125" style="99" bestFit="1" customWidth="1"/>
    <col min="37" max="16384" width="8.83203125" style="99"/>
  </cols>
  <sheetData>
    <row r="1" spans="1:36" s="113" customFormat="1" ht="30" customHeight="1">
      <c r="A1" s="110" t="s">
        <v>313</v>
      </c>
      <c r="B1" s="110" t="s">
        <v>373</v>
      </c>
      <c r="C1" s="110" t="s">
        <v>338</v>
      </c>
      <c r="D1" s="110" t="s">
        <v>339</v>
      </c>
      <c r="E1" s="111" t="s">
        <v>188</v>
      </c>
      <c r="F1" s="111" t="s">
        <v>297</v>
      </c>
      <c r="G1" s="111" t="s">
        <v>189</v>
      </c>
      <c r="H1" s="111" t="s">
        <v>181</v>
      </c>
      <c r="I1" s="111" t="s">
        <v>182</v>
      </c>
      <c r="J1" s="111" t="s">
        <v>183</v>
      </c>
      <c r="K1" s="111" t="s">
        <v>184</v>
      </c>
      <c r="L1" s="111" t="s">
        <v>185</v>
      </c>
      <c r="M1" s="111" t="s">
        <v>186</v>
      </c>
      <c r="N1" s="111" t="s">
        <v>187</v>
      </c>
      <c r="O1" s="111" t="s">
        <v>318</v>
      </c>
      <c r="P1" s="111" t="s">
        <v>319</v>
      </c>
      <c r="Q1" s="111" t="s">
        <v>320</v>
      </c>
      <c r="R1" s="111" t="s">
        <v>321</v>
      </c>
      <c r="S1" s="111" t="s">
        <v>322</v>
      </c>
      <c r="T1" s="111" t="s">
        <v>323</v>
      </c>
      <c r="U1" s="111" t="s">
        <v>324</v>
      </c>
      <c r="V1" s="111" t="s">
        <v>325</v>
      </c>
      <c r="W1" s="111" t="s">
        <v>326</v>
      </c>
      <c r="X1" s="111" t="s">
        <v>327</v>
      </c>
      <c r="Y1" s="246" t="s">
        <v>379</v>
      </c>
      <c r="Z1" s="112" t="s">
        <v>380</v>
      </c>
      <c r="AA1" s="112" t="s">
        <v>381</v>
      </c>
      <c r="AB1" s="112" t="s">
        <v>382</v>
      </c>
      <c r="AC1" s="112" t="s">
        <v>383</v>
      </c>
      <c r="AD1" s="112" t="s">
        <v>384</v>
      </c>
      <c r="AE1" s="112" t="s">
        <v>385</v>
      </c>
      <c r="AF1" s="112" t="s">
        <v>386</v>
      </c>
      <c r="AG1" s="112" t="s">
        <v>387</v>
      </c>
      <c r="AH1" s="112" t="s">
        <v>388</v>
      </c>
      <c r="AI1" s="112" t="s">
        <v>389</v>
      </c>
      <c r="AJ1" s="112" t="s">
        <v>390</v>
      </c>
    </row>
    <row r="2" spans="1:36">
      <c r="A2" s="125" t="s">
        <v>793</v>
      </c>
      <c r="B2" s="125" t="s">
        <v>789</v>
      </c>
      <c r="C2" s="125" t="s">
        <v>790</v>
      </c>
      <c r="D2" s="125" t="s">
        <v>818</v>
      </c>
      <c r="E2" s="125" t="s">
        <v>827</v>
      </c>
      <c r="F2" s="125" t="s">
        <v>832</v>
      </c>
      <c r="G2" s="125" t="s">
        <v>834</v>
      </c>
    </row>
    <row r="3" spans="1:36">
      <c r="A3" s="125" t="s">
        <v>793</v>
      </c>
      <c r="B3" s="125" t="s">
        <v>789</v>
      </c>
      <c r="C3" s="125" t="s">
        <v>790</v>
      </c>
      <c r="D3" s="125" t="s">
        <v>823</v>
      </c>
      <c r="E3" s="125" t="s">
        <v>827</v>
      </c>
      <c r="F3" s="125" t="s">
        <v>832</v>
      </c>
      <c r="G3" s="125" t="s">
        <v>834</v>
      </c>
    </row>
    <row r="4" spans="1:36">
      <c r="A4" s="125" t="s">
        <v>793</v>
      </c>
      <c r="B4" s="125" t="s">
        <v>789</v>
      </c>
      <c r="C4" s="125" t="s">
        <v>790</v>
      </c>
      <c r="D4" s="125" t="s">
        <v>825</v>
      </c>
      <c r="E4" s="125" t="s">
        <v>827</v>
      </c>
      <c r="F4" s="125" t="s">
        <v>832</v>
      </c>
      <c r="G4" s="125" t="s">
        <v>834</v>
      </c>
    </row>
    <row r="5" spans="1:36">
      <c r="A5" s="125" t="s">
        <v>793</v>
      </c>
      <c r="B5" s="125" t="s">
        <v>789</v>
      </c>
      <c r="C5" s="125" t="s">
        <v>790</v>
      </c>
      <c r="D5" s="125" t="s">
        <v>827</v>
      </c>
      <c r="E5" s="125" t="s">
        <v>818</v>
      </c>
      <c r="F5" s="125" t="s">
        <v>823</v>
      </c>
      <c r="G5" s="125" t="s">
        <v>825</v>
      </c>
    </row>
    <row r="6" spans="1:36">
      <c r="A6" s="125" t="s">
        <v>793</v>
      </c>
      <c r="B6" s="125" t="s">
        <v>789</v>
      </c>
      <c r="C6" s="125" t="s">
        <v>790</v>
      </c>
      <c r="D6" s="125" t="s">
        <v>832</v>
      </c>
      <c r="E6" s="125" t="s">
        <v>818</v>
      </c>
      <c r="F6" s="125" t="s">
        <v>823</v>
      </c>
      <c r="G6" s="125" t="s">
        <v>825</v>
      </c>
    </row>
    <row r="7" spans="1:36">
      <c r="A7" s="125" t="s">
        <v>793</v>
      </c>
      <c r="B7" s="125" t="s">
        <v>789</v>
      </c>
      <c r="C7" s="125" t="s">
        <v>790</v>
      </c>
      <c r="D7" s="125" t="s">
        <v>834</v>
      </c>
      <c r="E7" s="125" t="s">
        <v>818</v>
      </c>
      <c r="F7" s="125" t="s">
        <v>823</v>
      </c>
      <c r="G7" s="125" t="s">
        <v>825</v>
      </c>
    </row>
    <row r="8" spans="1:36">
      <c r="A8" s="125" t="s">
        <v>871</v>
      </c>
      <c r="B8" s="125" t="s">
        <v>868</v>
      </c>
      <c r="C8" s="125" t="s">
        <v>869</v>
      </c>
      <c r="D8" s="125" t="s">
        <v>885</v>
      </c>
      <c r="E8" s="125" t="s">
        <v>889</v>
      </c>
      <c r="F8" s="125" t="s">
        <v>890</v>
      </c>
      <c r="G8" s="125" t="s">
        <v>891</v>
      </c>
    </row>
    <row r="9" spans="1:36">
      <c r="A9" s="125" t="s">
        <v>871</v>
      </c>
      <c r="B9" s="125" t="s">
        <v>868</v>
      </c>
      <c r="C9" s="125" t="s">
        <v>869</v>
      </c>
      <c r="D9" s="125" t="s">
        <v>887</v>
      </c>
      <c r="E9" s="125" t="s">
        <v>889</v>
      </c>
      <c r="F9" s="125" t="s">
        <v>890</v>
      </c>
      <c r="G9" s="125" t="s">
        <v>891</v>
      </c>
    </row>
    <row r="10" spans="1:36">
      <c r="A10" s="125" t="s">
        <v>871</v>
      </c>
      <c r="B10" s="125" t="s">
        <v>868</v>
      </c>
      <c r="C10" s="125" t="s">
        <v>869</v>
      </c>
      <c r="D10" s="125" t="s">
        <v>888</v>
      </c>
      <c r="E10" s="125" t="s">
        <v>889</v>
      </c>
      <c r="F10" s="125" t="s">
        <v>890</v>
      </c>
      <c r="G10" s="125" t="s">
        <v>891</v>
      </c>
    </row>
    <row r="11" spans="1:36">
      <c r="A11" s="125" t="s">
        <v>871</v>
      </c>
      <c r="B11" s="125" t="s">
        <v>868</v>
      </c>
      <c r="C11" s="125" t="s">
        <v>869</v>
      </c>
      <c r="D11" s="125" t="s">
        <v>889</v>
      </c>
      <c r="E11" s="125" t="s">
        <v>885</v>
      </c>
      <c r="F11" s="125" t="s">
        <v>887</v>
      </c>
      <c r="G11" s="125" t="s">
        <v>888</v>
      </c>
    </row>
    <row r="12" spans="1:36">
      <c r="A12" s="125" t="s">
        <v>871</v>
      </c>
      <c r="B12" s="125" t="s">
        <v>868</v>
      </c>
      <c r="C12" s="125" t="s">
        <v>869</v>
      </c>
      <c r="D12" s="125" t="s">
        <v>890</v>
      </c>
      <c r="E12" s="125" t="s">
        <v>885</v>
      </c>
      <c r="F12" s="125" t="s">
        <v>887</v>
      </c>
      <c r="G12" s="125" t="s">
        <v>888</v>
      </c>
    </row>
    <row r="13" spans="1:36">
      <c r="A13" s="125" t="s">
        <v>871</v>
      </c>
      <c r="B13" s="125" t="s">
        <v>868</v>
      </c>
      <c r="C13" s="125" t="s">
        <v>869</v>
      </c>
      <c r="D13" s="125" t="s">
        <v>891</v>
      </c>
      <c r="E13" s="125" t="s">
        <v>885</v>
      </c>
      <c r="F13" s="125" t="s">
        <v>887</v>
      </c>
      <c r="G13" s="125" t="s">
        <v>888</v>
      </c>
    </row>
    <row r="14" spans="1:36">
      <c r="A14" s="125" t="s">
        <v>915</v>
      </c>
      <c r="B14" s="125" t="s">
        <v>913</v>
      </c>
      <c r="C14" s="125" t="s">
        <v>932</v>
      </c>
      <c r="D14" s="125" t="s">
        <v>943</v>
      </c>
      <c r="E14" s="125" t="s">
        <v>946</v>
      </c>
      <c r="F14" s="125" t="s">
        <v>947</v>
      </c>
      <c r="G14" s="125" t="s">
        <v>948</v>
      </c>
    </row>
    <row r="15" spans="1:36">
      <c r="A15" s="125" t="s">
        <v>915</v>
      </c>
      <c r="B15" s="125" t="s">
        <v>913</v>
      </c>
      <c r="C15" s="125" t="s">
        <v>932</v>
      </c>
      <c r="D15" s="125" t="s">
        <v>944</v>
      </c>
      <c r="E15" s="125" t="s">
        <v>946</v>
      </c>
      <c r="F15" s="125" t="s">
        <v>947</v>
      </c>
      <c r="G15" s="125" t="s">
        <v>948</v>
      </c>
    </row>
    <row r="16" spans="1:36">
      <c r="A16" s="125" t="s">
        <v>915</v>
      </c>
      <c r="B16" s="125" t="s">
        <v>913</v>
      </c>
      <c r="C16" s="125" t="s">
        <v>932</v>
      </c>
      <c r="D16" s="125" t="s">
        <v>945</v>
      </c>
      <c r="E16" s="125" t="s">
        <v>946</v>
      </c>
      <c r="F16" s="125" t="s">
        <v>947</v>
      </c>
      <c r="G16" s="125" t="s">
        <v>948</v>
      </c>
    </row>
    <row r="17" spans="1:20">
      <c r="A17" s="125" t="s">
        <v>915</v>
      </c>
      <c r="B17" s="125" t="s">
        <v>913</v>
      </c>
      <c r="C17" s="125" t="s">
        <v>932</v>
      </c>
      <c r="D17" s="125" t="s">
        <v>946</v>
      </c>
      <c r="E17" s="125" t="s">
        <v>943</v>
      </c>
      <c r="F17" s="125" t="s">
        <v>944</v>
      </c>
      <c r="G17" s="125" t="s">
        <v>945</v>
      </c>
    </row>
    <row r="18" spans="1:20">
      <c r="A18" s="125" t="s">
        <v>915</v>
      </c>
      <c r="B18" s="125" t="s">
        <v>913</v>
      </c>
      <c r="C18" s="125" t="s">
        <v>932</v>
      </c>
      <c r="D18" s="125" t="s">
        <v>947</v>
      </c>
      <c r="E18" s="125" t="s">
        <v>943</v>
      </c>
      <c r="F18" s="125" t="s">
        <v>944</v>
      </c>
      <c r="G18" s="125" t="s">
        <v>945</v>
      </c>
    </row>
    <row r="19" spans="1:20">
      <c r="A19" s="125" t="s">
        <v>915</v>
      </c>
      <c r="B19" s="125" t="s">
        <v>913</v>
      </c>
      <c r="C19" s="125" t="s">
        <v>932</v>
      </c>
      <c r="D19" s="125" t="s">
        <v>948</v>
      </c>
      <c r="E19" s="125" t="s">
        <v>943</v>
      </c>
      <c r="F19" s="125" t="s">
        <v>944</v>
      </c>
      <c r="G19" s="125" t="s">
        <v>945</v>
      </c>
    </row>
    <row r="20" spans="1:20">
      <c r="A20" s="125" t="s">
        <v>1065</v>
      </c>
      <c r="B20" s="125" t="s">
        <v>1063</v>
      </c>
      <c r="C20" s="125" t="s">
        <v>1076</v>
      </c>
      <c r="D20" s="125" t="s">
        <v>1087</v>
      </c>
      <c r="E20" s="125" t="s">
        <v>1096</v>
      </c>
      <c r="F20" s="125" t="s">
        <v>1108</v>
      </c>
      <c r="G20" s="125" t="s">
        <v>1124</v>
      </c>
      <c r="H20" s="125" t="s">
        <v>1125</v>
      </c>
      <c r="I20" s="125" t="s">
        <v>1128</v>
      </c>
      <c r="J20" s="125" t="s">
        <v>1129</v>
      </c>
      <c r="K20" s="125" t="s">
        <v>1132</v>
      </c>
      <c r="L20" s="125" t="s">
        <v>1133</v>
      </c>
      <c r="M20" s="125" t="s">
        <v>1148</v>
      </c>
      <c r="N20" s="125" t="s">
        <v>1149</v>
      </c>
      <c r="O20" s="125" t="s">
        <v>1150</v>
      </c>
    </row>
    <row r="21" spans="1:20">
      <c r="A21" s="125" t="s">
        <v>1065</v>
      </c>
      <c r="B21" s="125" t="s">
        <v>1063</v>
      </c>
      <c r="C21" s="125" t="s">
        <v>1076</v>
      </c>
      <c r="D21" s="125" t="s">
        <v>1094</v>
      </c>
      <c r="E21" s="125" t="s">
        <v>1096</v>
      </c>
      <c r="F21" s="125" t="s">
        <v>1108</v>
      </c>
      <c r="G21" s="125" t="s">
        <v>1124</v>
      </c>
      <c r="H21" s="125" t="s">
        <v>1125</v>
      </c>
      <c r="I21" s="125" t="s">
        <v>1128</v>
      </c>
      <c r="J21" s="125" t="s">
        <v>1129</v>
      </c>
      <c r="K21" s="125" t="s">
        <v>1132</v>
      </c>
      <c r="L21" s="125" t="s">
        <v>1133</v>
      </c>
      <c r="M21" s="125" t="s">
        <v>1148</v>
      </c>
      <c r="N21" s="125" t="s">
        <v>1149</v>
      </c>
      <c r="O21" s="125" t="s">
        <v>1150</v>
      </c>
    </row>
    <row r="22" spans="1:20">
      <c r="A22" s="125" t="s">
        <v>1065</v>
      </c>
      <c r="B22" s="125" t="s">
        <v>1063</v>
      </c>
      <c r="C22" s="125" t="s">
        <v>1076</v>
      </c>
      <c r="D22" s="125" t="s">
        <v>1096</v>
      </c>
      <c r="E22" s="125" t="s">
        <v>1087</v>
      </c>
      <c r="F22" s="125" t="s">
        <v>1094</v>
      </c>
      <c r="G22" s="125" t="s">
        <v>1097</v>
      </c>
      <c r="H22" s="125" t="s">
        <v>1098</v>
      </c>
      <c r="I22" s="125" t="s">
        <v>1099</v>
      </c>
      <c r="J22" s="125" t="s">
        <v>1106</v>
      </c>
      <c r="K22" s="125" t="s">
        <v>1107</v>
      </c>
      <c r="L22" s="125" t="s">
        <v>1109</v>
      </c>
      <c r="M22" s="125" t="s">
        <v>1110</v>
      </c>
      <c r="N22" s="125" t="s">
        <v>1111</v>
      </c>
      <c r="O22" s="125" t="s">
        <v>1126</v>
      </c>
      <c r="P22" s="125" t="s">
        <v>1127</v>
      </c>
      <c r="Q22" s="125" t="s">
        <v>1130</v>
      </c>
      <c r="R22" s="125" t="s">
        <v>1131</v>
      </c>
      <c r="S22" s="125" t="s">
        <v>1134</v>
      </c>
      <c r="T22" s="125" t="s">
        <v>1135</v>
      </c>
    </row>
    <row r="23" spans="1:20">
      <c r="A23" s="125" t="s">
        <v>1065</v>
      </c>
      <c r="B23" s="125" t="s">
        <v>1063</v>
      </c>
      <c r="C23" s="125" t="s">
        <v>1076</v>
      </c>
      <c r="D23" s="125" t="s">
        <v>1097</v>
      </c>
      <c r="E23" s="125" t="s">
        <v>1096</v>
      </c>
      <c r="F23" s="125" t="s">
        <v>1108</v>
      </c>
      <c r="G23" s="125" t="s">
        <v>1124</v>
      </c>
      <c r="H23" s="125" t="s">
        <v>1125</v>
      </c>
      <c r="I23" s="125" t="s">
        <v>1128</v>
      </c>
      <c r="J23" s="125" t="s">
        <v>1129</v>
      </c>
      <c r="K23" s="125" t="s">
        <v>1132</v>
      </c>
      <c r="L23" s="125" t="s">
        <v>1133</v>
      </c>
      <c r="M23" s="125" t="s">
        <v>1148</v>
      </c>
      <c r="N23" s="125" t="s">
        <v>1149</v>
      </c>
      <c r="O23" s="125" t="s">
        <v>1150</v>
      </c>
    </row>
    <row r="24" spans="1:20">
      <c r="A24" s="125" t="s">
        <v>1065</v>
      </c>
      <c r="B24" s="125" t="s">
        <v>1063</v>
      </c>
      <c r="C24" s="125" t="s">
        <v>1076</v>
      </c>
      <c r="D24" s="125" t="s">
        <v>1098</v>
      </c>
      <c r="E24" s="125" t="s">
        <v>1096</v>
      </c>
      <c r="F24" s="125" t="s">
        <v>1108</v>
      </c>
      <c r="G24" s="125" t="s">
        <v>1124</v>
      </c>
      <c r="H24" s="125" t="s">
        <v>1125</v>
      </c>
      <c r="I24" s="125" t="s">
        <v>1128</v>
      </c>
      <c r="J24" s="125" t="s">
        <v>1129</v>
      </c>
      <c r="K24" s="125" t="s">
        <v>1132</v>
      </c>
      <c r="L24" s="125" t="s">
        <v>1133</v>
      </c>
      <c r="M24" s="125" t="s">
        <v>1148</v>
      </c>
      <c r="N24" s="125" t="s">
        <v>1149</v>
      </c>
      <c r="O24" s="125" t="s">
        <v>1150</v>
      </c>
    </row>
    <row r="25" spans="1:20">
      <c r="A25" s="125" t="s">
        <v>1065</v>
      </c>
      <c r="B25" s="125" t="s">
        <v>1063</v>
      </c>
      <c r="C25" s="125" t="s">
        <v>1076</v>
      </c>
      <c r="D25" s="125" t="s">
        <v>1099</v>
      </c>
      <c r="E25" s="125" t="s">
        <v>1096</v>
      </c>
      <c r="F25" s="125" t="s">
        <v>1108</v>
      </c>
      <c r="G25" s="125" t="s">
        <v>1124</v>
      </c>
      <c r="H25" s="125" t="s">
        <v>1125</v>
      </c>
      <c r="I25" s="125" t="s">
        <v>1128</v>
      </c>
      <c r="J25" s="125" t="s">
        <v>1129</v>
      </c>
      <c r="K25" s="125" t="s">
        <v>1132</v>
      </c>
      <c r="L25" s="125" t="s">
        <v>1133</v>
      </c>
      <c r="M25" s="125" t="s">
        <v>1148</v>
      </c>
      <c r="N25" s="125" t="s">
        <v>1149</v>
      </c>
      <c r="O25" s="125" t="s">
        <v>1150</v>
      </c>
    </row>
    <row r="26" spans="1:20">
      <c r="A26" s="125" t="s">
        <v>1065</v>
      </c>
      <c r="B26" s="125" t="s">
        <v>1063</v>
      </c>
      <c r="C26" s="125" t="s">
        <v>1100</v>
      </c>
      <c r="D26" s="125" t="s">
        <v>1106</v>
      </c>
      <c r="E26" s="125" t="s">
        <v>1096</v>
      </c>
      <c r="F26" s="125" t="s">
        <v>1108</v>
      </c>
      <c r="G26" s="125" t="s">
        <v>1124</v>
      </c>
      <c r="H26" s="125" t="s">
        <v>1125</v>
      </c>
      <c r="I26" s="125" t="s">
        <v>1128</v>
      </c>
      <c r="J26" s="125" t="s">
        <v>1129</v>
      </c>
      <c r="K26" s="125" t="s">
        <v>1132</v>
      </c>
      <c r="L26" s="125" t="s">
        <v>1133</v>
      </c>
      <c r="M26" s="125" t="s">
        <v>1148</v>
      </c>
      <c r="N26" s="125" t="s">
        <v>1149</v>
      </c>
      <c r="O26" s="125" t="s">
        <v>1150</v>
      </c>
    </row>
    <row r="27" spans="1:20">
      <c r="A27" s="125" t="s">
        <v>1065</v>
      </c>
      <c r="B27" s="125" t="s">
        <v>1063</v>
      </c>
      <c r="C27" s="125" t="s">
        <v>1100</v>
      </c>
      <c r="D27" s="125" t="s">
        <v>1107</v>
      </c>
      <c r="E27" s="125" t="s">
        <v>1096</v>
      </c>
      <c r="F27" s="125" t="s">
        <v>1108</v>
      </c>
      <c r="G27" s="125" t="s">
        <v>1124</v>
      </c>
      <c r="H27" s="125" t="s">
        <v>1125</v>
      </c>
      <c r="I27" s="125" t="s">
        <v>1128</v>
      </c>
      <c r="J27" s="125" t="s">
        <v>1129</v>
      </c>
      <c r="K27" s="125" t="s">
        <v>1132</v>
      </c>
      <c r="L27" s="125" t="s">
        <v>1133</v>
      </c>
      <c r="M27" s="125" t="s">
        <v>1148</v>
      </c>
      <c r="N27" s="125" t="s">
        <v>1149</v>
      </c>
      <c r="O27" s="125" t="s">
        <v>1150</v>
      </c>
    </row>
    <row r="28" spans="1:20">
      <c r="A28" s="125" t="s">
        <v>1065</v>
      </c>
      <c r="B28" s="125" t="s">
        <v>1063</v>
      </c>
      <c r="C28" s="125" t="s">
        <v>1100</v>
      </c>
      <c r="D28" s="125" t="s">
        <v>1108</v>
      </c>
      <c r="E28" s="125" t="s">
        <v>1087</v>
      </c>
      <c r="F28" s="125" t="s">
        <v>1094</v>
      </c>
      <c r="G28" s="125" t="s">
        <v>1097</v>
      </c>
      <c r="H28" s="125" t="s">
        <v>1098</v>
      </c>
      <c r="I28" s="125" t="s">
        <v>1099</v>
      </c>
      <c r="J28" s="125" t="s">
        <v>1106</v>
      </c>
      <c r="K28" s="125" t="s">
        <v>1107</v>
      </c>
      <c r="L28" s="125" t="s">
        <v>1109</v>
      </c>
      <c r="M28" s="125" t="s">
        <v>1110</v>
      </c>
      <c r="N28" s="125" t="s">
        <v>1111</v>
      </c>
      <c r="O28" s="125" t="s">
        <v>1126</v>
      </c>
      <c r="P28" s="125" t="s">
        <v>1127</v>
      </c>
      <c r="Q28" s="125" t="s">
        <v>1130</v>
      </c>
      <c r="R28" s="125" t="s">
        <v>1131</v>
      </c>
      <c r="S28" s="125" t="s">
        <v>1134</v>
      </c>
      <c r="T28" s="125" t="s">
        <v>1135</v>
      </c>
    </row>
    <row r="29" spans="1:20">
      <c r="A29" s="125" t="s">
        <v>1065</v>
      </c>
      <c r="B29" s="125" t="s">
        <v>1063</v>
      </c>
      <c r="C29" s="125" t="s">
        <v>1100</v>
      </c>
      <c r="D29" s="125" t="s">
        <v>1109</v>
      </c>
      <c r="E29" s="125" t="s">
        <v>1096</v>
      </c>
      <c r="F29" s="125" t="s">
        <v>1108</v>
      </c>
      <c r="G29" s="125" t="s">
        <v>1124</v>
      </c>
      <c r="H29" s="125" t="s">
        <v>1125</v>
      </c>
      <c r="I29" s="125" t="s">
        <v>1128</v>
      </c>
      <c r="J29" s="125" t="s">
        <v>1129</v>
      </c>
      <c r="K29" s="125" t="s">
        <v>1132</v>
      </c>
      <c r="L29" s="125" t="s">
        <v>1133</v>
      </c>
      <c r="M29" s="125" t="s">
        <v>1148</v>
      </c>
      <c r="N29" s="125" t="s">
        <v>1149</v>
      </c>
      <c r="O29" s="125" t="s">
        <v>1150</v>
      </c>
    </row>
    <row r="30" spans="1:20">
      <c r="A30" s="125" t="s">
        <v>1065</v>
      </c>
      <c r="B30" s="125" t="s">
        <v>1063</v>
      </c>
      <c r="C30" s="125" t="s">
        <v>1100</v>
      </c>
      <c r="D30" s="125" t="s">
        <v>1110</v>
      </c>
      <c r="E30" s="125" t="s">
        <v>1096</v>
      </c>
      <c r="F30" s="125" t="s">
        <v>1108</v>
      </c>
      <c r="G30" s="125" t="s">
        <v>1124</v>
      </c>
      <c r="H30" s="125" t="s">
        <v>1125</v>
      </c>
      <c r="I30" s="125" t="s">
        <v>1128</v>
      </c>
      <c r="J30" s="125" t="s">
        <v>1129</v>
      </c>
      <c r="K30" s="125" t="s">
        <v>1132</v>
      </c>
      <c r="L30" s="125" t="s">
        <v>1133</v>
      </c>
      <c r="M30" s="125" t="s">
        <v>1148</v>
      </c>
      <c r="N30" s="125" t="s">
        <v>1149</v>
      </c>
      <c r="O30" s="125" t="s">
        <v>1150</v>
      </c>
    </row>
    <row r="31" spans="1:20">
      <c r="A31" s="125" t="s">
        <v>1065</v>
      </c>
      <c r="B31" s="125" t="s">
        <v>1063</v>
      </c>
      <c r="C31" s="125" t="s">
        <v>1100</v>
      </c>
      <c r="D31" s="125" t="s">
        <v>1111</v>
      </c>
      <c r="E31" s="125" t="s">
        <v>1096</v>
      </c>
      <c r="F31" s="125" t="s">
        <v>1108</v>
      </c>
      <c r="G31" s="125" t="s">
        <v>1124</v>
      </c>
      <c r="H31" s="125" t="s">
        <v>1125</v>
      </c>
      <c r="I31" s="125" t="s">
        <v>1128</v>
      </c>
      <c r="J31" s="125" t="s">
        <v>1129</v>
      </c>
      <c r="K31" s="125" t="s">
        <v>1132</v>
      </c>
      <c r="L31" s="125" t="s">
        <v>1133</v>
      </c>
      <c r="M31" s="125" t="s">
        <v>1148</v>
      </c>
      <c r="N31" s="125" t="s">
        <v>1149</v>
      </c>
      <c r="O31" s="125" t="s">
        <v>1150</v>
      </c>
    </row>
    <row r="32" spans="1:20">
      <c r="A32" s="125" t="s">
        <v>1065</v>
      </c>
      <c r="B32" s="125" t="s">
        <v>1063</v>
      </c>
      <c r="C32" s="125" t="s">
        <v>1113</v>
      </c>
      <c r="D32" s="125" t="s">
        <v>1124</v>
      </c>
      <c r="E32" s="125" t="s">
        <v>1087</v>
      </c>
      <c r="F32" s="125" t="s">
        <v>1094</v>
      </c>
      <c r="G32" s="125" t="s">
        <v>1097</v>
      </c>
      <c r="H32" s="125" t="s">
        <v>1098</v>
      </c>
      <c r="I32" s="125" t="s">
        <v>1099</v>
      </c>
      <c r="J32" s="125" t="s">
        <v>1106</v>
      </c>
      <c r="K32" s="125" t="s">
        <v>1107</v>
      </c>
      <c r="L32" s="125" t="s">
        <v>1109</v>
      </c>
      <c r="M32" s="125" t="s">
        <v>1110</v>
      </c>
      <c r="N32" s="125" t="s">
        <v>1111</v>
      </c>
      <c r="O32" s="125" t="s">
        <v>1126</v>
      </c>
      <c r="P32" s="125" t="s">
        <v>1127</v>
      </c>
      <c r="Q32" s="125" t="s">
        <v>1130</v>
      </c>
      <c r="R32" s="125" t="s">
        <v>1131</v>
      </c>
      <c r="S32" s="125" t="s">
        <v>1134</v>
      </c>
      <c r="T32" s="125" t="s">
        <v>1135</v>
      </c>
    </row>
    <row r="33" spans="1:20">
      <c r="A33" s="125" t="s">
        <v>1065</v>
      </c>
      <c r="B33" s="125" t="s">
        <v>1063</v>
      </c>
      <c r="C33" s="125" t="s">
        <v>1113</v>
      </c>
      <c r="D33" s="125" t="s">
        <v>1125</v>
      </c>
      <c r="E33" s="125" t="s">
        <v>1087</v>
      </c>
      <c r="F33" s="125" t="s">
        <v>1094</v>
      </c>
      <c r="G33" s="125" t="s">
        <v>1097</v>
      </c>
      <c r="H33" s="125" t="s">
        <v>1098</v>
      </c>
      <c r="I33" s="125" t="s">
        <v>1099</v>
      </c>
      <c r="J33" s="125" t="s">
        <v>1106</v>
      </c>
      <c r="K33" s="125" t="s">
        <v>1107</v>
      </c>
      <c r="L33" s="125" t="s">
        <v>1109</v>
      </c>
      <c r="M33" s="125" t="s">
        <v>1110</v>
      </c>
      <c r="N33" s="125" t="s">
        <v>1111</v>
      </c>
      <c r="O33" s="125" t="s">
        <v>1126</v>
      </c>
      <c r="P33" s="125" t="s">
        <v>1127</v>
      </c>
      <c r="Q33" s="125" t="s">
        <v>1130</v>
      </c>
      <c r="R33" s="125" t="s">
        <v>1131</v>
      </c>
      <c r="S33" s="125" t="s">
        <v>1134</v>
      </c>
      <c r="T33" s="125" t="s">
        <v>1135</v>
      </c>
    </row>
    <row r="34" spans="1:20">
      <c r="A34" s="125" t="s">
        <v>1065</v>
      </c>
      <c r="B34" s="125" t="s">
        <v>1063</v>
      </c>
      <c r="C34" s="125" t="s">
        <v>1113</v>
      </c>
      <c r="D34" s="125" t="s">
        <v>1126</v>
      </c>
      <c r="E34" s="125" t="s">
        <v>1096</v>
      </c>
      <c r="F34" s="125" t="s">
        <v>1108</v>
      </c>
      <c r="G34" s="125" t="s">
        <v>1124</v>
      </c>
      <c r="H34" s="125" t="s">
        <v>1125</v>
      </c>
      <c r="I34" s="125" t="s">
        <v>1128</v>
      </c>
      <c r="J34" s="125" t="s">
        <v>1129</v>
      </c>
      <c r="K34" s="125" t="s">
        <v>1132</v>
      </c>
      <c r="L34" s="125" t="s">
        <v>1133</v>
      </c>
      <c r="M34" s="125" t="s">
        <v>1148</v>
      </c>
      <c r="N34" s="125" t="s">
        <v>1149</v>
      </c>
      <c r="O34" s="125" t="s">
        <v>1150</v>
      </c>
    </row>
    <row r="35" spans="1:20">
      <c r="A35" s="125" t="s">
        <v>1065</v>
      </c>
      <c r="B35" s="125" t="s">
        <v>1063</v>
      </c>
      <c r="C35" s="125" t="s">
        <v>1113</v>
      </c>
      <c r="D35" s="125" t="s">
        <v>1127</v>
      </c>
      <c r="E35" s="125" t="s">
        <v>1096</v>
      </c>
      <c r="F35" s="125" t="s">
        <v>1108</v>
      </c>
      <c r="G35" s="125" t="s">
        <v>1124</v>
      </c>
      <c r="H35" s="125" t="s">
        <v>1125</v>
      </c>
      <c r="I35" s="125" t="s">
        <v>1128</v>
      </c>
      <c r="J35" s="125" t="s">
        <v>1129</v>
      </c>
      <c r="K35" s="125" t="s">
        <v>1132</v>
      </c>
      <c r="L35" s="125" t="s">
        <v>1133</v>
      </c>
      <c r="M35" s="125" t="s">
        <v>1148</v>
      </c>
      <c r="N35" s="125" t="s">
        <v>1149</v>
      </c>
      <c r="O35" s="125" t="s">
        <v>1150</v>
      </c>
    </row>
    <row r="36" spans="1:20">
      <c r="A36" s="125" t="s">
        <v>1065</v>
      </c>
      <c r="B36" s="125" t="s">
        <v>1063</v>
      </c>
      <c r="C36" s="125" t="s">
        <v>1113</v>
      </c>
      <c r="D36" s="125" t="s">
        <v>1128</v>
      </c>
      <c r="E36" s="125" t="s">
        <v>1087</v>
      </c>
      <c r="F36" s="125" t="s">
        <v>1094</v>
      </c>
      <c r="G36" s="125" t="s">
        <v>1097</v>
      </c>
      <c r="H36" s="125" t="s">
        <v>1098</v>
      </c>
      <c r="I36" s="125" t="s">
        <v>1099</v>
      </c>
      <c r="J36" s="125" t="s">
        <v>1106</v>
      </c>
      <c r="K36" s="125" t="s">
        <v>1107</v>
      </c>
      <c r="L36" s="125" t="s">
        <v>1109</v>
      </c>
      <c r="M36" s="125" t="s">
        <v>1110</v>
      </c>
      <c r="N36" s="125" t="s">
        <v>1111</v>
      </c>
      <c r="O36" s="125" t="s">
        <v>1126</v>
      </c>
      <c r="P36" s="125" t="s">
        <v>1127</v>
      </c>
      <c r="Q36" s="125" t="s">
        <v>1130</v>
      </c>
      <c r="R36" s="125" t="s">
        <v>1131</v>
      </c>
      <c r="S36" s="125" t="s">
        <v>1134</v>
      </c>
      <c r="T36" s="125" t="s">
        <v>1135</v>
      </c>
    </row>
    <row r="37" spans="1:20">
      <c r="A37" s="125" t="s">
        <v>1065</v>
      </c>
      <c r="B37" s="125" t="s">
        <v>1063</v>
      </c>
      <c r="C37" s="125" t="s">
        <v>1113</v>
      </c>
      <c r="D37" s="125" t="s">
        <v>1129</v>
      </c>
      <c r="E37" s="125" t="s">
        <v>1087</v>
      </c>
      <c r="F37" s="125" t="s">
        <v>1094</v>
      </c>
      <c r="G37" s="125" t="s">
        <v>1097</v>
      </c>
      <c r="H37" s="125" t="s">
        <v>1098</v>
      </c>
      <c r="I37" s="125" t="s">
        <v>1099</v>
      </c>
      <c r="J37" s="125" t="s">
        <v>1106</v>
      </c>
      <c r="K37" s="125" t="s">
        <v>1107</v>
      </c>
      <c r="L37" s="125" t="s">
        <v>1109</v>
      </c>
      <c r="M37" s="125" t="s">
        <v>1110</v>
      </c>
      <c r="N37" s="125" t="s">
        <v>1111</v>
      </c>
      <c r="O37" s="125" t="s">
        <v>1126</v>
      </c>
      <c r="P37" s="125" t="s">
        <v>1127</v>
      </c>
      <c r="Q37" s="125" t="s">
        <v>1130</v>
      </c>
      <c r="R37" s="125" t="s">
        <v>1131</v>
      </c>
      <c r="S37" s="125" t="s">
        <v>1134</v>
      </c>
      <c r="T37" s="125" t="s">
        <v>1135</v>
      </c>
    </row>
    <row r="38" spans="1:20">
      <c r="A38" s="125" t="s">
        <v>1065</v>
      </c>
      <c r="B38" s="125" t="s">
        <v>1063</v>
      </c>
      <c r="C38" s="125" t="s">
        <v>1113</v>
      </c>
      <c r="D38" s="125" t="s">
        <v>1130</v>
      </c>
      <c r="E38" s="125" t="s">
        <v>1096</v>
      </c>
      <c r="F38" s="125" t="s">
        <v>1108</v>
      </c>
      <c r="G38" s="125" t="s">
        <v>1124</v>
      </c>
      <c r="H38" s="125" t="s">
        <v>1125</v>
      </c>
      <c r="I38" s="125" t="s">
        <v>1128</v>
      </c>
      <c r="J38" s="125" t="s">
        <v>1129</v>
      </c>
      <c r="K38" s="125" t="s">
        <v>1132</v>
      </c>
      <c r="L38" s="125" t="s">
        <v>1133</v>
      </c>
      <c r="M38" s="125" t="s">
        <v>1148</v>
      </c>
      <c r="N38" s="125" t="s">
        <v>1149</v>
      </c>
      <c r="O38" s="125" t="s">
        <v>1150</v>
      </c>
    </row>
    <row r="39" spans="1:20">
      <c r="A39" s="125" t="s">
        <v>1065</v>
      </c>
      <c r="B39" s="125" t="s">
        <v>1063</v>
      </c>
      <c r="C39" s="125" t="s">
        <v>1113</v>
      </c>
      <c r="D39" s="125" t="s">
        <v>1131</v>
      </c>
      <c r="E39" s="125" t="s">
        <v>1096</v>
      </c>
      <c r="F39" s="125" t="s">
        <v>1108</v>
      </c>
      <c r="G39" s="125" t="s">
        <v>1124</v>
      </c>
      <c r="H39" s="125" t="s">
        <v>1125</v>
      </c>
      <c r="I39" s="125" t="s">
        <v>1128</v>
      </c>
      <c r="J39" s="125" t="s">
        <v>1129</v>
      </c>
      <c r="K39" s="125" t="s">
        <v>1132</v>
      </c>
      <c r="L39" s="125" t="s">
        <v>1133</v>
      </c>
      <c r="M39" s="125" t="s">
        <v>1148</v>
      </c>
      <c r="N39" s="125" t="s">
        <v>1149</v>
      </c>
      <c r="O39" s="125" t="s">
        <v>1150</v>
      </c>
    </row>
    <row r="40" spans="1:20">
      <c r="A40" s="125" t="s">
        <v>1065</v>
      </c>
      <c r="B40" s="125" t="s">
        <v>1063</v>
      </c>
      <c r="C40" s="125" t="s">
        <v>1113</v>
      </c>
      <c r="D40" s="125" t="s">
        <v>1132</v>
      </c>
      <c r="E40" s="125" t="s">
        <v>1087</v>
      </c>
      <c r="F40" s="125" t="s">
        <v>1094</v>
      </c>
      <c r="G40" s="125" t="s">
        <v>1097</v>
      </c>
      <c r="H40" s="125" t="s">
        <v>1098</v>
      </c>
      <c r="I40" s="125" t="s">
        <v>1099</v>
      </c>
      <c r="J40" s="125" t="s">
        <v>1106</v>
      </c>
      <c r="K40" s="125" t="s">
        <v>1107</v>
      </c>
      <c r="L40" s="125" t="s">
        <v>1109</v>
      </c>
      <c r="M40" s="125" t="s">
        <v>1110</v>
      </c>
      <c r="N40" s="125" t="s">
        <v>1111</v>
      </c>
      <c r="O40" s="125" t="s">
        <v>1126</v>
      </c>
      <c r="P40" s="125" t="s">
        <v>1127</v>
      </c>
      <c r="Q40" s="125" t="s">
        <v>1130</v>
      </c>
      <c r="R40" s="125" t="s">
        <v>1131</v>
      </c>
      <c r="S40" s="125" t="s">
        <v>1134</v>
      </c>
      <c r="T40" s="125" t="s">
        <v>1135</v>
      </c>
    </row>
    <row r="41" spans="1:20">
      <c r="A41" s="125" t="s">
        <v>1065</v>
      </c>
      <c r="B41" s="125" t="s">
        <v>1063</v>
      </c>
      <c r="C41" s="125" t="s">
        <v>1113</v>
      </c>
      <c r="D41" s="125" t="s">
        <v>1133</v>
      </c>
      <c r="E41" s="125" t="s">
        <v>1087</v>
      </c>
      <c r="F41" s="125" t="s">
        <v>1094</v>
      </c>
      <c r="G41" s="125" t="s">
        <v>1097</v>
      </c>
      <c r="H41" s="125" t="s">
        <v>1098</v>
      </c>
      <c r="I41" s="125" t="s">
        <v>1099</v>
      </c>
      <c r="J41" s="125" t="s">
        <v>1106</v>
      </c>
      <c r="K41" s="125" t="s">
        <v>1107</v>
      </c>
      <c r="L41" s="125" t="s">
        <v>1109</v>
      </c>
      <c r="M41" s="125" t="s">
        <v>1110</v>
      </c>
      <c r="N41" s="125" t="s">
        <v>1111</v>
      </c>
      <c r="O41" s="125" t="s">
        <v>1126</v>
      </c>
      <c r="P41" s="125" t="s">
        <v>1127</v>
      </c>
      <c r="Q41" s="125" t="s">
        <v>1130</v>
      </c>
      <c r="R41" s="125" t="s">
        <v>1131</v>
      </c>
      <c r="S41" s="125" t="s">
        <v>1134</v>
      </c>
      <c r="T41" s="125" t="s">
        <v>1135</v>
      </c>
    </row>
    <row r="42" spans="1:20">
      <c r="A42" s="125" t="s">
        <v>1065</v>
      </c>
      <c r="B42" s="125" t="s">
        <v>1063</v>
      </c>
      <c r="C42" s="125" t="s">
        <v>1113</v>
      </c>
      <c r="D42" s="125" t="s">
        <v>1134</v>
      </c>
      <c r="E42" s="125" t="s">
        <v>1096</v>
      </c>
      <c r="F42" s="125" t="s">
        <v>1108</v>
      </c>
      <c r="G42" s="125" t="s">
        <v>1124</v>
      </c>
      <c r="H42" s="125" t="s">
        <v>1125</v>
      </c>
      <c r="I42" s="125" t="s">
        <v>1128</v>
      </c>
      <c r="J42" s="125" t="s">
        <v>1129</v>
      </c>
      <c r="K42" s="125" t="s">
        <v>1132</v>
      </c>
      <c r="L42" s="125" t="s">
        <v>1133</v>
      </c>
      <c r="M42" s="125" t="s">
        <v>1148</v>
      </c>
      <c r="N42" s="125" t="s">
        <v>1149</v>
      </c>
      <c r="O42" s="125" t="s">
        <v>1150</v>
      </c>
    </row>
    <row r="43" spans="1:20">
      <c r="A43" s="125" t="s">
        <v>1065</v>
      </c>
      <c r="B43" s="125" t="s">
        <v>1063</v>
      </c>
      <c r="C43" s="125" t="s">
        <v>1113</v>
      </c>
      <c r="D43" s="125" t="s">
        <v>1135</v>
      </c>
      <c r="E43" s="125" t="s">
        <v>1096</v>
      </c>
      <c r="F43" s="125" t="s">
        <v>1108</v>
      </c>
      <c r="G43" s="125" t="s">
        <v>1124</v>
      </c>
      <c r="H43" s="125" t="s">
        <v>1125</v>
      </c>
      <c r="I43" s="125" t="s">
        <v>1128</v>
      </c>
      <c r="J43" s="125" t="s">
        <v>1129</v>
      </c>
      <c r="K43" s="125" t="s">
        <v>1132</v>
      </c>
      <c r="L43" s="125" t="s">
        <v>1133</v>
      </c>
      <c r="M43" s="125" t="s">
        <v>1148</v>
      </c>
      <c r="N43" s="125" t="s">
        <v>1149</v>
      </c>
      <c r="O43" s="125" t="s">
        <v>1150</v>
      </c>
    </row>
    <row r="44" spans="1:20">
      <c r="A44" s="125" t="s">
        <v>1065</v>
      </c>
      <c r="B44" s="125" t="s">
        <v>1063</v>
      </c>
      <c r="C44" s="125" t="s">
        <v>1136</v>
      </c>
      <c r="D44" s="125" t="s">
        <v>1148</v>
      </c>
      <c r="E44" s="125" t="s">
        <v>1087</v>
      </c>
      <c r="F44" s="125" t="s">
        <v>1094</v>
      </c>
      <c r="G44" s="125" t="s">
        <v>1097</v>
      </c>
      <c r="H44" s="125" t="s">
        <v>1098</v>
      </c>
      <c r="I44" s="125" t="s">
        <v>1099</v>
      </c>
      <c r="J44" s="125" t="s">
        <v>1106</v>
      </c>
      <c r="K44" s="125" t="s">
        <v>1107</v>
      </c>
      <c r="L44" s="125" t="s">
        <v>1109</v>
      </c>
      <c r="M44" s="125" t="s">
        <v>1110</v>
      </c>
      <c r="N44" s="125" t="s">
        <v>1111</v>
      </c>
      <c r="O44" s="125" t="s">
        <v>1126</v>
      </c>
      <c r="P44" s="125" t="s">
        <v>1127</v>
      </c>
      <c r="Q44" s="125" t="s">
        <v>1130</v>
      </c>
      <c r="R44" s="125" t="s">
        <v>1131</v>
      </c>
      <c r="S44" s="125" t="s">
        <v>1134</v>
      </c>
      <c r="T44" s="125" t="s">
        <v>1135</v>
      </c>
    </row>
    <row r="45" spans="1:20">
      <c r="A45" s="125" t="s">
        <v>1065</v>
      </c>
      <c r="B45" s="125" t="s">
        <v>1063</v>
      </c>
      <c r="C45" s="125" t="s">
        <v>1136</v>
      </c>
      <c r="D45" s="125" t="s">
        <v>1149</v>
      </c>
      <c r="E45" s="125" t="s">
        <v>1087</v>
      </c>
      <c r="F45" s="125" t="s">
        <v>1094</v>
      </c>
      <c r="G45" s="125" t="s">
        <v>1097</v>
      </c>
      <c r="H45" s="125" t="s">
        <v>1098</v>
      </c>
      <c r="I45" s="125" t="s">
        <v>1099</v>
      </c>
      <c r="J45" s="125" t="s">
        <v>1106</v>
      </c>
      <c r="K45" s="125" t="s">
        <v>1107</v>
      </c>
      <c r="L45" s="125" t="s">
        <v>1109</v>
      </c>
      <c r="M45" s="125" t="s">
        <v>1110</v>
      </c>
      <c r="N45" s="125" t="s">
        <v>1111</v>
      </c>
      <c r="O45" s="125" t="s">
        <v>1126</v>
      </c>
      <c r="P45" s="125" t="s">
        <v>1127</v>
      </c>
      <c r="Q45" s="125" t="s">
        <v>1130</v>
      </c>
      <c r="R45" s="125" t="s">
        <v>1131</v>
      </c>
      <c r="S45" s="125" t="s">
        <v>1134</v>
      </c>
      <c r="T45" s="125" t="s">
        <v>1135</v>
      </c>
    </row>
    <row r="46" spans="1:20">
      <c r="A46" s="125" t="s">
        <v>1065</v>
      </c>
      <c r="B46" s="125" t="s">
        <v>1063</v>
      </c>
      <c r="C46" s="125" t="s">
        <v>1136</v>
      </c>
      <c r="D46" s="125" t="s">
        <v>1150</v>
      </c>
      <c r="E46" s="125" t="s">
        <v>1087</v>
      </c>
      <c r="F46" s="125" t="s">
        <v>1094</v>
      </c>
      <c r="G46" s="125" t="s">
        <v>1097</v>
      </c>
      <c r="H46" s="125" t="s">
        <v>1098</v>
      </c>
      <c r="I46" s="125" t="s">
        <v>1099</v>
      </c>
      <c r="J46" s="125" t="s">
        <v>1106</v>
      </c>
      <c r="K46" s="125" t="s">
        <v>1107</v>
      </c>
      <c r="L46" s="125" t="s">
        <v>1109</v>
      </c>
      <c r="M46" s="125" t="s">
        <v>1110</v>
      </c>
      <c r="N46" s="125" t="s">
        <v>1111</v>
      </c>
      <c r="O46" s="125" t="s">
        <v>1126</v>
      </c>
      <c r="P46" s="125" t="s">
        <v>1127</v>
      </c>
      <c r="Q46" s="125" t="s">
        <v>1130</v>
      </c>
      <c r="R46" s="125" t="s">
        <v>1131</v>
      </c>
      <c r="S46" s="125" t="s">
        <v>1134</v>
      </c>
      <c r="T46" s="125" t="s">
        <v>1135</v>
      </c>
    </row>
    <row r="47" spans="1:20">
      <c r="A47" s="125" t="s">
        <v>1177</v>
      </c>
      <c r="B47" s="125" t="s">
        <v>1175</v>
      </c>
      <c r="C47" s="125" t="s">
        <v>1176</v>
      </c>
      <c r="D47" s="125" t="s">
        <v>1192</v>
      </c>
      <c r="E47" s="125" t="s">
        <v>1196</v>
      </c>
      <c r="F47" s="125" t="s">
        <v>1200</v>
      </c>
      <c r="G47" s="125" t="s">
        <v>1205</v>
      </c>
      <c r="H47" s="125" t="s">
        <v>1206</v>
      </c>
    </row>
    <row r="48" spans="1:20">
      <c r="A48" s="125" t="s">
        <v>1177</v>
      </c>
      <c r="B48" s="125" t="s">
        <v>1175</v>
      </c>
      <c r="C48" s="125" t="s">
        <v>1176</v>
      </c>
      <c r="D48" s="125" t="s">
        <v>1194</v>
      </c>
      <c r="E48" s="125" t="s">
        <v>1196</v>
      </c>
      <c r="F48" s="125" t="s">
        <v>1200</v>
      </c>
      <c r="G48" s="125" t="s">
        <v>1205</v>
      </c>
      <c r="H48" s="125" t="s">
        <v>1206</v>
      </c>
    </row>
    <row r="49" spans="1:10">
      <c r="A49" s="125" t="s">
        <v>1177</v>
      </c>
      <c r="B49" s="125" t="s">
        <v>1175</v>
      </c>
      <c r="C49" s="125" t="s">
        <v>1176</v>
      </c>
      <c r="D49" s="125" t="s">
        <v>1195</v>
      </c>
      <c r="E49" s="125" t="s">
        <v>1196</v>
      </c>
      <c r="F49" s="125" t="s">
        <v>1200</v>
      </c>
      <c r="G49" s="125" t="s">
        <v>1205</v>
      </c>
      <c r="H49" s="125" t="s">
        <v>1206</v>
      </c>
    </row>
    <row r="50" spans="1:10">
      <c r="A50" s="125" t="s">
        <v>1177</v>
      </c>
      <c r="B50" s="125" t="s">
        <v>1175</v>
      </c>
      <c r="C50" s="125" t="s">
        <v>1176</v>
      </c>
      <c r="D50" s="125" t="s">
        <v>1196</v>
      </c>
      <c r="E50" s="125" t="s">
        <v>1192</v>
      </c>
      <c r="F50" s="125" t="s">
        <v>1194</v>
      </c>
      <c r="G50" s="125" t="s">
        <v>1195</v>
      </c>
      <c r="H50" s="125" t="s">
        <v>1200</v>
      </c>
      <c r="I50" s="125" t="s">
        <v>1205</v>
      </c>
      <c r="J50" s="125" t="s">
        <v>1206</v>
      </c>
    </row>
    <row r="51" spans="1:10">
      <c r="A51" s="125" t="s">
        <v>1177</v>
      </c>
      <c r="B51" s="125" t="s">
        <v>1175</v>
      </c>
      <c r="C51" s="125" t="s">
        <v>1197</v>
      </c>
      <c r="D51" s="125" t="s">
        <v>1200</v>
      </c>
      <c r="E51" s="125" t="s">
        <v>1192</v>
      </c>
      <c r="F51" s="125" t="s">
        <v>1194</v>
      </c>
      <c r="G51" s="125" t="s">
        <v>1195</v>
      </c>
      <c r="H51" s="125" t="s">
        <v>1196</v>
      </c>
    </row>
    <row r="52" spans="1:10">
      <c r="A52" s="125" t="s">
        <v>1177</v>
      </c>
      <c r="B52" s="125" t="s">
        <v>1175</v>
      </c>
      <c r="C52" s="125" t="s">
        <v>1197</v>
      </c>
      <c r="D52" s="125" t="s">
        <v>1205</v>
      </c>
      <c r="E52" s="125" t="s">
        <v>1192</v>
      </c>
      <c r="F52" s="125" t="s">
        <v>1194</v>
      </c>
      <c r="G52" s="125" t="s">
        <v>1195</v>
      </c>
      <c r="H52" s="125" t="s">
        <v>1196</v>
      </c>
    </row>
    <row r="53" spans="1:10">
      <c r="A53" s="125" t="s">
        <v>1177</v>
      </c>
      <c r="B53" s="125" t="s">
        <v>1175</v>
      </c>
      <c r="C53" s="125" t="s">
        <v>1197</v>
      </c>
      <c r="D53" s="125" t="s">
        <v>1206</v>
      </c>
      <c r="E53" s="125" t="s">
        <v>1192</v>
      </c>
      <c r="F53" s="125" t="s">
        <v>1194</v>
      </c>
      <c r="G53" s="125" t="s">
        <v>1195</v>
      </c>
      <c r="H53" s="125" t="s">
        <v>1196</v>
      </c>
    </row>
  </sheetData>
  <autoFilter ref="A1:AJ231" xr:uid="{B5BF14C7-A983-48EA-9130-3A5A8066D0DC}"/>
  <phoneticPr fontId="94" type="noConversion"/>
  <conditionalFormatting sqref="D1:D1048576">
    <cfRule type="duplicateValues" dxfId="3" priority="1"/>
    <cfRule type="duplicateValues" dxfId="2" priority="2"/>
  </conditionalFormatting>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4A1F2-FF23-4461-AF68-B9F5FBEAECA6}">
  <sheetPr codeName="Sheet25">
    <tabColor indexed="9"/>
  </sheetPr>
  <dimension ref="A1:F3"/>
  <sheetViews>
    <sheetView showRuler="0" zoomScaleNormal="100" workbookViewId="0">
      <selection activeCell="A2" sqref="A2"/>
    </sheetView>
  </sheetViews>
  <sheetFormatPr baseColWidth="10" defaultColWidth="9.1640625" defaultRowHeight="12.75" customHeight="1"/>
  <cols>
    <col min="1" max="1" width="21" style="90" customWidth="1"/>
    <col min="2" max="2" width="14.1640625" style="89" customWidth="1"/>
    <col min="3" max="3" width="26.83203125" style="90" bestFit="1" customWidth="1"/>
    <col min="4" max="4" width="95" style="90" bestFit="1" customWidth="1"/>
    <col min="5" max="5" width="26.1640625" style="90" customWidth="1"/>
    <col min="6" max="6" width="100.33203125" style="89" bestFit="1" customWidth="1"/>
    <col min="7" max="16384" width="9.1640625" style="88"/>
  </cols>
  <sheetData>
    <row r="1" spans="1:6" ht="12.75" customHeight="1">
      <c r="A1" s="78" t="s">
        <v>316</v>
      </c>
      <c r="B1" s="78" t="s">
        <v>296</v>
      </c>
      <c r="C1" s="78" t="s">
        <v>180</v>
      </c>
      <c r="D1" s="78" t="s">
        <v>293</v>
      </c>
      <c r="E1" s="88"/>
      <c r="F1" s="88"/>
    </row>
    <row r="2" spans="1:6" s="94" customFormat="1" ht="12.75" customHeight="1">
      <c r="A2" s="92"/>
      <c r="B2" s="92"/>
      <c r="C2" s="93"/>
      <c r="D2" s="92" t="str">
        <f>CONCATENATE("SubNetwork=ONRM_ROOT_MO,SubNetwork=",C2,", MeContext=",A2,"")</f>
        <v>SubNetwork=ONRM_ROOT_MO,SubNetwork=, MeContext=</v>
      </c>
    </row>
    <row r="3" spans="1:6" ht="12.75" customHeight="1">
      <c r="A3" s="89"/>
      <c r="D3" s="91"/>
    </row>
  </sheetData>
  <pageMargins left="0.75" right="0.75" top="1" bottom="1" header="0.5" footer="0.5"/>
  <pageSetup orientation="portrait"/>
  <headerFooter alignWithMargins="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6AD2B-71B7-40CD-A15F-C0B4A83935FC}">
  <sheetPr codeName="Sheet21">
    <tabColor rgb="FF92D050"/>
  </sheetPr>
  <dimension ref="A1:T34"/>
  <sheetViews>
    <sheetView workbookViewId="0">
      <pane xSplit="4" ySplit="1" topLeftCell="E2" activePane="bottomRight" state="frozen"/>
      <selection pane="topRight" activeCell="E1" sqref="E1"/>
      <selection pane="bottomLeft" activeCell="A2" sqref="A2"/>
      <selection pane="bottomRight" activeCell="F1" sqref="F1"/>
    </sheetView>
  </sheetViews>
  <sheetFormatPr baseColWidth="10" defaultColWidth="8.83203125" defaultRowHeight="13"/>
  <cols>
    <col min="1" max="1" width="11.1640625" style="249" bestFit="1" customWidth="1"/>
    <col min="2" max="2" width="14.1640625" style="249" bestFit="1" customWidth="1"/>
    <col min="3" max="3" width="18.83203125" style="249" bestFit="1" customWidth="1"/>
    <col min="4" max="5" width="17.83203125" style="249" bestFit="1" customWidth="1"/>
    <col min="6" max="6" width="12.83203125" style="249" bestFit="1" customWidth="1"/>
    <col min="7" max="7" width="14.83203125" style="249" bestFit="1" customWidth="1"/>
    <col min="8" max="8" width="25.83203125" style="249" bestFit="1" customWidth="1"/>
    <col min="9" max="9" width="23.83203125" style="249" bestFit="1" customWidth="1"/>
    <col min="10" max="10" width="20.83203125" style="249" bestFit="1" customWidth="1"/>
    <col min="11" max="11" width="17.83203125" style="249" bestFit="1" customWidth="1"/>
    <col min="12" max="12" width="16.1640625" style="249" bestFit="1" customWidth="1"/>
    <col min="13" max="13" width="16.1640625" style="249" customWidth="1"/>
    <col min="14" max="14" width="36.1640625" style="249" bestFit="1" customWidth="1"/>
    <col min="15" max="15" width="13.1640625" style="249" bestFit="1" customWidth="1"/>
    <col min="16" max="16" width="44" style="249" bestFit="1" customWidth="1"/>
    <col min="17" max="17" width="18.83203125" style="249" customWidth="1"/>
    <col min="18" max="18" width="10.1640625" style="133" bestFit="1" customWidth="1"/>
    <col min="19" max="16384" width="8.83203125" style="133"/>
  </cols>
  <sheetData>
    <row r="1" spans="1:20" ht="30.5" customHeight="1">
      <c r="A1" s="220" t="s">
        <v>200</v>
      </c>
      <c r="B1" s="220" t="s">
        <v>307</v>
      </c>
      <c r="C1" s="220" t="s">
        <v>215</v>
      </c>
      <c r="D1" s="220" t="s">
        <v>430</v>
      </c>
      <c r="E1" s="220" t="s">
        <v>431</v>
      </c>
      <c r="F1" s="220" t="s">
        <v>432</v>
      </c>
      <c r="G1" s="220" t="s">
        <v>433</v>
      </c>
      <c r="H1" s="220" t="s">
        <v>218</v>
      </c>
      <c r="I1" s="220" t="s">
        <v>219</v>
      </c>
      <c r="J1" s="220" t="s">
        <v>434</v>
      </c>
      <c r="K1" s="220" t="s">
        <v>435</v>
      </c>
      <c r="L1" s="220" t="s">
        <v>436</v>
      </c>
      <c r="M1" s="220" t="s">
        <v>190</v>
      </c>
      <c r="N1" s="247" t="s">
        <v>538</v>
      </c>
      <c r="O1" s="248" t="s">
        <v>437</v>
      </c>
      <c r="P1" s="248" t="s">
        <v>438</v>
      </c>
      <c r="Q1" s="248" t="s">
        <v>439</v>
      </c>
      <c r="R1" s="134"/>
      <c r="S1" s="134"/>
      <c r="T1" s="134" t="s">
        <v>440</v>
      </c>
    </row>
    <row r="2" spans="1:20">
      <c r="A2" s="249">
        <v>51202</v>
      </c>
      <c r="B2" s="249" t="s">
        <v>836</v>
      </c>
      <c r="C2" s="249" t="s">
        <v>837</v>
      </c>
      <c r="D2" s="249" t="s">
        <v>838</v>
      </c>
      <c r="E2" s="249" t="s">
        <v>839</v>
      </c>
      <c r="F2" s="249">
        <v>44511</v>
      </c>
      <c r="G2" s="249">
        <v>127</v>
      </c>
      <c r="H2" s="249">
        <f t="shared" ref="H2:H34" si="0">FLOOR((J2/3),1)</f>
        <v>53</v>
      </c>
      <c r="I2" s="249">
        <f t="shared" ref="I2:I34" si="1">MOD(J2,3)</f>
        <v>0</v>
      </c>
      <c r="J2" s="249">
        <f>VLOOKUP(C2,PCI!B:G,6,0)</f>
        <v>159</v>
      </c>
      <c r="K2" s="249">
        <v>5014</v>
      </c>
      <c r="L2" s="249" t="str">
        <f t="shared" ref="L2:L34" si="2">302720 &amp; IF(ISBLANK(C2),"",(A2*256+G2))</f>
        <v>30272013107839</v>
      </c>
      <c r="M2" s="249">
        <f>VLOOKUP(C2,'eUtran Parameters'!C:H,6,0)</f>
        <v>35</v>
      </c>
      <c r="O2" s="249" t="s">
        <v>789</v>
      </c>
      <c r="P2" s="249" t="s">
        <v>794</v>
      </c>
    </row>
    <row r="3" spans="1:20">
      <c r="A3" s="249">
        <v>51202</v>
      </c>
      <c r="B3" s="249" t="s">
        <v>836</v>
      </c>
      <c r="C3" s="249" t="s">
        <v>840</v>
      </c>
      <c r="D3" s="249" t="s">
        <v>841</v>
      </c>
      <c r="E3" s="249" t="s">
        <v>839</v>
      </c>
      <c r="F3" s="249">
        <v>44511</v>
      </c>
      <c r="G3" s="249">
        <v>128</v>
      </c>
      <c r="H3" s="249">
        <f t="shared" si="0"/>
        <v>55</v>
      </c>
      <c r="I3" s="249">
        <f t="shared" si="1"/>
        <v>2</v>
      </c>
      <c r="J3" s="249">
        <f>VLOOKUP(C3,PCI!B:G,6,0)</f>
        <v>167</v>
      </c>
      <c r="K3" s="249">
        <v>5014</v>
      </c>
      <c r="L3" s="249" t="str">
        <f t="shared" si="2"/>
        <v>30272013107840</v>
      </c>
      <c r="M3" s="249">
        <f>VLOOKUP(C3,'eUtran Parameters'!C:H,6,0)</f>
        <v>35</v>
      </c>
      <c r="O3" s="249" t="s">
        <v>789</v>
      </c>
      <c r="P3" s="249" t="s">
        <v>794</v>
      </c>
    </row>
    <row r="4" spans="1:20">
      <c r="A4" s="249">
        <v>51202</v>
      </c>
      <c r="B4" s="249" t="s">
        <v>836</v>
      </c>
      <c r="C4" s="249" t="s">
        <v>842</v>
      </c>
      <c r="D4" s="249" t="s">
        <v>843</v>
      </c>
      <c r="E4" s="249" t="s">
        <v>839</v>
      </c>
      <c r="F4" s="249">
        <v>44511</v>
      </c>
      <c r="G4" s="249">
        <v>129</v>
      </c>
      <c r="H4" s="249">
        <f t="shared" si="0"/>
        <v>58</v>
      </c>
      <c r="I4" s="249">
        <f t="shared" si="1"/>
        <v>1</v>
      </c>
      <c r="J4" s="249">
        <f>VLOOKUP(C4,PCI!B:G,6,0)</f>
        <v>175</v>
      </c>
      <c r="K4" s="249">
        <v>5014</v>
      </c>
      <c r="L4" s="249" t="str">
        <f t="shared" si="2"/>
        <v>30272013107841</v>
      </c>
      <c r="M4" s="249">
        <f>VLOOKUP(C4,'eUtran Parameters'!C:H,6,0)</f>
        <v>35</v>
      </c>
      <c r="O4" s="249" t="s">
        <v>789</v>
      </c>
      <c r="P4" s="249" t="s">
        <v>794</v>
      </c>
    </row>
    <row r="5" spans="1:20">
      <c r="A5" s="249">
        <v>51253</v>
      </c>
      <c r="B5" s="249" t="s">
        <v>892</v>
      </c>
      <c r="C5" s="249" t="s">
        <v>893</v>
      </c>
      <c r="D5" s="249" t="s">
        <v>894</v>
      </c>
      <c r="E5" s="249" t="s">
        <v>839</v>
      </c>
      <c r="F5" s="249">
        <v>44511</v>
      </c>
      <c r="G5" s="249">
        <v>127</v>
      </c>
      <c r="H5" s="249">
        <f t="shared" si="0"/>
        <v>68</v>
      </c>
      <c r="I5" s="249">
        <f t="shared" si="1"/>
        <v>0</v>
      </c>
      <c r="J5" s="249">
        <f>VLOOKUP(C5,PCI!B:G,6,0)</f>
        <v>204</v>
      </c>
      <c r="K5" s="249">
        <v>5014</v>
      </c>
      <c r="L5" s="249" t="str">
        <f t="shared" si="2"/>
        <v>30272013120895</v>
      </c>
      <c r="M5" s="249">
        <f>VLOOKUP(C5,'eUtran Parameters'!C:H,6,0)</f>
        <v>15</v>
      </c>
      <c r="O5" s="249" t="s">
        <v>868</v>
      </c>
      <c r="P5" s="249" t="s">
        <v>872</v>
      </c>
    </row>
    <row r="6" spans="1:20">
      <c r="A6" s="249">
        <v>51253</v>
      </c>
      <c r="B6" s="249" t="s">
        <v>892</v>
      </c>
      <c r="C6" s="249" t="s">
        <v>895</v>
      </c>
      <c r="D6" s="249" t="s">
        <v>896</v>
      </c>
      <c r="E6" s="249" t="s">
        <v>839</v>
      </c>
      <c r="F6" s="249">
        <v>44511</v>
      </c>
      <c r="G6" s="249">
        <v>128</v>
      </c>
      <c r="H6" s="249">
        <f t="shared" si="0"/>
        <v>70</v>
      </c>
      <c r="I6" s="249">
        <f t="shared" si="1"/>
        <v>2</v>
      </c>
      <c r="J6" s="249">
        <f>VLOOKUP(C6,PCI!B:G,6,0)</f>
        <v>212</v>
      </c>
      <c r="K6" s="249">
        <v>5014</v>
      </c>
      <c r="L6" s="249" t="str">
        <f t="shared" si="2"/>
        <v>30272013120896</v>
      </c>
      <c r="M6" s="249">
        <f>VLOOKUP(C6,'eUtran Parameters'!C:H,6,0)</f>
        <v>15</v>
      </c>
      <c r="O6" s="249" t="s">
        <v>868</v>
      </c>
      <c r="P6" s="249" t="s">
        <v>872</v>
      </c>
    </row>
    <row r="7" spans="1:20">
      <c r="A7" s="249">
        <v>51253</v>
      </c>
      <c r="B7" s="249" t="s">
        <v>892</v>
      </c>
      <c r="C7" s="249" t="s">
        <v>897</v>
      </c>
      <c r="D7" s="249" t="s">
        <v>898</v>
      </c>
      <c r="E7" s="249" t="s">
        <v>839</v>
      </c>
      <c r="F7" s="249">
        <v>44511</v>
      </c>
      <c r="G7" s="249">
        <v>129</v>
      </c>
      <c r="H7" s="249">
        <f t="shared" si="0"/>
        <v>73</v>
      </c>
      <c r="I7" s="249">
        <f t="shared" si="1"/>
        <v>1</v>
      </c>
      <c r="J7" s="249">
        <f>VLOOKUP(C7,PCI!B:G,6,0)</f>
        <v>220</v>
      </c>
      <c r="K7" s="249">
        <v>5014</v>
      </c>
      <c r="L7" s="249" t="str">
        <f t="shared" si="2"/>
        <v>30272013120897</v>
      </c>
      <c r="M7" s="249">
        <f>VLOOKUP(C7,'eUtran Parameters'!C:H,6,0)</f>
        <v>15</v>
      </c>
      <c r="O7" s="249" t="s">
        <v>868</v>
      </c>
      <c r="P7" s="249" t="s">
        <v>872</v>
      </c>
    </row>
    <row r="8" spans="1:20">
      <c r="A8" s="249">
        <v>66134</v>
      </c>
      <c r="B8" s="249" t="s">
        <v>914</v>
      </c>
      <c r="C8" s="249" t="s">
        <v>918</v>
      </c>
      <c r="D8" s="249" t="s">
        <v>919</v>
      </c>
      <c r="E8" s="249" t="s">
        <v>839</v>
      </c>
      <c r="F8" s="249">
        <v>44511</v>
      </c>
      <c r="G8" s="249">
        <v>127</v>
      </c>
      <c r="H8" s="249">
        <f t="shared" si="0"/>
        <v>42</v>
      </c>
      <c r="I8" s="249">
        <f t="shared" si="1"/>
        <v>0</v>
      </c>
      <c r="J8" s="249">
        <f>VLOOKUP(C8,PCI!B:G,6,0)</f>
        <v>126</v>
      </c>
      <c r="K8" s="249">
        <v>5014</v>
      </c>
      <c r="L8" s="249" t="str">
        <f t="shared" si="2"/>
        <v>30272016930431</v>
      </c>
      <c r="M8" s="249">
        <f>VLOOKUP(C8,'eUtran Parameters'!C:H,6,0)</f>
        <v>35</v>
      </c>
      <c r="O8" s="249" t="s">
        <v>913</v>
      </c>
      <c r="P8" s="249" t="s">
        <v>916</v>
      </c>
    </row>
    <row r="9" spans="1:20">
      <c r="A9" s="249">
        <v>66134</v>
      </c>
      <c r="B9" s="249" t="s">
        <v>914</v>
      </c>
      <c r="C9" s="249" t="s">
        <v>920</v>
      </c>
      <c r="D9" s="249" t="s">
        <v>921</v>
      </c>
      <c r="E9" s="249" t="s">
        <v>839</v>
      </c>
      <c r="F9" s="249">
        <v>44511</v>
      </c>
      <c r="G9" s="249">
        <v>128</v>
      </c>
      <c r="H9" s="249">
        <f t="shared" si="0"/>
        <v>44</v>
      </c>
      <c r="I9" s="249">
        <f t="shared" si="1"/>
        <v>2</v>
      </c>
      <c r="J9" s="249">
        <f>VLOOKUP(C9,PCI!B:G,6,0)</f>
        <v>134</v>
      </c>
      <c r="K9" s="249">
        <v>5014</v>
      </c>
      <c r="L9" s="249" t="str">
        <f t="shared" si="2"/>
        <v>30272016930432</v>
      </c>
      <c r="M9" s="249">
        <f>VLOOKUP(C9,'eUtran Parameters'!C:H,6,0)</f>
        <v>35</v>
      </c>
      <c r="O9" s="249" t="s">
        <v>913</v>
      </c>
      <c r="P9" s="249" t="s">
        <v>916</v>
      </c>
    </row>
    <row r="10" spans="1:20">
      <c r="A10" s="249">
        <v>66134</v>
      </c>
      <c r="B10" s="249" t="s">
        <v>914</v>
      </c>
      <c r="C10" s="249" t="s">
        <v>922</v>
      </c>
      <c r="D10" s="249" t="s">
        <v>923</v>
      </c>
      <c r="E10" s="249" t="s">
        <v>839</v>
      </c>
      <c r="F10" s="249">
        <v>44511</v>
      </c>
      <c r="G10" s="249">
        <v>129</v>
      </c>
      <c r="H10" s="249">
        <f t="shared" si="0"/>
        <v>47</v>
      </c>
      <c r="I10" s="249">
        <f t="shared" si="1"/>
        <v>1</v>
      </c>
      <c r="J10" s="249">
        <f>VLOOKUP(C10,PCI!B:G,6,0)</f>
        <v>142</v>
      </c>
      <c r="K10" s="249">
        <v>5014</v>
      </c>
      <c r="L10" s="249" t="str">
        <f t="shared" si="2"/>
        <v>30272016930433</v>
      </c>
      <c r="M10" s="249">
        <f>VLOOKUP(C10,'eUtran Parameters'!C:H,6,0)</f>
        <v>15</v>
      </c>
      <c r="O10" s="249" t="s">
        <v>913</v>
      </c>
      <c r="P10" s="249" t="s">
        <v>916</v>
      </c>
    </row>
    <row r="11" spans="1:20">
      <c r="A11" s="249">
        <v>51122</v>
      </c>
      <c r="B11" s="249" t="s">
        <v>957</v>
      </c>
      <c r="C11" s="249" t="s">
        <v>960</v>
      </c>
      <c r="D11" s="249" t="s">
        <v>961</v>
      </c>
      <c r="E11" s="249" t="s">
        <v>839</v>
      </c>
      <c r="F11" s="249">
        <v>44414</v>
      </c>
      <c r="G11" s="249">
        <v>127</v>
      </c>
      <c r="H11" s="249">
        <f t="shared" si="0"/>
        <v>61</v>
      </c>
      <c r="I11" s="249">
        <f t="shared" si="1"/>
        <v>0</v>
      </c>
      <c r="J11" s="249">
        <f>VLOOKUP(C11,PCI!B:G,6,0)</f>
        <v>183</v>
      </c>
      <c r="K11" s="249">
        <v>5014</v>
      </c>
      <c r="L11" s="249" t="str">
        <f t="shared" si="2"/>
        <v>30272013087359</v>
      </c>
      <c r="M11" s="249">
        <f>VLOOKUP(C11,'eUtran Parameters'!C:H,6,0)</f>
        <v>15</v>
      </c>
      <c r="O11" s="249" t="s">
        <v>956</v>
      </c>
      <c r="P11" s="249" t="s">
        <v>959</v>
      </c>
    </row>
    <row r="12" spans="1:20">
      <c r="A12" s="249">
        <v>51122</v>
      </c>
      <c r="B12" s="249" t="s">
        <v>957</v>
      </c>
      <c r="C12" s="249" t="s">
        <v>962</v>
      </c>
      <c r="D12" s="249" t="s">
        <v>963</v>
      </c>
      <c r="E12" s="249" t="s">
        <v>839</v>
      </c>
      <c r="F12" s="249">
        <v>44414</v>
      </c>
      <c r="G12" s="249">
        <v>128</v>
      </c>
      <c r="H12" s="249">
        <f t="shared" si="0"/>
        <v>63</v>
      </c>
      <c r="I12" s="249">
        <f t="shared" si="1"/>
        <v>2</v>
      </c>
      <c r="J12" s="249">
        <f>VLOOKUP(C12,PCI!B:G,6,0)</f>
        <v>191</v>
      </c>
      <c r="K12" s="249">
        <v>5014</v>
      </c>
      <c r="L12" s="249" t="str">
        <f t="shared" si="2"/>
        <v>30272013087360</v>
      </c>
      <c r="M12" s="249">
        <f>VLOOKUP(C12,'eUtran Parameters'!C:H,6,0)</f>
        <v>15</v>
      </c>
      <c r="O12" s="249" t="s">
        <v>956</v>
      </c>
      <c r="P12" s="249" t="s">
        <v>959</v>
      </c>
    </row>
    <row r="13" spans="1:20">
      <c r="A13" s="249">
        <v>51122</v>
      </c>
      <c r="B13" s="249" t="s">
        <v>957</v>
      </c>
      <c r="C13" s="249" t="s">
        <v>964</v>
      </c>
      <c r="D13" s="249" t="s">
        <v>965</v>
      </c>
      <c r="E13" s="249" t="s">
        <v>839</v>
      </c>
      <c r="F13" s="249">
        <v>44414</v>
      </c>
      <c r="G13" s="249">
        <v>129</v>
      </c>
      <c r="H13" s="249">
        <f t="shared" si="0"/>
        <v>66</v>
      </c>
      <c r="I13" s="249">
        <f t="shared" si="1"/>
        <v>1</v>
      </c>
      <c r="J13" s="249">
        <f>VLOOKUP(C13,PCI!B:G,6,0)</f>
        <v>199</v>
      </c>
      <c r="K13" s="249">
        <v>5014</v>
      </c>
      <c r="L13" s="249" t="str">
        <f t="shared" si="2"/>
        <v>30272013087361</v>
      </c>
      <c r="M13" s="249">
        <f>VLOOKUP(C13,'eUtran Parameters'!C:H,6,0)</f>
        <v>15</v>
      </c>
      <c r="O13" s="249" t="s">
        <v>956</v>
      </c>
      <c r="P13" s="249" t="s">
        <v>959</v>
      </c>
    </row>
    <row r="14" spans="1:20">
      <c r="A14" s="249">
        <v>50273</v>
      </c>
      <c r="B14" s="249" t="s">
        <v>990</v>
      </c>
      <c r="C14" s="249" t="s">
        <v>993</v>
      </c>
      <c r="D14" s="249" t="s">
        <v>994</v>
      </c>
      <c r="E14" s="249" t="s">
        <v>839</v>
      </c>
      <c r="F14" s="249">
        <v>44414</v>
      </c>
      <c r="G14" s="249">
        <v>127</v>
      </c>
      <c r="H14" s="249">
        <f t="shared" si="0"/>
        <v>29</v>
      </c>
      <c r="I14" s="249">
        <f t="shared" si="1"/>
        <v>0</v>
      </c>
      <c r="J14" s="249">
        <f>VLOOKUP(C14,PCI!B:G,6,0)</f>
        <v>87</v>
      </c>
      <c r="K14" s="249">
        <v>5014</v>
      </c>
      <c r="L14" s="249" t="str">
        <f t="shared" si="2"/>
        <v>30272012870015</v>
      </c>
      <c r="M14" s="249">
        <f>VLOOKUP(C14,'eUtran Parameters'!C:H,6,0)</f>
        <v>15</v>
      </c>
      <c r="O14" s="249" t="s">
        <v>989</v>
      </c>
      <c r="P14" s="249" t="s">
        <v>992</v>
      </c>
    </row>
    <row r="15" spans="1:20">
      <c r="A15" s="249">
        <v>50273</v>
      </c>
      <c r="B15" s="249" t="s">
        <v>990</v>
      </c>
      <c r="C15" s="249" t="s">
        <v>995</v>
      </c>
      <c r="D15" s="249" t="s">
        <v>996</v>
      </c>
      <c r="E15" s="249" t="s">
        <v>839</v>
      </c>
      <c r="F15" s="249">
        <v>44414</v>
      </c>
      <c r="G15" s="249">
        <v>128</v>
      </c>
      <c r="H15" s="249">
        <f t="shared" si="0"/>
        <v>31</v>
      </c>
      <c r="I15" s="249">
        <f t="shared" si="1"/>
        <v>2</v>
      </c>
      <c r="J15" s="249">
        <f>VLOOKUP(C15,PCI!B:G,6,0)</f>
        <v>95</v>
      </c>
      <c r="K15" s="249">
        <v>5014</v>
      </c>
      <c r="L15" s="249" t="str">
        <f t="shared" si="2"/>
        <v>30272012870016</v>
      </c>
      <c r="M15" s="249">
        <f>VLOOKUP(C15,'eUtran Parameters'!C:H,6,0)</f>
        <v>15</v>
      </c>
      <c r="O15" s="249" t="s">
        <v>989</v>
      </c>
      <c r="P15" s="249" t="s">
        <v>992</v>
      </c>
    </row>
    <row r="16" spans="1:20">
      <c r="A16" s="249">
        <v>50273</v>
      </c>
      <c r="B16" s="249" t="s">
        <v>990</v>
      </c>
      <c r="C16" s="249" t="s">
        <v>997</v>
      </c>
      <c r="D16" s="249" t="s">
        <v>998</v>
      </c>
      <c r="E16" s="249" t="s">
        <v>839</v>
      </c>
      <c r="F16" s="249">
        <v>44414</v>
      </c>
      <c r="G16" s="249">
        <v>129</v>
      </c>
      <c r="H16" s="249">
        <f t="shared" si="0"/>
        <v>34</v>
      </c>
      <c r="I16" s="249">
        <f t="shared" si="1"/>
        <v>1</v>
      </c>
      <c r="J16" s="249">
        <f>VLOOKUP(C16,PCI!B:G,6,0)</f>
        <v>103</v>
      </c>
      <c r="K16" s="249">
        <v>5014</v>
      </c>
      <c r="L16" s="249" t="str">
        <f t="shared" si="2"/>
        <v>30272012870017</v>
      </c>
      <c r="M16" s="249">
        <f>VLOOKUP(C16,'eUtran Parameters'!C:H,6,0)</f>
        <v>15</v>
      </c>
      <c r="O16" s="249" t="s">
        <v>989</v>
      </c>
      <c r="P16" s="249" t="s">
        <v>992</v>
      </c>
    </row>
    <row r="17" spans="1:16">
      <c r="A17" s="249">
        <v>51055</v>
      </c>
      <c r="B17" s="249" t="s">
        <v>1020</v>
      </c>
      <c r="C17" s="249" t="s">
        <v>1023</v>
      </c>
      <c r="D17" s="249" t="s">
        <v>1024</v>
      </c>
      <c r="E17" s="249" t="s">
        <v>839</v>
      </c>
      <c r="F17" s="249">
        <v>44411</v>
      </c>
      <c r="G17" s="249">
        <v>127</v>
      </c>
      <c r="H17" s="249">
        <f t="shared" si="0"/>
        <v>24</v>
      </c>
      <c r="I17" s="249">
        <f t="shared" si="1"/>
        <v>0</v>
      </c>
      <c r="J17" s="249">
        <f>VLOOKUP(C17,PCI!B:G,6,0)</f>
        <v>72</v>
      </c>
      <c r="K17" s="249">
        <v>5014</v>
      </c>
      <c r="L17" s="249" t="str">
        <f t="shared" si="2"/>
        <v>30272013070207</v>
      </c>
      <c r="M17" s="249">
        <f>VLOOKUP(C17,'eUtran Parameters'!C:H,6,0)</f>
        <v>15</v>
      </c>
      <c r="O17" s="249" t="s">
        <v>1019</v>
      </c>
      <c r="P17" s="249" t="s">
        <v>1022</v>
      </c>
    </row>
    <row r="18" spans="1:16">
      <c r="A18" s="249">
        <v>51055</v>
      </c>
      <c r="B18" s="249" t="s">
        <v>1020</v>
      </c>
      <c r="C18" s="249" t="s">
        <v>1025</v>
      </c>
      <c r="D18" s="249" t="s">
        <v>1026</v>
      </c>
      <c r="E18" s="249" t="s">
        <v>839</v>
      </c>
      <c r="F18" s="249">
        <v>44411</v>
      </c>
      <c r="G18" s="249">
        <v>128</v>
      </c>
      <c r="H18" s="249">
        <f t="shared" si="0"/>
        <v>26</v>
      </c>
      <c r="I18" s="249">
        <f t="shared" si="1"/>
        <v>2</v>
      </c>
      <c r="J18" s="249">
        <f>VLOOKUP(C18,PCI!B:G,6,0)</f>
        <v>80</v>
      </c>
      <c r="K18" s="249">
        <v>5014</v>
      </c>
      <c r="L18" s="249" t="str">
        <f t="shared" si="2"/>
        <v>30272013070208</v>
      </c>
      <c r="M18" s="249">
        <f>VLOOKUP(C18,'eUtran Parameters'!C:H,6,0)</f>
        <v>15</v>
      </c>
      <c r="O18" s="249" t="s">
        <v>1019</v>
      </c>
      <c r="P18" s="249" t="s">
        <v>1022</v>
      </c>
    </row>
    <row r="19" spans="1:16">
      <c r="A19" s="249">
        <v>51055</v>
      </c>
      <c r="B19" s="249" t="s">
        <v>1020</v>
      </c>
      <c r="C19" s="249" t="s">
        <v>1027</v>
      </c>
      <c r="D19" s="249" t="s">
        <v>1028</v>
      </c>
      <c r="E19" s="249" t="s">
        <v>839</v>
      </c>
      <c r="F19" s="249">
        <v>44411</v>
      </c>
      <c r="G19" s="249">
        <v>129</v>
      </c>
      <c r="H19" s="249">
        <f t="shared" si="0"/>
        <v>29</v>
      </c>
      <c r="I19" s="249">
        <f t="shared" si="1"/>
        <v>1</v>
      </c>
      <c r="J19" s="249">
        <f>VLOOKUP(C19,PCI!B:G,6,0)</f>
        <v>88</v>
      </c>
      <c r="K19" s="249">
        <v>5014</v>
      </c>
      <c r="L19" s="249" t="str">
        <f t="shared" si="2"/>
        <v>30272013070209</v>
      </c>
      <c r="M19" s="249">
        <f>VLOOKUP(C19,'eUtran Parameters'!C:H,6,0)</f>
        <v>15</v>
      </c>
      <c r="O19" s="249" t="s">
        <v>1019</v>
      </c>
      <c r="P19" s="249" t="s">
        <v>1022</v>
      </c>
    </row>
    <row r="20" spans="1:16">
      <c r="A20" s="249">
        <v>50938</v>
      </c>
      <c r="B20" s="249" t="s">
        <v>1207</v>
      </c>
      <c r="C20" s="249" t="s">
        <v>1208</v>
      </c>
      <c r="D20" s="249" t="s">
        <v>1209</v>
      </c>
      <c r="E20" s="249" t="s">
        <v>839</v>
      </c>
      <c r="F20" s="249">
        <v>44312</v>
      </c>
      <c r="G20" s="249">
        <v>127</v>
      </c>
      <c r="H20" s="249">
        <f t="shared" si="0"/>
        <v>77</v>
      </c>
      <c r="I20" s="249">
        <f t="shared" si="1"/>
        <v>0</v>
      </c>
      <c r="J20" s="249">
        <f>VLOOKUP(C20,PCI!B:G,6,0)</f>
        <v>231</v>
      </c>
      <c r="K20" s="249">
        <v>5014</v>
      </c>
      <c r="L20" s="249" t="str">
        <f t="shared" si="2"/>
        <v>30272013040255</v>
      </c>
      <c r="M20" s="249">
        <f>VLOOKUP(C20,'eUtran Parameters'!C:H,6,0)</f>
        <v>35</v>
      </c>
      <c r="O20" s="249" t="s">
        <v>1175</v>
      </c>
      <c r="P20" s="249" t="s">
        <v>1179</v>
      </c>
    </row>
    <row r="21" spans="1:16">
      <c r="A21" s="249">
        <v>50938</v>
      </c>
      <c r="B21" s="249" t="s">
        <v>1207</v>
      </c>
      <c r="C21" s="249" t="s">
        <v>1210</v>
      </c>
      <c r="D21" s="249" t="s">
        <v>1211</v>
      </c>
      <c r="E21" s="249" t="s">
        <v>839</v>
      </c>
      <c r="F21" s="249">
        <v>44312</v>
      </c>
      <c r="G21" s="249">
        <v>128</v>
      </c>
      <c r="H21" s="249">
        <f t="shared" si="0"/>
        <v>79</v>
      </c>
      <c r="I21" s="249">
        <f t="shared" si="1"/>
        <v>2</v>
      </c>
      <c r="J21" s="249">
        <f>VLOOKUP(C21,PCI!B:G,6,0)</f>
        <v>239</v>
      </c>
      <c r="K21" s="249">
        <v>5014</v>
      </c>
      <c r="L21" s="249" t="str">
        <f t="shared" si="2"/>
        <v>30272013040256</v>
      </c>
      <c r="M21" s="249">
        <f>VLOOKUP(C21,'eUtran Parameters'!C:H,6,0)</f>
        <v>35</v>
      </c>
      <c r="O21" s="249" t="s">
        <v>1175</v>
      </c>
      <c r="P21" s="249" t="s">
        <v>1179</v>
      </c>
    </row>
    <row r="22" spans="1:16">
      <c r="A22" s="249">
        <v>50938</v>
      </c>
      <c r="B22" s="249" t="s">
        <v>1207</v>
      </c>
      <c r="C22" s="249" t="s">
        <v>1212</v>
      </c>
      <c r="D22" s="249" t="s">
        <v>1213</v>
      </c>
      <c r="E22" s="249" t="s">
        <v>839</v>
      </c>
      <c r="F22" s="249">
        <v>44312</v>
      </c>
      <c r="G22" s="249">
        <v>129</v>
      </c>
      <c r="H22" s="249">
        <f t="shared" si="0"/>
        <v>82</v>
      </c>
      <c r="I22" s="249">
        <f t="shared" si="1"/>
        <v>1</v>
      </c>
      <c r="J22" s="249">
        <f>VLOOKUP(C22,PCI!B:G,6,0)</f>
        <v>247</v>
      </c>
      <c r="K22" s="249">
        <v>5014</v>
      </c>
      <c r="L22" s="249" t="str">
        <f t="shared" si="2"/>
        <v>30272013040257</v>
      </c>
      <c r="M22" s="249">
        <f>VLOOKUP(C22,'eUtran Parameters'!C:H,6,0)</f>
        <v>35</v>
      </c>
      <c r="O22" s="249" t="s">
        <v>1175</v>
      </c>
      <c r="P22" s="249" t="s">
        <v>1179</v>
      </c>
    </row>
    <row r="23" spans="1:16">
      <c r="A23" s="249">
        <v>66498</v>
      </c>
      <c r="B23" s="249" t="s">
        <v>1242</v>
      </c>
      <c r="C23" s="249" t="s">
        <v>1245</v>
      </c>
      <c r="D23" s="249" t="s">
        <v>1246</v>
      </c>
      <c r="E23" s="249" t="s">
        <v>839</v>
      </c>
      <c r="F23" s="249">
        <v>44414</v>
      </c>
      <c r="G23" s="249">
        <v>127</v>
      </c>
      <c r="H23" s="249">
        <f t="shared" si="0"/>
        <v>20</v>
      </c>
      <c r="I23" s="249">
        <f t="shared" si="1"/>
        <v>0</v>
      </c>
      <c r="J23" s="249">
        <f>VLOOKUP(C23,PCI!B:G,6,0)</f>
        <v>60</v>
      </c>
      <c r="K23" s="249">
        <v>5014</v>
      </c>
      <c r="L23" s="249" t="str">
        <f t="shared" si="2"/>
        <v>30272017023615</v>
      </c>
      <c r="M23" s="249">
        <f>VLOOKUP(C23,'eUtran Parameters'!C:H,6,0)</f>
        <v>15</v>
      </c>
      <c r="O23" s="249" t="s">
        <v>1241</v>
      </c>
      <c r="P23" s="249" t="s">
        <v>1244</v>
      </c>
    </row>
    <row r="24" spans="1:16">
      <c r="A24" s="249">
        <v>66498</v>
      </c>
      <c r="B24" s="249" t="s">
        <v>1242</v>
      </c>
      <c r="C24" s="249" t="s">
        <v>1247</v>
      </c>
      <c r="D24" s="249" t="s">
        <v>1248</v>
      </c>
      <c r="E24" s="249" t="s">
        <v>839</v>
      </c>
      <c r="F24" s="249">
        <v>44414</v>
      </c>
      <c r="G24" s="249">
        <v>128</v>
      </c>
      <c r="H24" s="249">
        <f t="shared" si="0"/>
        <v>22</v>
      </c>
      <c r="I24" s="249">
        <f t="shared" si="1"/>
        <v>2</v>
      </c>
      <c r="J24" s="249">
        <f>VLOOKUP(C24,PCI!B:G,6,0)</f>
        <v>68</v>
      </c>
      <c r="K24" s="249">
        <v>5014</v>
      </c>
      <c r="L24" s="249" t="str">
        <f t="shared" si="2"/>
        <v>30272017023616</v>
      </c>
      <c r="M24" s="249">
        <f>VLOOKUP(C24,'eUtran Parameters'!C:H,6,0)</f>
        <v>15</v>
      </c>
      <c r="O24" s="249" t="s">
        <v>1241</v>
      </c>
      <c r="P24" s="249" t="s">
        <v>1244</v>
      </c>
    </row>
    <row r="25" spans="1:16">
      <c r="A25" s="249">
        <v>66498</v>
      </c>
      <c r="B25" s="249" t="s">
        <v>1242</v>
      </c>
      <c r="C25" s="249" t="s">
        <v>1249</v>
      </c>
      <c r="D25" s="249" t="s">
        <v>1250</v>
      </c>
      <c r="E25" s="249" t="s">
        <v>839</v>
      </c>
      <c r="F25" s="249">
        <v>44414</v>
      </c>
      <c r="G25" s="249">
        <v>129</v>
      </c>
      <c r="H25" s="249">
        <f t="shared" si="0"/>
        <v>25</v>
      </c>
      <c r="I25" s="249">
        <f t="shared" si="1"/>
        <v>1</v>
      </c>
      <c r="J25" s="249">
        <f>VLOOKUP(C25,PCI!B:G,6,0)</f>
        <v>76</v>
      </c>
      <c r="K25" s="249">
        <v>5014</v>
      </c>
      <c r="L25" s="249" t="str">
        <f t="shared" si="2"/>
        <v>30272017023617</v>
      </c>
      <c r="M25" s="249">
        <f>VLOOKUP(C25,'eUtran Parameters'!C:H,6,0)</f>
        <v>15</v>
      </c>
      <c r="O25" s="249" t="s">
        <v>1241</v>
      </c>
      <c r="P25" s="249" t="s">
        <v>1244</v>
      </c>
    </row>
    <row r="26" spans="1:16">
      <c r="A26" s="249">
        <v>50306</v>
      </c>
      <c r="B26" s="249" t="s">
        <v>1290</v>
      </c>
      <c r="C26" s="249" t="s">
        <v>1293</v>
      </c>
      <c r="D26" s="249" t="s">
        <v>1294</v>
      </c>
      <c r="E26" s="249" t="s">
        <v>839</v>
      </c>
      <c r="F26" s="249">
        <v>44414</v>
      </c>
      <c r="G26" s="249">
        <v>127</v>
      </c>
      <c r="H26" s="249">
        <f t="shared" si="0"/>
        <v>12</v>
      </c>
      <c r="I26" s="249">
        <f t="shared" si="1"/>
        <v>0</v>
      </c>
      <c r="J26" s="249">
        <f>VLOOKUP(C26,PCI!B:G,6,0)</f>
        <v>36</v>
      </c>
      <c r="K26" s="249">
        <v>5014</v>
      </c>
      <c r="L26" s="249" t="str">
        <f t="shared" si="2"/>
        <v>30272012878463</v>
      </c>
      <c r="M26" s="249">
        <f>VLOOKUP(C26,'eUtran Parameters'!C:H,6,0)</f>
        <v>15</v>
      </c>
      <c r="O26" s="249" t="s">
        <v>1289</v>
      </c>
      <c r="P26" s="249" t="s">
        <v>1292</v>
      </c>
    </row>
    <row r="27" spans="1:16">
      <c r="A27" s="249">
        <v>50306</v>
      </c>
      <c r="B27" s="249" t="s">
        <v>1290</v>
      </c>
      <c r="C27" s="249" t="s">
        <v>1295</v>
      </c>
      <c r="D27" s="249" t="s">
        <v>1296</v>
      </c>
      <c r="E27" s="249" t="s">
        <v>839</v>
      </c>
      <c r="F27" s="249">
        <v>44414</v>
      </c>
      <c r="G27" s="249">
        <v>128</v>
      </c>
      <c r="H27" s="249">
        <f t="shared" si="0"/>
        <v>14</v>
      </c>
      <c r="I27" s="249">
        <f t="shared" si="1"/>
        <v>2</v>
      </c>
      <c r="J27" s="249">
        <f>VLOOKUP(C27,PCI!B:G,6,0)</f>
        <v>44</v>
      </c>
      <c r="K27" s="249">
        <v>5014</v>
      </c>
      <c r="L27" s="249" t="str">
        <f t="shared" si="2"/>
        <v>30272012878464</v>
      </c>
      <c r="M27" s="249">
        <f>VLOOKUP(C27,'eUtran Parameters'!C:H,6,0)</f>
        <v>15</v>
      </c>
      <c r="O27" s="249" t="s">
        <v>1289</v>
      </c>
      <c r="P27" s="249" t="s">
        <v>1292</v>
      </c>
    </row>
    <row r="28" spans="1:16">
      <c r="A28" s="249">
        <v>50306</v>
      </c>
      <c r="B28" s="249" t="s">
        <v>1290</v>
      </c>
      <c r="C28" s="249" t="s">
        <v>1297</v>
      </c>
      <c r="D28" s="249" t="s">
        <v>1298</v>
      </c>
      <c r="E28" s="249" t="s">
        <v>839</v>
      </c>
      <c r="F28" s="249">
        <v>44414</v>
      </c>
      <c r="G28" s="249">
        <v>129</v>
      </c>
      <c r="H28" s="249">
        <f t="shared" si="0"/>
        <v>17</v>
      </c>
      <c r="I28" s="249">
        <f t="shared" si="1"/>
        <v>1</v>
      </c>
      <c r="J28" s="249">
        <f>VLOOKUP(C28,PCI!B:G,6,0)</f>
        <v>52</v>
      </c>
      <c r="K28" s="249">
        <v>5014</v>
      </c>
      <c r="L28" s="249" t="str">
        <f t="shared" si="2"/>
        <v>30272012878465</v>
      </c>
      <c r="M28" s="249">
        <f>VLOOKUP(C28,'eUtran Parameters'!C:H,6,0)</f>
        <v>15</v>
      </c>
      <c r="O28" s="249" t="s">
        <v>1289</v>
      </c>
      <c r="P28" s="249" t="s">
        <v>1292</v>
      </c>
    </row>
    <row r="29" spans="1:16">
      <c r="A29" s="249">
        <v>50790</v>
      </c>
      <c r="B29" s="249" t="s">
        <v>1316</v>
      </c>
      <c r="C29" s="249" t="s">
        <v>1320</v>
      </c>
      <c r="D29" s="249" t="s">
        <v>1321</v>
      </c>
      <c r="E29" s="249" t="s">
        <v>839</v>
      </c>
      <c r="F29" s="249">
        <v>44414</v>
      </c>
      <c r="G29" s="249">
        <v>127</v>
      </c>
      <c r="H29" s="249">
        <f t="shared" si="0"/>
        <v>45</v>
      </c>
      <c r="I29" s="249">
        <f t="shared" si="1"/>
        <v>0</v>
      </c>
      <c r="J29" s="249">
        <f>VLOOKUP(C29,PCI!B:G,6,0)</f>
        <v>135</v>
      </c>
      <c r="K29" s="249">
        <v>5014</v>
      </c>
      <c r="L29" s="249" t="str">
        <f t="shared" si="2"/>
        <v>30272013002367</v>
      </c>
      <c r="M29" s="249">
        <f>VLOOKUP(C29,'eUtran Parameters'!C:H,6,0)</f>
        <v>35</v>
      </c>
      <c r="O29" s="249" t="s">
        <v>1315</v>
      </c>
      <c r="P29" s="249" t="s">
        <v>1319</v>
      </c>
    </row>
    <row r="30" spans="1:16">
      <c r="A30" s="249">
        <v>50790</v>
      </c>
      <c r="B30" s="249" t="s">
        <v>1316</v>
      </c>
      <c r="C30" s="249" t="s">
        <v>1322</v>
      </c>
      <c r="D30" s="249" t="s">
        <v>1323</v>
      </c>
      <c r="E30" s="249" t="s">
        <v>839</v>
      </c>
      <c r="F30" s="249">
        <v>44414</v>
      </c>
      <c r="G30" s="249">
        <v>128</v>
      </c>
      <c r="H30" s="249">
        <f t="shared" si="0"/>
        <v>47</v>
      </c>
      <c r="I30" s="249">
        <f t="shared" si="1"/>
        <v>2</v>
      </c>
      <c r="J30" s="249">
        <f>VLOOKUP(C30,PCI!B:G,6,0)</f>
        <v>143</v>
      </c>
      <c r="K30" s="249">
        <v>5014</v>
      </c>
      <c r="L30" s="249" t="str">
        <f t="shared" si="2"/>
        <v>30272013002368</v>
      </c>
      <c r="M30" s="249">
        <f>VLOOKUP(C30,'eUtran Parameters'!C:H,6,0)</f>
        <v>35</v>
      </c>
      <c r="O30" s="249" t="s">
        <v>1315</v>
      </c>
      <c r="P30" s="249" t="s">
        <v>1319</v>
      </c>
    </row>
    <row r="31" spans="1:16">
      <c r="A31" s="249">
        <v>50790</v>
      </c>
      <c r="B31" s="249" t="s">
        <v>1316</v>
      </c>
      <c r="C31" s="249" t="s">
        <v>1324</v>
      </c>
      <c r="D31" s="249" t="s">
        <v>1325</v>
      </c>
      <c r="E31" s="249" t="s">
        <v>839</v>
      </c>
      <c r="F31" s="249">
        <v>44414</v>
      </c>
      <c r="G31" s="249">
        <v>129</v>
      </c>
      <c r="H31" s="249">
        <f t="shared" si="0"/>
        <v>50</v>
      </c>
      <c r="I31" s="249">
        <f t="shared" si="1"/>
        <v>1</v>
      </c>
      <c r="J31" s="249">
        <f>VLOOKUP(C31,PCI!B:G,6,0)</f>
        <v>151</v>
      </c>
      <c r="K31" s="249">
        <v>5014</v>
      </c>
      <c r="L31" s="249" t="str">
        <f t="shared" si="2"/>
        <v>30272013002369</v>
      </c>
      <c r="M31" s="249">
        <f>VLOOKUP(C31,'eUtran Parameters'!C:H,6,0)</f>
        <v>35</v>
      </c>
      <c r="O31" s="249" t="s">
        <v>1315</v>
      </c>
      <c r="P31" s="249" t="s">
        <v>1319</v>
      </c>
    </row>
    <row r="32" spans="1:16">
      <c r="A32" s="249">
        <v>66501</v>
      </c>
      <c r="B32" s="249" t="s">
        <v>1340</v>
      </c>
      <c r="C32" s="249" t="s">
        <v>1343</v>
      </c>
      <c r="D32" s="249" t="s">
        <v>1344</v>
      </c>
      <c r="E32" s="249" t="s">
        <v>839</v>
      </c>
      <c r="F32" s="249">
        <v>44415</v>
      </c>
      <c r="G32" s="249">
        <v>127</v>
      </c>
      <c r="H32" s="249">
        <f t="shared" si="0"/>
        <v>47</v>
      </c>
      <c r="I32" s="249">
        <f t="shared" si="1"/>
        <v>0</v>
      </c>
      <c r="J32" s="249">
        <f>VLOOKUP(C32,PCI!B:G,6,0)</f>
        <v>141</v>
      </c>
      <c r="K32" s="249">
        <v>5014</v>
      </c>
      <c r="L32" s="249" t="str">
        <f t="shared" si="2"/>
        <v>30272017024383</v>
      </c>
      <c r="M32" s="249">
        <f>VLOOKUP(C32,'eUtran Parameters'!C:H,6,0)</f>
        <v>15</v>
      </c>
      <c r="O32" s="249" t="s">
        <v>1339</v>
      </c>
      <c r="P32" s="249" t="s">
        <v>1342</v>
      </c>
    </row>
    <row r="33" spans="1:16">
      <c r="A33" s="249">
        <v>66501</v>
      </c>
      <c r="B33" s="249" t="s">
        <v>1340</v>
      </c>
      <c r="C33" s="249" t="s">
        <v>1345</v>
      </c>
      <c r="D33" s="249" t="s">
        <v>1346</v>
      </c>
      <c r="E33" s="249" t="s">
        <v>839</v>
      </c>
      <c r="F33" s="249">
        <v>44415</v>
      </c>
      <c r="G33" s="249">
        <v>128</v>
      </c>
      <c r="H33" s="249">
        <f t="shared" si="0"/>
        <v>49</v>
      </c>
      <c r="I33" s="249">
        <f t="shared" si="1"/>
        <v>2</v>
      </c>
      <c r="J33" s="249">
        <f>VLOOKUP(C33,PCI!B:G,6,0)</f>
        <v>149</v>
      </c>
      <c r="K33" s="249">
        <v>5014</v>
      </c>
      <c r="L33" s="249" t="str">
        <f t="shared" si="2"/>
        <v>30272017024384</v>
      </c>
      <c r="M33" s="249">
        <f>VLOOKUP(C33,'eUtran Parameters'!C:H,6,0)</f>
        <v>15</v>
      </c>
      <c r="O33" s="249" t="s">
        <v>1339</v>
      </c>
      <c r="P33" s="249" t="s">
        <v>1342</v>
      </c>
    </row>
    <row r="34" spans="1:16">
      <c r="A34" s="249">
        <v>66501</v>
      </c>
      <c r="B34" s="249" t="s">
        <v>1340</v>
      </c>
      <c r="C34" s="249" t="s">
        <v>1347</v>
      </c>
      <c r="D34" s="249" t="s">
        <v>1348</v>
      </c>
      <c r="E34" s="249" t="s">
        <v>839</v>
      </c>
      <c r="F34" s="249">
        <v>44415</v>
      </c>
      <c r="G34" s="249">
        <v>129</v>
      </c>
      <c r="H34" s="249">
        <f t="shared" si="0"/>
        <v>52</v>
      </c>
      <c r="I34" s="249">
        <f t="shared" si="1"/>
        <v>1</v>
      </c>
      <c r="J34" s="249">
        <f>VLOOKUP(C34,PCI!B:G,6,0)</f>
        <v>157</v>
      </c>
      <c r="K34" s="249">
        <v>5014</v>
      </c>
      <c r="L34" s="249" t="str">
        <f t="shared" si="2"/>
        <v>30272017024385</v>
      </c>
      <c r="M34" s="249">
        <f>VLOOKUP(C34,'eUtran Parameters'!C:H,6,0)</f>
        <v>15</v>
      </c>
      <c r="O34" s="249" t="s">
        <v>1339</v>
      </c>
      <c r="P34" s="249" t="s">
        <v>1342</v>
      </c>
    </row>
  </sheetData>
  <autoFilter ref="A1:Q1" xr:uid="{C401F4B5-1D22-498B-BACC-4D89A1E8655E}"/>
  <conditionalFormatting sqref="C1:C1048576">
    <cfRule type="duplicateValues" dxfId="1" priority="1"/>
  </conditionalFormatting>
  <conditionalFormatting sqref="D1:D1048576">
    <cfRule type="duplicateValues" dxfId="0" priority="2"/>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22"/>
  </sheetPr>
  <dimension ref="A1:F52"/>
  <sheetViews>
    <sheetView zoomScale="85" workbookViewId="0">
      <pane ySplit="1" topLeftCell="A3" activePane="bottomLeft" state="frozen"/>
      <selection pane="bottomLeft" activeCell="A14" sqref="A14"/>
    </sheetView>
  </sheetViews>
  <sheetFormatPr baseColWidth="10" defaultColWidth="19.33203125" defaultRowHeight="13"/>
  <cols>
    <col min="1" max="1" width="28.5" style="39" bestFit="1" customWidth="1"/>
    <col min="2" max="2" width="19.33203125" style="39" customWidth="1"/>
    <col min="3" max="3" width="28.5" style="39" customWidth="1"/>
    <col min="4" max="4" width="76.1640625" style="38" customWidth="1"/>
    <col min="5" max="5" width="61.5" style="38" customWidth="1"/>
    <col min="6" max="16384" width="19.33203125" style="39"/>
  </cols>
  <sheetData>
    <row r="1" spans="1:5" s="34" customFormat="1" ht="42">
      <c r="A1" s="50" t="s">
        <v>207</v>
      </c>
      <c r="B1" s="50" t="s">
        <v>208</v>
      </c>
      <c r="C1" s="50" t="s">
        <v>232</v>
      </c>
      <c r="D1" s="50" t="s">
        <v>176</v>
      </c>
      <c r="E1" s="45" t="s">
        <v>283</v>
      </c>
    </row>
    <row r="2" spans="1:5" ht="112">
      <c r="A2" s="35" t="s">
        <v>180</v>
      </c>
      <c r="B2" s="36" t="s">
        <v>180</v>
      </c>
      <c r="C2" s="36"/>
      <c r="D2" s="37" t="s">
        <v>114</v>
      </c>
      <c r="E2" s="37" t="s">
        <v>260</v>
      </c>
    </row>
    <row r="3" spans="1:5" ht="98">
      <c r="A3" s="35" t="s">
        <v>130</v>
      </c>
      <c r="B3" s="36" t="s">
        <v>180</v>
      </c>
      <c r="C3" s="36"/>
      <c r="D3" s="37" t="s">
        <v>138</v>
      </c>
      <c r="E3" s="37" t="s">
        <v>261</v>
      </c>
    </row>
    <row r="4" spans="1:5" ht="42">
      <c r="A4" s="35" t="s">
        <v>250</v>
      </c>
      <c r="B4" s="36" t="s">
        <v>231</v>
      </c>
      <c r="C4" s="36" t="s">
        <v>100</v>
      </c>
      <c r="D4" s="37" t="s">
        <v>257</v>
      </c>
      <c r="E4" s="37" t="s">
        <v>81</v>
      </c>
    </row>
    <row r="5" spans="1:5" ht="28">
      <c r="A5" s="35" t="s">
        <v>200</v>
      </c>
      <c r="B5" s="36" t="s">
        <v>231</v>
      </c>
      <c r="C5" s="36" t="s">
        <v>224</v>
      </c>
      <c r="D5" s="37" t="s">
        <v>113</v>
      </c>
      <c r="E5" s="37" t="s">
        <v>284</v>
      </c>
    </row>
    <row r="6" spans="1:5" ht="14">
      <c r="A6" s="35" t="s">
        <v>137</v>
      </c>
      <c r="B6" s="36" t="s">
        <v>231</v>
      </c>
      <c r="C6" s="36" t="s">
        <v>224</v>
      </c>
      <c r="D6" s="37" t="s">
        <v>131</v>
      </c>
      <c r="E6" s="37" t="s">
        <v>81</v>
      </c>
    </row>
    <row r="7" spans="1:5" ht="14">
      <c r="A7" s="35" t="s">
        <v>228</v>
      </c>
      <c r="B7" s="36" t="s">
        <v>231</v>
      </c>
      <c r="C7" s="36" t="s">
        <v>224</v>
      </c>
      <c r="D7" s="37" t="s">
        <v>133</v>
      </c>
      <c r="E7" s="37" t="s">
        <v>285</v>
      </c>
    </row>
    <row r="8" spans="1:5" ht="14">
      <c r="A8" s="35" t="s">
        <v>229</v>
      </c>
      <c r="B8" s="36" t="s">
        <v>231</v>
      </c>
      <c r="C8" s="36" t="s">
        <v>224</v>
      </c>
      <c r="D8" s="37" t="s">
        <v>134</v>
      </c>
      <c r="E8" s="37" t="s">
        <v>285</v>
      </c>
    </row>
    <row r="9" spans="1:5" ht="14">
      <c r="A9" s="35" t="s">
        <v>129</v>
      </c>
      <c r="B9" s="36" t="s">
        <v>231</v>
      </c>
      <c r="C9" s="36" t="s">
        <v>224</v>
      </c>
      <c r="D9" s="37" t="s">
        <v>135</v>
      </c>
      <c r="E9" s="37" t="s">
        <v>92</v>
      </c>
    </row>
    <row r="10" spans="1:5" ht="28">
      <c r="A10" s="35" t="s">
        <v>230</v>
      </c>
      <c r="B10" s="36" t="s">
        <v>231</v>
      </c>
      <c r="C10" s="36" t="s">
        <v>224</v>
      </c>
      <c r="D10" s="37" t="s">
        <v>132</v>
      </c>
      <c r="E10" s="37" t="s">
        <v>80</v>
      </c>
    </row>
    <row r="11" spans="1:5" s="43" customFormat="1" ht="28">
      <c r="A11" s="35" t="s">
        <v>57</v>
      </c>
      <c r="B11" s="35" t="s">
        <v>231</v>
      </c>
      <c r="C11" s="35"/>
      <c r="D11" s="44" t="s">
        <v>58</v>
      </c>
      <c r="E11" s="44" t="s">
        <v>253</v>
      </c>
    </row>
    <row r="12" spans="1:5" ht="28">
      <c r="A12" s="35" t="s">
        <v>56</v>
      </c>
      <c r="B12" s="36" t="s">
        <v>231</v>
      </c>
      <c r="C12" s="36"/>
      <c r="D12" s="37" t="s">
        <v>71</v>
      </c>
      <c r="E12" s="37" t="s">
        <v>165</v>
      </c>
    </row>
    <row r="13" spans="1:5" ht="28">
      <c r="A13" s="35" t="s">
        <v>118</v>
      </c>
      <c r="B13" s="36" t="s">
        <v>231</v>
      </c>
      <c r="C13" s="36"/>
      <c r="D13" s="37" t="s">
        <v>251</v>
      </c>
      <c r="E13" s="37" t="s">
        <v>252</v>
      </c>
    </row>
    <row r="14" spans="1:5" ht="14">
      <c r="A14" s="35" t="s">
        <v>220</v>
      </c>
      <c r="B14" s="36" t="s">
        <v>231</v>
      </c>
      <c r="C14" s="36" t="s">
        <v>222</v>
      </c>
      <c r="D14" s="37" t="s">
        <v>276</v>
      </c>
      <c r="E14" s="37" t="s">
        <v>290</v>
      </c>
    </row>
    <row r="15" spans="1:5" ht="14">
      <c r="A15" s="35" t="s">
        <v>55</v>
      </c>
      <c r="B15" s="36" t="s">
        <v>231</v>
      </c>
      <c r="C15" s="36"/>
      <c r="D15" s="37" t="s">
        <v>254</v>
      </c>
      <c r="E15" s="37" t="s">
        <v>73</v>
      </c>
    </row>
    <row r="16" spans="1:5" ht="14">
      <c r="A16" s="35" t="s">
        <v>125</v>
      </c>
      <c r="B16" s="36" t="s">
        <v>209</v>
      </c>
      <c r="C16" s="36"/>
      <c r="D16" s="37" t="s">
        <v>136</v>
      </c>
      <c r="E16" s="37" t="s">
        <v>63</v>
      </c>
    </row>
    <row r="17" spans="1:6" ht="28">
      <c r="A17" s="35" t="s">
        <v>124</v>
      </c>
      <c r="B17" s="36" t="s">
        <v>209</v>
      </c>
      <c r="C17" s="36"/>
      <c r="D17" s="37" t="s">
        <v>258</v>
      </c>
      <c r="E17" s="51" t="s">
        <v>62</v>
      </c>
    </row>
    <row r="18" spans="1:6" ht="28">
      <c r="A18" s="35" t="s">
        <v>127</v>
      </c>
      <c r="B18" s="36" t="s">
        <v>209</v>
      </c>
      <c r="C18" s="36"/>
      <c r="D18" s="37" t="s">
        <v>102</v>
      </c>
      <c r="E18" s="37" t="s">
        <v>80</v>
      </c>
    </row>
    <row r="19" spans="1:6" ht="14">
      <c r="A19" s="35" t="s">
        <v>115</v>
      </c>
      <c r="B19" s="36" t="s">
        <v>209</v>
      </c>
      <c r="C19" s="36" t="s">
        <v>116</v>
      </c>
      <c r="D19" s="37" t="s">
        <v>262</v>
      </c>
      <c r="E19" s="37" t="s">
        <v>52</v>
      </c>
    </row>
    <row r="20" spans="1:6" ht="14">
      <c r="A20" s="35" t="s">
        <v>78</v>
      </c>
      <c r="B20" s="35" t="s">
        <v>209</v>
      </c>
      <c r="C20" s="36"/>
      <c r="D20" s="44" t="s">
        <v>77</v>
      </c>
      <c r="E20" s="44" t="s">
        <v>79</v>
      </c>
    </row>
    <row r="21" spans="1:6" ht="14">
      <c r="A21" s="35" t="s">
        <v>217</v>
      </c>
      <c r="B21" s="36" t="s">
        <v>209</v>
      </c>
      <c r="C21" s="36" t="s">
        <v>222</v>
      </c>
      <c r="D21" s="37" t="s">
        <v>110</v>
      </c>
      <c r="E21" s="37" t="s">
        <v>51</v>
      </c>
    </row>
    <row r="22" spans="1:6" ht="42">
      <c r="A22" s="42" t="s">
        <v>210</v>
      </c>
      <c r="B22" s="36" t="s">
        <v>209</v>
      </c>
      <c r="C22" s="36" t="s">
        <v>223</v>
      </c>
      <c r="D22" s="16" t="s">
        <v>211</v>
      </c>
      <c r="E22" s="37" t="s">
        <v>292</v>
      </c>
    </row>
    <row r="23" spans="1:6" ht="42">
      <c r="A23" s="36" t="s">
        <v>213</v>
      </c>
      <c r="B23" s="36" t="s">
        <v>209</v>
      </c>
      <c r="C23" s="36" t="s">
        <v>223</v>
      </c>
      <c r="D23" s="16" t="s">
        <v>212</v>
      </c>
      <c r="E23" s="37" t="s">
        <v>50</v>
      </c>
    </row>
    <row r="24" spans="1:6" ht="28">
      <c r="A24" s="36" t="s">
        <v>206</v>
      </c>
      <c r="B24" s="36" t="s">
        <v>209</v>
      </c>
      <c r="C24" s="36" t="s">
        <v>225</v>
      </c>
      <c r="D24" s="37" t="s">
        <v>67</v>
      </c>
      <c r="E24" s="37" t="s">
        <v>291</v>
      </c>
      <c r="F24" s="41"/>
    </row>
    <row r="25" spans="1:6" ht="14">
      <c r="A25" s="36" t="s">
        <v>214</v>
      </c>
      <c r="B25" s="36" t="s">
        <v>209</v>
      </c>
      <c r="C25" s="36"/>
      <c r="D25" s="37" t="s">
        <v>68</v>
      </c>
      <c r="E25" s="37" t="s">
        <v>69</v>
      </c>
      <c r="F25" s="41"/>
    </row>
    <row r="26" spans="1:6" ht="28">
      <c r="A26" s="35" t="s">
        <v>215</v>
      </c>
      <c r="B26" s="36" t="s">
        <v>209</v>
      </c>
      <c r="C26" s="36"/>
      <c r="D26" s="37" t="s">
        <v>264</v>
      </c>
      <c r="E26" s="37" t="s">
        <v>82</v>
      </c>
    </row>
    <row r="27" spans="1:6" ht="56">
      <c r="A27" s="49" t="s">
        <v>166</v>
      </c>
      <c r="B27" s="35" t="s">
        <v>209</v>
      </c>
      <c r="C27" s="44" t="s">
        <v>167</v>
      </c>
      <c r="D27" s="37" t="s">
        <v>98</v>
      </c>
      <c r="E27" s="37" t="s">
        <v>99</v>
      </c>
    </row>
    <row r="28" spans="1:6" ht="28">
      <c r="A28" s="35" t="s">
        <v>122</v>
      </c>
      <c r="B28" s="36" t="s">
        <v>209</v>
      </c>
      <c r="C28" s="36"/>
      <c r="D28" s="37" t="s">
        <v>123</v>
      </c>
      <c r="E28" s="37" t="s">
        <v>83</v>
      </c>
    </row>
    <row r="29" spans="1:6" ht="14">
      <c r="A29" s="35" t="s">
        <v>75</v>
      </c>
      <c r="B29" s="36" t="s">
        <v>209</v>
      </c>
      <c r="C29" s="36"/>
      <c r="D29" s="37" t="s">
        <v>76</v>
      </c>
      <c r="E29" s="37" t="s">
        <v>74</v>
      </c>
    </row>
    <row r="30" spans="1:6" ht="14">
      <c r="A30" s="35" t="s">
        <v>192</v>
      </c>
      <c r="B30" s="36" t="s">
        <v>209</v>
      </c>
      <c r="C30" s="36"/>
      <c r="D30" s="37" t="s">
        <v>120</v>
      </c>
      <c r="E30" s="37" t="s">
        <v>60</v>
      </c>
    </row>
    <row r="31" spans="1:6" ht="14">
      <c r="A31" s="35" t="s">
        <v>191</v>
      </c>
      <c r="B31" s="36" t="s">
        <v>209</v>
      </c>
      <c r="C31" s="36"/>
      <c r="D31" s="37" t="s">
        <v>119</v>
      </c>
      <c r="E31" s="37" t="s">
        <v>59</v>
      </c>
    </row>
    <row r="32" spans="1:6" ht="14">
      <c r="A32" s="35" t="s">
        <v>193</v>
      </c>
      <c r="B32" s="36" t="s">
        <v>209</v>
      </c>
      <c r="C32" s="36"/>
      <c r="D32" s="37" t="s">
        <v>121</v>
      </c>
      <c r="E32" s="52" t="s">
        <v>61</v>
      </c>
    </row>
    <row r="33" spans="1:5" ht="28">
      <c r="A33" s="36" t="s">
        <v>205</v>
      </c>
      <c r="B33" s="36" t="s">
        <v>209</v>
      </c>
      <c r="C33" s="36" t="s">
        <v>226</v>
      </c>
      <c r="D33" s="37" t="s">
        <v>227</v>
      </c>
      <c r="E33" s="37" t="s">
        <v>291</v>
      </c>
    </row>
    <row r="34" spans="1:5" ht="42">
      <c r="A34" s="35" t="s">
        <v>168</v>
      </c>
      <c r="B34" s="36" t="s">
        <v>209</v>
      </c>
      <c r="C34" s="36" t="s">
        <v>223</v>
      </c>
      <c r="D34" s="37" t="s">
        <v>263</v>
      </c>
      <c r="E34" s="37" t="s">
        <v>66</v>
      </c>
    </row>
    <row r="35" spans="1:5" ht="42">
      <c r="A35" s="35" t="s">
        <v>169</v>
      </c>
      <c r="B35" s="36" t="s">
        <v>209</v>
      </c>
      <c r="C35" s="36" t="s">
        <v>223</v>
      </c>
      <c r="D35" s="37" t="s">
        <v>259</v>
      </c>
      <c r="E35" s="37" t="s">
        <v>66</v>
      </c>
    </row>
    <row r="36" spans="1:5" ht="28">
      <c r="A36" s="35" t="s">
        <v>117</v>
      </c>
      <c r="B36" s="36" t="s">
        <v>209</v>
      </c>
      <c r="C36" s="36"/>
      <c r="D36" s="37" t="s">
        <v>249</v>
      </c>
      <c r="E36" s="37" t="s">
        <v>53</v>
      </c>
    </row>
    <row r="37" spans="1:5" ht="126">
      <c r="A37" s="35" t="s">
        <v>84</v>
      </c>
      <c r="B37" s="35" t="s">
        <v>91</v>
      </c>
      <c r="C37" s="36" t="s">
        <v>268</v>
      </c>
      <c r="D37" s="37" t="s">
        <v>255</v>
      </c>
      <c r="E37" s="37" t="s">
        <v>96</v>
      </c>
    </row>
    <row r="38" spans="1:5" ht="126">
      <c r="A38" s="35" t="s">
        <v>85</v>
      </c>
      <c r="B38" s="35" t="s">
        <v>91</v>
      </c>
      <c r="C38" s="36" t="s">
        <v>269</v>
      </c>
      <c r="D38" s="37" t="s">
        <v>236</v>
      </c>
      <c r="E38" s="37" t="s">
        <v>97</v>
      </c>
    </row>
    <row r="39" spans="1:5" ht="140">
      <c r="A39" s="36" t="s">
        <v>266</v>
      </c>
      <c r="B39" s="35" t="s">
        <v>91</v>
      </c>
      <c r="C39" s="36" t="s">
        <v>270</v>
      </c>
      <c r="D39" s="37" t="s">
        <v>238</v>
      </c>
      <c r="E39" s="37" t="s">
        <v>86</v>
      </c>
    </row>
    <row r="40" spans="1:5" ht="140">
      <c r="A40" s="36" t="s">
        <v>267</v>
      </c>
      <c r="B40" s="35" t="s">
        <v>91</v>
      </c>
      <c r="C40" s="36" t="s">
        <v>271</v>
      </c>
      <c r="D40" s="37" t="s">
        <v>237</v>
      </c>
      <c r="E40" s="37" t="s">
        <v>86</v>
      </c>
    </row>
    <row r="41" spans="1:5" ht="56">
      <c r="A41" s="49" t="s">
        <v>274</v>
      </c>
      <c r="B41" s="35" t="s">
        <v>209</v>
      </c>
      <c r="C41" s="44" t="s">
        <v>170</v>
      </c>
      <c r="D41" s="37" t="s">
        <v>240</v>
      </c>
      <c r="E41" s="37" t="s">
        <v>65</v>
      </c>
    </row>
    <row r="42" spans="1:5" ht="56">
      <c r="A42" s="49" t="s">
        <v>272</v>
      </c>
      <c r="B42" s="35" t="s">
        <v>209</v>
      </c>
      <c r="C42" s="44" t="s">
        <v>171</v>
      </c>
      <c r="D42" s="37" t="s">
        <v>72</v>
      </c>
      <c r="E42" s="37" t="s">
        <v>95</v>
      </c>
    </row>
    <row r="43" spans="1:5" ht="56">
      <c r="A43" s="49" t="s">
        <v>273</v>
      </c>
      <c r="B43" s="35" t="s">
        <v>209</v>
      </c>
      <c r="C43" s="44" t="s">
        <v>172</v>
      </c>
      <c r="D43" s="37" t="s">
        <v>239</v>
      </c>
      <c r="E43" s="37" t="s">
        <v>95</v>
      </c>
    </row>
    <row r="44" spans="1:5" s="43" customFormat="1" ht="266">
      <c r="A44" s="40" t="s">
        <v>275</v>
      </c>
      <c r="B44" s="40" t="s">
        <v>209</v>
      </c>
      <c r="C44" s="36"/>
      <c r="D44" s="37" t="s">
        <v>64</v>
      </c>
      <c r="E44" s="37" t="s">
        <v>87</v>
      </c>
    </row>
    <row r="45" spans="1:5" s="43" customFormat="1" ht="28">
      <c r="A45" s="35" t="s">
        <v>196</v>
      </c>
      <c r="B45" s="36" t="s">
        <v>209</v>
      </c>
      <c r="C45" s="36"/>
      <c r="D45" s="37" t="s">
        <v>88</v>
      </c>
      <c r="E45" s="37" t="s">
        <v>89</v>
      </c>
    </row>
    <row r="46" spans="1:5" ht="140">
      <c r="A46" s="36" t="s">
        <v>244</v>
      </c>
      <c r="B46" s="36" t="s">
        <v>209</v>
      </c>
      <c r="C46" s="36"/>
      <c r="D46" s="37" t="s">
        <v>247</v>
      </c>
      <c r="E46" s="37" t="s">
        <v>248</v>
      </c>
    </row>
    <row r="47" spans="1:5" ht="14">
      <c r="A47" s="35" t="s">
        <v>221</v>
      </c>
      <c r="B47" s="36" t="s">
        <v>209</v>
      </c>
      <c r="C47" s="36" t="s">
        <v>222</v>
      </c>
      <c r="D47" s="37" t="s">
        <v>111</v>
      </c>
      <c r="E47" s="37" t="s">
        <v>51</v>
      </c>
    </row>
    <row r="48" spans="1:5" ht="28">
      <c r="A48" s="35" t="s">
        <v>216</v>
      </c>
      <c r="B48" s="36" t="s">
        <v>233</v>
      </c>
      <c r="C48" s="36" t="s">
        <v>222</v>
      </c>
      <c r="D48" s="37" t="s">
        <v>126</v>
      </c>
      <c r="E48" s="37" t="s">
        <v>286</v>
      </c>
    </row>
    <row r="49" spans="1:5" ht="42">
      <c r="A49" s="35" t="s">
        <v>104</v>
      </c>
      <c r="B49" s="36" t="s">
        <v>233</v>
      </c>
      <c r="C49" s="36" t="s">
        <v>223</v>
      </c>
      <c r="D49" s="37" t="s">
        <v>70</v>
      </c>
      <c r="E49" s="37" t="s">
        <v>289</v>
      </c>
    </row>
    <row r="50" spans="1:5" ht="56">
      <c r="A50" s="35" t="s">
        <v>218</v>
      </c>
      <c r="B50" s="36" t="s">
        <v>233</v>
      </c>
      <c r="C50" s="36" t="s">
        <v>223</v>
      </c>
      <c r="D50" s="17" t="s">
        <v>106</v>
      </c>
      <c r="E50" s="37" t="s">
        <v>287</v>
      </c>
    </row>
    <row r="51" spans="1:5" ht="42">
      <c r="A51" s="35" t="s">
        <v>103</v>
      </c>
      <c r="B51" s="36" t="s">
        <v>233</v>
      </c>
      <c r="C51" s="36" t="s">
        <v>105</v>
      </c>
      <c r="D51" s="17" t="s">
        <v>107</v>
      </c>
      <c r="E51" s="37" t="s">
        <v>288</v>
      </c>
    </row>
    <row r="52" spans="1:5" ht="28">
      <c r="A52" s="35" t="s">
        <v>241</v>
      </c>
      <c r="B52" s="35" t="s">
        <v>233</v>
      </c>
      <c r="C52" s="36"/>
      <c r="D52" s="44" t="s">
        <v>242</v>
      </c>
      <c r="E52" s="44" t="s">
        <v>90</v>
      </c>
    </row>
  </sheetData>
  <autoFilter ref="A1:D52" xr:uid="{00000000-0009-0000-0000-000002000000}"/>
  <phoneticPr fontId="48" type="noConversion"/>
  <pageMargins left="0.75" right="0.75" top="1" bottom="1" header="0.5" footer="0.5"/>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89C22-0877-46D1-B7CE-3255582F106E}">
  <sheetPr codeName="Sheet4">
    <tabColor rgb="FF7030A0"/>
  </sheetPr>
  <dimension ref="A1:AR53"/>
  <sheetViews>
    <sheetView workbookViewId="0">
      <pane xSplit="2" ySplit="4" topLeftCell="C28" activePane="bottomRight" state="frozen"/>
      <selection pane="topRight" activeCell="C1" sqref="C1"/>
      <selection pane="bottomLeft" activeCell="A5" sqref="A5"/>
      <selection pane="bottomRight" activeCell="G50" sqref="G50"/>
    </sheetView>
  </sheetViews>
  <sheetFormatPr baseColWidth="10" defaultColWidth="8.83203125" defaultRowHeight="13"/>
  <cols>
    <col min="1" max="1" width="8.83203125" style="133"/>
    <col min="2" max="2" width="11.5" style="133" customWidth="1"/>
    <col min="3" max="4" width="8.83203125" style="133"/>
    <col min="5" max="5" width="21.5" style="133" customWidth="1"/>
    <col min="6" max="6" width="8.83203125" style="133"/>
    <col min="7" max="7" width="12.83203125" style="133" customWidth="1"/>
    <col min="8" max="8" width="13.6640625" style="133" customWidth="1"/>
    <col min="9" max="9" width="13.1640625" style="133" customWidth="1"/>
    <col min="10" max="16" width="14.5" style="133" customWidth="1"/>
    <col min="17" max="17" width="17" style="133" customWidth="1"/>
    <col min="18" max="20" width="14.5" style="133" customWidth="1"/>
    <col min="21" max="21" width="15.6640625" style="133" customWidth="1"/>
    <col min="22" max="22" width="16.1640625" style="133" customWidth="1"/>
    <col min="23" max="23" width="21.83203125" style="133" customWidth="1"/>
    <col min="24" max="24" width="19.83203125" style="133" customWidth="1"/>
    <col min="25" max="25" width="19" style="133" customWidth="1"/>
    <col min="26" max="26" width="18.83203125" style="133" customWidth="1"/>
    <col min="27" max="27" width="17.6640625" style="133" customWidth="1"/>
    <col min="28" max="28" width="22.83203125" style="133" customWidth="1"/>
    <col min="29" max="29" width="20" style="133" customWidth="1"/>
    <col min="30" max="30" width="20.1640625" style="133" customWidth="1"/>
    <col min="31" max="31" width="21.1640625" style="133" customWidth="1"/>
    <col min="32" max="34" width="17.5" style="133" customWidth="1"/>
    <col min="35" max="35" width="22.83203125" style="133" customWidth="1"/>
    <col min="36" max="36" width="18.83203125" style="133" customWidth="1"/>
    <col min="37" max="37" width="19.5" style="133" customWidth="1"/>
    <col min="38" max="38" width="19.83203125" style="133" customWidth="1"/>
    <col min="39" max="39" width="18.1640625" style="133" customWidth="1"/>
    <col min="40" max="40" width="19.1640625" style="133" customWidth="1"/>
    <col min="41" max="41" width="20.1640625" style="133" customWidth="1"/>
    <col min="42" max="42" width="22.1640625" style="133" customWidth="1"/>
    <col min="43" max="44" width="17.33203125" style="133" customWidth="1"/>
    <col min="45" max="16384" width="8.83203125" style="133"/>
  </cols>
  <sheetData>
    <row r="1" spans="1:44" ht="16.5" customHeight="1">
      <c r="H1" s="192" t="s">
        <v>628</v>
      </c>
      <c r="I1" s="192" t="s">
        <v>627</v>
      </c>
      <c r="J1" s="192" t="s">
        <v>626</v>
      </c>
      <c r="K1" s="192" t="s">
        <v>625</v>
      </c>
      <c r="L1" s="192" t="s">
        <v>671</v>
      </c>
      <c r="M1" s="192" t="s">
        <v>650</v>
      </c>
      <c r="N1" s="192" t="s">
        <v>624</v>
      </c>
      <c r="O1" s="192" t="s">
        <v>623</v>
      </c>
      <c r="P1" s="192" t="s">
        <v>621</v>
      </c>
      <c r="Q1" s="192" t="s">
        <v>649</v>
      </c>
      <c r="R1" s="192" t="s">
        <v>648</v>
      </c>
      <c r="S1" s="192" t="s">
        <v>647</v>
      </c>
      <c r="T1" s="192" t="s">
        <v>646</v>
      </c>
      <c r="U1" s="192" t="s">
        <v>672</v>
      </c>
      <c r="V1" s="192" t="s">
        <v>616</v>
      </c>
      <c r="W1" s="192" t="s">
        <v>645</v>
      </c>
      <c r="X1" s="192" t="s">
        <v>644</v>
      </c>
      <c r="Y1" s="192" t="s">
        <v>643</v>
      </c>
      <c r="Z1" s="192" t="s">
        <v>640</v>
      </c>
      <c r="AA1" s="192" t="s">
        <v>641</v>
      </c>
      <c r="AB1" s="192" t="s">
        <v>641</v>
      </c>
      <c r="AC1" s="192" t="s">
        <v>640</v>
      </c>
      <c r="AD1" s="192" t="s">
        <v>642</v>
      </c>
      <c r="AE1" s="192" t="s">
        <v>641</v>
      </c>
      <c r="AF1" s="192" t="s">
        <v>640</v>
      </c>
      <c r="AG1" s="192" t="s">
        <v>640</v>
      </c>
      <c r="AH1" s="192" t="s">
        <v>639</v>
      </c>
      <c r="AI1" s="192" t="s">
        <v>638</v>
      </c>
      <c r="AJ1" s="192" t="s">
        <v>637</v>
      </c>
      <c r="AK1" s="192" t="s">
        <v>636</v>
      </c>
      <c r="AL1" s="192" t="s">
        <v>635</v>
      </c>
      <c r="AM1" s="192" t="s">
        <v>634</v>
      </c>
      <c r="AN1" s="192" t="s">
        <v>633</v>
      </c>
      <c r="AO1" s="192" t="s">
        <v>632</v>
      </c>
      <c r="AP1" s="192" t="s">
        <v>631</v>
      </c>
      <c r="AQ1" s="192" t="s">
        <v>630</v>
      </c>
      <c r="AR1" s="192" t="s">
        <v>629</v>
      </c>
    </row>
    <row r="2" spans="1:44" ht="16.5" customHeight="1">
      <c r="H2" s="191" t="s">
        <v>628</v>
      </c>
      <c r="I2" s="191" t="s">
        <v>627</v>
      </c>
      <c r="J2" s="191" t="s">
        <v>626</v>
      </c>
      <c r="K2" s="191" t="s">
        <v>625</v>
      </c>
      <c r="L2" s="191" t="s">
        <v>673</v>
      </c>
      <c r="M2" s="191" t="s">
        <v>622</v>
      </c>
      <c r="N2" s="191" t="s">
        <v>624</v>
      </c>
      <c r="O2" s="191" t="s">
        <v>623</v>
      </c>
      <c r="P2" s="191" t="s">
        <v>621</v>
      </c>
      <c r="Q2" s="191" t="s">
        <v>620</v>
      </c>
      <c r="R2" s="191" t="s">
        <v>619</v>
      </c>
      <c r="S2" s="191" t="s">
        <v>618</v>
      </c>
      <c r="T2" s="191" t="s">
        <v>617</v>
      </c>
      <c r="U2" s="191" t="s">
        <v>672</v>
      </c>
      <c r="V2" s="191" t="s">
        <v>616</v>
      </c>
      <c r="W2" s="191" t="s">
        <v>615</v>
      </c>
      <c r="X2" s="191" t="s">
        <v>614</v>
      </c>
      <c r="Y2" s="191" t="s">
        <v>613</v>
      </c>
      <c r="Z2" s="191" t="s">
        <v>612</v>
      </c>
      <c r="AA2" s="191" t="s">
        <v>611</v>
      </c>
      <c r="AB2" s="191" t="s">
        <v>610</v>
      </c>
      <c r="AC2" s="191" t="s">
        <v>609</v>
      </c>
      <c r="AD2" s="191" t="s">
        <v>608</v>
      </c>
      <c r="AE2" s="191" t="s">
        <v>607</v>
      </c>
      <c r="AF2" s="191" t="s">
        <v>606</v>
      </c>
      <c r="AG2" s="191" t="s">
        <v>605</v>
      </c>
      <c r="AH2" s="191" t="s">
        <v>604</v>
      </c>
      <c r="AI2" s="191" t="s">
        <v>603</v>
      </c>
      <c r="AJ2" s="191" t="s">
        <v>602</v>
      </c>
      <c r="AK2" s="191" t="s">
        <v>601</v>
      </c>
      <c r="AL2" s="191" t="s">
        <v>600</v>
      </c>
      <c r="AM2" s="191" t="s">
        <v>599</v>
      </c>
      <c r="AN2" s="191" t="s">
        <v>598</v>
      </c>
      <c r="AO2" s="191" t="s">
        <v>597</v>
      </c>
      <c r="AP2" s="191" t="s">
        <v>596</v>
      </c>
      <c r="AQ2" s="191" t="s">
        <v>595</v>
      </c>
      <c r="AR2" s="191" t="s">
        <v>594</v>
      </c>
    </row>
    <row r="3" spans="1:44" ht="56.5" customHeight="1">
      <c r="A3" s="251" t="s">
        <v>295</v>
      </c>
      <c r="B3" s="251" t="s">
        <v>593</v>
      </c>
      <c r="C3" s="251" t="s">
        <v>592</v>
      </c>
      <c r="D3" s="251" t="s">
        <v>591</v>
      </c>
      <c r="E3" s="252" t="s">
        <v>371</v>
      </c>
      <c r="F3" s="179" t="s">
        <v>590</v>
      </c>
      <c r="G3" s="179" t="s">
        <v>589</v>
      </c>
      <c r="H3" s="253" t="s">
        <v>588</v>
      </c>
      <c r="I3" s="253" t="s">
        <v>587</v>
      </c>
      <c r="J3" s="253" t="s">
        <v>586</v>
      </c>
      <c r="K3" s="253" t="s">
        <v>585</v>
      </c>
      <c r="L3" s="190" t="s">
        <v>669</v>
      </c>
      <c r="M3" s="190" t="s">
        <v>582</v>
      </c>
      <c r="N3" s="190" t="s">
        <v>584</v>
      </c>
      <c r="O3" s="190" t="s">
        <v>583</v>
      </c>
      <c r="P3" s="190" t="s">
        <v>581</v>
      </c>
      <c r="Q3" s="190" t="s">
        <v>580</v>
      </c>
      <c r="R3" s="190" t="s">
        <v>579</v>
      </c>
      <c r="S3" s="190" t="s">
        <v>578</v>
      </c>
      <c r="T3" s="190" t="s">
        <v>577</v>
      </c>
      <c r="U3" s="189" t="s">
        <v>670</v>
      </c>
      <c r="V3" s="189" t="s">
        <v>576</v>
      </c>
      <c r="W3" s="189" t="s">
        <v>575</v>
      </c>
      <c r="X3" s="189" t="s">
        <v>574</v>
      </c>
      <c r="Y3" s="189" t="s">
        <v>573</v>
      </c>
      <c r="Z3" s="188" t="s">
        <v>572</v>
      </c>
      <c r="AA3" s="188" t="s">
        <v>571</v>
      </c>
      <c r="AB3" s="188" t="s">
        <v>570</v>
      </c>
      <c r="AC3" s="188" t="s">
        <v>569</v>
      </c>
      <c r="AD3" s="187" t="s">
        <v>568</v>
      </c>
      <c r="AE3" s="186" t="s">
        <v>567</v>
      </c>
      <c r="AF3" s="186" t="s">
        <v>566</v>
      </c>
      <c r="AG3" s="186" t="s">
        <v>565</v>
      </c>
      <c r="AH3" s="185" t="s">
        <v>564</v>
      </c>
      <c r="AI3" s="185" t="s">
        <v>563</v>
      </c>
      <c r="AJ3" s="185" t="s">
        <v>562</v>
      </c>
      <c r="AK3" s="185" t="s">
        <v>561</v>
      </c>
      <c r="AL3" s="184" t="s">
        <v>560</v>
      </c>
      <c r="AM3" s="184" t="s">
        <v>559</v>
      </c>
      <c r="AN3" s="184" t="s">
        <v>558</v>
      </c>
      <c r="AO3" s="183" t="s">
        <v>557</v>
      </c>
      <c r="AP3" s="258" t="s">
        <v>556</v>
      </c>
      <c r="AQ3" s="255" t="s">
        <v>555</v>
      </c>
      <c r="AR3" s="255" t="s">
        <v>554</v>
      </c>
    </row>
    <row r="4" spans="1:44" ht="15">
      <c r="A4" s="182"/>
      <c r="B4" s="181"/>
      <c r="C4" s="181"/>
      <c r="D4" s="181"/>
      <c r="E4" s="180"/>
      <c r="F4" s="179"/>
      <c r="G4" s="178"/>
      <c r="H4" s="177"/>
      <c r="I4" s="176" t="s">
        <v>553</v>
      </c>
      <c r="J4" s="175"/>
      <c r="K4" s="174"/>
      <c r="L4" s="173"/>
      <c r="M4" s="173"/>
      <c r="N4" s="173"/>
      <c r="O4" s="254" t="s">
        <v>552</v>
      </c>
      <c r="P4" s="173"/>
      <c r="Q4" s="173"/>
      <c r="R4" s="173"/>
      <c r="S4" s="173"/>
      <c r="T4" s="173"/>
      <c r="U4" s="172"/>
      <c r="V4" s="170"/>
      <c r="W4" s="171" t="s">
        <v>551</v>
      </c>
      <c r="X4" s="170"/>
      <c r="Y4" s="169"/>
      <c r="Z4" s="167"/>
      <c r="AA4" s="168" t="s">
        <v>550</v>
      </c>
      <c r="AB4" s="167"/>
      <c r="AC4" s="166"/>
      <c r="AD4" s="165" t="s">
        <v>549</v>
      </c>
      <c r="AE4" s="164"/>
      <c r="AF4" s="163" t="s">
        <v>548</v>
      </c>
      <c r="AG4" s="162"/>
      <c r="AH4" s="161"/>
      <c r="AI4" s="160" t="s">
        <v>547</v>
      </c>
      <c r="AJ4" s="159"/>
      <c r="AK4" s="158"/>
      <c r="AL4" s="157"/>
      <c r="AM4" s="156" t="s">
        <v>546</v>
      </c>
      <c r="AN4" s="156"/>
      <c r="AO4" s="156"/>
      <c r="AP4" s="256"/>
      <c r="AQ4" s="257" t="s">
        <v>545</v>
      </c>
      <c r="AR4" s="155"/>
    </row>
    <row r="5" spans="1:44">
      <c r="A5" s="133" t="s">
        <v>747</v>
      </c>
      <c r="B5" s="289" t="s">
        <v>748</v>
      </c>
      <c r="C5" s="133" t="s">
        <v>749</v>
      </c>
      <c r="F5" s="133" t="s">
        <v>750</v>
      </c>
      <c r="G5" s="133" t="s">
        <v>750</v>
      </c>
      <c r="H5" s="133">
        <v>0</v>
      </c>
      <c r="I5" s="133">
        <v>0</v>
      </c>
      <c r="J5" s="133">
        <v>0</v>
      </c>
      <c r="K5" s="133">
        <v>0</v>
      </c>
      <c r="L5" s="133">
        <v>0</v>
      </c>
      <c r="M5" s="133">
        <v>0</v>
      </c>
      <c r="N5" s="133">
        <v>0</v>
      </c>
      <c r="O5" s="133">
        <v>0</v>
      </c>
      <c r="P5" s="133">
        <v>1</v>
      </c>
      <c r="Q5" s="133">
        <v>7</v>
      </c>
      <c r="R5" s="133">
        <v>1</v>
      </c>
      <c r="S5" s="133">
        <v>1</v>
      </c>
      <c r="T5" s="133">
        <v>0</v>
      </c>
      <c r="U5" s="133">
        <v>0</v>
      </c>
      <c r="V5" s="133">
        <v>0</v>
      </c>
      <c r="W5" s="133">
        <v>0</v>
      </c>
      <c r="X5" s="133">
        <v>0</v>
      </c>
      <c r="Y5" s="133">
        <v>0</v>
      </c>
      <c r="Z5" s="133">
        <v>0</v>
      </c>
      <c r="AA5" s="133">
        <v>0</v>
      </c>
      <c r="AB5" s="133">
        <v>0</v>
      </c>
      <c r="AC5" s="133">
        <v>0</v>
      </c>
      <c r="AD5" s="133">
        <v>2</v>
      </c>
      <c r="AE5" s="133">
        <v>4</v>
      </c>
      <c r="AF5" s="133">
        <v>0</v>
      </c>
      <c r="AG5" s="133">
        <v>0</v>
      </c>
      <c r="AH5" s="133">
        <v>0</v>
      </c>
      <c r="AI5" s="133">
        <v>0</v>
      </c>
      <c r="AJ5" s="133">
        <v>0</v>
      </c>
      <c r="AK5" s="133">
        <v>0</v>
      </c>
      <c r="AL5" s="133">
        <v>0</v>
      </c>
      <c r="AM5" s="133">
        <v>0</v>
      </c>
      <c r="AN5" s="133">
        <v>0</v>
      </c>
      <c r="AO5" s="133">
        <v>0</v>
      </c>
      <c r="AP5" s="133">
        <v>0</v>
      </c>
      <c r="AQ5" s="133">
        <v>0</v>
      </c>
      <c r="AR5" s="133">
        <v>0</v>
      </c>
    </row>
    <row r="6" spans="1:44">
      <c r="A6" s="133" t="s">
        <v>747</v>
      </c>
      <c r="B6" s="289" t="s">
        <v>771</v>
      </c>
      <c r="C6" s="133" t="s">
        <v>749</v>
      </c>
      <c r="F6" s="133" t="s">
        <v>750</v>
      </c>
      <c r="G6" s="133" t="s">
        <v>750</v>
      </c>
      <c r="H6" s="133">
        <v>0</v>
      </c>
      <c r="I6" s="133">
        <v>0</v>
      </c>
      <c r="J6" s="133">
        <v>0</v>
      </c>
      <c r="K6" s="133">
        <v>0</v>
      </c>
      <c r="L6" s="133">
        <v>0</v>
      </c>
      <c r="M6" s="133">
        <v>0</v>
      </c>
      <c r="N6" s="133">
        <v>0</v>
      </c>
      <c r="O6" s="133">
        <v>0</v>
      </c>
      <c r="P6" s="133">
        <v>1</v>
      </c>
      <c r="Q6" s="133">
        <v>7</v>
      </c>
      <c r="R6" s="133">
        <v>1</v>
      </c>
      <c r="S6" s="133">
        <v>1</v>
      </c>
      <c r="T6" s="133">
        <v>0</v>
      </c>
      <c r="U6" s="133">
        <v>0</v>
      </c>
      <c r="V6" s="133">
        <v>0</v>
      </c>
      <c r="W6" s="133">
        <v>0</v>
      </c>
      <c r="X6" s="133">
        <v>0</v>
      </c>
      <c r="Y6" s="133">
        <v>0</v>
      </c>
      <c r="Z6" s="133">
        <v>0</v>
      </c>
      <c r="AA6" s="133">
        <v>0</v>
      </c>
      <c r="AB6" s="133">
        <v>0</v>
      </c>
      <c r="AC6" s="133">
        <v>0</v>
      </c>
      <c r="AD6" s="133">
        <v>2</v>
      </c>
      <c r="AE6" s="133">
        <v>4</v>
      </c>
      <c r="AF6" s="133">
        <v>0</v>
      </c>
      <c r="AG6" s="133">
        <v>0</v>
      </c>
      <c r="AH6" s="133">
        <v>0</v>
      </c>
      <c r="AI6" s="133">
        <v>0</v>
      </c>
      <c r="AJ6" s="133">
        <v>0</v>
      </c>
      <c r="AK6" s="133">
        <v>0</v>
      </c>
      <c r="AL6" s="133">
        <v>0</v>
      </c>
      <c r="AM6" s="133">
        <v>0</v>
      </c>
      <c r="AN6" s="133">
        <v>0</v>
      </c>
      <c r="AO6" s="133">
        <v>0</v>
      </c>
      <c r="AP6" s="133">
        <v>0</v>
      </c>
      <c r="AQ6" s="133">
        <v>0</v>
      </c>
      <c r="AR6" s="133">
        <v>0</v>
      </c>
    </row>
    <row r="7" spans="1:44">
      <c r="A7" s="133" t="s">
        <v>747</v>
      </c>
      <c r="B7" s="289" t="s">
        <v>779</v>
      </c>
      <c r="C7" s="133" t="s">
        <v>749</v>
      </c>
      <c r="E7" s="291" t="s">
        <v>4455</v>
      </c>
      <c r="F7" s="133" t="s">
        <v>750</v>
      </c>
      <c r="G7" s="133" t="s">
        <v>750</v>
      </c>
      <c r="H7" s="133">
        <v>0</v>
      </c>
      <c r="I7" s="133">
        <v>0</v>
      </c>
      <c r="J7" s="133">
        <v>0</v>
      </c>
      <c r="K7" s="133">
        <v>0</v>
      </c>
      <c r="L7" s="133">
        <v>0</v>
      </c>
      <c r="M7" s="133">
        <v>0</v>
      </c>
      <c r="N7" s="133">
        <v>0</v>
      </c>
      <c r="O7" s="133">
        <v>0</v>
      </c>
      <c r="P7" s="133">
        <v>1</v>
      </c>
      <c r="Q7" s="289">
        <v>7</v>
      </c>
      <c r="R7" s="133">
        <v>1</v>
      </c>
      <c r="S7" s="133">
        <v>1</v>
      </c>
      <c r="T7" s="133">
        <v>0</v>
      </c>
      <c r="U7" s="133">
        <v>0</v>
      </c>
      <c r="V7" s="133">
        <v>0</v>
      </c>
      <c r="W7" s="133">
        <v>0</v>
      </c>
      <c r="X7" s="289">
        <v>2</v>
      </c>
      <c r="Y7" s="289">
        <v>1</v>
      </c>
      <c r="Z7" s="133">
        <v>0</v>
      </c>
      <c r="AA7" s="133">
        <v>0</v>
      </c>
      <c r="AB7" s="133">
        <v>0</v>
      </c>
      <c r="AC7" s="133">
        <v>0</v>
      </c>
      <c r="AD7" s="133">
        <v>4</v>
      </c>
      <c r="AE7" s="133">
        <v>1</v>
      </c>
      <c r="AF7" s="133">
        <v>0</v>
      </c>
      <c r="AG7" s="133">
        <v>0</v>
      </c>
      <c r="AH7" s="133">
        <v>0</v>
      </c>
      <c r="AI7" s="133">
        <v>0</v>
      </c>
      <c r="AJ7" s="133">
        <v>0</v>
      </c>
      <c r="AK7" s="133">
        <v>0</v>
      </c>
      <c r="AL7" s="133">
        <v>0</v>
      </c>
      <c r="AM7" s="133">
        <v>0</v>
      </c>
      <c r="AN7" s="133">
        <v>0</v>
      </c>
      <c r="AO7" s="133">
        <v>0</v>
      </c>
      <c r="AP7" s="133">
        <v>0</v>
      </c>
      <c r="AQ7" s="133">
        <v>0</v>
      </c>
      <c r="AR7" s="133">
        <v>0</v>
      </c>
    </row>
    <row r="8" spans="1:44">
      <c r="A8" s="133" t="s">
        <v>789</v>
      </c>
      <c r="B8" s="289" t="s">
        <v>790</v>
      </c>
      <c r="C8" s="133" t="s">
        <v>749</v>
      </c>
      <c r="F8" s="133" t="s">
        <v>792</v>
      </c>
      <c r="G8" s="133" t="s">
        <v>750</v>
      </c>
      <c r="H8" s="133">
        <v>0</v>
      </c>
      <c r="I8" s="133">
        <v>0</v>
      </c>
      <c r="J8" s="133">
        <v>0</v>
      </c>
      <c r="K8" s="133">
        <v>0</v>
      </c>
      <c r="L8" s="133" t="s">
        <v>791</v>
      </c>
      <c r="M8" s="133">
        <v>1</v>
      </c>
      <c r="N8" s="133">
        <v>0</v>
      </c>
      <c r="O8" s="133">
        <v>0</v>
      </c>
      <c r="P8" s="133">
        <v>0</v>
      </c>
      <c r="Q8" s="133">
        <v>0</v>
      </c>
      <c r="R8" s="133">
        <v>0</v>
      </c>
      <c r="S8" s="133">
        <v>0</v>
      </c>
      <c r="T8" s="133">
        <v>0</v>
      </c>
      <c r="U8" s="133">
        <v>0</v>
      </c>
      <c r="V8" s="133">
        <v>0</v>
      </c>
      <c r="W8" s="133">
        <v>0</v>
      </c>
      <c r="X8" s="133">
        <v>0</v>
      </c>
      <c r="Y8" s="133">
        <v>0</v>
      </c>
      <c r="Z8" s="133">
        <v>0</v>
      </c>
      <c r="AA8" s="133">
        <v>0</v>
      </c>
      <c r="AB8" s="133">
        <v>0</v>
      </c>
      <c r="AC8" s="133">
        <v>0</v>
      </c>
      <c r="AD8" s="133">
        <v>33</v>
      </c>
      <c r="AE8" s="133">
        <v>15</v>
      </c>
      <c r="AF8" s="133">
        <v>9</v>
      </c>
      <c r="AG8" s="133">
        <v>6</v>
      </c>
      <c r="AH8" s="133">
        <v>0</v>
      </c>
      <c r="AI8" s="133">
        <v>0</v>
      </c>
      <c r="AJ8" s="133">
        <v>0</v>
      </c>
      <c r="AK8" s="133">
        <v>0</v>
      </c>
      <c r="AL8" s="133">
        <v>0</v>
      </c>
      <c r="AM8" s="133">
        <v>0</v>
      </c>
      <c r="AN8" s="133">
        <v>0</v>
      </c>
      <c r="AO8" s="133">
        <v>0</v>
      </c>
      <c r="AP8" s="133">
        <v>0</v>
      </c>
      <c r="AQ8" s="133">
        <v>0</v>
      </c>
      <c r="AR8" s="133">
        <v>0</v>
      </c>
    </row>
    <row r="9" spans="1:44">
      <c r="A9" s="133" t="s">
        <v>789</v>
      </c>
      <c r="B9" s="289" t="s">
        <v>836</v>
      </c>
      <c r="C9" s="133" t="s">
        <v>749</v>
      </c>
      <c r="F9" s="133" t="s">
        <v>750</v>
      </c>
      <c r="G9" s="133" t="s">
        <v>750</v>
      </c>
      <c r="H9" s="133">
        <v>0</v>
      </c>
      <c r="I9" s="133">
        <v>0</v>
      </c>
      <c r="J9" s="133">
        <v>0</v>
      </c>
      <c r="K9" s="133">
        <v>0</v>
      </c>
      <c r="L9" s="133">
        <v>0</v>
      </c>
      <c r="M9" s="133">
        <v>0</v>
      </c>
      <c r="N9" s="133">
        <v>0</v>
      </c>
      <c r="O9" s="133">
        <v>0</v>
      </c>
      <c r="P9" s="133">
        <v>1</v>
      </c>
      <c r="Q9" s="133">
        <v>7</v>
      </c>
      <c r="R9" s="133">
        <v>1</v>
      </c>
      <c r="S9" s="133">
        <v>1</v>
      </c>
      <c r="T9" s="133">
        <v>0</v>
      </c>
      <c r="U9" s="133">
        <v>0</v>
      </c>
      <c r="V9" s="133">
        <v>0</v>
      </c>
      <c r="W9" s="133">
        <v>0</v>
      </c>
      <c r="X9" s="133">
        <v>0</v>
      </c>
      <c r="Y9" s="133">
        <v>0</v>
      </c>
      <c r="Z9" s="133">
        <v>0</v>
      </c>
      <c r="AA9" s="133">
        <v>0</v>
      </c>
      <c r="AB9" s="133">
        <v>0</v>
      </c>
      <c r="AC9" s="133">
        <v>0</v>
      </c>
      <c r="AD9" s="133">
        <v>30</v>
      </c>
      <c r="AE9" s="133">
        <v>18</v>
      </c>
      <c r="AF9" s="133">
        <v>0</v>
      </c>
      <c r="AG9" s="133">
        <v>0</v>
      </c>
      <c r="AH9" s="133">
        <v>0</v>
      </c>
      <c r="AI9" s="133">
        <v>0</v>
      </c>
      <c r="AJ9" s="133">
        <v>0</v>
      </c>
      <c r="AK9" s="133">
        <v>0</v>
      </c>
      <c r="AL9" s="133">
        <v>0</v>
      </c>
      <c r="AM9" s="133">
        <v>0</v>
      </c>
      <c r="AN9" s="133">
        <v>0</v>
      </c>
      <c r="AO9" s="133">
        <v>0</v>
      </c>
      <c r="AP9" s="133">
        <v>0</v>
      </c>
      <c r="AQ9" s="133">
        <v>0</v>
      </c>
      <c r="AR9" s="133">
        <v>0</v>
      </c>
    </row>
    <row r="10" spans="1:44">
      <c r="A10" s="133" t="s">
        <v>789</v>
      </c>
      <c r="B10" s="289" t="s">
        <v>859</v>
      </c>
      <c r="C10" s="133" t="s">
        <v>749</v>
      </c>
      <c r="E10" s="291" t="s">
        <v>4459</v>
      </c>
      <c r="F10" s="133" t="s">
        <v>750</v>
      </c>
      <c r="G10" s="133" t="s">
        <v>750</v>
      </c>
      <c r="H10" s="133">
        <v>0</v>
      </c>
      <c r="I10" s="133">
        <v>0</v>
      </c>
      <c r="J10" s="133">
        <v>0</v>
      </c>
      <c r="K10" s="133">
        <v>0</v>
      </c>
      <c r="L10" s="133">
        <v>0</v>
      </c>
      <c r="M10" s="133">
        <v>0</v>
      </c>
      <c r="N10" s="133">
        <v>0</v>
      </c>
      <c r="O10" s="133">
        <v>0</v>
      </c>
      <c r="P10" s="133">
        <v>1</v>
      </c>
      <c r="Q10" s="133">
        <v>7</v>
      </c>
      <c r="R10" s="133">
        <v>1</v>
      </c>
      <c r="S10" s="133">
        <v>1</v>
      </c>
      <c r="T10" s="133">
        <v>0</v>
      </c>
      <c r="U10" s="133">
        <v>0</v>
      </c>
      <c r="V10" s="133">
        <v>0</v>
      </c>
      <c r="W10" s="133">
        <v>0</v>
      </c>
      <c r="X10" s="289">
        <v>6</v>
      </c>
      <c r="Y10" s="289">
        <v>3</v>
      </c>
      <c r="Z10" s="133">
        <v>0</v>
      </c>
      <c r="AA10" s="133">
        <v>0</v>
      </c>
      <c r="AB10" s="133">
        <v>0</v>
      </c>
      <c r="AC10" s="133">
        <v>0</v>
      </c>
      <c r="AD10" s="133">
        <v>21</v>
      </c>
      <c r="AE10" s="133">
        <v>3</v>
      </c>
      <c r="AF10" s="133">
        <v>0</v>
      </c>
      <c r="AG10" s="133">
        <v>0</v>
      </c>
      <c r="AH10" s="133">
        <v>0</v>
      </c>
      <c r="AI10" s="133">
        <v>0</v>
      </c>
      <c r="AJ10" s="133">
        <v>0</v>
      </c>
      <c r="AK10" s="133">
        <v>0</v>
      </c>
      <c r="AL10" s="133">
        <v>0</v>
      </c>
      <c r="AM10" s="133">
        <v>0</v>
      </c>
      <c r="AN10" s="133">
        <v>0</v>
      </c>
      <c r="AO10" s="133">
        <v>0</v>
      </c>
      <c r="AP10" s="133">
        <v>0</v>
      </c>
      <c r="AQ10" s="133">
        <v>0</v>
      </c>
      <c r="AR10" s="133">
        <v>0</v>
      </c>
    </row>
    <row r="11" spans="1:44">
      <c r="A11" s="133" t="s">
        <v>868</v>
      </c>
      <c r="B11" s="289" t="s">
        <v>869</v>
      </c>
      <c r="C11" s="133" t="s">
        <v>749</v>
      </c>
      <c r="F11" s="133" t="s">
        <v>792</v>
      </c>
      <c r="G11" s="133" t="s">
        <v>750</v>
      </c>
      <c r="H11" s="133">
        <v>0</v>
      </c>
      <c r="I11" s="133">
        <v>0</v>
      </c>
      <c r="J11" s="133">
        <v>0</v>
      </c>
      <c r="K11" s="133">
        <v>0</v>
      </c>
      <c r="L11" s="133" t="s">
        <v>870</v>
      </c>
      <c r="M11" s="133">
        <v>1</v>
      </c>
      <c r="N11" s="133">
        <v>0</v>
      </c>
      <c r="O11" s="133">
        <v>0</v>
      </c>
      <c r="P11" s="133">
        <v>0</v>
      </c>
      <c r="Q11" s="133">
        <v>0</v>
      </c>
      <c r="R11" s="133">
        <v>0</v>
      </c>
      <c r="S11" s="133">
        <v>0</v>
      </c>
      <c r="T11" s="133">
        <v>0</v>
      </c>
      <c r="U11" s="133">
        <v>0</v>
      </c>
      <c r="V11" s="133">
        <v>0</v>
      </c>
      <c r="W11" s="133">
        <v>0</v>
      </c>
      <c r="X11" s="133">
        <v>0</v>
      </c>
      <c r="Y11" s="133">
        <v>0</v>
      </c>
      <c r="Z11" s="133">
        <v>0</v>
      </c>
      <c r="AA11" s="133">
        <v>0</v>
      </c>
      <c r="AB11" s="133">
        <v>0</v>
      </c>
      <c r="AC11" s="133">
        <v>0</v>
      </c>
      <c r="AD11" s="133">
        <v>33</v>
      </c>
      <c r="AE11" s="133">
        <v>15</v>
      </c>
      <c r="AF11" s="133">
        <v>9</v>
      </c>
      <c r="AG11" s="133">
        <v>6</v>
      </c>
      <c r="AH11" s="133">
        <v>0</v>
      </c>
      <c r="AI11" s="133">
        <v>0</v>
      </c>
      <c r="AJ11" s="133">
        <v>0</v>
      </c>
      <c r="AK11" s="133">
        <v>0</v>
      </c>
      <c r="AL11" s="133">
        <v>0</v>
      </c>
      <c r="AM11" s="133">
        <v>0</v>
      </c>
      <c r="AN11" s="133">
        <v>0</v>
      </c>
      <c r="AO11" s="133">
        <v>0</v>
      </c>
      <c r="AP11" s="133">
        <v>0</v>
      </c>
      <c r="AQ11" s="133">
        <v>0</v>
      </c>
      <c r="AR11" s="133">
        <v>0</v>
      </c>
    </row>
    <row r="12" spans="1:44">
      <c r="A12" s="133" t="s">
        <v>868</v>
      </c>
      <c r="B12" s="289" t="s">
        <v>892</v>
      </c>
      <c r="C12" s="133" t="s">
        <v>749</v>
      </c>
      <c r="F12" s="133" t="s">
        <v>750</v>
      </c>
      <c r="G12" s="133" t="s">
        <v>750</v>
      </c>
      <c r="H12" s="133">
        <v>0</v>
      </c>
      <c r="I12" s="133">
        <v>0</v>
      </c>
      <c r="J12" s="133">
        <v>0</v>
      </c>
      <c r="K12" s="133">
        <v>0</v>
      </c>
      <c r="L12" s="133">
        <v>0</v>
      </c>
      <c r="M12" s="133">
        <v>0</v>
      </c>
      <c r="N12" s="133">
        <v>0</v>
      </c>
      <c r="O12" s="133">
        <v>0</v>
      </c>
      <c r="P12" s="133">
        <v>1</v>
      </c>
      <c r="Q12" s="133">
        <v>7</v>
      </c>
      <c r="R12" s="133">
        <v>1</v>
      </c>
      <c r="S12" s="133">
        <v>1</v>
      </c>
      <c r="T12" s="133">
        <v>0</v>
      </c>
      <c r="U12" s="133">
        <v>0</v>
      </c>
      <c r="V12" s="133">
        <v>0</v>
      </c>
      <c r="W12" s="133">
        <v>0</v>
      </c>
      <c r="X12" s="133">
        <v>0</v>
      </c>
      <c r="Y12" s="133">
        <v>0</v>
      </c>
      <c r="Z12" s="133">
        <v>0</v>
      </c>
      <c r="AA12" s="133">
        <v>0</v>
      </c>
      <c r="AB12" s="133">
        <v>0</v>
      </c>
      <c r="AC12" s="133">
        <v>0</v>
      </c>
      <c r="AD12" s="133">
        <v>30</v>
      </c>
      <c r="AE12" s="133">
        <v>18</v>
      </c>
      <c r="AF12" s="133">
        <v>0</v>
      </c>
      <c r="AG12" s="133">
        <v>0</v>
      </c>
      <c r="AH12" s="133">
        <v>0</v>
      </c>
      <c r="AI12" s="133">
        <v>0</v>
      </c>
      <c r="AJ12" s="133">
        <v>0</v>
      </c>
      <c r="AK12" s="133">
        <v>0</v>
      </c>
      <c r="AL12" s="133">
        <v>0</v>
      </c>
      <c r="AM12" s="133">
        <v>0</v>
      </c>
      <c r="AN12" s="133">
        <v>0</v>
      </c>
      <c r="AO12" s="133">
        <v>0</v>
      </c>
      <c r="AP12" s="133">
        <v>0</v>
      </c>
      <c r="AQ12" s="133">
        <v>0</v>
      </c>
      <c r="AR12" s="133">
        <v>0</v>
      </c>
    </row>
    <row r="13" spans="1:44">
      <c r="A13" s="133" t="s">
        <v>868</v>
      </c>
      <c r="B13" s="289" t="s">
        <v>906</v>
      </c>
      <c r="C13" s="133" t="s">
        <v>749</v>
      </c>
      <c r="E13" s="291" t="s">
        <v>4460</v>
      </c>
      <c r="F13" s="133" t="s">
        <v>750</v>
      </c>
      <c r="G13" s="133" t="s">
        <v>750</v>
      </c>
      <c r="H13" s="133">
        <v>0</v>
      </c>
      <c r="I13" s="133">
        <v>0</v>
      </c>
      <c r="J13" s="133">
        <v>0</v>
      </c>
      <c r="K13" s="133">
        <v>0</v>
      </c>
      <c r="L13" s="133">
        <v>0</v>
      </c>
      <c r="M13" s="133">
        <v>0</v>
      </c>
      <c r="N13" s="133">
        <v>0</v>
      </c>
      <c r="O13" s="133">
        <v>0</v>
      </c>
      <c r="P13" s="133">
        <v>1</v>
      </c>
      <c r="Q13" s="133">
        <v>7</v>
      </c>
      <c r="R13" s="133">
        <v>1</v>
      </c>
      <c r="S13" s="133">
        <v>1</v>
      </c>
      <c r="T13" s="133">
        <v>0</v>
      </c>
      <c r="U13" s="133">
        <v>0</v>
      </c>
      <c r="V13" s="133">
        <v>0</v>
      </c>
      <c r="W13" s="133">
        <v>0</v>
      </c>
      <c r="X13" s="289">
        <v>6</v>
      </c>
      <c r="Y13" s="289">
        <v>3</v>
      </c>
      <c r="Z13" s="133">
        <v>0</v>
      </c>
      <c r="AA13" s="133">
        <v>0</v>
      </c>
      <c r="AB13" s="133">
        <v>0</v>
      </c>
      <c r="AC13" s="133">
        <v>0</v>
      </c>
      <c r="AD13" s="133">
        <v>15</v>
      </c>
      <c r="AE13" s="133">
        <v>3</v>
      </c>
      <c r="AF13" s="133">
        <v>0</v>
      </c>
      <c r="AG13" s="133">
        <v>0</v>
      </c>
      <c r="AH13" s="133">
        <v>0</v>
      </c>
      <c r="AI13" s="133">
        <v>0</v>
      </c>
      <c r="AJ13" s="133">
        <v>0</v>
      </c>
      <c r="AK13" s="133">
        <v>0</v>
      </c>
      <c r="AL13" s="133">
        <v>0</v>
      </c>
      <c r="AM13" s="133">
        <v>0</v>
      </c>
      <c r="AN13" s="133">
        <v>0</v>
      </c>
      <c r="AO13" s="133">
        <v>0</v>
      </c>
      <c r="AP13" s="133">
        <v>0</v>
      </c>
      <c r="AQ13" s="133">
        <v>0</v>
      </c>
      <c r="AR13" s="133">
        <v>0</v>
      </c>
    </row>
    <row r="14" spans="1:44">
      <c r="A14" s="133" t="s">
        <v>913</v>
      </c>
      <c r="B14" s="289" t="s">
        <v>914</v>
      </c>
      <c r="C14" s="133" t="s">
        <v>749</v>
      </c>
      <c r="F14" s="133" t="s">
        <v>750</v>
      </c>
      <c r="G14" s="133" t="s">
        <v>750</v>
      </c>
      <c r="H14" s="133">
        <v>0</v>
      </c>
      <c r="I14" s="133">
        <v>0</v>
      </c>
      <c r="J14" s="133">
        <v>0</v>
      </c>
      <c r="K14" s="133">
        <v>0</v>
      </c>
      <c r="L14" s="133">
        <v>0</v>
      </c>
      <c r="M14" s="133">
        <v>0</v>
      </c>
      <c r="N14" s="133">
        <v>0</v>
      </c>
      <c r="O14" s="133">
        <v>0</v>
      </c>
      <c r="P14" s="133">
        <v>1</v>
      </c>
      <c r="Q14" s="133">
        <v>7</v>
      </c>
      <c r="R14" s="133">
        <v>1</v>
      </c>
      <c r="S14" s="133">
        <v>1</v>
      </c>
      <c r="T14" s="133">
        <v>0</v>
      </c>
      <c r="U14" s="133">
        <v>0</v>
      </c>
      <c r="V14" s="133">
        <v>0</v>
      </c>
      <c r="W14" s="133">
        <v>0</v>
      </c>
      <c r="X14" s="133">
        <v>0</v>
      </c>
      <c r="Y14" s="133">
        <v>0</v>
      </c>
      <c r="Z14" s="133">
        <v>0</v>
      </c>
      <c r="AA14" s="133">
        <v>0</v>
      </c>
      <c r="AB14" s="133">
        <v>0</v>
      </c>
      <c r="AC14" s="133">
        <v>0</v>
      </c>
      <c r="AD14" s="133">
        <v>18</v>
      </c>
      <c r="AE14" s="133">
        <v>18</v>
      </c>
      <c r="AF14" s="133">
        <v>0</v>
      </c>
      <c r="AG14" s="133">
        <v>0</v>
      </c>
      <c r="AH14" s="133">
        <v>0</v>
      </c>
      <c r="AI14" s="133">
        <v>0</v>
      </c>
      <c r="AJ14" s="133">
        <v>0</v>
      </c>
      <c r="AK14" s="133">
        <v>0</v>
      </c>
      <c r="AL14" s="133">
        <v>0</v>
      </c>
      <c r="AM14" s="133">
        <v>0</v>
      </c>
      <c r="AN14" s="133">
        <v>0</v>
      </c>
      <c r="AO14" s="133">
        <v>0</v>
      </c>
      <c r="AP14" s="133">
        <v>0</v>
      </c>
      <c r="AQ14" s="133">
        <v>0</v>
      </c>
      <c r="AR14" s="133">
        <v>0</v>
      </c>
    </row>
    <row r="15" spans="1:44">
      <c r="A15" s="133" t="s">
        <v>913</v>
      </c>
      <c r="B15" s="289" t="s">
        <v>932</v>
      </c>
      <c r="C15" s="133" t="s">
        <v>749</v>
      </c>
      <c r="F15" s="133" t="s">
        <v>792</v>
      </c>
      <c r="G15" s="133" t="s">
        <v>750</v>
      </c>
      <c r="H15" s="133">
        <v>0</v>
      </c>
      <c r="I15" s="133">
        <v>0</v>
      </c>
      <c r="J15" s="133">
        <v>0</v>
      </c>
      <c r="K15" s="133">
        <v>0</v>
      </c>
      <c r="L15" s="133" t="s">
        <v>791</v>
      </c>
      <c r="M15" s="133">
        <v>1</v>
      </c>
      <c r="N15" s="133">
        <v>0</v>
      </c>
      <c r="O15" s="133">
        <v>0</v>
      </c>
      <c r="P15" s="133">
        <v>0</v>
      </c>
      <c r="Q15" s="133">
        <v>0</v>
      </c>
      <c r="R15" s="133">
        <v>0</v>
      </c>
      <c r="S15" s="133">
        <v>0</v>
      </c>
      <c r="T15" s="133">
        <v>0</v>
      </c>
      <c r="U15" s="133">
        <v>0</v>
      </c>
      <c r="V15" s="133">
        <v>0</v>
      </c>
      <c r="W15" s="133">
        <v>0</v>
      </c>
      <c r="X15" s="133">
        <v>0</v>
      </c>
      <c r="Y15" s="133">
        <v>0</v>
      </c>
      <c r="Z15" s="133">
        <v>0</v>
      </c>
      <c r="AA15" s="133">
        <v>0</v>
      </c>
      <c r="AB15" s="133">
        <v>0</v>
      </c>
      <c r="AC15" s="133">
        <v>0</v>
      </c>
      <c r="AD15" s="133">
        <v>33</v>
      </c>
      <c r="AE15" s="133">
        <v>15</v>
      </c>
      <c r="AF15" s="133">
        <v>9</v>
      </c>
      <c r="AG15" s="133">
        <v>6</v>
      </c>
      <c r="AH15" s="133">
        <v>0</v>
      </c>
      <c r="AI15" s="133">
        <v>0</v>
      </c>
      <c r="AJ15" s="133">
        <v>0</v>
      </c>
      <c r="AK15" s="133">
        <v>0</v>
      </c>
      <c r="AL15" s="133">
        <v>0</v>
      </c>
      <c r="AM15" s="133">
        <v>0</v>
      </c>
      <c r="AN15" s="133">
        <v>0</v>
      </c>
      <c r="AO15" s="133">
        <v>0</v>
      </c>
      <c r="AP15" s="133">
        <v>0</v>
      </c>
      <c r="AQ15" s="133">
        <v>0</v>
      </c>
      <c r="AR15" s="133">
        <v>0</v>
      </c>
    </row>
    <row r="16" spans="1:44">
      <c r="A16" s="133" t="s">
        <v>913</v>
      </c>
      <c r="B16" s="289" t="s">
        <v>949</v>
      </c>
      <c r="C16" s="133" t="s">
        <v>749</v>
      </c>
      <c r="E16" s="291" t="s">
        <v>4461</v>
      </c>
      <c r="F16" s="133" t="s">
        <v>750</v>
      </c>
      <c r="G16" s="133" t="s">
        <v>750</v>
      </c>
      <c r="H16" s="133">
        <v>0</v>
      </c>
      <c r="I16" s="133">
        <v>0</v>
      </c>
      <c r="J16" s="133">
        <v>0</v>
      </c>
      <c r="K16" s="133">
        <v>0</v>
      </c>
      <c r="L16" s="133">
        <v>0</v>
      </c>
      <c r="M16" s="133">
        <v>0</v>
      </c>
      <c r="N16" s="133">
        <v>0</v>
      </c>
      <c r="O16" s="133">
        <v>0</v>
      </c>
      <c r="P16" s="133">
        <v>1</v>
      </c>
      <c r="Q16" s="133">
        <v>7</v>
      </c>
      <c r="R16" s="133">
        <v>1</v>
      </c>
      <c r="S16" s="133">
        <v>1</v>
      </c>
      <c r="T16" s="133">
        <v>0</v>
      </c>
      <c r="U16" s="133">
        <v>0</v>
      </c>
      <c r="V16" s="133">
        <v>0</v>
      </c>
      <c r="W16" s="133">
        <v>0</v>
      </c>
      <c r="X16" s="289">
        <v>6</v>
      </c>
      <c r="Y16" s="289">
        <v>3</v>
      </c>
      <c r="Z16" s="133">
        <v>0</v>
      </c>
      <c r="AA16" s="133">
        <v>0</v>
      </c>
      <c r="AB16" s="133">
        <v>0</v>
      </c>
      <c r="AC16" s="133">
        <v>0</v>
      </c>
      <c r="AD16" s="133">
        <v>15</v>
      </c>
      <c r="AE16" s="133">
        <v>3</v>
      </c>
      <c r="AF16" s="133">
        <v>0</v>
      </c>
      <c r="AG16" s="133">
        <v>0</v>
      </c>
      <c r="AH16" s="133">
        <v>0</v>
      </c>
      <c r="AI16" s="133">
        <v>0</v>
      </c>
      <c r="AJ16" s="133">
        <v>0</v>
      </c>
      <c r="AK16" s="133">
        <v>0</v>
      </c>
      <c r="AL16" s="133">
        <v>0</v>
      </c>
      <c r="AM16" s="133">
        <v>0</v>
      </c>
      <c r="AN16" s="133">
        <v>0</v>
      </c>
      <c r="AO16" s="133">
        <v>0</v>
      </c>
      <c r="AP16" s="133">
        <v>0</v>
      </c>
      <c r="AQ16" s="133">
        <v>0</v>
      </c>
      <c r="AR16" s="133">
        <v>0</v>
      </c>
    </row>
    <row r="17" spans="1:44">
      <c r="A17" s="133" t="s">
        <v>956</v>
      </c>
      <c r="B17" s="289" t="s">
        <v>957</v>
      </c>
      <c r="C17" s="133" t="s">
        <v>749</v>
      </c>
      <c r="F17" s="133" t="s">
        <v>750</v>
      </c>
      <c r="G17" s="133" t="s">
        <v>750</v>
      </c>
      <c r="H17" s="133">
        <v>0</v>
      </c>
      <c r="I17" s="133">
        <v>0</v>
      </c>
      <c r="J17" s="133">
        <v>0</v>
      </c>
      <c r="K17" s="133">
        <v>0</v>
      </c>
      <c r="L17" s="133">
        <v>0</v>
      </c>
      <c r="M17" s="133">
        <v>0</v>
      </c>
      <c r="N17" s="133">
        <v>0</v>
      </c>
      <c r="O17" s="133">
        <v>0</v>
      </c>
      <c r="P17" s="133">
        <v>1</v>
      </c>
      <c r="Q17" s="133">
        <v>7</v>
      </c>
      <c r="R17" s="133">
        <v>1</v>
      </c>
      <c r="S17" s="133">
        <v>1</v>
      </c>
      <c r="T17" s="133">
        <v>0</v>
      </c>
      <c r="U17" s="133">
        <v>0</v>
      </c>
      <c r="V17" s="133">
        <v>0</v>
      </c>
      <c r="W17" s="133">
        <v>0</v>
      </c>
      <c r="X17" s="133">
        <v>0</v>
      </c>
      <c r="Y17" s="133">
        <v>0</v>
      </c>
      <c r="Z17" s="133">
        <v>0</v>
      </c>
      <c r="AA17" s="133">
        <v>0</v>
      </c>
      <c r="AB17" s="133">
        <v>0</v>
      </c>
      <c r="AC17" s="133">
        <v>0</v>
      </c>
      <c r="AD17" s="133">
        <v>21</v>
      </c>
      <c r="AE17" s="133">
        <v>30</v>
      </c>
      <c r="AF17" s="133">
        <v>0</v>
      </c>
      <c r="AG17" s="133">
        <v>0</v>
      </c>
      <c r="AH17" s="133">
        <v>0</v>
      </c>
      <c r="AI17" s="133">
        <v>0</v>
      </c>
      <c r="AJ17" s="133">
        <v>0</v>
      </c>
      <c r="AK17" s="133">
        <v>0</v>
      </c>
      <c r="AL17" s="133">
        <v>0</v>
      </c>
      <c r="AM17" s="133">
        <v>0</v>
      </c>
      <c r="AN17" s="133">
        <v>0</v>
      </c>
      <c r="AO17" s="133">
        <v>0</v>
      </c>
      <c r="AP17" s="133">
        <v>0</v>
      </c>
      <c r="AQ17" s="133">
        <v>0</v>
      </c>
      <c r="AR17" s="133">
        <v>0</v>
      </c>
    </row>
    <row r="18" spans="1:44">
      <c r="A18" s="133" t="s">
        <v>956</v>
      </c>
      <c r="B18" s="289" t="s">
        <v>984</v>
      </c>
      <c r="C18" s="133" t="s">
        <v>749</v>
      </c>
      <c r="E18" s="291" t="s">
        <v>4462</v>
      </c>
      <c r="F18" s="133" t="s">
        <v>750</v>
      </c>
      <c r="G18" s="133" t="s">
        <v>750</v>
      </c>
      <c r="H18" s="133">
        <v>0</v>
      </c>
      <c r="I18" s="133">
        <v>0</v>
      </c>
      <c r="J18" s="133">
        <v>0</v>
      </c>
      <c r="K18" s="133">
        <v>0</v>
      </c>
      <c r="L18" s="133">
        <v>0</v>
      </c>
      <c r="M18" s="133">
        <v>0</v>
      </c>
      <c r="N18" s="133">
        <v>0</v>
      </c>
      <c r="O18" s="133">
        <v>0</v>
      </c>
      <c r="P18" s="133">
        <v>1</v>
      </c>
      <c r="Q18" s="133">
        <v>7</v>
      </c>
      <c r="R18" s="133">
        <v>1</v>
      </c>
      <c r="S18" s="133">
        <v>1</v>
      </c>
      <c r="T18" s="133">
        <v>0</v>
      </c>
      <c r="U18" s="133">
        <v>0</v>
      </c>
      <c r="V18" s="133">
        <v>0</v>
      </c>
      <c r="W18" s="133">
        <v>0</v>
      </c>
      <c r="X18" s="289">
        <v>6</v>
      </c>
      <c r="Y18" s="289">
        <v>3</v>
      </c>
      <c r="Z18" s="133">
        <v>0</v>
      </c>
      <c r="AA18" s="133">
        <v>0</v>
      </c>
      <c r="AB18" s="133">
        <v>0</v>
      </c>
      <c r="AC18" s="133">
        <v>0</v>
      </c>
      <c r="AD18" s="133">
        <v>12</v>
      </c>
      <c r="AE18" s="133">
        <v>3</v>
      </c>
      <c r="AF18" s="133">
        <v>0</v>
      </c>
      <c r="AG18" s="133">
        <v>0</v>
      </c>
      <c r="AH18" s="133">
        <v>0</v>
      </c>
      <c r="AI18" s="133">
        <v>0</v>
      </c>
      <c r="AJ18" s="133">
        <v>0</v>
      </c>
      <c r="AK18" s="133">
        <v>0</v>
      </c>
      <c r="AL18" s="133">
        <v>0</v>
      </c>
      <c r="AM18" s="133">
        <v>0</v>
      </c>
      <c r="AN18" s="133">
        <v>0</v>
      </c>
      <c r="AO18" s="133">
        <v>0</v>
      </c>
      <c r="AP18" s="133">
        <v>0</v>
      </c>
      <c r="AQ18" s="133">
        <v>0</v>
      </c>
      <c r="AR18" s="133">
        <v>0</v>
      </c>
    </row>
    <row r="19" spans="1:44">
      <c r="A19" s="133" t="s">
        <v>989</v>
      </c>
      <c r="B19" s="289" t="s">
        <v>990</v>
      </c>
      <c r="C19" s="133" t="s">
        <v>749</v>
      </c>
      <c r="F19" s="133" t="s">
        <v>750</v>
      </c>
      <c r="G19" s="133" t="s">
        <v>750</v>
      </c>
      <c r="H19" s="133">
        <v>0</v>
      </c>
      <c r="I19" s="133">
        <v>0</v>
      </c>
      <c r="J19" s="133">
        <v>0</v>
      </c>
      <c r="K19" s="133">
        <v>0</v>
      </c>
      <c r="L19" s="133">
        <v>0</v>
      </c>
      <c r="M19" s="133">
        <v>0</v>
      </c>
      <c r="N19" s="133">
        <v>0</v>
      </c>
      <c r="O19" s="133">
        <v>0</v>
      </c>
      <c r="P19" s="133">
        <v>1</v>
      </c>
      <c r="Q19" s="133">
        <v>7</v>
      </c>
      <c r="R19" s="133">
        <v>1</v>
      </c>
      <c r="S19" s="133">
        <v>1</v>
      </c>
      <c r="T19" s="133">
        <v>0</v>
      </c>
      <c r="U19" s="133">
        <v>0</v>
      </c>
      <c r="V19" s="133">
        <v>0</v>
      </c>
      <c r="W19" s="133">
        <v>0</v>
      </c>
      <c r="X19" s="133">
        <v>0</v>
      </c>
      <c r="Y19" s="133">
        <v>0</v>
      </c>
      <c r="Z19" s="133">
        <v>0</v>
      </c>
      <c r="AA19" s="133">
        <v>0</v>
      </c>
      <c r="AB19" s="133">
        <v>0</v>
      </c>
      <c r="AC19" s="133">
        <v>0</v>
      </c>
      <c r="AD19" s="133">
        <v>21</v>
      </c>
      <c r="AE19" s="133">
        <v>30</v>
      </c>
      <c r="AF19" s="133">
        <v>0</v>
      </c>
      <c r="AG19" s="133">
        <v>0</v>
      </c>
      <c r="AH19" s="133">
        <v>0</v>
      </c>
      <c r="AI19" s="133">
        <v>0</v>
      </c>
      <c r="AJ19" s="133">
        <v>0</v>
      </c>
      <c r="AK19" s="133">
        <v>0</v>
      </c>
      <c r="AL19" s="133">
        <v>0</v>
      </c>
      <c r="AM19" s="133">
        <v>0</v>
      </c>
      <c r="AN19" s="133">
        <v>0</v>
      </c>
      <c r="AO19" s="133">
        <v>0</v>
      </c>
      <c r="AP19" s="133">
        <v>0</v>
      </c>
      <c r="AQ19" s="133">
        <v>0</v>
      </c>
      <c r="AR19" s="133">
        <v>0</v>
      </c>
    </row>
    <row r="20" spans="1:44">
      <c r="A20" s="133" t="s">
        <v>989</v>
      </c>
      <c r="B20" s="289" t="s">
        <v>1012</v>
      </c>
      <c r="C20" s="133" t="s">
        <v>749</v>
      </c>
      <c r="E20" s="291" t="s">
        <v>4464</v>
      </c>
      <c r="F20" s="133" t="s">
        <v>750</v>
      </c>
      <c r="G20" s="133" t="s">
        <v>750</v>
      </c>
      <c r="H20" s="133">
        <v>0</v>
      </c>
      <c r="I20" s="133">
        <v>0</v>
      </c>
      <c r="J20" s="133">
        <v>0</v>
      </c>
      <c r="K20" s="133">
        <v>0</v>
      </c>
      <c r="L20" s="133">
        <v>0</v>
      </c>
      <c r="M20" s="133">
        <v>0</v>
      </c>
      <c r="N20" s="133">
        <v>0</v>
      </c>
      <c r="O20" s="133">
        <v>0</v>
      </c>
      <c r="P20" s="133">
        <v>1</v>
      </c>
      <c r="Q20" s="133">
        <v>7</v>
      </c>
      <c r="R20" s="133">
        <v>1</v>
      </c>
      <c r="S20" s="133">
        <v>1</v>
      </c>
      <c r="T20" s="133">
        <v>0</v>
      </c>
      <c r="U20" s="133">
        <v>0</v>
      </c>
      <c r="V20" s="133">
        <v>0</v>
      </c>
      <c r="W20" s="133">
        <v>0</v>
      </c>
      <c r="X20" s="289">
        <v>6</v>
      </c>
      <c r="Y20" s="289">
        <v>3</v>
      </c>
      <c r="Z20" s="133">
        <v>0</v>
      </c>
      <c r="AA20" s="133">
        <v>0</v>
      </c>
      <c r="AB20" s="133">
        <v>0</v>
      </c>
      <c r="AC20" s="133">
        <v>0</v>
      </c>
      <c r="AD20" s="133">
        <v>15</v>
      </c>
      <c r="AE20" s="133">
        <v>3</v>
      </c>
      <c r="AF20" s="133">
        <v>0</v>
      </c>
      <c r="AG20" s="133">
        <v>0</v>
      </c>
      <c r="AH20" s="133">
        <v>0</v>
      </c>
      <c r="AI20" s="133">
        <v>0</v>
      </c>
      <c r="AJ20" s="133">
        <v>0</v>
      </c>
      <c r="AK20" s="133">
        <v>0</v>
      </c>
      <c r="AL20" s="133">
        <v>0</v>
      </c>
      <c r="AM20" s="133">
        <v>0</v>
      </c>
      <c r="AN20" s="133">
        <v>0</v>
      </c>
      <c r="AO20" s="133">
        <v>0</v>
      </c>
      <c r="AP20" s="133">
        <v>0</v>
      </c>
      <c r="AQ20" s="133">
        <v>0</v>
      </c>
      <c r="AR20" s="133">
        <v>0</v>
      </c>
    </row>
    <row r="21" spans="1:44">
      <c r="A21" s="133" t="s">
        <v>1019</v>
      </c>
      <c r="B21" s="289" t="s">
        <v>1020</v>
      </c>
      <c r="C21" s="133" t="s">
        <v>749</v>
      </c>
      <c r="F21" s="133" t="s">
        <v>750</v>
      </c>
      <c r="G21" s="133" t="s">
        <v>750</v>
      </c>
      <c r="H21" s="133">
        <v>0</v>
      </c>
      <c r="I21" s="133">
        <v>0</v>
      </c>
      <c r="J21" s="133">
        <v>0</v>
      </c>
      <c r="K21" s="133">
        <v>0</v>
      </c>
      <c r="L21" s="133">
        <v>0</v>
      </c>
      <c r="M21" s="133">
        <v>0</v>
      </c>
      <c r="N21" s="133">
        <v>0</v>
      </c>
      <c r="O21" s="133">
        <v>0</v>
      </c>
      <c r="P21" s="133">
        <v>1</v>
      </c>
      <c r="Q21" s="133">
        <v>7</v>
      </c>
      <c r="R21" s="133">
        <v>1</v>
      </c>
      <c r="S21" s="133">
        <v>1</v>
      </c>
      <c r="T21" s="133">
        <v>0</v>
      </c>
      <c r="U21" s="133">
        <v>0</v>
      </c>
      <c r="V21" s="133">
        <v>0</v>
      </c>
      <c r="W21" s="133">
        <v>0</v>
      </c>
      <c r="X21" s="133">
        <v>0</v>
      </c>
      <c r="Y21" s="133">
        <v>0</v>
      </c>
      <c r="Z21" s="133">
        <v>0</v>
      </c>
      <c r="AA21" s="133">
        <v>0</v>
      </c>
      <c r="AB21" s="133">
        <v>0</v>
      </c>
      <c r="AC21" s="133">
        <v>0</v>
      </c>
      <c r="AD21" s="133">
        <v>21</v>
      </c>
      <c r="AE21" s="133">
        <v>30</v>
      </c>
      <c r="AF21" s="133">
        <v>0</v>
      </c>
      <c r="AG21" s="133">
        <v>0</v>
      </c>
      <c r="AH21" s="133">
        <v>0</v>
      </c>
      <c r="AI21" s="133">
        <v>0</v>
      </c>
      <c r="AJ21" s="133">
        <v>0</v>
      </c>
      <c r="AK21" s="133">
        <v>0</v>
      </c>
      <c r="AL21" s="133">
        <v>0</v>
      </c>
      <c r="AM21" s="133">
        <v>0</v>
      </c>
      <c r="AN21" s="133">
        <v>0</v>
      </c>
      <c r="AO21" s="133">
        <v>0</v>
      </c>
      <c r="AP21" s="133">
        <v>0</v>
      </c>
      <c r="AQ21" s="133">
        <v>0</v>
      </c>
      <c r="AR21" s="133">
        <v>0</v>
      </c>
    </row>
    <row r="22" spans="1:44">
      <c r="A22" s="133" t="s">
        <v>1019</v>
      </c>
      <c r="B22" s="289" t="s">
        <v>1039</v>
      </c>
      <c r="C22" s="133" t="s">
        <v>749</v>
      </c>
      <c r="E22" s="291" t="s">
        <v>4467</v>
      </c>
      <c r="F22" s="133" t="s">
        <v>750</v>
      </c>
      <c r="G22" s="133" t="s">
        <v>750</v>
      </c>
      <c r="H22" s="133">
        <v>0</v>
      </c>
      <c r="I22" s="133">
        <v>0</v>
      </c>
      <c r="J22" s="133">
        <v>0</v>
      </c>
      <c r="K22" s="133">
        <v>0</v>
      </c>
      <c r="L22" s="133">
        <v>0</v>
      </c>
      <c r="M22" s="133">
        <v>0</v>
      </c>
      <c r="N22" s="133">
        <v>0</v>
      </c>
      <c r="O22" s="133">
        <v>0</v>
      </c>
      <c r="P22" s="133">
        <v>1</v>
      </c>
      <c r="Q22" s="133">
        <v>7</v>
      </c>
      <c r="R22" s="133">
        <v>1</v>
      </c>
      <c r="S22" s="133">
        <v>1</v>
      </c>
      <c r="T22" s="133">
        <v>0</v>
      </c>
      <c r="U22" s="133">
        <v>0</v>
      </c>
      <c r="V22" s="133">
        <v>0</v>
      </c>
      <c r="W22" s="133">
        <v>0</v>
      </c>
      <c r="X22" s="289">
        <v>6</v>
      </c>
      <c r="Y22" s="289">
        <v>3</v>
      </c>
      <c r="Z22" s="133">
        <v>0</v>
      </c>
      <c r="AA22" s="133">
        <v>0</v>
      </c>
      <c r="AB22" s="133">
        <v>0</v>
      </c>
      <c r="AC22" s="133">
        <v>0</v>
      </c>
      <c r="AD22" s="133">
        <v>15</v>
      </c>
      <c r="AE22" s="133">
        <v>3</v>
      </c>
      <c r="AF22" s="133">
        <v>0</v>
      </c>
      <c r="AG22" s="133">
        <v>0</v>
      </c>
      <c r="AH22" s="133">
        <v>0</v>
      </c>
      <c r="AI22" s="133">
        <v>0</v>
      </c>
      <c r="AJ22" s="133">
        <v>0</v>
      </c>
      <c r="AK22" s="133">
        <v>0</v>
      </c>
      <c r="AL22" s="133">
        <v>0</v>
      </c>
      <c r="AM22" s="133">
        <v>0</v>
      </c>
      <c r="AN22" s="133">
        <v>0</v>
      </c>
      <c r="AO22" s="133">
        <v>0</v>
      </c>
      <c r="AP22" s="133">
        <v>0</v>
      </c>
      <c r="AQ22" s="133">
        <v>0</v>
      </c>
      <c r="AR22" s="133">
        <v>0</v>
      </c>
    </row>
    <row r="23" spans="1:44">
      <c r="A23" s="133" t="s">
        <v>1044</v>
      </c>
      <c r="B23" s="289" t="s">
        <v>1045</v>
      </c>
      <c r="C23" s="133" t="s">
        <v>749</v>
      </c>
      <c r="F23" s="133" t="s">
        <v>750</v>
      </c>
      <c r="G23" s="133" t="s">
        <v>750</v>
      </c>
      <c r="H23" s="133">
        <v>0</v>
      </c>
      <c r="I23" s="133">
        <v>0</v>
      </c>
      <c r="J23" s="133">
        <v>0</v>
      </c>
      <c r="K23" s="133">
        <v>0</v>
      </c>
      <c r="L23" s="133">
        <v>0</v>
      </c>
      <c r="M23" s="133">
        <v>0</v>
      </c>
      <c r="N23" s="133">
        <v>0</v>
      </c>
      <c r="O23" s="133">
        <v>0</v>
      </c>
      <c r="P23" s="133">
        <v>1</v>
      </c>
      <c r="Q23" s="133">
        <v>7</v>
      </c>
      <c r="R23" s="133">
        <v>1</v>
      </c>
      <c r="S23" s="133">
        <v>1</v>
      </c>
      <c r="T23" s="133">
        <v>0</v>
      </c>
      <c r="U23" s="133">
        <v>0</v>
      </c>
      <c r="V23" s="133">
        <v>0</v>
      </c>
      <c r="W23" s="133">
        <v>0</v>
      </c>
      <c r="X23" s="133">
        <v>0</v>
      </c>
      <c r="Y23" s="133">
        <v>0</v>
      </c>
      <c r="Z23" s="133">
        <v>0</v>
      </c>
      <c r="AA23" s="133">
        <v>0</v>
      </c>
      <c r="AB23" s="133">
        <v>0</v>
      </c>
      <c r="AC23" s="133">
        <v>0</v>
      </c>
      <c r="AD23" s="133">
        <v>15</v>
      </c>
      <c r="AE23" s="133">
        <v>24</v>
      </c>
      <c r="AF23" s="133">
        <v>0</v>
      </c>
      <c r="AG23" s="133">
        <v>0</v>
      </c>
      <c r="AH23" s="133">
        <v>0</v>
      </c>
      <c r="AI23" s="133">
        <v>0</v>
      </c>
      <c r="AJ23" s="133">
        <v>0</v>
      </c>
      <c r="AK23" s="133">
        <v>0</v>
      </c>
      <c r="AL23" s="133">
        <v>0</v>
      </c>
      <c r="AM23" s="133">
        <v>0</v>
      </c>
      <c r="AN23" s="133">
        <v>0</v>
      </c>
      <c r="AO23" s="133">
        <v>0</v>
      </c>
      <c r="AP23" s="133">
        <v>0</v>
      </c>
      <c r="AQ23" s="133">
        <v>0</v>
      </c>
      <c r="AR23" s="133">
        <v>0</v>
      </c>
    </row>
    <row r="24" spans="1:44">
      <c r="A24" s="133" t="s">
        <v>1044</v>
      </c>
      <c r="B24" s="289" t="s">
        <v>1058</v>
      </c>
      <c r="C24" s="133" t="s">
        <v>749</v>
      </c>
      <c r="E24" s="291" t="s">
        <v>4465</v>
      </c>
      <c r="F24" s="133" t="s">
        <v>750</v>
      </c>
      <c r="G24" s="133" t="s">
        <v>750</v>
      </c>
      <c r="H24" s="133">
        <v>0</v>
      </c>
      <c r="I24" s="133">
        <v>0</v>
      </c>
      <c r="J24" s="133">
        <v>0</v>
      </c>
      <c r="K24" s="133">
        <v>0</v>
      </c>
      <c r="L24" s="133">
        <v>0</v>
      </c>
      <c r="M24" s="133">
        <v>0</v>
      </c>
      <c r="N24" s="133">
        <v>0</v>
      </c>
      <c r="O24" s="133">
        <v>0</v>
      </c>
      <c r="P24" s="133">
        <v>1</v>
      </c>
      <c r="Q24" s="133">
        <v>7</v>
      </c>
      <c r="R24" s="133">
        <v>1</v>
      </c>
      <c r="S24" s="133">
        <v>1</v>
      </c>
      <c r="T24" s="133">
        <v>0</v>
      </c>
      <c r="U24" s="133">
        <v>0</v>
      </c>
      <c r="V24" s="133">
        <v>0</v>
      </c>
      <c r="W24" s="133">
        <v>0</v>
      </c>
      <c r="X24" s="289">
        <v>6</v>
      </c>
      <c r="Y24" s="289">
        <v>3</v>
      </c>
      <c r="Z24" s="133">
        <v>0</v>
      </c>
      <c r="AA24" s="133">
        <v>0</v>
      </c>
      <c r="AB24" s="133">
        <v>0</v>
      </c>
      <c r="AC24" s="133">
        <v>0</v>
      </c>
      <c r="AD24" s="133">
        <v>15</v>
      </c>
      <c r="AE24" s="133">
        <v>3</v>
      </c>
      <c r="AF24" s="133">
        <v>0</v>
      </c>
      <c r="AG24" s="133">
        <v>0</v>
      </c>
      <c r="AH24" s="133">
        <v>0</v>
      </c>
      <c r="AI24" s="133">
        <v>0</v>
      </c>
      <c r="AJ24" s="133">
        <v>0</v>
      </c>
      <c r="AK24" s="133">
        <v>0</v>
      </c>
      <c r="AL24" s="133">
        <v>0</v>
      </c>
      <c r="AM24" s="133">
        <v>0</v>
      </c>
      <c r="AN24" s="133">
        <v>0</v>
      </c>
      <c r="AO24" s="133">
        <v>0</v>
      </c>
      <c r="AP24" s="133">
        <v>0</v>
      </c>
      <c r="AQ24" s="133">
        <v>0</v>
      </c>
      <c r="AR24" s="133">
        <v>0</v>
      </c>
    </row>
    <row r="25" spans="1:44">
      <c r="A25" s="133" t="s">
        <v>1063</v>
      </c>
      <c r="B25" s="289" t="s">
        <v>1064</v>
      </c>
      <c r="C25" s="133" t="s">
        <v>749</v>
      </c>
      <c r="F25" s="133" t="s">
        <v>750</v>
      </c>
      <c r="G25" s="133" t="s">
        <v>792</v>
      </c>
      <c r="H25" s="133">
        <v>0</v>
      </c>
      <c r="I25" s="133">
        <v>0</v>
      </c>
      <c r="J25" s="133">
        <v>0</v>
      </c>
      <c r="K25" s="133">
        <v>0</v>
      </c>
      <c r="L25" s="133">
        <v>0</v>
      </c>
      <c r="M25" s="133">
        <v>0</v>
      </c>
      <c r="N25" s="133">
        <v>0</v>
      </c>
      <c r="O25" s="133">
        <v>0</v>
      </c>
      <c r="P25" s="133">
        <v>1</v>
      </c>
      <c r="Q25" s="133">
        <v>7</v>
      </c>
      <c r="R25" s="133">
        <v>1</v>
      </c>
      <c r="S25" s="133">
        <v>1</v>
      </c>
      <c r="T25" s="133">
        <v>0</v>
      </c>
      <c r="U25" s="133">
        <v>0</v>
      </c>
      <c r="V25" s="133">
        <v>0</v>
      </c>
      <c r="W25" s="133">
        <v>0</v>
      </c>
      <c r="X25" s="133">
        <v>0</v>
      </c>
      <c r="Y25" s="133">
        <v>0</v>
      </c>
      <c r="Z25" s="133">
        <v>0</v>
      </c>
      <c r="AA25" s="133">
        <v>0</v>
      </c>
      <c r="AB25" s="133">
        <v>20</v>
      </c>
      <c r="AC25" s="133">
        <v>0</v>
      </c>
      <c r="AD25" s="133">
        <v>21</v>
      </c>
      <c r="AE25" s="133">
        <v>0</v>
      </c>
      <c r="AF25" s="133">
        <v>0</v>
      </c>
      <c r="AG25" s="133">
        <v>0</v>
      </c>
      <c r="AH25" s="133">
        <v>0</v>
      </c>
      <c r="AI25" s="133">
        <v>0</v>
      </c>
      <c r="AJ25" s="133">
        <v>0</v>
      </c>
      <c r="AK25" s="133">
        <v>0</v>
      </c>
      <c r="AL25" s="133">
        <v>0</v>
      </c>
      <c r="AM25" s="133">
        <v>0</v>
      </c>
      <c r="AN25" s="133">
        <v>0</v>
      </c>
      <c r="AO25" s="133">
        <v>0</v>
      </c>
      <c r="AP25" s="133">
        <v>0</v>
      </c>
      <c r="AQ25" s="133">
        <v>0</v>
      </c>
      <c r="AR25" s="133">
        <v>0</v>
      </c>
    </row>
    <row r="26" spans="1:44">
      <c r="A26" s="133" t="s">
        <v>1063</v>
      </c>
      <c r="B26" s="289" t="s">
        <v>1076</v>
      </c>
      <c r="C26" s="133" t="s">
        <v>749</v>
      </c>
      <c r="F26" s="133" t="s">
        <v>750</v>
      </c>
      <c r="G26" s="133" t="s">
        <v>792</v>
      </c>
      <c r="H26" s="133">
        <v>0</v>
      </c>
      <c r="I26" s="133">
        <v>0</v>
      </c>
      <c r="J26" s="133">
        <v>0</v>
      </c>
      <c r="K26" s="133">
        <v>0</v>
      </c>
      <c r="L26" s="133" t="s">
        <v>791</v>
      </c>
      <c r="M26" s="133">
        <v>1</v>
      </c>
      <c r="N26" s="133">
        <v>0</v>
      </c>
      <c r="O26" s="133">
        <v>0</v>
      </c>
      <c r="P26" s="133">
        <v>0</v>
      </c>
      <c r="Q26" s="133">
        <v>0</v>
      </c>
      <c r="R26" s="133">
        <v>0</v>
      </c>
      <c r="S26" s="133">
        <v>0</v>
      </c>
      <c r="T26" s="133">
        <v>0</v>
      </c>
      <c r="U26" s="133">
        <v>0</v>
      </c>
      <c r="V26" s="133">
        <v>0</v>
      </c>
      <c r="W26" s="133">
        <v>0</v>
      </c>
      <c r="X26" s="133">
        <v>0</v>
      </c>
      <c r="Y26" s="133">
        <v>0</v>
      </c>
      <c r="Z26" s="133">
        <v>0</v>
      </c>
      <c r="AA26" s="133">
        <v>0</v>
      </c>
      <c r="AB26" s="133">
        <v>11</v>
      </c>
      <c r="AC26" s="133">
        <v>3</v>
      </c>
      <c r="AD26" s="133">
        <v>0</v>
      </c>
      <c r="AE26" s="133">
        <v>0</v>
      </c>
      <c r="AF26" s="133">
        <v>0</v>
      </c>
      <c r="AG26" s="133">
        <v>0</v>
      </c>
      <c r="AH26" s="133">
        <v>0</v>
      </c>
      <c r="AI26" s="133">
        <v>60</v>
      </c>
      <c r="AJ26" s="133">
        <v>0</v>
      </c>
      <c r="AK26" s="133">
        <v>0</v>
      </c>
      <c r="AL26" s="133">
        <v>0</v>
      </c>
      <c r="AM26" s="133">
        <v>0</v>
      </c>
      <c r="AN26" s="133">
        <v>0</v>
      </c>
      <c r="AO26" s="133">
        <v>0</v>
      </c>
      <c r="AP26" s="133">
        <v>0</v>
      </c>
      <c r="AQ26" s="133">
        <v>0</v>
      </c>
      <c r="AR26" s="133">
        <v>0</v>
      </c>
    </row>
    <row r="27" spans="1:44">
      <c r="A27" s="133" t="s">
        <v>1063</v>
      </c>
      <c r="B27" s="289" t="s">
        <v>1100</v>
      </c>
      <c r="C27" s="133" t="s">
        <v>749</v>
      </c>
      <c r="F27" s="133" t="s">
        <v>750</v>
      </c>
      <c r="G27" s="133" t="s">
        <v>792</v>
      </c>
      <c r="H27" s="133">
        <v>0</v>
      </c>
      <c r="I27" s="133">
        <v>0</v>
      </c>
      <c r="J27" s="133">
        <v>0</v>
      </c>
      <c r="K27" s="133">
        <v>0</v>
      </c>
      <c r="L27" s="133" t="s">
        <v>791</v>
      </c>
      <c r="M27" s="133">
        <v>1</v>
      </c>
      <c r="N27" s="133">
        <v>0</v>
      </c>
      <c r="O27" s="133">
        <v>0</v>
      </c>
      <c r="P27" s="133">
        <v>0</v>
      </c>
      <c r="Q27" s="133">
        <v>0</v>
      </c>
      <c r="R27" s="133">
        <v>0</v>
      </c>
      <c r="S27" s="133">
        <v>0</v>
      </c>
      <c r="T27" s="133">
        <v>0</v>
      </c>
      <c r="U27" s="133">
        <v>0</v>
      </c>
      <c r="V27" s="133">
        <v>0</v>
      </c>
      <c r="W27" s="133">
        <v>0</v>
      </c>
      <c r="X27" s="133">
        <v>0</v>
      </c>
      <c r="Y27" s="133">
        <v>0</v>
      </c>
      <c r="Z27" s="133">
        <v>0</v>
      </c>
      <c r="AA27" s="133">
        <v>0</v>
      </c>
      <c r="AB27" s="133">
        <v>19</v>
      </c>
      <c r="AC27" s="133">
        <v>3</v>
      </c>
      <c r="AD27" s="133">
        <v>0</v>
      </c>
      <c r="AE27" s="133">
        <v>0</v>
      </c>
      <c r="AF27" s="133">
        <v>0</v>
      </c>
      <c r="AG27" s="133">
        <v>0</v>
      </c>
      <c r="AH27" s="133">
        <v>0</v>
      </c>
      <c r="AI27" s="133">
        <v>60</v>
      </c>
      <c r="AJ27" s="133">
        <v>0</v>
      </c>
      <c r="AK27" s="133">
        <v>0</v>
      </c>
      <c r="AL27" s="133">
        <v>0</v>
      </c>
      <c r="AM27" s="133">
        <v>0</v>
      </c>
      <c r="AN27" s="133">
        <v>0</v>
      </c>
      <c r="AO27" s="133">
        <v>0</v>
      </c>
      <c r="AP27" s="133">
        <v>0</v>
      </c>
      <c r="AQ27" s="133">
        <v>0</v>
      </c>
      <c r="AR27" s="133">
        <v>0</v>
      </c>
    </row>
    <row r="28" spans="1:44">
      <c r="A28" s="133" t="s">
        <v>1063</v>
      </c>
      <c r="B28" s="289" t="s">
        <v>1113</v>
      </c>
      <c r="C28" s="133" t="s">
        <v>749</v>
      </c>
      <c r="F28" s="133" t="s">
        <v>750</v>
      </c>
      <c r="G28" s="133" t="s">
        <v>792</v>
      </c>
      <c r="H28" s="133">
        <v>0</v>
      </c>
      <c r="I28" s="133">
        <v>0</v>
      </c>
      <c r="J28" s="133">
        <v>0</v>
      </c>
      <c r="K28" s="133">
        <v>0</v>
      </c>
      <c r="L28" s="133" t="s">
        <v>870</v>
      </c>
      <c r="M28" s="133">
        <v>1</v>
      </c>
      <c r="N28" s="133">
        <v>0</v>
      </c>
      <c r="O28" s="133">
        <v>0</v>
      </c>
      <c r="P28" s="133">
        <v>0</v>
      </c>
      <c r="Q28" s="133">
        <v>0</v>
      </c>
      <c r="R28" s="133">
        <v>0</v>
      </c>
      <c r="S28" s="133">
        <v>0</v>
      </c>
      <c r="T28" s="133">
        <v>0</v>
      </c>
      <c r="U28" s="133">
        <v>0</v>
      </c>
      <c r="V28" s="133">
        <v>0</v>
      </c>
      <c r="W28" s="133">
        <v>0</v>
      </c>
      <c r="X28" s="133">
        <v>0</v>
      </c>
      <c r="Y28" s="133">
        <v>0</v>
      </c>
      <c r="Z28" s="133">
        <v>0</v>
      </c>
      <c r="AA28" s="133">
        <v>0</v>
      </c>
      <c r="AB28" s="133">
        <v>30</v>
      </c>
      <c r="AC28" s="133">
        <v>18</v>
      </c>
      <c r="AD28" s="133">
        <v>0</v>
      </c>
      <c r="AE28" s="133">
        <v>0</v>
      </c>
      <c r="AF28" s="133">
        <v>0</v>
      </c>
      <c r="AG28" s="133">
        <v>0</v>
      </c>
      <c r="AH28" s="133">
        <v>0</v>
      </c>
      <c r="AI28" s="133">
        <v>72</v>
      </c>
      <c r="AJ28" s="133">
        <v>0</v>
      </c>
      <c r="AK28" s="133">
        <v>0</v>
      </c>
      <c r="AL28" s="133">
        <v>0</v>
      </c>
      <c r="AM28" s="133">
        <v>0</v>
      </c>
      <c r="AN28" s="133">
        <v>0</v>
      </c>
      <c r="AO28" s="133">
        <v>0</v>
      </c>
      <c r="AP28" s="133">
        <v>0</v>
      </c>
      <c r="AQ28" s="133">
        <v>0</v>
      </c>
      <c r="AR28" s="133">
        <v>0</v>
      </c>
    </row>
    <row r="29" spans="1:44">
      <c r="A29" s="133" t="s">
        <v>1063</v>
      </c>
      <c r="B29" s="289" t="s">
        <v>1151</v>
      </c>
      <c r="C29" s="133" t="s">
        <v>749</v>
      </c>
      <c r="E29" s="291" t="s">
        <v>4463</v>
      </c>
      <c r="F29" s="133" t="s">
        <v>750</v>
      </c>
      <c r="G29" s="133" t="s">
        <v>750</v>
      </c>
      <c r="H29" s="133">
        <v>0</v>
      </c>
      <c r="I29" s="133">
        <v>0</v>
      </c>
      <c r="J29" s="133">
        <v>0</v>
      </c>
      <c r="K29" s="133">
        <v>0</v>
      </c>
      <c r="L29" s="133">
        <v>0</v>
      </c>
      <c r="M29" s="133">
        <v>0</v>
      </c>
      <c r="N29" s="133">
        <v>0</v>
      </c>
      <c r="O29" s="133">
        <v>0</v>
      </c>
      <c r="P29" s="133">
        <v>1</v>
      </c>
      <c r="Q29" s="133">
        <v>7</v>
      </c>
      <c r="R29" s="133">
        <v>1</v>
      </c>
      <c r="S29" s="133">
        <v>1</v>
      </c>
      <c r="T29" s="133">
        <v>0</v>
      </c>
      <c r="U29" s="133">
        <v>0</v>
      </c>
      <c r="V29" s="133">
        <v>0</v>
      </c>
      <c r="W29" s="133">
        <v>0</v>
      </c>
      <c r="X29" s="289">
        <v>6</v>
      </c>
      <c r="Y29" s="289">
        <v>3</v>
      </c>
      <c r="Z29" s="133">
        <v>0</v>
      </c>
      <c r="AA29" s="133">
        <v>0</v>
      </c>
      <c r="AB29" s="133">
        <v>0</v>
      </c>
      <c r="AC29" s="133">
        <v>0</v>
      </c>
      <c r="AD29" s="133">
        <v>12</v>
      </c>
      <c r="AE29" s="133">
        <v>3</v>
      </c>
      <c r="AF29" s="133">
        <v>0</v>
      </c>
      <c r="AG29" s="133">
        <v>0</v>
      </c>
      <c r="AH29" s="133">
        <v>0</v>
      </c>
      <c r="AI29" s="133">
        <v>0</v>
      </c>
      <c r="AJ29" s="133">
        <v>0</v>
      </c>
      <c r="AK29" s="133">
        <v>0</v>
      </c>
      <c r="AL29" s="133">
        <v>0</v>
      </c>
      <c r="AM29" s="133">
        <v>0</v>
      </c>
      <c r="AN29" s="133">
        <v>0</v>
      </c>
      <c r="AO29" s="133">
        <v>0</v>
      </c>
      <c r="AP29" s="133">
        <v>0</v>
      </c>
      <c r="AQ29" s="133">
        <v>0</v>
      </c>
      <c r="AR29" s="133">
        <v>0</v>
      </c>
    </row>
    <row r="30" spans="1:44">
      <c r="A30" s="133" t="s">
        <v>1159</v>
      </c>
      <c r="B30" s="289" t="s">
        <v>1160</v>
      </c>
      <c r="C30" s="133" t="s">
        <v>749</v>
      </c>
      <c r="F30" s="133" t="s">
        <v>750</v>
      </c>
      <c r="G30" s="133" t="s">
        <v>750</v>
      </c>
      <c r="H30" s="133">
        <v>0</v>
      </c>
      <c r="I30" s="133">
        <v>0</v>
      </c>
      <c r="J30" s="133">
        <v>0</v>
      </c>
      <c r="K30" s="133">
        <v>0</v>
      </c>
      <c r="L30" s="133">
        <v>0</v>
      </c>
      <c r="M30" s="133">
        <v>0</v>
      </c>
      <c r="N30" s="133">
        <v>0</v>
      </c>
      <c r="O30" s="133">
        <v>0</v>
      </c>
      <c r="P30" s="133">
        <v>1</v>
      </c>
      <c r="Q30" s="133">
        <v>7</v>
      </c>
      <c r="R30" s="133">
        <v>1</v>
      </c>
      <c r="S30" s="133">
        <v>1</v>
      </c>
      <c r="T30" s="133">
        <v>0</v>
      </c>
      <c r="U30" s="133">
        <v>0</v>
      </c>
      <c r="V30" s="133">
        <v>0</v>
      </c>
      <c r="W30" s="133">
        <v>0</v>
      </c>
      <c r="X30" s="133">
        <v>0</v>
      </c>
      <c r="Y30" s="133">
        <v>0</v>
      </c>
      <c r="Z30" s="133">
        <v>0</v>
      </c>
      <c r="AA30" s="133">
        <v>0</v>
      </c>
      <c r="AB30" s="133">
        <v>0</v>
      </c>
      <c r="AC30" s="133">
        <v>0</v>
      </c>
      <c r="AD30" s="133">
        <v>12</v>
      </c>
      <c r="AE30" s="133">
        <v>24</v>
      </c>
      <c r="AF30" s="133">
        <v>0</v>
      </c>
      <c r="AG30" s="133">
        <v>0</v>
      </c>
      <c r="AH30" s="133">
        <v>0</v>
      </c>
      <c r="AI30" s="133">
        <v>0</v>
      </c>
      <c r="AJ30" s="133">
        <v>0</v>
      </c>
      <c r="AK30" s="133">
        <v>0</v>
      </c>
      <c r="AL30" s="133">
        <v>0</v>
      </c>
      <c r="AM30" s="133">
        <v>0</v>
      </c>
      <c r="AN30" s="133">
        <v>0</v>
      </c>
      <c r="AO30" s="133">
        <v>0</v>
      </c>
      <c r="AP30" s="133">
        <v>0</v>
      </c>
      <c r="AQ30" s="133">
        <v>0</v>
      </c>
      <c r="AR30" s="133">
        <v>0</v>
      </c>
    </row>
    <row r="31" spans="1:44">
      <c r="A31" s="133" t="s">
        <v>1159</v>
      </c>
      <c r="B31" s="289" t="s">
        <v>1169</v>
      </c>
      <c r="C31" s="133" t="s">
        <v>749</v>
      </c>
      <c r="E31" s="291" t="s">
        <v>4468</v>
      </c>
      <c r="F31" s="133" t="s">
        <v>750</v>
      </c>
      <c r="G31" s="133" t="s">
        <v>750</v>
      </c>
      <c r="H31" s="133">
        <v>0</v>
      </c>
      <c r="I31" s="133">
        <v>0</v>
      </c>
      <c r="J31" s="133">
        <v>0</v>
      </c>
      <c r="K31" s="133">
        <v>0</v>
      </c>
      <c r="L31" s="133">
        <v>0</v>
      </c>
      <c r="M31" s="133">
        <v>0</v>
      </c>
      <c r="N31" s="133">
        <v>0</v>
      </c>
      <c r="O31" s="133">
        <v>0</v>
      </c>
      <c r="P31" s="133">
        <v>1</v>
      </c>
      <c r="Q31" s="133">
        <v>7</v>
      </c>
      <c r="R31" s="133">
        <v>1</v>
      </c>
      <c r="S31" s="133">
        <v>1</v>
      </c>
      <c r="T31" s="133">
        <v>0</v>
      </c>
      <c r="U31" s="133">
        <v>0</v>
      </c>
      <c r="V31" s="133">
        <v>0</v>
      </c>
      <c r="W31" s="133">
        <v>0</v>
      </c>
      <c r="X31" s="289">
        <v>6</v>
      </c>
      <c r="Y31" s="289">
        <v>3</v>
      </c>
      <c r="Z31" s="133">
        <v>0</v>
      </c>
      <c r="AA31" s="133">
        <v>0</v>
      </c>
      <c r="AB31" s="133">
        <v>0</v>
      </c>
      <c r="AC31" s="133">
        <v>0</v>
      </c>
      <c r="AD31" s="133">
        <v>15</v>
      </c>
      <c r="AE31" s="133">
        <v>3</v>
      </c>
      <c r="AF31" s="133">
        <v>0</v>
      </c>
      <c r="AG31" s="133">
        <v>0</v>
      </c>
      <c r="AH31" s="133">
        <v>0</v>
      </c>
      <c r="AI31" s="133">
        <v>0</v>
      </c>
      <c r="AJ31" s="133">
        <v>0</v>
      </c>
      <c r="AK31" s="133">
        <v>0</v>
      </c>
      <c r="AL31" s="133">
        <v>0</v>
      </c>
      <c r="AM31" s="133">
        <v>0</v>
      </c>
      <c r="AN31" s="133">
        <v>0</v>
      </c>
      <c r="AO31" s="133">
        <v>0</v>
      </c>
      <c r="AP31" s="133">
        <v>0</v>
      </c>
      <c r="AQ31" s="133">
        <v>0</v>
      </c>
      <c r="AR31" s="133">
        <v>0</v>
      </c>
    </row>
    <row r="32" spans="1:44">
      <c r="A32" s="133" t="s">
        <v>1175</v>
      </c>
      <c r="B32" s="289" t="s">
        <v>1176</v>
      </c>
      <c r="C32" s="133" t="s">
        <v>749</v>
      </c>
      <c r="F32" s="133" t="s">
        <v>792</v>
      </c>
      <c r="G32" s="133" t="s">
        <v>750</v>
      </c>
      <c r="H32" s="133">
        <v>0</v>
      </c>
      <c r="I32" s="133">
        <v>0</v>
      </c>
      <c r="J32" s="133">
        <v>0</v>
      </c>
      <c r="K32" s="133">
        <v>0</v>
      </c>
      <c r="L32" s="133" t="s">
        <v>791</v>
      </c>
      <c r="M32" s="133">
        <v>1</v>
      </c>
      <c r="N32" s="133">
        <v>0</v>
      </c>
      <c r="O32" s="133">
        <v>0</v>
      </c>
      <c r="P32" s="133">
        <v>0</v>
      </c>
      <c r="Q32" s="133">
        <v>0</v>
      </c>
      <c r="R32" s="133">
        <v>0</v>
      </c>
      <c r="S32" s="133">
        <v>0</v>
      </c>
      <c r="T32" s="133">
        <v>0</v>
      </c>
      <c r="U32" s="133">
        <v>0</v>
      </c>
      <c r="V32" s="133">
        <v>0</v>
      </c>
      <c r="W32" s="133">
        <v>0</v>
      </c>
      <c r="X32" s="133">
        <v>0</v>
      </c>
      <c r="Y32" s="133">
        <v>0</v>
      </c>
      <c r="Z32" s="133">
        <v>0</v>
      </c>
      <c r="AA32" s="133">
        <v>0</v>
      </c>
      <c r="AB32" s="133">
        <v>0</v>
      </c>
      <c r="AC32" s="133">
        <v>0</v>
      </c>
      <c r="AD32" s="133">
        <v>40</v>
      </c>
      <c r="AE32" s="133">
        <v>21</v>
      </c>
      <c r="AF32" s="133">
        <v>3</v>
      </c>
      <c r="AG32" s="133">
        <v>6</v>
      </c>
      <c r="AH32" s="133">
        <v>0</v>
      </c>
      <c r="AI32" s="133">
        <v>0</v>
      </c>
      <c r="AJ32" s="133">
        <v>0</v>
      </c>
      <c r="AK32" s="133">
        <v>0</v>
      </c>
      <c r="AL32" s="133">
        <v>0</v>
      </c>
      <c r="AM32" s="133">
        <v>0</v>
      </c>
      <c r="AN32" s="133">
        <v>0</v>
      </c>
      <c r="AO32" s="133">
        <v>0</v>
      </c>
      <c r="AP32" s="133">
        <v>0</v>
      </c>
      <c r="AQ32" s="133">
        <v>0</v>
      </c>
      <c r="AR32" s="133">
        <v>0</v>
      </c>
    </row>
    <row r="33" spans="1:44">
      <c r="A33" s="133" t="s">
        <v>1175</v>
      </c>
      <c r="B33" s="289" t="s">
        <v>1197</v>
      </c>
      <c r="C33" s="133" t="s">
        <v>749</v>
      </c>
      <c r="F33" s="133" t="s">
        <v>750</v>
      </c>
      <c r="G33" s="133" t="s">
        <v>750</v>
      </c>
      <c r="H33" s="133">
        <v>0</v>
      </c>
      <c r="I33" s="133">
        <v>0</v>
      </c>
      <c r="J33" s="133">
        <v>0</v>
      </c>
      <c r="K33" s="133">
        <v>0</v>
      </c>
      <c r="L33" s="133" t="s">
        <v>791</v>
      </c>
      <c r="M33" s="133">
        <v>0</v>
      </c>
      <c r="N33" s="133">
        <v>0</v>
      </c>
      <c r="O33" s="133">
        <v>0</v>
      </c>
      <c r="P33" s="133">
        <v>0</v>
      </c>
      <c r="Q33" s="133">
        <v>0</v>
      </c>
      <c r="R33" s="133">
        <v>0</v>
      </c>
      <c r="S33" s="133">
        <v>0</v>
      </c>
      <c r="T33" s="133">
        <v>0</v>
      </c>
      <c r="U33" s="133">
        <v>0</v>
      </c>
      <c r="V33" s="133">
        <v>0</v>
      </c>
      <c r="W33" s="133">
        <v>0</v>
      </c>
      <c r="X33" s="133">
        <v>0</v>
      </c>
      <c r="Y33" s="133">
        <v>0</v>
      </c>
      <c r="Z33" s="133">
        <v>0</v>
      </c>
      <c r="AA33" s="133">
        <v>0</v>
      </c>
      <c r="AB33" s="133">
        <v>0</v>
      </c>
      <c r="AC33" s="133">
        <v>0</v>
      </c>
      <c r="AD33" s="133">
        <v>45</v>
      </c>
      <c r="AE33" s="133">
        <v>0</v>
      </c>
      <c r="AF33" s="133">
        <v>0</v>
      </c>
      <c r="AG33" s="133">
        <v>0</v>
      </c>
      <c r="AH33" s="133">
        <v>0</v>
      </c>
      <c r="AI33" s="133">
        <v>30</v>
      </c>
      <c r="AJ33" s="133">
        <v>0</v>
      </c>
      <c r="AK33" s="133">
        <v>0</v>
      </c>
      <c r="AL33" s="133">
        <v>0</v>
      </c>
      <c r="AM33" s="133">
        <v>0</v>
      </c>
      <c r="AN33" s="133">
        <v>0</v>
      </c>
      <c r="AO33" s="133">
        <v>0</v>
      </c>
      <c r="AP33" s="133">
        <v>0</v>
      </c>
      <c r="AQ33" s="133">
        <v>0</v>
      </c>
      <c r="AR33" s="133">
        <v>0</v>
      </c>
    </row>
    <row r="34" spans="1:44">
      <c r="A34" s="133" t="s">
        <v>1175</v>
      </c>
      <c r="B34" s="289" t="s">
        <v>1207</v>
      </c>
      <c r="C34" s="133" t="s">
        <v>749</v>
      </c>
      <c r="F34" s="133" t="s">
        <v>750</v>
      </c>
      <c r="G34" s="133" t="s">
        <v>750</v>
      </c>
      <c r="H34" s="133">
        <v>0</v>
      </c>
      <c r="I34" s="133">
        <v>0</v>
      </c>
      <c r="J34" s="133">
        <v>0</v>
      </c>
      <c r="K34" s="133">
        <v>0</v>
      </c>
      <c r="L34" s="133">
        <v>0</v>
      </c>
      <c r="M34" s="133">
        <v>0</v>
      </c>
      <c r="N34" s="133">
        <v>0</v>
      </c>
      <c r="O34" s="133">
        <v>0</v>
      </c>
      <c r="P34" s="133">
        <v>1</v>
      </c>
      <c r="Q34" s="133">
        <v>7</v>
      </c>
      <c r="R34" s="133">
        <v>1</v>
      </c>
      <c r="S34" s="133">
        <v>1</v>
      </c>
      <c r="T34" s="133">
        <v>0</v>
      </c>
      <c r="U34" s="133">
        <v>0</v>
      </c>
      <c r="V34" s="133">
        <v>0</v>
      </c>
      <c r="W34" s="133">
        <v>0</v>
      </c>
      <c r="X34" s="133">
        <v>0</v>
      </c>
      <c r="Y34" s="133">
        <v>0</v>
      </c>
      <c r="Z34" s="133">
        <v>0</v>
      </c>
      <c r="AA34" s="133">
        <v>0</v>
      </c>
      <c r="AB34" s="133">
        <v>0</v>
      </c>
      <c r="AC34" s="133">
        <v>0</v>
      </c>
      <c r="AD34" s="133">
        <v>30</v>
      </c>
      <c r="AE34" s="133">
        <v>18</v>
      </c>
      <c r="AF34" s="133">
        <v>0</v>
      </c>
      <c r="AG34" s="133">
        <v>0</v>
      </c>
      <c r="AH34" s="133">
        <v>0</v>
      </c>
      <c r="AI34" s="133">
        <v>0</v>
      </c>
      <c r="AJ34" s="133">
        <v>0</v>
      </c>
      <c r="AK34" s="133">
        <v>0</v>
      </c>
      <c r="AL34" s="133">
        <v>0</v>
      </c>
      <c r="AM34" s="133">
        <v>0</v>
      </c>
      <c r="AN34" s="133">
        <v>0</v>
      </c>
      <c r="AO34" s="133">
        <v>0</v>
      </c>
      <c r="AP34" s="133">
        <v>0</v>
      </c>
      <c r="AQ34" s="133">
        <v>0</v>
      </c>
      <c r="AR34" s="133">
        <v>0</v>
      </c>
    </row>
    <row r="35" spans="1:44">
      <c r="A35" s="133" t="s">
        <v>1175</v>
      </c>
      <c r="B35" s="289" t="s">
        <v>1218</v>
      </c>
      <c r="C35" s="133" t="s">
        <v>749</v>
      </c>
      <c r="E35" s="291" t="s">
        <v>4470</v>
      </c>
      <c r="F35" s="133" t="s">
        <v>750</v>
      </c>
      <c r="G35" s="133" t="s">
        <v>750</v>
      </c>
      <c r="H35" s="133">
        <v>0</v>
      </c>
      <c r="I35" s="133">
        <v>0</v>
      </c>
      <c r="J35" s="133">
        <v>0</v>
      </c>
      <c r="K35" s="133">
        <v>0</v>
      </c>
      <c r="L35" s="133">
        <v>0</v>
      </c>
      <c r="M35" s="133">
        <v>0</v>
      </c>
      <c r="N35" s="133">
        <v>0</v>
      </c>
      <c r="O35" s="133">
        <v>0</v>
      </c>
      <c r="P35" s="133">
        <v>1</v>
      </c>
      <c r="Q35" s="133">
        <v>7</v>
      </c>
      <c r="R35" s="133">
        <v>1</v>
      </c>
      <c r="S35" s="133">
        <v>1</v>
      </c>
      <c r="T35" s="133">
        <v>0</v>
      </c>
      <c r="U35" s="133">
        <v>0</v>
      </c>
      <c r="V35" s="133">
        <v>0</v>
      </c>
      <c r="W35" s="133">
        <v>0</v>
      </c>
      <c r="X35" s="289">
        <v>4</v>
      </c>
      <c r="Y35" s="289">
        <v>2</v>
      </c>
      <c r="Z35" s="133">
        <v>0</v>
      </c>
      <c r="AA35" s="133">
        <v>0</v>
      </c>
      <c r="AB35" s="133">
        <v>0</v>
      </c>
      <c r="AC35" s="133">
        <v>0</v>
      </c>
      <c r="AD35" s="133">
        <v>12</v>
      </c>
      <c r="AE35" s="133">
        <v>2</v>
      </c>
      <c r="AF35" s="133">
        <v>0</v>
      </c>
      <c r="AG35" s="133">
        <v>0</v>
      </c>
      <c r="AH35" s="133">
        <v>0</v>
      </c>
      <c r="AI35" s="133">
        <v>0</v>
      </c>
      <c r="AJ35" s="133">
        <v>0</v>
      </c>
      <c r="AK35" s="133">
        <v>0</v>
      </c>
      <c r="AL35" s="133">
        <v>0</v>
      </c>
      <c r="AM35" s="133">
        <v>0</v>
      </c>
      <c r="AN35" s="133">
        <v>0</v>
      </c>
      <c r="AO35" s="133">
        <v>0</v>
      </c>
      <c r="AP35" s="133">
        <v>0</v>
      </c>
      <c r="AQ35" s="133">
        <v>0</v>
      </c>
      <c r="AR35" s="133">
        <v>0</v>
      </c>
    </row>
    <row r="36" spans="1:44">
      <c r="A36" s="133" t="s">
        <v>1225</v>
      </c>
      <c r="B36" s="289" t="s">
        <v>1226</v>
      </c>
      <c r="C36" s="133" t="s">
        <v>749</v>
      </c>
      <c r="E36" s="133" t="s">
        <v>1227</v>
      </c>
      <c r="F36" s="133" t="s">
        <v>750</v>
      </c>
      <c r="G36" s="133" t="s">
        <v>750</v>
      </c>
      <c r="H36" s="133">
        <v>0</v>
      </c>
      <c r="I36" s="133">
        <v>0</v>
      </c>
      <c r="J36" s="133">
        <v>0</v>
      </c>
      <c r="K36" s="133">
        <v>0</v>
      </c>
      <c r="L36" s="133">
        <v>0</v>
      </c>
      <c r="M36" s="133">
        <v>0</v>
      </c>
      <c r="N36" s="133">
        <v>0</v>
      </c>
      <c r="O36" s="133">
        <v>0</v>
      </c>
      <c r="P36" s="133">
        <v>0</v>
      </c>
      <c r="Q36" s="133">
        <v>0</v>
      </c>
      <c r="R36" s="133">
        <v>0</v>
      </c>
      <c r="S36" s="133">
        <v>0</v>
      </c>
      <c r="T36" s="133">
        <v>0</v>
      </c>
      <c r="U36" s="133">
        <v>0</v>
      </c>
      <c r="V36" s="133">
        <v>0</v>
      </c>
      <c r="W36" s="133">
        <v>0</v>
      </c>
      <c r="X36" s="133">
        <v>0</v>
      </c>
      <c r="Y36" s="133">
        <v>0</v>
      </c>
      <c r="Z36" s="133">
        <v>0</v>
      </c>
      <c r="AA36" s="133">
        <v>0</v>
      </c>
      <c r="AB36" s="133">
        <v>0</v>
      </c>
      <c r="AC36" s="133">
        <v>0</v>
      </c>
      <c r="AD36" s="133">
        <v>9</v>
      </c>
      <c r="AE36" s="133">
        <v>12</v>
      </c>
      <c r="AF36" s="133">
        <v>0</v>
      </c>
      <c r="AG36" s="133">
        <v>0</v>
      </c>
      <c r="AH36" s="133">
        <v>0</v>
      </c>
      <c r="AI36" s="133">
        <v>0</v>
      </c>
      <c r="AJ36" s="133">
        <v>0</v>
      </c>
      <c r="AK36" s="133">
        <v>0</v>
      </c>
      <c r="AL36" s="133">
        <v>0</v>
      </c>
      <c r="AM36" s="133">
        <v>0</v>
      </c>
      <c r="AN36" s="133">
        <v>0</v>
      </c>
      <c r="AO36" s="133">
        <v>0</v>
      </c>
      <c r="AP36" s="133">
        <v>0</v>
      </c>
      <c r="AQ36" s="133">
        <v>0</v>
      </c>
      <c r="AR36" s="133">
        <v>0</v>
      </c>
    </row>
    <row r="37" spans="1:44">
      <c r="A37" s="133" t="s">
        <v>1225</v>
      </c>
      <c r="B37" s="289" t="s">
        <v>1236</v>
      </c>
      <c r="C37" s="133" t="s">
        <v>749</v>
      </c>
      <c r="E37" s="291" t="s">
        <v>4456</v>
      </c>
      <c r="F37" s="133" t="s">
        <v>750</v>
      </c>
      <c r="G37" s="133" t="s">
        <v>750</v>
      </c>
      <c r="H37" s="133">
        <v>0</v>
      </c>
      <c r="I37" s="133">
        <v>0</v>
      </c>
      <c r="J37" s="133">
        <v>0</v>
      </c>
      <c r="K37" s="133">
        <v>0</v>
      </c>
      <c r="L37" s="133">
        <v>0</v>
      </c>
      <c r="M37" s="133">
        <v>0</v>
      </c>
      <c r="N37" s="133">
        <v>0</v>
      </c>
      <c r="O37" s="133">
        <v>0</v>
      </c>
      <c r="P37" s="133">
        <v>1</v>
      </c>
      <c r="Q37" s="133">
        <v>7</v>
      </c>
      <c r="R37" s="133">
        <v>1</v>
      </c>
      <c r="S37" s="133">
        <v>1</v>
      </c>
      <c r="T37" s="133">
        <v>0</v>
      </c>
      <c r="U37" s="133">
        <v>0</v>
      </c>
      <c r="V37" s="133">
        <v>0</v>
      </c>
      <c r="W37" s="133">
        <v>0</v>
      </c>
      <c r="X37" s="289">
        <v>6</v>
      </c>
      <c r="Y37" s="289">
        <v>3</v>
      </c>
      <c r="Z37" s="133">
        <v>0</v>
      </c>
      <c r="AA37" s="133">
        <v>0</v>
      </c>
      <c r="AB37" s="133">
        <v>0</v>
      </c>
      <c r="AC37" s="133">
        <v>0</v>
      </c>
      <c r="AD37" s="133">
        <v>18</v>
      </c>
      <c r="AE37" s="133">
        <v>3</v>
      </c>
      <c r="AF37" s="133">
        <v>0</v>
      </c>
      <c r="AG37" s="133">
        <v>0</v>
      </c>
      <c r="AH37" s="133">
        <v>0</v>
      </c>
      <c r="AI37" s="133">
        <v>0</v>
      </c>
      <c r="AJ37" s="133">
        <v>0</v>
      </c>
      <c r="AK37" s="133">
        <v>0</v>
      </c>
      <c r="AL37" s="133">
        <v>0</v>
      </c>
      <c r="AM37" s="133">
        <v>0</v>
      </c>
      <c r="AN37" s="133">
        <v>0</v>
      </c>
      <c r="AO37" s="133">
        <v>0</v>
      </c>
      <c r="AP37" s="133">
        <v>0</v>
      </c>
      <c r="AQ37" s="133">
        <v>0</v>
      </c>
      <c r="AR37" s="133">
        <v>0</v>
      </c>
    </row>
    <row r="38" spans="1:44">
      <c r="A38" s="133" t="s">
        <v>1241</v>
      </c>
      <c r="B38" s="289" t="s">
        <v>1242</v>
      </c>
      <c r="C38" s="133" t="s">
        <v>749</v>
      </c>
      <c r="F38" s="133" t="s">
        <v>750</v>
      </c>
      <c r="G38" s="133" t="s">
        <v>750</v>
      </c>
      <c r="H38" s="133">
        <v>0</v>
      </c>
      <c r="I38" s="133">
        <v>0</v>
      </c>
      <c r="J38" s="133">
        <v>0</v>
      </c>
      <c r="K38" s="133">
        <v>0</v>
      </c>
      <c r="L38" s="133">
        <v>0</v>
      </c>
      <c r="M38" s="133">
        <v>0</v>
      </c>
      <c r="N38" s="133">
        <v>0</v>
      </c>
      <c r="O38" s="133">
        <v>0</v>
      </c>
      <c r="P38" s="133">
        <v>1</v>
      </c>
      <c r="Q38" s="133">
        <v>7</v>
      </c>
      <c r="R38" s="133">
        <v>1</v>
      </c>
      <c r="S38" s="133">
        <v>1</v>
      </c>
      <c r="T38" s="133">
        <v>0</v>
      </c>
      <c r="U38" s="133">
        <v>0</v>
      </c>
      <c r="V38" s="133">
        <v>0</v>
      </c>
      <c r="W38" s="133">
        <v>0</v>
      </c>
      <c r="X38" s="133">
        <v>0</v>
      </c>
      <c r="Y38" s="133">
        <v>0</v>
      </c>
      <c r="Z38" s="133">
        <v>0</v>
      </c>
      <c r="AA38" s="133">
        <v>0</v>
      </c>
      <c r="AB38" s="133">
        <v>0</v>
      </c>
      <c r="AC38" s="133">
        <v>0</v>
      </c>
      <c r="AD38" s="133">
        <v>21</v>
      </c>
      <c r="AE38" s="133">
        <v>30</v>
      </c>
      <c r="AF38" s="133">
        <v>0</v>
      </c>
      <c r="AG38" s="133">
        <v>0</v>
      </c>
      <c r="AH38" s="133">
        <v>0</v>
      </c>
      <c r="AI38" s="133">
        <v>0</v>
      </c>
      <c r="AJ38" s="133">
        <v>0</v>
      </c>
      <c r="AK38" s="133">
        <v>0</v>
      </c>
      <c r="AL38" s="133">
        <v>0</v>
      </c>
      <c r="AM38" s="133">
        <v>0</v>
      </c>
      <c r="AN38" s="133">
        <v>0</v>
      </c>
      <c r="AO38" s="133">
        <v>0</v>
      </c>
      <c r="AP38" s="133">
        <v>0</v>
      </c>
      <c r="AQ38" s="133">
        <v>0</v>
      </c>
      <c r="AR38" s="133">
        <v>0</v>
      </c>
    </row>
    <row r="39" spans="1:44">
      <c r="A39" s="133" t="s">
        <v>1241</v>
      </c>
      <c r="B39" s="289" t="s">
        <v>1260</v>
      </c>
      <c r="C39" s="133" t="s">
        <v>749</v>
      </c>
      <c r="E39" s="291" t="s">
        <v>4471</v>
      </c>
      <c r="F39" s="133" t="s">
        <v>750</v>
      </c>
      <c r="G39" s="133" t="s">
        <v>750</v>
      </c>
      <c r="H39" s="133">
        <v>0</v>
      </c>
      <c r="I39" s="133">
        <v>0</v>
      </c>
      <c r="J39" s="133">
        <v>0</v>
      </c>
      <c r="K39" s="133">
        <v>0</v>
      </c>
      <c r="L39" s="133">
        <v>0</v>
      </c>
      <c r="M39" s="133">
        <v>0</v>
      </c>
      <c r="N39" s="133">
        <v>0</v>
      </c>
      <c r="O39" s="133">
        <v>0</v>
      </c>
      <c r="P39" s="133">
        <v>1</v>
      </c>
      <c r="Q39" s="133">
        <v>7</v>
      </c>
      <c r="R39" s="133">
        <v>1</v>
      </c>
      <c r="S39" s="133">
        <v>1</v>
      </c>
      <c r="T39" s="133">
        <v>0</v>
      </c>
      <c r="U39" s="133">
        <v>0</v>
      </c>
      <c r="V39" s="133">
        <v>0</v>
      </c>
      <c r="W39" s="133">
        <v>0</v>
      </c>
      <c r="X39" s="289">
        <v>4</v>
      </c>
      <c r="Y39" s="289">
        <v>2</v>
      </c>
      <c r="Z39" s="133">
        <v>0</v>
      </c>
      <c r="AA39" s="133">
        <v>0</v>
      </c>
      <c r="AB39" s="133">
        <v>0</v>
      </c>
      <c r="AC39" s="133">
        <v>0</v>
      </c>
      <c r="AD39" s="133">
        <v>15</v>
      </c>
      <c r="AE39" s="133">
        <v>2</v>
      </c>
      <c r="AF39" s="133">
        <v>0</v>
      </c>
      <c r="AG39" s="133">
        <v>0</v>
      </c>
      <c r="AH39" s="133">
        <v>0</v>
      </c>
      <c r="AI39" s="133">
        <v>0</v>
      </c>
      <c r="AJ39" s="133">
        <v>0</v>
      </c>
      <c r="AK39" s="133">
        <v>0</v>
      </c>
      <c r="AL39" s="133">
        <v>0</v>
      </c>
      <c r="AM39" s="133">
        <v>0</v>
      </c>
      <c r="AN39" s="133">
        <v>0</v>
      </c>
      <c r="AO39" s="133">
        <v>0</v>
      </c>
      <c r="AP39" s="133">
        <v>0</v>
      </c>
      <c r="AQ39" s="133">
        <v>0</v>
      </c>
      <c r="AR39" s="133">
        <v>0</v>
      </c>
    </row>
    <row r="40" spans="1:44">
      <c r="A40" s="133" t="s">
        <v>1265</v>
      </c>
      <c r="B40" s="289" t="s">
        <v>1266</v>
      </c>
      <c r="C40" s="133" t="s">
        <v>749</v>
      </c>
      <c r="F40" s="133" t="s">
        <v>750</v>
      </c>
      <c r="G40" s="133" t="s">
        <v>750</v>
      </c>
      <c r="H40" s="133">
        <v>0</v>
      </c>
      <c r="I40" s="133">
        <v>0</v>
      </c>
      <c r="J40" s="133">
        <v>0</v>
      </c>
      <c r="K40" s="133">
        <v>0</v>
      </c>
      <c r="L40" s="133">
        <v>0</v>
      </c>
      <c r="M40" s="133">
        <v>0</v>
      </c>
      <c r="N40" s="133">
        <v>0</v>
      </c>
      <c r="O40" s="133">
        <v>0</v>
      </c>
      <c r="P40" s="133">
        <v>1</v>
      </c>
      <c r="Q40" s="133">
        <v>7</v>
      </c>
      <c r="R40" s="133">
        <v>1</v>
      </c>
      <c r="S40" s="133">
        <v>1</v>
      </c>
      <c r="T40" s="133">
        <v>0</v>
      </c>
      <c r="U40" s="133">
        <v>0</v>
      </c>
      <c r="V40" s="133">
        <v>0</v>
      </c>
      <c r="W40" s="133">
        <v>0</v>
      </c>
      <c r="X40" s="133">
        <v>0</v>
      </c>
      <c r="Y40" s="133">
        <v>0</v>
      </c>
      <c r="Z40" s="133">
        <v>0</v>
      </c>
      <c r="AA40" s="133">
        <v>0</v>
      </c>
      <c r="AB40" s="133">
        <v>0</v>
      </c>
      <c r="AC40" s="133">
        <v>0</v>
      </c>
      <c r="AD40" s="133">
        <v>12</v>
      </c>
      <c r="AE40" s="133">
        <v>24</v>
      </c>
      <c r="AF40" s="133">
        <v>0</v>
      </c>
      <c r="AG40" s="133">
        <v>0</v>
      </c>
      <c r="AH40" s="133">
        <v>0</v>
      </c>
      <c r="AI40" s="133">
        <v>0</v>
      </c>
      <c r="AJ40" s="133">
        <v>0</v>
      </c>
      <c r="AK40" s="133">
        <v>0</v>
      </c>
      <c r="AL40" s="133">
        <v>0</v>
      </c>
      <c r="AM40" s="133">
        <v>0</v>
      </c>
      <c r="AN40" s="133">
        <v>0</v>
      </c>
      <c r="AO40" s="133">
        <v>0</v>
      </c>
      <c r="AP40" s="133">
        <v>0</v>
      </c>
      <c r="AQ40" s="133">
        <v>0</v>
      </c>
      <c r="AR40" s="133">
        <v>0</v>
      </c>
    </row>
    <row r="41" spans="1:44">
      <c r="A41" s="133" t="s">
        <v>1265</v>
      </c>
      <c r="B41" s="289" t="s">
        <v>1277</v>
      </c>
      <c r="C41" s="133" t="s">
        <v>749</v>
      </c>
      <c r="E41" s="291" t="s">
        <v>4466</v>
      </c>
      <c r="F41" s="133" t="s">
        <v>750</v>
      </c>
      <c r="G41" s="133" t="s">
        <v>750</v>
      </c>
      <c r="H41" s="133">
        <v>0</v>
      </c>
      <c r="I41" s="133">
        <v>0</v>
      </c>
      <c r="J41" s="133">
        <v>0</v>
      </c>
      <c r="K41" s="133">
        <v>0</v>
      </c>
      <c r="L41" s="133">
        <v>0</v>
      </c>
      <c r="M41" s="133">
        <v>0</v>
      </c>
      <c r="N41" s="133">
        <v>0</v>
      </c>
      <c r="O41" s="133">
        <v>0</v>
      </c>
      <c r="P41" s="133">
        <v>1</v>
      </c>
      <c r="Q41" s="133">
        <v>7</v>
      </c>
      <c r="R41" s="133">
        <v>1</v>
      </c>
      <c r="S41" s="133">
        <v>1</v>
      </c>
      <c r="T41" s="133">
        <v>0</v>
      </c>
      <c r="U41" s="133">
        <v>0</v>
      </c>
      <c r="V41" s="133">
        <v>0</v>
      </c>
      <c r="W41" s="133">
        <v>0</v>
      </c>
      <c r="X41" s="289">
        <v>6</v>
      </c>
      <c r="Y41" s="289">
        <v>3</v>
      </c>
      <c r="Z41" s="133">
        <v>0</v>
      </c>
      <c r="AA41" s="133">
        <v>0</v>
      </c>
      <c r="AB41" s="133">
        <v>0</v>
      </c>
      <c r="AC41" s="133">
        <v>0</v>
      </c>
      <c r="AD41" s="133">
        <v>15</v>
      </c>
      <c r="AE41" s="133">
        <v>3</v>
      </c>
      <c r="AF41" s="133">
        <v>0</v>
      </c>
      <c r="AG41" s="133">
        <v>0</v>
      </c>
      <c r="AH41" s="133">
        <v>0</v>
      </c>
      <c r="AI41" s="133">
        <v>0</v>
      </c>
      <c r="AJ41" s="133">
        <v>0</v>
      </c>
      <c r="AK41" s="133">
        <v>0</v>
      </c>
      <c r="AL41" s="133">
        <v>0</v>
      </c>
      <c r="AM41" s="133">
        <v>0</v>
      </c>
      <c r="AN41" s="133">
        <v>0</v>
      </c>
      <c r="AO41" s="133">
        <v>0</v>
      </c>
      <c r="AP41" s="133">
        <v>0</v>
      </c>
      <c r="AQ41" s="133">
        <v>0</v>
      </c>
      <c r="AR41" s="133">
        <v>0</v>
      </c>
    </row>
    <row r="42" spans="1:44">
      <c r="A42" s="133" t="s">
        <v>1282</v>
      </c>
      <c r="B42" s="289" t="s">
        <v>1283</v>
      </c>
      <c r="C42" s="133" t="s">
        <v>749</v>
      </c>
      <c r="E42" s="291" t="s">
        <v>4469</v>
      </c>
      <c r="F42" s="133" t="s">
        <v>750</v>
      </c>
      <c r="G42" s="133" t="s">
        <v>750</v>
      </c>
      <c r="H42" s="133">
        <v>0</v>
      </c>
      <c r="I42" s="133">
        <v>0</v>
      </c>
      <c r="J42" s="133">
        <v>0</v>
      </c>
      <c r="K42" s="133">
        <v>0</v>
      </c>
      <c r="L42" s="133">
        <v>0</v>
      </c>
      <c r="M42" s="133">
        <v>0</v>
      </c>
      <c r="N42" s="133">
        <v>0</v>
      </c>
      <c r="O42" s="133">
        <v>0</v>
      </c>
      <c r="P42" s="133">
        <v>1</v>
      </c>
      <c r="Q42" s="133">
        <v>7</v>
      </c>
      <c r="R42" s="133">
        <v>1</v>
      </c>
      <c r="S42" s="133">
        <v>1</v>
      </c>
      <c r="T42" s="133">
        <v>0</v>
      </c>
      <c r="U42" s="133">
        <v>0</v>
      </c>
      <c r="V42" s="133">
        <v>0</v>
      </c>
      <c r="W42" s="133">
        <v>0</v>
      </c>
      <c r="X42" s="289">
        <v>2</v>
      </c>
      <c r="Y42" s="289">
        <v>1</v>
      </c>
      <c r="Z42" s="133">
        <v>0</v>
      </c>
      <c r="AA42" s="133">
        <v>0</v>
      </c>
      <c r="AB42" s="133">
        <v>0</v>
      </c>
      <c r="AC42" s="133">
        <v>0</v>
      </c>
      <c r="AD42" s="133">
        <v>4</v>
      </c>
      <c r="AE42" s="133">
        <v>1</v>
      </c>
      <c r="AF42" s="133">
        <v>0</v>
      </c>
      <c r="AG42" s="133">
        <v>0</v>
      </c>
      <c r="AH42" s="133">
        <v>0</v>
      </c>
      <c r="AI42" s="133">
        <v>0</v>
      </c>
      <c r="AJ42" s="133">
        <v>0</v>
      </c>
      <c r="AK42" s="133">
        <v>0</v>
      </c>
      <c r="AL42" s="133">
        <v>0</v>
      </c>
      <c r="AM42" s="133">
        <v>0</v>
      </c>
      <c r="AN42" s="133">
        <v>0</v>
      </c>
      <c r="AO42" s="133">
        <v>0</v>
      </c>
      <c r="AP42" s="133">
        <v>0</v>
      </c>
      <c r="AQ42" s="133">
        <v>0</v>
      </c>
      <c r="AR42" s="133">
        <v>0</v>
      </c>
    </row>
    <row r="43" spans="1:44">
      <c r="A43" s="133" t="s">
        <v>1289</v>
      </c>
      <c r="B43" s="289" t="s">
        <v>1290</v>
      </c>
      <c r="C43" s="133" t="s">
        <v>749</v>
      </c>
      <c r="F43" s="133" t="s">
        <v>750</v>
      </c>
      <c r="G43" s="133" t="s">
        <v>750</v>
      </c>
      <c r="H43" s="133">
        <v>0</v>
      </c>
      <c r="I43" s="133">
        <v>0</v>
      </c>
      <c r="J43" s="133">
        <v>0</v>
      </c>
      <c r="K43" s="133">
        <v>0</v>
      </c>
      <c r="L43" s="133">
        <v>0</v>
      </c>
      <c r="M43" s="133">
        <v>0</v>
      </c>
      <c r="N43" s="133">
        <v>0</v>
      </c>
      <c r="O43" s="133">
        <v>0</v>
      </c>
      <c r="P43" s="133">
        <v>1</v>
      </c>
      <c r="Q43" s="133">
        <v>7</v>
      </c>
      <c r="R43" s="133">
        <v>1</v>
      </c>
      <c r="S43" s="133">
        <v>1</v>
      </c>
      <c r="T43" s="133">
        <v>0</v>
      </c>
      <c r="U43" s="133">
        <v>0</v>
      </c>
      <c r="V43" s="133">
        <v>0</v>
      </c>
      <c r="W43" s="133">
        <v>0</v>
      </c>
      <c r="X43" s="133">
        <v>0</v>
      </c>
      <c r="Y43" s="133">
        <v>0</v>
      </c>
      <c r="Z43" s="133">
        <v>0</v>
      </c>
      <c r="AA43" s="133">
        <v>0</v>
      </c>
      <c r="AB43" s="133">
        <v>0</v>
      </c>
      <c r="AC43" s="133">
        <v>0</v>
      </c>
      <c r="AD43" s="133">
        <v>21</v>
      </c>
      <c r="AE43" s="133">
        <v>30</v>
      </c>
      <c r="AF43" s="133">
        <v>0</v>
      </c>
      <c r="AG43" s="133">
        <v>0</v>
      </c>
      <c r="AH43" s="133">
        <v>0</v>
      </c>
      <c r="AI43" s="133">
        <v>0</v>
      </c>
      <c r="AJ43" s="133">
        <v>0</v>
      </c>
      <c r="AK43" s="133">
        <v>0</v>
      </c>
      <c r="AL43" s="133">
        <v>0</v>
      </c>
      <c r="AM43" s="133">
        <v>0</v>
      </c>
      <c r="AN43" s="133">
        <v>0</v>
      </c>
      <c r="AO43" s="133">
        <v>0</v>
      </c>
      <c r="AP43" s="133">
        <v>0</v>
      </c>
      <c r="AQ43" s="133">
        <v>0</v>
      </c>
      <c r="AR43" s="133">
        <v>0</v>
      </c>
    </row>
    <row r="44" spans="1:44">
      <c r="A44" s="133" t="s">
        <v>1289</v>
      </c>
      <c r="B44" s="289" t="s">
        <v>1309</v>
      </c>
      <c r="C44" s="133" t="s">
        <v>749</v>
      </c>
      <c r="E44" s="291" t="s">
        <v>4472</v>
      </c>
      <c r="F44" s="133" t="s">
        <v>750</v>
      </c>
      <c r="G44" s="133" t="s">
        <v>750</v>
      </c>
      <c r="H44" s="133">
        <v>0</v>
      </c>
      <c r="I44" s="133">
        <v>0</v>
      </c>
      <c r="J44" s="133">
        <v>0</v>
      </c>
      <c r="K44" s="133">
        <v>0</v>
      </c>
      <c r="L44" s="133">
        <v>0</v>
      </c>
      <c r="M44" s="133">
        <v>0</v>
      </c>
      <c r="N44" s="133">
        <v>0</v>
      </c>
      <c r="O44" s="133">
        <v>0</v>
      </c>
      <c r="P44" s="133">
        <v>1</v>
      </c>
      <c r="Q44" s="133">
        <v>7</v>
      </c>
      <c r="R44" s="133">
        <v>1</v>
      </c>
      <c r="S44" s="133">
        <v>1</v>
      </c>
      <c r="T44" s="133">
        <v>0</v>
      </c>
      <c r="U44" s="133">
        <v>0</v>
      </c>
      <c r="V44" s="133">
        <v>0</v>
      </c>
      <c r="W44" s="133">
        <v>0</v>
      </c>
      <c r="X44" s="289">
        <v>6</v>
      </c>
      <c r="Y44" s="289">
        <v>3</v>
      </c>
      <c r="Z44" s="133">
        <v>0</v>
      </c>
      <c r="AA44" s="133">
        <v>0</v>
      </c>
      <c r="AB44" s="133">
        <v>0</v>
      </c>
      <c r="AC44" s="133">
        <v>0</v>
      </c>
      <c r="AD44" s="133">
        <v>15</v>
      </c>
      <c r="AE44" s="133">
        <v>3</v>
      </c>
      <c r="AF44" s="133">
        <v>0</v>
      </c>
      <c r="AG44" s="133">
        <v>0</v>
      </c>
      <c r="AH44" s="133">
        <v>0</v>
      </c>
      <c r="AI44" s="133">
        <v>0</v>
      </c>
      <c r="AJ44" s="133">
        <v>0</v>
      </c>
      <c r="AK44" s="133">
        <v>0</v>
      </c>
      <c r="AL44" s="133">
        <v>0</v>
      </c>
      <c r="AM44" s="133">
        <v>0</v>
      </c>
      <c r="AN44" s="133">
        <v>0</v>
      </c>
      <c r="AO44" s="133">
        <v>0</v>
      </c>
      <c r="AP44" s="133">
        <v>0</v>
      </c>
      <c r="AQ44" s="133">
        <v>0</v>
      </c>
      <c r="AR44" s="133">
        <v>0</v>
      </c>
    </row>
    <row r="45" spans="1:44">
      <c r="A45" s="133" t="s">
        <v>1339</v>
      </c>
      <c r="B45" s="289" t="s">
        <v>1340</v>
      </c>
      <c r="C45" s="133" t="s">
        <v>749</v>
      </c>
      <c r="F45" s="133" t="s">
        <v>750</v>
      </c>
      <c r="G45" s="133" t="s">
        <v>750</v>
      </c>
      <c r="H45" s="133">
        <v>0</v>
      </c>
      <c r="I45" s="133">
        <v>0</v>
      </c>
      <c r="J45" s="133">
        <v>0</v>
      </c>
      <c r="K45" s="133">
        <v>0</v>
      </c>
      <c r="L45" s="133">
        <v>0</v>
      </c>
      <c r="M45" s="133">
        <v>0</v>
      </c>
      <c r="N45" s="133">
        <v>0</v>
      </c>
      <c r="O45" s="133">
        <v>0</v>
      </c>
      <c r="P45" s="133">
        <v>1</v>
      </c>
      <c r="Q45" s="133">
        <v>7</v>
      </c>
      <c r="R45" s="133">
        <v>1</v>
      </c>
      <c r="S45" s="133">
        <v>1</v>
      </c>
      <c r="T45" s="133">
        <v>0</v>
      </c>
      <c r="U45" s="133">
        <v>0</v>
      </c>
      <c r="V45" s="133">
        <v>0</v>
      </c>
      <c r="W45" s="133">
        <v>0</v>
      </c>
      <c r="X45" s="133">
        <v>0</v>
      </c>
      <c r="Y45" s="133">
        <v>0</v>
      </c>
      <c r="Z45" s="133">
        <v>0</v>
      </c>
      <c r="AA45" s="133">
        <v>0</v>
      </c>
      <c r="AB45" s="133">
        <v>0</v>
      </c>
      <c r="AC45" s="133">
        <v>0</v>
      </c>
      <c r="AD45" s="133">
        <v>24</v>
      </c>
      <c r="AE45" s="133">
        <v>30</v>
      </c>
      <c r="AF45" s="133">
        <v>0</v>
      </c>
      <c r="AG45" s="133">
        <v>0</v>
      </c>
      <c r="AH45" s="133">
        <v>0</v>
      </c>
      <c r="AI45" s="133">
        <v>0</v>
      </c>
      <c r="AJ45" s="133">
        <v>0</v>
      </c>
      <c r="AK45" s="133">
        <v>0</v>
      </c>
      <c r="AL45" s="133">
        <v>0</v>
      </c>
      <c r="AM45" s="133">
        <v>0</v>
      </c>
      <c r="AN45" s="133">
        <v>0</v>
      </c>
      <c r="AO45" s="133">
        <v>0</v>
      </c>
      <c r="AP45" s="133">
        <v>0</v>
      </c>
      <c r="AQ45" s="133">
        <v>0</v>
      </c>
      <c r="AR45" s="133">
        <v>0</v>
      </c>
    </row>
    <row r="46" spans="1:44">
      <c r="A46" s="133" t="s">
        <v>1339</v>
      </c>
      <c r="B46" s="289" t="s">
        <v>1355</v>
      </c>
      <c r="C46" s="133" t="s">
        <v>749</v>
      </c>
      <c r="E46" s="291" t="s">
        <v>4473</v>
      </c>
      <c r="F46" s="133" t="s">
        <v>750</v>
      </c>
      <c r="G46" s="133" t="s">
        <v>750</v>
      </c>
      <c r="H46" s="133">
        <v>0</v>
      </c>
      <c r="I46" s="133">
        <v>0</v>
      </c>
      <c r="J46" s="133">
        <v>0</v>
      </c>
      <c r="K46" s="133">
        <v>0</v>
      </c>
      <c r="L46" s="133">
        <v>0</v>
      </c>
      <c r="M46" s="133">
        <v>0</v>
      </c>
      <c r="N46" s="133">
        <v>0</v>
      </c>
      <c r="O46" s="133">
        <v>0</v>
      </c>
      <c r="P46" s="133">
        <v>1</v>
      </c>
      <c r="Q46" s="133">
        <v>7</v>
      </c>
      <c r="R46" s="133">
        <v>1</v>
      </c>
      <c r="S46" s="133">
        <v>1</v>
      </c>
      <c r="T46" s="133">
        <v>0</v>
      </c>
      <c r="U46" s="133">
        <v>0</v>
      </c>
      <c r="V46" s="133">
        <v>0</v>
      </c>
      <c r="W46" s="133">
        <v>0</v>
      </c>
      <c r="X46" s="289">
        <v>6</v>
      </c>
      <c r="Y46" s="289">
        <v>3</v>
      </c>
      <c r="Z46" s="133">
        <v>0</v>
      </c>
      <c r="AA46" s="133">
        <v>0</v>
      </c>
      <c r="AB46" s="133">
        <v>0</v>
      </c>
      <c r="AC46" s="133">
        <v>0</v>
      </c>
      <c r="AD46" s="133">
        <v>18</v>
      </c>
      <c r="AE46" s="133">
        <v>3</v>
      </c>
      <c r="AF46" s="133">
        <v>0</v>
      </c>
      <c r="AG46" s="133">
        <v>0</v>
      </c>
      <c r="AH46" s="133">
        <v>0</v>
      </c>
      <c r="AI46" s="133">
        <v>0</v>
      </c>
      <c r="AJ46" s="133">
        <v>0</v>
      </c>
      <c r="AK46" s="133">
        <v>0</v>
      </c>
      <c r="AL46" s="133">
        <v>0</v>
      </c>
      <c r="AM46" s="133">
        <v>0</v>
      </c>
      <c r="AN46" s="133">
        <v>0</v>
      </c>
      <c r="AO46" s="133">
        <v>0</v>
      </c>
      <c r="AP46" s="133">
        <v>0</v>
      </c>
      <c r="AQ46" s="133">
        <v>0</v>
      </c>
      <c r="AR46" s="133">
        <v>0</v>
      </c>
    </row>
    <row r="47" spans="1:44">
      <c r="A47" s="133" t="s">
        <v>1362</v>
      </c>
      <c r="B47" s="289" t="s">
        <v>1363</v>
      </c>
      <c r="C47" s="133" t="s">
        <v>749</v>
      </c>
      <c r="F47" s="133" t="s">
        <v>750</v>
      </c>
      <c r="G47" s="133" t="s">
        <v>750</v>
      </c>
      <c r="H47" s="133">
        <v>0</v>
      </c>
      <c r="I47" s="133">
        <v>0</v>
      </c>
      <c r="J47" s="133">
        <v>0</v>
      </c>
      <c r="K47" s="133">
        <v>0</v>
      </c>
      <c r="L47" s="133">
        <v>0</v>
      </c>
      <c r="M47" s="133">
        <v>0</v>
      </c>
      <c r="N47" s="133">
        <v>0</v>
      </c>
      <c r="O47" s="133">
        <v>0</v>
      </c>
      <c r="P47" s="133">
        <v>1</v>
      </c>
      <c r="Q47" s="133">
        <v>7</v>
      </c>
      <c r="R47" s="133">
        <v>1</v>
      </c>
      <c r="S47" s="133">
        <v>1</v>
      </c>
      <c r="T47" s="133">
        <v>0</v>
      </c>
      <c r="U47" s="133">
        <v>0</v>
      </c>
      <c r="V47" s="133">
        <v>0</v>
      </c>
      <c r="W47" s="133">
        <v>0</v>
      </c>
      <c r="X47" s="133">
        <v>0</v>
      </c>
      <c r="Y47" s="133">
        <v>0</v>
      </c>
      <c r="Z47" s="133">
        <v>0</v>
      </c>
      <c r="AA47" s="133">
        <v>0</v>
      </c>
      <c r="AB47" s="133">
        <v>0</v>
      </c>
      <c r="AC47" s="133">
        <v>0</v>
      </c>
      <c r="AD47" s="133">
        <v>0</v>
      </c>
      <c r="AE47" s="133">
        <v>12</v>
      </c>
      <c r="AF47" s="133">
        <v>0</v>
      </c>
      <c r="AG47" s="133">
        <v>0</v>
      </c>
      <c r="AH47" s="133">
        <v>0</v>
      </c>
      <c r="AI47" s="133">
        <v>0</v>
      </c>
      <c r="AJ47" s="133">
        <v>0</v>
      </c>
      <c r="AK47" s="133">
        <v>0</v>
      </c>
      <c r="AL47" s="133">
        <v>0</v>
      </c>
      <c r="AM47" s="133">
        <v>0</v>
      </c>
      <c r="AN47" s="133">
        <v>0</v>
      </c>
      <c r="AO47" s="133">
        <v>0</v>
      </c>
      <c r="AP47" s="133">
        <v>0</v>
      </c>
      <c r="AQ47" s="133">
        <v>0</v>
      </c>
      <c r="AR47" s="133">
        <v>0</v>
      </c>
    </row>
    <row r="48" spans="1:44">
      <c r="A48" s="133" t="s">
        <v>1362</v>
      </c>
      <c r="B48" s="289" t="s">
        <v>1372</v>
      </c>
      <c r="C48" s="133" t="s">
        <v>749</v>
      </c>
      <c r="E48" s="291" t="s">
        <v>4457</v>
      </c>
      <c r="F48" s="133" t="s">
        <v>750</v>
      </c>
      <c r="G48" s="133" t="s">
        <v>750</v>
      </c>
      <c r="H48" s="133">
        <v>0</v>
      </c>
      <c r="I48" s="133">
        <v>0</v>
      </c>
      <c r="J48" s="133">
        <v>0</v>
      </c>
      <c r="K48" s="133">
        <v>0</v>
      </c>
      <c r="L48" s="133">
        <v>0</v>
      </c>
      <c r="M48" s="133">
        <v>0</v>
      </c>
      <c r="N48" s="133">
        <v>0</v>
      </c>
      <c r="O48" s="133">
        <v>0</v>
      </c>
      <c r="P48" s="133">
        <v>1</v>
      </c>
      <c r="Q48" s="133">
        <v>7</v>
      </c>
      <c r="R48" s="133">
        <v>1</v>
      </c>
      <c r="S48" s="133">
        <v>1</v>
      </c>
      <c r="T48" s="133">
        <v>0</v>
      </c>
      <c r="U48" s="133">
        <v>0</v>
      </c>
      <c r="V48" s="133">
        <v>0</v>
      </c>
      <c r="W48" s="133">
        <v>0</v>
      </c>
      <c r="X48" s="289">
        <v>6</v>
      </c>
      <c r="Y48" s="289">
        <v>3</v>
      </c>
      <c r="Z48" s="133">
        <v>0</v>
      </c>
      <c r="AA48" s="133">
        <v>0</v>
      </c>
      <c r="AB48" s="133">
        <v>0</v>
      </c>
      <c r="AC48" s="133">
        <v>0</v>
      </c>
      <c r="AD48" s="133">
        <v>12</v>
      </c>
      <c r="AE48" s="133">
        <v>3</v>
      </c>
      <c r="AF48" s="133">
        <v>0</v>
      </c>
      <c r="AG48" s="133">
        <v>0</v>
      </c>
      <c r="AH48" s="133">
        <v>0</v>
      </c>
      <c r="AI48" s="133">
        <v>0</v>
      </c>
      <c r="AJ48" s="133">
        <v>0</v>
      </c>
      <c r="AK48" s="133">
        <v>0</v>
      </c>
      <c r="AL48" s="133">
        <v>0</v>
      </c>
      <c r="AM48" s="133">
        <v>0</v>
      </c>
      <c r="AN48" s="133">
        <v>0</v>
      </c>
      <c r="AO48" s="133">
        <v>0</v>
      </c>
      <c r="AP48" s="133">
        <v>0</v>
      </c>
      <c r="AQ48" s="133">
        <v>0</v>
      </c>
      <c r="AR48" s="133">
        <v>0</v>
      </c>
    </row>
    <row r="49" spans="1:44">
      <c r="A49" s="133" t="s">
        <v>1376</v>
      </c>
      <c r="B49" s="289" t="s">
        <v>1377</v>
      </c>
      <c r="C49" s="133" t="s">
        <v>749</v>
      </c>
      <c r="F49" s="133" t="s">
        <v>750</v>
      </c>
      <c r="G49" s="133" t="s">
        <v>750</v>
      </c>
      <c r="H49" s="133">
        <v>0</v>
      </c>
      <c r="I49" s="133">
        <v>0</v>
      </c>
      <c r="J49" s="133">
        <v>0</v>
      </c>
      <c r="K49" s="133">
        <v>0</v>
      </c>
      <c r="L49" s="133">
        <v>0</v>
      </c>
      <c r="M49" s="133">
        <v>0</v>
      </c>
      <c r="N49" s="133">
        <v>0</v>
      </c>
      <c r="O49" s="133">
        <v>0</v>
      </c>
      <c r="P49" s="133">
        <v>1</v>
      </c>
      <c r="Q49" s="133">
        <v>7</v>
      </c>
      <c r="R49" s="133">
        <v>1</v>
      </c>
      <c r="S49" s="133">
        <v>1</v>
      </c>
      <c r="T49" s="133">
        <v>0</v>
      </c>
      <c r="U49" s="133">
        <v>0</v>
      </c>
      <c r="V49" s="133">
        <v>0</v>
      </c>
      <c r="W49" s="133">
        <v>0</v>
      </c>
      <c r="X49" s="133">
        <v>0</v>
      </c>
      <c r="Y49" s="133">
        <v>0</v>
      </c>
      <c r="Z49" s="133">
        <v>0</v>
      </c>
      <c r="AA49" s="133">
        <v>0</v>
      </c>
      <c r="AB49" s="133">
        <v>0</v>
      </c>
      <c r="AC49" s="133">
        <v>0</v>
      </c>
      <c r="AD49" s="133">
        <v>24</v>
      </c>
      <c r="AE49" s="133">
        <v>21</v>
      </c>
      <c r="AF49" s="133">
        <v>0</v>
      </c>
      <c r="AG49" s="133">
        <v>0</v>
      </c>
      <c r="AH49" s="133">
        <v>0</v>
      </c>
      <c r="AI49" s="133">
        <v>0</v>
      </c>
      <c r="AJ49" s="133">
        <v>0</v>
      </c>
      <c r="AK49" s="133">
        <v>0</v>
      </c>
      <c r="AL49" s="133">
        <v>0</v>
      </c>
      <c r="AM49" s="133">
        <v>0</v>
      </c>
      <c r="AN49" s="133">
        <v>0</v>
      </c>
      <c r="AO49" s="133">
        <v>0</v>
      </c>
      <c r="AP49" s="133">
        <v>0</v>
      </c>
      <c r="AQ49" s="133">
        <v>0</v>
      </c>
      <c r="AR49" s="133">
        <v>0</v>
      </c>
    </row>
    <row r="50" spans="1:44">
      <c r="A50" s="133" t="s">
        <v>1376</v>
      </c>
      <c r="B50" s="289" t="s">
        <v>1392</v>
      </c>
      <c r="C50" s="133" t="s">
        <v>749</v>
      </c>
      <c r="E50" s="291" t="s">
        <v>4458</v>
      </c>
      <c r="F50" s="133" t="s">
        <v>750</v>
      </c>
      <c r="G50" s="133" t="s">
        <v>750</v>
      </c>
      <c r="H50" s="133">
        <v>0</v>
      </c>
      <c r="I50" s="133">
        <v>0</v>
      </c>
      <c r="J50" s="133">
        <v>0</v>
      </c>
      <c r="K50" s="133">
        <v>0</v>
      </c>
      <c r="L50" s="133">
        <v>0</v>
      </c>
      <c r="M50" s="133">
        <v>0</v>
      </c>
      <c r="N50" s="133">
        <v>0</v>
      </c>
      <c r="O50" s="133">
        <v>0</v>
      </c>
      <c r="P50" s="133">
        <v>1</v>
      </c>
      <c r="Q50" s="133">
        <v>7</v>
      </c>
      <c r="R50" s="133">
        <v>1</v>
      </c>
      <c r="S50" s="133">
        <v>1</v>
      </c>
      <c r="T50" s="133">
        <v>0</v>
      </c>
      <c r="U50" s="133">
        <v>0</v>
      </c>
      <c r="V50" s="133">
        <v>0</v>
      </c>
      <c r="W50" s="133">
        <v>0</v>
      </c>
      <c r="X50" s="289">
        <v>6</v>
      </c>
      <c r="Y50" s="289">
        <v>3</v>
      </c>
      <c r="Z50" s="133">
        <v>0</v>
      </c>
      <c r="AA50" s="133">
        <v>0</v>
      </c>
      <c r="AB50" s="133">
        <v>0</v>
      </c>
      <c r="AC50" s="133">
        <v>0</v>
      </c>
      <c r="AD50" s="133">
        <v>12</v>
      </c>
      <c r="AE50" s="133">
        <v>3</v>
      </c>
      <c r="AF50" s="133">
        <v>0</v>
      </c>
      <c r="AG50" s="133">
        <v>0</v>
      </c>
      <c r="AH50" s="133">
        <v>0</v>
      </c>
      <c r="AI50" s="133">
        <v>0</v>
      </c>
      <c r="AJ50" s="133">
        <v>0</v>
      </c>
      <c r="AK50" s="133">
        <v>0</v>
      </c>
      <c r="AL50" s="133">
        <v>0</v>
      </c>
      <c r="AM50" s="133">
        <v>0</v>
      </c>
      <c r="AN50" s="133">
        <v>0</v>
      </c>
      <c r="AO50" s="133">
        <v>0</v>
      </c>
      <c r="AP50" s="133">
        <v>0</v>
      </c>
      <c r="AQ50" s="133">
        <v>0</v>
      </c>
      <c r="AR50" s="133">
        <v>0</v>
      </c>
    </row>
    <row r="51" spans="1:44">
      <c r="A51" s="133" t="s">
        <v>1315</v>
      </c>
      <c r="B51" s="133" t="s">
        <v>1316</v>
      </c>
      <c r="C51" s="133" t="s">
        <v>749</v>
      </c>
      <c r="F51" s="133" t="s">
        <v>750</v>
      </c>
      <c r="G51" s="133" t="s">
        <v>750</v>
      </c>
      <c r="H51" s="133">
        <v>0</v>
      </c>
      <c r="I51" s="133">
        <v>0</v>
      </c>
      <c r="J51" s="133">
        <v>0</v>
      </c>
      <c r="K51" s="133">
        <v>0</v>
      </c>
      <c r="L51" s="133">
        <v>0</v>
      </c>
      <c r="M51" s="133">
        <v>0</v>
      </c>
      <c r="N51" s="133">
        <v>0</v>
      </c>
      <c r="O51" s="133">
        <v>0</v>
      </c>
      <c r="P51" s="133">
        <v>1</v>
      </c>
      <c r="Q51" s="133">
        <v>7</v>
      </c>
      <c r="R51" s="133">
        <v>1</v>
      </c>
      <c r="S51" s="133">
        <v>1</v>
      </c>
      <c r="T51" s="133">
        <v>0</v>
      </c>
      <c r="U51" s="133">
        <v>0</v>
      </c>
      <c r="V51" s="133">
        <v>0</v>
      </c>
      <c r="W51" s="133">
        <v>0</v>
      </c>
      <c r="X51" s="133">
        <v>0</v>
      </c>
      <c r="Y51" s="133">
        <v>0</v>
      </c>
      <c r="Z51" s="133">
        <v>0</v>
      </c>
      <c r="AA51" s="133">
        <v>0</v>
      </c>
      <c r="AB51" s="133">
        <v>0</v>
      </c>
      <c r="AC51" s="133">
        <v>0</v>
      </c>
      <c r="AD51" s="133">
        <v>15</v>
      </c>
      <c r="AE51" s="133">
        <v>18</v>
      </c>
      <c r="AF51" s="133">
        <v>0</v>
      </c>
      <c r="AG51" s="133">
        <v>0</v>
      </c>
      <c r="AH51" s="133">
        <v>0</v>
      </c>
      <c r="AI51" s="133">
        <v>0</v>
      </c>
      <c r="AJ51" s="133">
        <v>0</v>
      </c>
      <c r="AK51" s="133">
        <v>0</v>
      </c>
      <c r="AL51" s="133">
        <v>0</v>
      </c>
      <c r="AM51" s="133">
        <v>0</v>
      </c>
      <c r="AN51" s="133">
        <v>0</v>
      </c>
      <c r="AO51" s="133">
        <v>0</v>
      </c>
      <c r="AP51" s="133">
        <v>0</v>
      </c>
      <c r="AQ51" s="133">
        <v>0</v>
      </c>
      <c r="AR51" s="133">
        <v>0</v>
      </c>
    </row>
    <row r="52" spans="1:44">
      <c r="A52" s="133" t="s">
        <v>1315</v>
      </c>
      <c r="B52" s="133" t="s">
        <v>4452</v>
      </c>
      <c r="C52" s="133" t="s">
        <v>749</v>
      </c>
      <c r="F52" s="133" t="s">
        <v>750</v>
      </c>
      <c r="G52" s="133" t="s">
        <v>750</v>
      </c>
      <c r="H52" s="133">
        <v>0</v>
      </c>
      <c r="I52" s="133">
        <v>0</v>
      </c>
      <c r="J52" s="133">
        <v>0</v>
      </c>
      <c r="K52" s="133">
        <v>0</v>
      </c>
      <c r="L52" s="133" t="s">
        <v>791</v>
      </c>
      <c r="M52" s="133">
        <v>0</v>
      </c>
      <c r="N52" s="133">
        <v>0</v>
      </c>
      <c r="O52" s="133">
        <v>0</v>
      </c>
      <c r="P52" s="133">
        <v>0</v>
      </c>
      <c r="Q52" s="133">
        <v>0</v>
      </c>
      <c r="R52" s="133">
        <v>0</v>
      </c>
      <c r="S52" s="133">
        <v>0</v>
      </c>
      <c r="T52" s="133">
        <v>0</v>
      </c>
      <c r="U52" s="133">
        <v>0</v>
      </c>
      <c r="V52" s="133">
        <v>0</v>
      </c>
      <c r="W52" s="133">
        <v>0</v>
      </c>
      <c r="X52" s="133">
        <v>0</v>
      </c>
      <c r="Y52" s="133">
        <v>0</v>
      </c>
      <c r="Z52" s="133">
        <v>0</v>
      </c>
      <c r="AA52" s="133">
        <v>0</v>
      </c>
      <c r="AB52" s="133">
        <v>0</v>
      </c>
      <c r="AC52" s="133">
        <v>0</v>
      </c>
      <c r="AD52" s="133">
        <v>6</v>
      </c>
      <c r="AE52" s="133">
        <v>12</v>
      </c>
      <c r="AF52" s="133">
        <v>0</v>
      </c>
      <c r="AG52" s="133">
        <v>0</v>
      </c>
      <c r="AH52" s="133">
        <v>0</v>
      </c>
      <c r="AI52" s="133">
        <v>0</v>
      </c>
      <c r="AJ52" s="133">
        <v>0</v>
      </c>
      <c r="AK52" s="133">
        <v>0</v>
      </c>
      <c r="AL52" s="133">
        <v>0</v>
      </c>
      <c r="AM52" s="133">
        <v>0</v>
      </c>
      <c r="AN52" s="133">
        <v>0</v>
      </c>
      <c r="AO52" s="133">
        <v>0</v>
      </c>
      <c r="AP52" s="133">
        <v>0</v>
      </c>
      <c r="AQ52" s="133">
        <v>0</v>
      </c>
      <c r="AR52" s="133">
        <v>0</v>
      </c>
    </row>
    <row r="53" spans="1:44">
      <c r="A53" s="133" t="s">
        <v>1315</v>
      </c>
      <c r="B53" s="133" t="s">
        <v>1333</v>
      </c>
      <c r="C53" s="133" t="s">
        <v>749</v>
      </c>
      <c r="E53" s="291" t="s">
        <v>4474</v>
      </c>
      <c r="F53" s="133" t="s">
        <v>750</v>
      </c>
      <c r="G53" s="133" t="s">
        <v>750</v>
      </c>
      <c r="H53" s="133">
        <v>0</v>
      </c>
      <c r="I53" s="133">
        <v>0</v>
      </c>
      <c r="J53" s="133">
        <v>0</v>
      </c>
      <c r="K53" s="133">
        <v>0</v>
      </c>
      <c r="L53" s="133">
        <v>0</v>
      </c>
      <c r="M53" s="133">
        <v>0</v>
      </c>
      <c r="N53" s="133">
        <v>0</v>
      </c>
      <c r="O53" s="133">
        <v>0</v>
      </c>
      <c r="P53" s="133">
        <v>1</v>
      </c>
      <c r="Q53" s="133">
        <v>7</v>
      </c>
      <c r="R53" s="133">
        <v>1</v>
      </c>
      <c r="S53" s="133">
        <v>1</v>
      </c>
      <c r="T53" s="133">
        <v>0</v>
      </c>
      <c r="U53" s="133">
        <v>0</v>
      </c>
      <c r="V53" s="133">
        <v>0</v>
      </c>
      <c r="W53" s="133">
        <v>0</v>
      </c>
      <c r="X53" s="289">
        <v>6</v>
      </c>
      <c r="Y53" s="289">
        <v>3</v>
      </c>
      <c r="Z53" s="133">
        <v>0</v>
      </c>
      <c r="AA53" s="133">
        <v>0</v>
      </c>
      <c r="AB53" s="133">
        <v>0</v>
      </c>
      <c r="AC53" s="133">
        <v>0</v>
      </c>
      <c r="AD53" s="133">
        <v>15</v>
      </c>
      <c r="AE53" s="133">
        <v>3</v>
      </c>
      <c r="AF53" s="133">
        <v>0</v>
      </c>
      <c r="AG53" s="133">
        <v>0</v>
      </c>
      <c r="AH53" s="133">
        <v>0</v>
      </c>
      <c r="AI53" s="133">
        <v>0</v>
      </c>
      <c r="AJ53" s="133">
        <v>0</v>
      </c>
      <c r="AK53" s="133">
        <v>0</v>
      </c>
      <c r="AL53" s="133">
        <v>0</v>
      </c>
      <c r="AM53" s="133">
        <v>0</v>
      </c>
      <c r="AN53" s="133">
        <v>0</v>
      </c>
      <c r="AO53" s="133">
        <v>0</v>
      </c>
      <c r="AP53" s="133">
        <v>0</v>
      </c>
      <c r="AQ53" s="133">
        <v>0</v>
      </c>
      <c r="AR53" s="133">
        <v>0</v>
      </c>
    </row>
  </sheetData>
  <autoFilter ref="A3:AR53" xr:uid="{0CC89C22-0877-46D1-B7CE-3255582F106E}"/>
  <conditionalFormatting sqref="B1:B2 B5:B1048576">
    <cfRule type="duplicateValues" dxfId="35" priority="5"/>
  </conditionalFormatting>
  <conditionalFormatting sqref="B1:B1048576">
    <cfRule type="duplicateValues" dxfId="34" priority="1"/>
  </conditionalFormatting>
  <conditionalFormatting sqref="B3">
    <cfRule type="duplicateValues" dxfId="33" priority="3"/>
  </conditionalFormatting>
  <conditionalFormatting sqref="B4">
    <cfRule type="duplicateValues" dxfId="32" priority="4"/>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filterMode="1">
    <tabColor indexed="12"/>
  </sheetPr>
  <dimension ref="A1:V50"/>
  <sheetViews>
    <sheetView zoomScaleNormal="100" zoomScaleSheetLayoutView="145" workbookViewId="0">
      <pane xSplit="2" ySplit="1" topLeftCell="C2" activePane="bottomRight" state="frozen"/>
      <selection pane="topRight" activeCell="C1" sqref="C1"/>
      <selection pane="bottomLeft" activeCell="A2" sqref="A2"/>
      <selection pane="bottomRight" activeCell="B8" sqref="B8:B10"/>
    </sheetView>
  </sheetViews>
  <sheetFormatPr baseColWidth="10" defaultColWidth="9.1640625" defaultRowHeight="13"/>
  <cols>
    <col min="1" max="1" width="8.33203125" style="224" customWidth="1"/>
    <col min="2" max="2" width="15.1640625" style="225" bestFit="1" customWidth="1"/>
    <col min="3" max="3" width="53.33203125" style="226" customWidth="1"/>
    <col min="4" max="4" width="19.1640625" style="227" customWidth="1"/>
    <col min="5" max="5" width="11.33203125" style="228" customWidth="1"/>
    <col min="6" max="6" width="23.1640625" style="229" customWidth="1"/>
    <col min="7" max="7" width="13.33203125" style="229" customWidth="1"/>
    <col min="8" max="8" width="10.83203125" style="229" customWidth="1"/>
    <col min="9" max="9" width="10.5" style="229" customWidth="1"/>
    <col min="10" max="10" width="13.83203125" style="230" customWidth="1"/>
    <col min="11" max="11" width="22.83203125" style="231" customWidth="1"/>
    <col min="12" max="12" width="12.33203125" style="108" customWidth="1"/>
    <col min="13" max="13" width="43.1640625" style="144" customWidth="1"/>
    <col min="14" max="14" width="15.1640625" style="232" customWidth="1"/>
    <col min="15" max="15" width="20.5" style="144" customWidth="1"/>
    <col min="16" max="16" width="13.83203125" style="144" customWidth="1"/>
    <col min="17" max="17" width="11.1640625" style="144" customWidth="1"/>
    <col min="18" max="20" width="9.1640625" style="144"/>
    <col min="21" max="21" width="9.33203125" style="144" bestFit="1" customWidth="1"/>
    <col min="22" max="22" width="34.83203125" style="144" bestFit="1" customWidth="1"/>
    <col min="23" max="16384" width="9.1640625" style="15"/>
  </cols>
  <sheetData>
    <row r="1" spans="1:22" s="57" customFormat="1" ht="15">
      <c r="A1" s="69" t="s">
        <v>200</v>
      </c>
      <c r="B1" s="130" t="s">
        <v>137</v>
      </c>
      <c r="C1" s="55" t="s">
        <v>56</v>
      </c>
      <c r="D1" s="81" t="s">
        <v>198</v>
      </c>
      <c r="E1" s="68" t="s">
        <v>201</v>
      </c>
      <c r="F1" s="55" t="s">
        <v>250</v>
      </c>
      <c r="G1" s="56" t="s">
        <v>230</v>
      </c>
      <c r="H1" s="55" t="s">
        <v>228</v>
      </c>
      <c r="I1" s="55" t="s">
        <v>229</v>
      </c>
      <c r="J1" s="55" t="s">
        <v>129</v>
      </c>
      <c r="K1" s="71" t="s">
        <v>310</v>
      </c>
      <c r="L1" s="53" t="s">
        <v>220</v>
      </c>
      <c r="M1" s="221" t="s">
        <v>294</v>
      </c>
      <c r="N1" s="221" t="s">
        <v>295</v>
      </c>
      <c r="O1" s="53" t="s">
        <v>306</v>
      </c>
      <c r="P1" s="55" t="s">
        <v>540</v>
      </c>
      <c r="Q1" s="55" t="s">
        <v>313</v>
      </c>
      <c r="R1" s="222" t="s">
        <v>429</v>
      </c>
      <c r="S1" s="222" t="s">
        <v>408</v>
      </c>
      <c r="T1" s="222" t="s">
        <v>409</v>
      </c>
      <c r="U1" s="222" t="s">
        <v>418</v>
      </c>
      <c r="V1" s="223" t="s">
        <v>416</v>
      </c>
    </row>
    <row r="2" spans="1:22" hidden="1">
      <c r="A2" s="224">
        <v>50248</v>
      </c>
      <c r="B2" s="225" t="s">
        <v>748</v>
      </c>
      <c r="C2" s="226" t="s">
        <v>752</v>
      </c>
      <c r="D2" s="227" t="s">
        <v>753</v>
      </c>
      <c r="E2" s="228" t="s">
        <v>754</v>
      </c>
      <c r="F2" s="229" t="s">
        <v>755</v>
      </c>
      <c r="G2" s="229">
        <v>302720</v>
      </c>
      <c r="H2" s="229">
        <v>302</v>
      </c>
      <c r="I2" s="229">
        <v>720</v>
      </c>
      <c r="J2" s="230">
        <v>3</v>
      </c>
      <c r="K2" s="231">
        <v>1</v>
      </c>
      <c r="L2" s="108">
        <v>25066</v>
      </c>
      <c r="M2" s="144" t="s">
        <v>756</v>
      </c>
      <c r="N2" s="232" t="s">
        <v>747</v>
      </c>
      <c r="O2" s="144" t="s">
        <v>757</v>
      </c>
      <c r="Q2" s="290" t="s">
        <v>751</v>
      </c>
      <c r="V2" s="144" t="s">
        <v>758</v>
      </c>
    </row>
    <row r="3" spans="1:22" hidden="1">
      <c r="A3" s="224">
        <v>67471</v>
      </c>
      <c r="B3" s="225" t="s">
        <v>771</v>
      </c>
      <c r="C3" s="226" t="s">
        <v>752</v>
      </c>
      <c r="D3" s="227" t="s">
        <v>753</v>
      </c>
      <c r="E3" s="228" t="s">
        <v>754</v>
      </c>
      <c r="F3" s="229" t="s">
        <v>755</v>
      </c>
      <c r="G3" s="229">
        <v>302720</v>
      </c>
      <c r="H3" s="229">
        <v>302</v>
      </c>
      <c r="I3" s="229">
        <v>720</v>
      </c>
      <c r="J3" s="230">
        <v>3</v>
      </c>
      <c r="K3" s="231">
        <v>1</v>
      </c>
      <c r="L3" s="108">
        <v>25066</v>
      </c>
      <c r="M3" s="144" t="s">
        <v>756</v>
      </c>
      <c r="N3" s="232" t="s">
        <v>747</v>
      </c>
      <c r="O3" s="144" t="s">
        <v>757</v>
      </c>
      <c r="Q3" s="231" t="s">
        <v>751</v>
      </c>
      <c r="V3" s="144" t="s">
        <v>758</v>
      </c>
    </row>
    <row r="4" spans="1:22" hidden="1">
      <c r="A4" s="224">
        <v>50508</v>
      </c>
      <c r="B4" s="284" t="s">
        <v>779</v>
      </c>
      <c r="C4" s="226" t="s">
        <v>752</v>
      </c>
      <c r="D4" s="227" t="s">
        <v>753</v>
      </c>
      <c r="E4" s="228" t="s">
        <v>754</v>
      </c>
      <c r="F4" s="229" t="s">
        <v>755</v>
      </c>
      <c r="G4" s="229">
        <v>302720</v>
      </c>
      <c r="H4" s="229">
        <v>302</v>
      </c>
      <c r="I4" s="229">
        <v>720</v>
      </c>
      <c r="J4" s="230">
        <v>3</v>
      </c>
      <c r="K4" s="231">
        <v>1</v>
      </c>
      <c r="L4" s="108">
        <v>25066</v>
      </c>
      <c r="M4" s="144" t="s">
        <v>756</v>
      </c>
      <c r="N4" s="232" t="s">
        <v>747</v>
      </c>
      <c r="O4" s="144" t="s">
        <v>757</v>
      </c>
      <c r="Q4" s="231" t="s">
        <v>751</v>
      </c>
      <c r="V4" s="144" t="s">
        <v>758</v>
      </c>
    </row>
    <row r="5" spans="1:22" hidden="1">
      <c r="A5" s="224">
        <v>68314</v>
      </c>
      <c r="B5" s="225" t="s">
        <v>790</v>
      </c>
      <c r="C5" s="226" t="s">
        <v>794</v>
      </c>
      <c r="D5" s="227" t="s">
        <v>795</v>
      </c>
      <c r="E5" s="228" t="s">
        <v>791</v>
      </c>
      <c r="F5" s="229" t="s">
        <v>755</v>
      </c>
      <c r="G5" s="229">
        <v>302720</v>
      </c>
      <c r="H5" s="229">
        <v>302</v>
      </c>
      <c r="I5" s="229">
        <v>720</v>
      </c>
      <c r="J5" s="230">
        <v>3</v>
      </c>
      <c r="K5" s="231">
        <v>6</v>
      </c>
      <c r="L5" s="108">
        <v>25030</v>
      </c>
      <c r="M5" s="144" t="s">
        <v>756</v>
      </c>
      <c r="N5" s="232" t="s">
        <v>789</v>
      </c>
      <c r="O5" s="144" t="s">
        <v>757</v>
      </c>
      <c r="Q5" s="231" t="s">
        <v>793</v>
      </c>
      <c r="V5" s="144" t="s">
        <v>758</v>
      </c>
    </row>
    <row r="6" spans="1:22" hidden="1">
      <c r="A6" s="224">
        <v>51202</v>
      </c>
      <c r="B6" s="225" t="s">
        <v>836</v>
      </c>
      <c r="C6" s="226" t="s">
        <v>794</v>
      </c>
      <c r="D6" s="227" t="s">
        <v>795</v>
      </c>
      <c r="E6" s="228" t="s">
        <v>754</v>
      </c>
      <c r="F6" s="229" t="s">
        <v>755</v>
      </c>
      <c r="G6" s="229">
        <v>302720</v>
      </c>
      <c r="H6" s="229">
        <v>302</v>
      </c>
      <c r="I6" s="229">
        <v>720</v>
      </c>
      <c r="J6" s="230">
        <v>3</v>
      </c>
      <c r="K6" s="231">
        <v>6</v>
      </c>
      <c r="L6" s="108">
        <v>25030</v>
      </c>
      <c r="M6" s="144" t="s">
        <v>756</v>
      </c>
      <c r="N6" s="232" t="s">
        <v>789</v>
      </c>
      <c r="O6" s="144" t="s">
        <v>757</v>
      </c>
      <c r="Q6" s="231" t="s">
        <v>793</v>
      </c>
      <c r="V6" s="144" t="s">
        <v>758</v>
      </c>
    </row>
    <row r="7" spans="1:22" hidden="1">
      <c r="A7" s="224">
        <v>50512</v>
      </c>
      <c r="B7" s="284" t="s">
        <v>859</v>
      </c>
      <c r="C7" s="226" t="s">
        <v>794</v>
      </c>
      <c r="D7" s="227" t="s">
        <v>795</v>
      </c>
      <c r="E7" s="228" t="s">
        <v>754</v>
      </c>
      <c r="F7" s="229" t="s">
        <v>755</v>
      </c>
      <c r="G7" s="229">
        <v>302720</v>
      </c>
      <c r="H7" s="229">
        <v>302</v>
      </c>
      <c r="I7" s="229">
        <v>720</v>
      </c>
      <c r="J7" s="230">
        <v>3</v>
      </c>
      <c r="K7" s="231">
        <v>3</v>
      </c>
      <c r="L7" s="108">
        <v>25030</v>
      </c>
      <c r="M7" s="144" t="s">
        <v>756</v>
      </c>
      <c r="N7" s="232" t="s">
        <v>789</v>
      </c>
      <c r="O7" s="144" t="s">
        <v>757</v>
      </c>
      <c r="Q7" s="231" t="s">
        <v>793</v>
      </c>
      <c r="V7" s="144" t="s">
        <v>758</v>
      </c>
    </row>
    <row r="8" spans="1:22">
      <c r="A8" s="224">
        <v>50228</v>
      </c>
      <c r="B8" s="281" t="s">
        <v>869</v>
      </c>
      <c r="C8" s="226" t="s">
        <v>872</v>
      </c>
      <c r="D8" s="227" t="s">
        <v>795</v>
      </c>
      <c r="E8" s="228" t="s">
        <v>873</v>
      </c>
      <c r="F8" s="229" t="s">
        <v>755</v>
      </c>
      <c r="G8" s="229">
        <v>302720</v>
      </c>
      <c r="H8" s="229">
        <v>302</v>
      </c>
      <c r="I8" s="229">
        <v>720</v>
      </c>
      <c r="J8" s="230">
        <v>3</v>
      </c>
      <c r="K8" s="231">
        <v>6</v>
      </c>
      <c r="L8" s="108">
        <v>25030</v>
      </c>
      <c r="M8" s="144" t="s">
        <v>756</v>
      </c>
      <c r="N8" s="232" t="s">
        <v>868</v>
      </c>
      <c r="O8" s="144" t="s">
        <v>757</v>
      </c>
      <c r="Q8" s="231" t="s">
        <v>871</v>
      </c>
      <c r="V8" s="144" t="s">
        <v>758</v>
      </c>
    </row>
    <row r="9" spans="1:22">
      <c r="A9" s="224">
        <v>51253</v>
      </c>
      <c r="B9" s="225" t="s">
        <v>892</v>
      </c>
      <c r="C9" s="226" t="s">
        <v>872</v>
      </c>
      <c r="D9" s="227" t="s">
        <v>795</v>
      </c>
      <c r="E9" s="228" t="s">
        <v>754</v>
      </c>
      <c r="F9" s="229" t="s">
        <v>755</v>
      </c>
      <c r="G9" s="229">
        <v>302720</v>
      </c>
      <c r="H9" s="229">
        <v>302</v>
      </c>
      <c r="I9" s="229">
        <v>720</v>
      </c>
      <c r="J9" s="230">
        <v>3</v>
      </c>
      <c r="K9" s="231">
        <v>6</v>
      </c>
      <c r="L9" s="108">
        <v>25030</v>
      </c>
      <c r="M9" s="144" t="s">
        <v>756</v>
      </c>
      <c r="N9" s="232" t="s">
        <v>868</v>
      </c>
      <c r="O9" s="144" t="s">
        <v>757</v>
      </c>
      <c r="Q9" s="231" t="s">
        <v>871</v>
      </c>
      <c r="V9" s="144" t="s">
        <v>758</v>
      </c>
    </row>
    <row r="10" spans="1:22">
      <c r="A10" s="224">
        <v>50262</v>
      </c>
      <c r="B10" s="225" t="s">
        <v>906</v>
      </c>
      <c r="C10" s="226" t="s">
        <v>872</v>
      </c>
      <c r="D10" s="227" t="s">
        <v>795</v>
      </c>
      <c r="E10" s="228" t="s">
        <v>754</v>
      </c>
      <c r="F10" s="229" t="s">
        <v>755</v>
      </c>
      <c r="G10" s="229">
        <v>302720</v>
      </c>
      <c r="H10" s="229">
        <v>302</v>
      </c>
      <c r="I10" s="229">
        <v>720</v>
      </c>
      <c r="J10" s="230">
        <v>3</v>
      </c>
      <c r="K10" s="231">
        <v>3</v>
      </c>
      <c r="L10" s="108">
        <v>25030</v>
      </c>
      <c r="M10" s="144" t="s">
        <v>756</v>
      </c>
      <c r="N10" s="232" t="s">
        <v>868</v>
      </c>
      <c r="O10" s="144" t="s">
        <v>757</v>
      </c>
      <c r="Q10" s="231" t="s">
        <v>871</v>
      </c>
      <c r="V10" s="144" t="s">
        <v>758</v>
      </c>
    </row>
    <row r="11" spans="1:22" hidden="1">
      <c r="A11" s="224">
        <v>66134</v>
      </c>
      <c r="B11" s="281" t="s">
        <v>914</v>
      </c>
      <c r="C11" s="226" t="s">
        <v>916</v>
      </c>
      <c r="D11" s="227" t="s">
        <v>917</v>
      </c>
      <c r="E11" s="228" t="s">
        <v>754</v>
      </c>
      <c r="F11" s="229" t="s">
        <v>755</v>
      </c>
      <c r="G11" s="229">
        <v>302720</v>
      </c>
      <c r="H11" s="229">
        <v>302</v>
      </c>
      <c r="I11" s="229">
        <v>720</v>
      </c>
      <c r="J11" s="230">
        <v>3</v>
      </c>
      <c r="K11" s="231">
        <v>6</v>
      </c>
      <c r="L11" s="108">
        <v>25030</v>
      </c>
      <c r="M11" s="144" t="s">
        <v>756</v>
      </c>
      <c r="N11" s="232" t="s">
        <v>913</v>
      </c>
      <c r="O11" s="144" t="s">
        <v>757</v>
      </c>
      <c r="Q11" s="231" t="s">
        <v>915</v>
      </c>
      <c r="V11" s="144" t="s">
        <v>758</v>
      </c>
    </row>
    <row r="12" spans="1:22" hidden="1">
      <c r="A12" s="224">
        <v>68015</v>
      </c>
      <c r="B12" s="225" t="s">
        <v>932</v>
      </c>
      <c r="C12" s="226" t="s">
        <v>916</v>
      </c>
      <c r="D12" s="227" t="s">
        <v>917</v>
      </c>
      <c r="E12" s="228" t="s">
        <v>791</v>
      </c>
      <c r="F12" s="229" t="s">
        <v>755</v>
      </c>
      <c r="G12" s="229">
        <v>302720</v>
      </c>
      <c r="H12" s="229">
        <v>302</v>
      </c>
      <c r="I12" s="229">
        <v>720</v>
      </c>
      <c r="J12" s="230">
        <v>3</v>
      </c>
      <c r="K12" s="231">
        <v>6</v>
      </c>
      <c r="L12" s="108">
        <v>25030</v>
      </c>
      <c r="M12" s="144" t="s">
        <v>756</v>
      </c>
      <c r="N12" s="232" t="s">
        <v>913</v>
      </c>
      <c r="O12" s="144" t="s">
        <v>757</v>
      </c>
      <c r="Q12" s="231" t="s">
        <v>915</v>
      </c>
      <c r="V12" s="144" t="s">
        <v>758</v>
      </c>
    </row>
    <row r="13" spans="1:22" hidden="1">
      <c r="A13" s="224">
        <v>50513</v>
      </c>
      <c r="B13" s="225" t="s">
        <v>949</v>
      </c>
      <c r="C13" s="226" t="s">
        <v>916</v>
      </c>
      <c r="D13" s="227" t="s">
        <v>917</v>
      </c>
      <c r="E13" s="228" t="s">
        <v>754</v>
      </c>
      <c r="F13" s="229" t="s">
        <v>755</v>
      </c>
      <c r="G13" s="229">
        <v>302720</v>
      </c>
      <c r="H13" s="229">
        <v>302</v>
      </c>
      <c r="I13" s="229">
        <v>720</v>
      </c>
      <c r="J13" s="230">
        <v>3</v>
      </c>
      <c r="K13" s="231">
        <v>3</v>
      </c>
      <c r="L13" s="108">
        <v>25030</v>
      </c>
      <c r="M13" s="144" t="s">
        <v>756</v>
      </c>
      <c r="N13" s="232" t="s">
        <v>913</v>
      </c>
      <c r="O13" s="144" t="s">
        <v>757</v>
      </c>
      <c r="Q13" s="231" t="s">
        <v>915</v>
      </c>
      <c r="V13" s="144" t="s">
        <v>758</v>
      </c>
    </row>
    <row r="14" spans="1:22" hidden="1">
      <c r="A14" s="224">
        <v>51122</v>
      </c>
      <c r="B14" s="225" t="s">
        <v>957</v>
      </c>
      <c r="C14" s="226" t="s">
        <v>959</v>
      </c>
      <c r="D14" s="227" t="s">
        <v>753</v>
      </c>
      <c r="E14" s="228" t="s">
        <v>754</v>
      </c>
      <c r="F14" s="229" t="s">
        <v>755</v>
      </c>
      <c r="G14" s="229">
        <v>302720</v>
      </c>
      <c r="H14" s="229">
        <v>302</v>
      </c>
      <c r="I14" s="229">
        <v>720</v>
      </c>
      <c r="J14" s="230">
        <v>3</v>
      </c>
      <c r="K14" s="231">
        <v>9</v>
      </c>
      <c r="L14" s="108">
        <v>25066</v>
      </c>
      <c r="M14" s="144" t="s">
        <v>756</v>
      </c>
      <c r="N14" s="232" t="s">
        <v>956</v>
      </c>
      <c r="O14" s="144" t="s">
        <v>757</v>
      </c>
      <c r="Q14" s="231" t="s">
        <v>958</v>
      </c>
      <c r="V14" s="144" t="s">
        <v>758</v>
      </c>
    </row>
    <row r="15" spans="1:22" hidden="1">
      <c r="A15" s="224">
        <v>50263</v>
      </c>
      <c r="B15" s="284" t="s">
        <v>984</v>
      </c>
      <c r="C15" s="226" t="s">
        <v>959</v>
      </c>
      <c r="D15" s="227" t="s">
        <v>753</v>
      </c>
      <c r="E15" s="228" t="s">
        <v>754</v>
      </c>
      <c r="F15" s="229" t="s">
        <v>755</v>
      </c>
      <c r="G15" s="229">
        <v>302720</v>
      </c>
      <c r="H15" s="229">
        <v>302</v>
      </c>
      <c r="I15" s="229">
        <v>720</v>
      </c>
      <c r="J15" s="230">
        <v>3</v>
      </c>
      <c r="K15" s="231">
        <v>3</v>
      </c>
      <c r="L15" s="108">
        <v>25066</v>
      </c>
      <c r="M15" s="144" t="s">
        <v>756</v>
      </c>
      <c r="N15" s="232" t="s">
        <v>956</v>
      </c>
      <c r="O15" s="144" t="s">
        <v>757</v>
      </c>
      <c r="Q15" s="231" t="s">
        <v>958</v>
      </c>
      <c r="V15" s="144" t="s">
        <v>758</v>
      </c>
    </row>
    <row r="16" spans="1:22" hidden="1">
      <c r="A16" s="224">
        <v>50273</v>
      </c>
      <c r="B16" s="281" t="s">
        <v>990</v>
      </c>
      <c r="C16" s="226" t="s">
        <v>992</v>
      </c>
      <c r="D16" s="227" t="s">
        <v>753</v>
      </c>
      <c r="E16" s="228" t="s">
        <v>754</v>
      </c>
      <c r="F16" s="229" t="s">
        <v>755</v>
      </c>
      <c r="G16" s="229">
        <v>302720</v>
      </c>
      <c r="H16" s="229">
        <v>302</v>
      </c>
      <c r="I16" s="229">
        <v>720</v>
      </c>
      <c r="J16" s="230">
        <v>3</v>
      </c>
      <c r="K16" s="231">
        <v>9</v>
      </c>
      <c r="L16" s="108">
        <v>25066</v>
      </c>
      <c r="M16" s="144" t="s">
        <v>756</v>
      </c>
      <c r="N16" s="232" t="s">
        <v>989</v>
      </c>
      <c r="O16" s="144" t="s">
        <v>757</v>
      </c>
      <c r="Q16" s="231" t="s">
        <v>991</v>
      </c>
      <c r="V16" s="144" t="s">
        <v>758</v>
      </c>
    </row>
    <row r="17" spans="1:22" hidden="1">
      <c r="A17" s="224">
        <v>50269</v>
      </c>
      <c r="B17" s="225" t="s">
        <v>1012</v>
      </c>
      <c r="C17" s="226" t="s">
        <v>992</v>
      </c>
      <c r="D17" s="227" t="s">
        <v>753</v>
      </c>
      <c r="E17" s="228" t="s">
        <v>754</v>
      </c>
      <c r="F17" s="229" t="s">
        <v>755</v>
      </c>
      <c r="G17" s="229">
        <v>302720</v>
      </c>
      <c r="H17" s="229">
        <v>302</v>
      </c>
      <c r="I17" s="229">
        <v>720</v>
      </c>
      <c r="J17" s="230">
        <v>3</v>
      </c>
      <c r="K17" s="231">
        <v>3</v>
      </c>
      <c r="L17" s="108">
        <v>25066</v>
      </c>
      <c r="M17" s="144" t="s">
        <v>756</v>
      </c>
      <c r="N17" s="232" t="s">
        <v>989</v>
      </c>
      <c r="O17" s="144" t="s">
        <v>757</v>
      </c>
      <c r="Q17" s="231" t="s">
        <v>991</v>
      </c>
      <c r="V17" s="144" t="s">
        <v>758</v>
      </c>
    </row>
    <row r="18" spans="1:22" hidden="1">
      <c r="A18" s="224">
        <v>51055</v>
      </c>
      <c r="B18" s="281" t="s">
        <v>1020</v>
      </c>
      <c r="C18" s="226" t="s">
        <v>1022</v>
      </c>
      <c r="D18" s="227" t="s">
        <v>753</v>
      </c>
      <c r="E18" s="228" t="s">
        <v>754</v>
      </c>
      <c r="F18" s="229" t="s">
        <v>755</v>
      </c>
      <c r="G18" s="229">
        <v>302720</v>
      </c>
      <c r="H18" s="229">
        <v>302</v>
      </c>
      <c r="I18" s="229">
        <v>720</v>
      </c>
      <c r="J18" s="230">
        <v>3</v>
      </c>
      <c r="K18" s="231">
        <v>9</v>
      </c>
      <c r="L18" s="108">
        <v>25040</v>
      </c>
      <c r="M18" s="144" t="s">
        <v>756</v>
      </c>
      <c r="N18" s="232" t="s">
        <v>1019</v>
      </c>
      <c r="O18" s="144" t="s">
        <v>757</v>
      </c>
      <c r="Q18" s="231" t="s">
        <v>1021</v>
      </c>
      <c r="V18" s="144" t="s">
        <v>758</v>
      </c>
    </row>
    <row r="19" spans="1:22" hidden="1">
      <c r="A19" s="224">
        <v>50274</v>
      </c>
      <c r="B19" s="225" t="s">
        <v>1039</v>
      </c>
      <c r="C19" s="226" t="s">
        <v>1022</v>
      </c>
      <c r="D19" s="227" t="s">
        <v>753</v>
      </c>
      <c r="E19" s="228" t="s">
        <v>754</v>
      </c>
      <c r="F19" s="229" t="s">
        <v>755</v>
      </c>
      <c r="G19" s="229">
        <v>302720</v>
      </c>
      <c r="H19" s="229">
        <v>302</v>
      </c>
      <c r="I19" s="229">
        <v>720</v>
      </c>
      <c r="J19" s="230">
        <v>3</v>
      </c>
      <c r="K19" s="231">
        <v>3</v>
      </c>
      <c r="L19" s="108">
        <v>25040</v>
      </c>
      <c r="M19" s="144" t="s">
        <v>756</v>
      </c>
      <c r="N19" s="232" t="s">
        <v>1019</v>
      </c>
      <c r="O19" s="144" t="s">
        <v>757</v>
      </c>
      <c r="Q19" s="231" t="s">
        <v>1021</v>
      </c>
      <c r="V19" s="144" t="s">
        <v>758</v>
      </c>
    </row>
    <row r="20" spans="1:22" hidden="1">
      <c r="A20" s="224">
        <v>65949</v>
      </c>
      <c r="B20" s="281" t="s">
        <v>1045</v>
      </c>
      <c r="C20" s="226" t="s">
        <v>1047</v>
      </c>
      <c r="D20" s="227" t="s">
        <v>753</v>
      </c>
      <c r="E20" s="228" t="s">
        <v>754</v>
      </c>
      <c r="F20" s="229" t="s">
        <v>755</v>
      </c>
      <c r="G20" s="229">
        <v>302720</v>
      </c>
      <c r="H20" s="229">
        <v>302</v>
      </c>
      <c r="I20" s="229">
        <v>720</v>
      </c>
      <c r="J20" s="230">
        <v>3</v>
      </c>
      <c r="K20" s="231">
        <v>6</v>
      </c>
      <c r="L20" s="108">
        <v>25040</v>
      </c>
      <c r="M20" s="144" t="s">
        <v>756</v>
      </c>
      <c r="N20" s="232" t="s">
        <v>1044</v>
      </c>
      <c r="O20" s="144" t="s">
        <v>757</v>
      </c>
      <c r="Q20" s="231" t="s">
        <v>1046</v>
      </c>
      <c r="V20" s="144" t="s">
        <v>758</v>
      </c>
    </row>
    <row r="21" spans="1:22" hidden="1">
      <c r="A21" s="224">
        <v>50275</v>
      </c>
      <c r="B21" s="225" t="s">
        <v>1058</v>
      </c>
      <c r="C21" s="226" t="s">
        <v>1047</v>
      </c>
      <c r="D21" s="227" t="s">
        <v>753</v>
      </c>
      <c r="E21" s="228" t="s">
        <v>754</v>
      </c>
      <c r="F21" s="229" t="s">
        <v>755</v>
      </c>
      <c r="G21" s="229">
        <v>302720</v>
      </c>
      <c r="H21" s="229">
        <v>302</v>
      </c>
      <c r="I21" s="229">
        <v>720</v>
      </c>
      <c r="J21" s="230">
        <v>3</v>
      </c>
      <c r="K21" s="231">
        <v>3</v>
      </c>
      <c r="L21" s="108">
        <v>25040</v>
      </c>
      <c r="M21" s="144" t="s">
        <v>756</v>
      </c>
      <c r="N21" s="232" t="s">
        <v>1044</v>
      </c>
      <c r="O21" s="144" t="s">
        <v>757</v>
      </c>
      <c r="Q21" s="231" t="s">
        <v>1046</v>
      </c>
      <c r="V21" s="144" t="s">
        <v>758</v>
      </c>
    </row>
    <row r="22" spans="1:22" hidden="1">
      <c r="A22" s="224">
        <v>65889</v>
      </c>
      <c r="B22" s="225" t="s">
        <v>1064</v>
      </c>
      <c r="C22" s="226" t="s">
        <v>1066</v>
      </c>
      <c r="D22" s="227" t="s">
        <v>753</v>
      </c>
      <c r="E22" s="228" t="s">
        <v>754</v>
      </c>
      <c r="F22" s="229" t="s">
        <v>755</v>
      </c>
      <c r="G22" s="229">
        <v>302720</v>
      </c>
      <c r="H22" s="229">
        <v>302</v>
      </c>
      <c r="I22" s="229">
        <v>720</v>
      </c>
      <c r="J22" s="230">
        <v>3</v>
      </c>
      <c r="K22" s="231">
        <v>5</v>
      </c>
      <c r="L22" s="108">
        <v>25066</v>
      </c>
      <c r="M22" s="144" t="s">
        <v>756</v>
      </c>
      <c r="N22" s="232" t="s">
        <v>1063</v>
      </c>
      <c r="O22" s="144" t="s">
        <v>757</v>
      </c>
      <c r="Q22" s="231" t="s">
        <v>1065</v>
      </c>
      <c r="V22" s="144" t="s">
        <v>758</v>
      </c>
    </row>
    <row r="23" spans="1:22" hidden="1">
      <c r="A23" s="224">
        <v>50620</v>
      </c>
      <c r="B23" s="225" t="s">
        <v>1076</v>
      </c>
      <c r="C23" s="226" t="s">
        <v>1066</v>
      </c>
      <c r="D23" s="227" t="s">
        <v>753</v>
      </c>
      <c r="E23" s="228" t="s">
        <v>791</v>
      </c>
      <c r="F23" s="229" t="s">
        <v>755</v>
      </c>
      <c r="G23" s="229">
        <v>302720</v>
      </c>
      <c r="H23" s="229">
        <v>302</v>
      </c>
      <c r="I23" s="229">
        <v>720</v>
      </c>
      <c r="J23" s="230">
        <v>3</v>
      </c>
      <c r="K23" s="231">
        <v>3</v>
      </c>
      <c r="L23" s="108">
        <v>25066</v>
      </c>
      <c r="M23" s="144" t="s">
        <v>756</v>
      </c>
      <c r="N23" s="232" t="s">
        <v>1063</v>
      </c>
      <c r="O23" s="144" t="s">
        <v>757</v>
      </c>
      <c r="Q23" s="231" t="s">
        <v>1065</v>
      </c>
      <c r="V23" s="144" t="s">
        <v>758</v>
      </c>
    </row>
    <row r="24" spans="1:22" hidden="1">
      <c r="A24" s="224">
        <v>50615</v>
      </c>
      <c r="B24" s="225" t="s">
        <v>1100</v>
      </c>
      <c r="C24" s="226" t="s">
        <v>1066</v>
      </c>
      <c r="D24" s="227" t="s">
        <v>753</v>
      </c>
      <c r="E24" s="228" t="s">
        <v>791</v>
      </c>
      <c r="F24" s="229" t="s">
        <v>755</v>
      </c>
      <c r="G24" s="229">
        <v>302720</v>
      </c>
      <c r="H24" s="229">
        <v>302</v>
      </c>
      <c r="I24" s="229">
        <v>720</v>
      </c>
      <c r="J24" s="230">
        <v>3</v>
      </c>
      <c r="K24" s="231">
        <v>5</v>
      </c>
      <c r="L24" s="108">
        <v>25066</v>
      </c>
      <c r="M24" s="144" t="s">
        <v>756</v>
      </c>
      <c r="N24" s="232" t="s">
        <v>1063</v>
      </c>
      <c r="O24" s="144" t="s">
        <v>757</v>
      </c>
      <c r="Q24" s="231" t="s">
        <v>1065</v>
      </c>
      <c r="V24" s="144" t="s">
        <v>758</v>
      </c>
    </row>
    <row r="25" spans="1:22" hidden="1">
      <c r="A25" s="224">
        <v>51153</v>
      </c>
      <c r="B25" s="225" t="s">
        <v>1113</v>
      </c>
      <c r="C25" s="226" t="s">
        <v>1066</v>
      </c>
      <c r="D25" s="227" t="s">
        <v>753</v>
      </c>
      <c r="E25" s="228" t="s">
        <v>873</v>
      </c>
      <c r="F25" s="229" t="s">
        <v>755</v>
      </c>
      <c r="G25" s="229">
        <v>302720</v>
      </c>
      <c r="H25" s="229">
        <v>302</v>
      </c>
      <c r="I25" s="229">
        <v>720</v>
      </c>
      <c r="J25" s="230">
        <v>3</v>
      </c>
      <c r="K25" s="231">
        <v>9</v>
      </c>
      <c r="L25" s="108">
        <v>25066</v>
      </c>
      <c r="M25" s="144" t="s">
        <v>756</v>
      </c>
      <c r="N25" s="232" t="s">
        <v>1063</v>
      </c>
      <c r="O25" s="144" t="s">
        <v>757</v>
      </c>
      <c r="Q25" s="231" t="s">
        <v>1065</v>
      </c>
      <c r="V25" s="144" t="s">
        <v>758</v>
      </c>
    </row>
    <row r="26" spans="1:22" hidden="1">
      <c r="A26" s="224">
        <v>67403</v>
      </c>
      <c r="B26" s="225" t="s">
        <v>1136</v>
      </c>
      <c r="C26" s="226" t="s">
        <v>1066</v>
      </c>
      <c r="D26" s="227" t="s">
        <v>753</v>
      </c>
      <c r="E26" s="228" t="s">
        <v>791</v>
      </c>
      <c r="F26" s="229" t="s">
        <v>755</v>
      </c>
      <c r="G26" s="229">
        <v>302720</v>
      </c>
      <c r="H26" s="229">
        <v>302</v>
      </c>
      <c r="I26" s="229">
        <v>720</v>
      </c>
      <c r="J26" s="230">
        <v>3</v>
      </c>
      <c r="K26" s="231">
        <v>6</v>
      </c>
      <c r="L26" s="108">
        <v>25066</v>
      </c>
      <c r="M26" s="144" t="s">
        <v>756</v>
      </c>
      <c r="N26" s="232" t="s">
        <v>1063</v>
      </c>
      <c r="O26" s="144" t="s">
        <v>757</v>
      </c>
      <c r="Q26" s="231" t="s">
        <v>1065</v>
      </c>
      <c r="V26" s="144" t="s">
        <v>758</v>
      </c>
    </row>
    <row r="27" spans="1:22" hidden="1">
      <c r="A27" s="224">
        <v>50277</v>
      </c>
      <c r="B27" s="225" t="s">
        <v>1151</v>
      </c>
      <c r="C27" s="226" t="s">
        <v>1066</v>
      </c>
      <c r="D27" s="227" t="s">
        <v>753</v>
      </c>
      <c r="E27" s="228" t="s">
        <v>754</v>
      </c>
      <c r="F27" s="229" t="s">
        <v>755</v>
      </c>
      <c r="G27" s="229">
        <v>302720</v>
      </c>
      <c r="H27" s="229">
        <v>302</v>
      </c>
      <c r="I27" s="229">
        <v>720</v>
      </c>
      <c r="J27" s="230">
        <v>3</v>
      </c>
      <c r="K27" s="231">
        <v>3</v>
      </c>
      <c r="L27" s="108">
        <v>25066</v>
      </c>
      <c r="M27" s="144" t="s">
        <v>756</v>
      </c>
      <c r="N27" s="232" t="s">
        <v>1063</v>
      </c>
      <c r="O27" s="144" t="s">
        <v>757</v>
      </c>
      <c r="Q27" s="231" t="s">
        <v>1065</v>
      </c>
      <c r="V27" s="144" t="s">
        <v>758</v>
      </c>
    </row>
    <row r="28" spans="1:22" hidden="1">
      <c r="A28" s="224">
        <v>52062</v>
      </c>
      <c r="B28" s="281" t="s">
        <v>1160</v>
      </c>
      <c r="C28" s="226" t="s">
        <v>1162</v>
      </c>
      <c r="D28" s="227" t="s">
        <v>753</v>
      </c>
      <c r="E28" s="228" t="s">
        <v>754</v>
      </c>
      <c r="F28" s="229" t="s">
        <v>755</v>
      </c>
      <c r="G28" s="229">
        <v>302720</v>
      </c>
      <c r="H28" s="229">
        <v>302</v>
      </c>
      <c r="I28" s="229">
        <v>720</v>
      </c>
      <c r="J28" s="230">
        <v>3</v>
      </c>
      <c r="K28" s="231">
        <v>6</v>
      </c>
      <c r="L28" s="108">
        <v>25100</v>
      </c>
      <c r="M28" s="144" t="s">
        <v>756</v>
      </c>
      <c r="N28" s="232" t="s">
        <v>1159</v>
      </c>
      <c r="O28" s="144" t="s">
        <v>757</v>
      </c>
      <c r="Q28" s="231" t="s">
        <v>1161</v>
      </c>
      <c r="V28" s="144" t="s">
        <v>758</v>
      </c>
    </row>
    <row r="29" spans="1:22" hidden="1">
      <c r="A29" s="224">
        <v>50278</v>
      </c>
      <c r="B29" s="225" t="s">
        <v>1169</v>
      </c>
      <c r="C29" s="226" t="s">
        <v>1162</v>
      </c>
      <c r="D29" s="227" t="s">
        <v>753</v>
      </c>
      <c r="E29" s="228" t="s">
        <v>754</v>
      </c>
      <c r="F29" s="229" t="s">
        <v>755</v>
      </c>
      <c r="G29" s="229">
        <v>302720</v>
      </c>
      <c r="H29" s="229">
        <v>302</v>
      </c>
      <c r="I29" s="229">
        <v>720</v>
      </c>
      <c r="J29" s="230">
        <v>3</v>
      </c>
      <c r="K29" s="231">
        <v>3</v>
      </c>
      <c r="L29" s="108">
        <v>25100</v>
      </c>
      <c r="M29" s="144" t="s">
        <v>756</v>
      </c>
      <c r="N29" s="232" t="s">
        <v>1159</v>
      </c>
      <c r="O29" s="144" t="s">
        <v>757</v>
      </c>
      <c r="Q29" s="231" t="s">
        <v>1161</v>
      </c>
      <c r="V29" s="144" t="s">
        <v>758</v>
      </c>
    </row>
    <row r="30" spans="1:22" hidden="1">
      <c r="A30" s="224">
        <v>50231</v>
      </c>
      <c r="B30" s="281" t="s">
        <v>1176</v>
      </c>
      <c r="C30" s="226" t="s">
        <v>1179</v>
      </c>
      <c r="D30" s="227" t="s">
        <v>795</v>
      </c>
      <c r="E30" s="228" t="s">
        <v>791</v>
      </c>
      <c r="F30" s="229" t="s">
        <v>755</v>
      </c>
      <c r="G30" s="229">
        <v>302720</v>
      </c>
      <c r="H30" s="229">
        <v>302</v>
      </c>
      <c r="I30" s="229">
        <v>720</v>
      </c>
      <c r="J30" s="230">
        <v>3</v>
      </c>
      <c r="K30" s="231">
        <v>7</v>
      </c>
      <c r="L30" s="108">
        <v>25020</v>
      </c>
      <c r="M30" s="144" t="s">
        <v>756</v>
      </c>
      <c r="N30" s="232" t="s">
        <v>1175</v>
      </c>
      <c r="O30" s="144" t="s">
        <v>757</v>
      </c>
      <c r="Q30" s="231" t="s">
        <v>1177</v>
      </c>
      <c r="V30" s="144" t="s">
        <v>758</v>
      </c>
    </row>
    <row r="31" spans="1:22" hidden="1">
      <c r="A31" s="224">
        <v>50938</v>
      </c>
      <c r="B31" s="225" t="s">
        <v>1207</v>
      </c>
      <c r="C31" s="226" t="s">
        <v>1179</v>
      </c>
      <c r="D31" s="227" t="s">
        <v>795</v>
      </c>
      <c r="E31" s="228" t="s">
        <v>754</v>
      </c>
      <c r="F31" s="229" t="s">
        <v>755</v>
      </c>
      <c r="G31" s="229">
        <v>302720</v>
      </c>
      <c r="H31" s="229">
        <v>302</v>
      </c>
      <c r="I31" s="229">
        <v>720</v>
      </c>
      <c r="J31" s="230">
        <v>3</v>
      </c>
      <c r="K31" s="231">
        <v>6</v>
      </c>
      <c r="L31" s="108">
        <v>25020</v>
      </c>
      <c r="M31" s="144" t="s">
        <v>756</v>
      </c>
      <c r="N31" s="232" t="s">
        <v>1175</v>
      </c>
      <c r="O31" s="144" t="s">
        <v>757</v>
      </c>
      <c r="Q31" s="231" t="s">
        <v>1177</v>
      </c>
      <c r="V31" s="144" t="s">
        <v>758</v>
      </c>
    </row>
    <row r="32" spans="1:22" hidden="1">
      <c r="A32" s="224">
        <v>50518</v>
      </c>
      <c r="B32" s="225" t="s">
        <v>1218</v>
      </c>
      <c r="C32" s="226" t="s">
        <v>1179</v>
      </c>
      <c r="D32" s="227" t="s">
        <v>795</v>
      </c>
      <c r="E32" s="228" t="s">
        <v>754</v>
      </c>
      <c r="F32" s="229" t="s">
        <v>755</v>
      </c>
      <c r="G32" s="229">
        <v>302720</v>
      </c>
      <c r="H32" s="229">
        <v>302</v>
      </c>
      <c r="I32" s="229">
        <v>720</v>
      </c>
      <c r="J32" s="230">
        <v>3</v>
      </c>
      <c r="K32" s="231">
        <v>2</v>
      </c>
      <c r="L32" s="108">
        <v>25020</v>
      </c>
      <c r="M32" s="144" t="s">
        <v>756</v>
      </c>
      <c r="N32" s="232" t="s">
        <v>1175</v>
      </c>
      <c r="O32" s="144" t="s">
        <v>757</v>
      </c>
      <c r="Q32" s="231" t="s">
        <v>1177</v>
      </c>
      <c r="V32" s="144" t="s">
        <v>758</v>
      </c>
    </row>
    <row r="33" spans="1:22" hidden="1">
      <c r="A33" s="224">
        <v>67816</v>
      </c>
      <c r="B33" s="281" t="s">
        <v>1226</v>
      </c>
      <c r="C33" s="226" t="s">
        <v>1229</v>
      </c>
      <c r="D33" s="227" t="s">
        <v>753</v>
      </c>
      <c r="E33" s="228" t="s">
        <v>1230</v>
      </c>
      <c r="F33" s="229" t="s">
        <v>755</v>
      </c>
      <c r="G33" s="229">
        <v>302720</v>
      </c>
      <c r="H33" s="229">
        <v>302</v>
      </c>
      <c r="I33" s="229">
        <v>720</v>
      </c>
      <c r="J33" s="230">
        <v>3</v>
      </c>
      <c r="K33" s="231">
        <v>3</v>
      </c>
      <c r="L33" s="108">
        <v>25090</v>
      </c>
      <c r="M33" s="144" t="s">
        <v>756</v>
      </c>
      <c r="N33" s="232" t="s">
        <v>1225</v>
      </c>
      <c r="O33" s="144" t="s">
        <v>757</v>
      </c>
      <c r="Q33" s="231" t="s">
        <v>1228</v>
      </c>
      <c r="V33" s="144" t="s">
        <v>758</v>
      </c>
    </row>
    <row r="34" spans="1:22" hidden="1">
      <c r="A34" s="224">
        <v>50283</v>
      </c>
      <c r="B34" s="225" t="s">
        <v>1236</v>
      </c>
      <c r="C34" s="226" t="s">
        <v>1229</v>
      </c>
      <c r="D34" s="227" t="s">
        <v>753</v>
      </c>
      <c r="E34" s="228" t="s">
        <v>754</v>
      </c>
      <c r="F34" s="229" t="s">
        <v>755</v>
      </c>
      <c r="G34" s="229">
        <v>302720</v>
      </c>
      <c r="H34" s="229">
        <v>302</v>
      </c>
      <c r="I34" s="229">
        <v>720</v>
      </c>
      <c r="J34" s="230">
        <v>3</v>
      </c>
      <c r="K34" s="231">
        <v>3</v>
      </c>
      <c r="L34" s="108">
        <v>25090</v>
      </c>
      <c r="M34" s="144" t="s">
        <v>756</v>
      </c>
      <c r="N34" s="232" t="s">
        <v>1225</v>
      </c>
      <c r="O34" s="144" t="s">
        <v>757</v>
      </c>
      <c r="Q34" s="231" t="s">
        <v>1228</v>
      </c>
      <c r="V34" s="144" t="s">
        <v>758</v>
      </c>
    </row>
    <row r="35" spans="1:22" hidden="1">
      <c r="A35" s="224">
        <v>66498</v>
      </c>
      <c r="B35" s="281" t="s">
        <v>1242</v>
      </c>
      <c r="C35" s="226" t="s">
        <v>1244</v>
      </c>
      <c r="D35" s="227" t="s">
        <v>753</v>
      </c>
      <c r="E35" s="228" t="s">
        <v>754</v>
      </c>
      <c r="F35" s="229" t="s">
        <v>755</v>
      </c>
      <c r="G35" s="229">
        <v>302720</v>
      </c>
      <c r="H35" s="229">
        <v>302</v>
      </c>
      <c r="I35" s="229">
        <v>720</v>
      </c>
      <c r="J35" s="230">
        <v>3</v>
      </c>
      <c r="K35" s="231">
        <v>9</v>
      </c>
      <c r="L35" s="108">
        <v>25066</v>
      </c>
      <c r="M35" s="144" t="s">
        <v>756</v>
      </c>
      <c r="N35" s="232" t="s">
        <v>1241</v>
      </c>
      <c r="O35" s="144" t="s">
        <v>757</v>
      </c>
      <c r="Q35" s="231" t="s">
        <v>1243</v>
      </c>
      <c r="V35" s="144" t="s">
        <v>758</v>
      </c>
    </row>
    <row r="36" spans="1:22" hidden="1">
      <c r="A36" s="224">
        <v>50519</v>
      </c>
      <c r="B36" s="225" t="s">
        <v>1260</v>
      </c>
      <c r="C36" s="226" t="s">
        <v>1244</v>
      </c>
      <c r="D36" s="227" t="s">
        <v>753</v>
      </c>
      <c r="E36" s="228" t="s">
        <v>754</v>
      </c>
      <c r="F36" s="229" t="s">
        <v>755</v>
      </c>
      <c r="G36" s="229">
        <v>302720</v>
      </c>
      <c r="H36" s="229">
        <v>302</v>
      </c>
      <c r="I36" s="229">
        <v>720</v>
      </c>
      <c r="J36" s="230">
        <v>3</v>
      </c>
      <c r="K36" s="231">
        <v>2</v>
      </c>
      <c r="L36" s="108">
        <v>25066</v>
      </c>
      <c r="M36" s="144" t="s">
        <v>756</v>
      </c>
      <c r="N36" s="232" t="s">
        <v>1241</v>
      </c>
      <c r="O36" s="144" t="s">
        <v>757</v>
      </c>
      <c r="Q36" s="231" t="s">
        <v>1243</v>
      </c>
      <c r="V36" s="144" t="s">
        <v>758</v>
      </c>
    </row>
    <row r="37" spans="1:22" hidden="1">
      <c r="A37" s="224">
        <v>50517</v>
      </c>
      <c r="B37" s="281" t="s">
        <v>1266</v>
      </c>
      <c r="C37" s="226" t="s">
        <v>1268</v>
      </c>
      <c r="D37" s="227" t="s">
        <v>753</v>
      </c>
      <c r="E37" s="228" t="s">
        <v>754</v>
      </c>
      <c r="F37" s="229" t="s">
        <v>755</v>
      </c>
      <c r="G37" s="229">
        <v>302720</v>
      </c>
      <c r="H37" s="229">
        <v>302</v>
      </c>
      <c r="I37" s="229">
        <v>720</v>
      </c>
      <c r="J37" s="230">
        <v>3</v>
      </c>
      <c r="K37" s="231">
        <v>6</v>
      </c>
      <c r="L37" s="108">
        <v>25090</v>
      </c>
      <c r="M37" s="144" t="s">
        <v>756</v>
      </c>
      <c r="N37" s="232" t="s">
        <v>1265</v>
      </c>
      <c r="O37" s="144" t="s">
        <v>757</v>
      </c>
      <c r="Q37" s="231" t="s">
        <v>1267</v>
      </c>
      <c r="V37" s="144" t="s">
        <v>758</v>
      </c>
    </row>
    <row r="38" spans="1:22" hidden="1">
      <c r="A38" s="224">
        <v>50521</v>
      </c>
      <c r="B38" s="225" t="s">
        <v>1277</v>
      </c>
      <c r="C38" s="226" t="s">
        <v>1268</v>
      </c>
      <c r="D38" s="227" t="s">
        <v>753</v>
      </c>
      <c r="E38" s="228" t="s">
        <v>754</v>
      </c>
      <c r="F38" s="229" t="s">
        <v>755</v>
      </c>
      <c r="G38" s="229">
        <v>302720</v>
      </c>
      <c r="H38" s="229">
        <v>302</v>
      </c>
      <c r="I38" s="229">
        <v>720</v>
      </c>
      <c r="J38" s="230">
        <v>3</v>
      </c>
      <c r="K38" s="231">
        <v>3</v>
      </c>
      <c r="L38" s="108">
        <v>25090</v>
      </c>
      <c r="M38" s="144" t="s">
        <v>756</v>
      </c>
      <c r="N38" s="232" t="s">
        <v>1265</v>
      </c>
      <c r="O38" s="144" t="s">
        <v>757</v>
      </c>
      <c r="Q38" s="231" t="s">
        <v>1267</v>
      </c>
      <c r="V38" s="144" t="s">
        <v>758</v>
      </c>
    </row>
    <row r="39" spans="1:22" hidden="1">
      <c r="A39" s="224">
        <v>50522</v>
      </c>
      <c r="B39" s="225" t="s">
        <v>1283</v>
      </c>
      <c r="C39" s="226" t="s">
        <v>1285</v>
      </c>
      <c r="D39" s="227" t="s">
        <v>1286</v>
      </c>
      <c r="E39" s="228" t="s">
        <v>754</v>
      </c>
      <c r="F39" s="229" t="s">
        <v>755</v>
      </c>
      <c r="G39" s="229">
        <v>302720</v>
      </c>
      <c r="H39" s="229">
        <v>302</v>
      </c>
      <c r="I39" s="229">
        <v>720</v>
      </c>
      <c r="J39" s="230">
        <v>3</v>
      </c>
      <c r="K39" s="231">
        <v>1</v>
      </c>
      <c r="L39" s="108">
        <v>25090</v>
      </c>
      <c r="M39" s="144" t="s">
        <v>756</v>
      </c>
      <c r="N39" s="232" t="s">
        <v>1282</v>
      </c>
      <c r="O39" s="144" t="s">
        <v>757</v>
      </c>
      <c r="Q39" s="231" t="s">
        <v>1284</v>
      </c>
      <c r="V39" s="144" t="s">
        <v>758</v>
      </c>
    </row>
    <row r="40" spans="1:22" hidden="1">
      <c r="A40" s="224">
        <v>50306</v>
      </c>
      <c r="B40" s="281" t="s">
        <v>1290</v>
      </c>
      <c r="C40" s="226" t="s">
        <v>1292</v>
      </c>
      <c r="D40" s="227" t="s">
        <v>753</v>
      </c>
      <c r="E40" s="228" t="s">
        <v>754</v>
      </c>
      <c r="F40" s="229" t="s">
        <v>755</v>
      </c>
      <c r="G40" s="229">
        <v>302720</v>
      </c>
      <c r="H40" s="229">
        <v>302</v>
      </c>
      <c r="I40" s="229">
        <v>720</v>
      </c>
      <c r="J40" s="230">
        <v>3</v>
      </c>
      <c r="K40" s="231">
        <v>9</v>
      </c>
      <c r="L40" s="108">
        <v>25066</v>
      </c>
      <c r="M40" s="144" t="s">
        <v>756</v>
      </c>
      <c r="N40" s="232" t="s">
        <v>1289</v>
      </c>
      <c r="O40" s="144" t="s">
        <v>757</v>
      </c>
      <c r="Q40" s="231" t="s">
        <v>1291</v>
      </c>
      <c r="V40" s="144" t="s">
        <v>758</v>
      </c>
    </row>
    <row r="41" spans="1:22" hidden="1">
      <c r="A41" s="224">
        <v>50523</v>
      </c>
      <c r="B41" s="225" t="s">
        <v>1309</v>
      </c>
      <c r="C41" s="226" t="s">
        <v>1292</v>
      </c>
      <c r="D41" s="227" t="s">
        <v>753</v>
      </c>
      <c r="E41" s="228" t="s">
        <v>754</v>
      </c>
      <c r="F41" s="229" t="s">
        <v>755</v>
      </c>
      <c r="G41" s="229">
        <v>302720</v>
      </c>
      <c r="H41" s="229">
        <v>302</v>
      </c>
      <c r="I41" s="229">
        <v>720</v>
      </c>
      <c r="J41" s="230">
        <v>3</v>
      </c>
      <c r="K41" s="231">
        <v>3</v>
      </c>
      <c r="L41" s="108">
        <v>25066</v>
      </c>
      <c r="M41" s="144" t="s">
        <v>756</v>
      </c>
      <c r="N41" s="232" t="s">
        <v>1289</v>
      </c>
      <c r="O41" s="144" t="s">
        <v>757</v>
      </c>
      <c r="Q41" s="231" t="s">
        <v>1291</v>
      </c>
      <c r="V41" s="144" t="s">
        <v>758</v>
      </c>
    </row>
    <row r="42" spans="1:22" hidden="1">
      <c r="A42" s="224">
        <v>66501</v>
      </c>
      <c r="B42" s="281" t="s">
        <v>1340</v>
      </c>
      <c r="C42" s="226" t="s">
        <v>1342</v>
      </c>
      <c r="D42" s="227" t="s">
        <v>753</v>
      </c>
      <c r="E42" s="228" t="s">
        <v>754</v>
      </c>
      <c r="F42" s="229" t="s">
        <v>755</v>
      </c>
      <c r="G42" s="229">
        <v>302720</v>
      </c>
      <c r="H42" s="229">
        <v>302</v>
      </c>
      <c r="I42" s="229">
        <v>720</v>
      </c>
      <c r="J42" s="230">
        <v>3</v>
      </c>
      <c r="K42" s="231">
        <v>9</v>
      </c>
      <c r="L42" s="108">
        <v>25090</v>
      </c>
      <c r="M42" s="144" t="s">
        <v>756</v>
      </c>
      <c r="N42" s="232" t="s">
        <v>1339</v>
      </c>
      <c r="O42" s="144" t="s">
        <v>757</v>
      </c>
      <c r="Q42" s="231" t="s">
        <v>1341</v>
      </c>
      <c r="V42" s="144" t="s">
        <v>758</v>
      </c>
    </row>
    <row r="43" spans="1:22" hidden="1">
      <c r="A43" s="224">
        <v>50525</v>
      </c>
      <c r="B43" s="225" t="s">
        <v>1355</v>
      </c>
      <c r="C43" s="226" t="s">
        <v>1342</v>
      </c>
      <c r="D43" s="227" t="s">
        <v>753</v>
      </c>
      <c r="E43" s="228" t="s">
        <v>754</v>
      </c>
      <c r="F43" s="229" t="s">
        <v>755</v>
      </c>
      <c r="G43" s="229">
        <v>302720</v>
      </c>
      <c r="H43" s="229">
        <v>302</v>
      </c>
      <c r="I43" s="229">
        <v>720</v>
      </c>
      <c r="J43" s="230">
        <v>3</v>
      </c>
      <c r="K43" s="231">
        <v>3</v>
      </c>
      <c r="L43" s="108">
        <v>25090</v>
      </c>
      <c r="M43" s="144" t="s">
        <v>756</v>
      </c>
      <c r="N43" s="232" t="s">
        <v>1339</v>
      </c>
      <c r="O43" s="144" t="s">
        <v>757</v>
      </c>
      <c r="Q43" s="231" t="s">
        <v>1341</v>
      </c>
      <c r="V43" s="144" t="s">
        <v>758</v>
      </c>
    </row>
    <row r="44" spans="1:22" hidden="1">
      <c r="A44" s="224">
        <v>50595</v>
      </c>
      <c r="B44" s="225" t="s">
        <v>1363</v>
      </c>
      <c r="C44" s="226" t="s">
        <v>1365</v>
      </c>
      <c r="D44" s="227" t="s">
        <v>1366</v>
      </c>
      <c r="E44" s="228" t="s">
        <v>754</v>
      </c>
      <c r="F44" s="229" t="s">
        <v>755</v>
      </c>
      <c r="G44" s="229">
        <v>302720</v>
      </c>
      <c r="H44" s="229">
        <v>302</v>
      </c>
      <c r="I44" s="229">
        <v>720</v>
      </c>
      <c r="J44" s="230">
        <v>3</v>
      </c>
      <c r="K44" s="231">
        <v>3</v>
      </c>
      <c r="L44" s="108">
        <v>25100</v>
      </c>
      <c r="M44" s="144" t="s">
        <v>756</v>
      </c>
      <c r="N44" s="232" t="s">
        <v>1362</v>
      </c>
      <c r="O44" s="144" t="s">
        <v>757</v>
      </c>
      <c r="Q44" s="231" t="s">
        <v>1364</v>
      </c>
      <c r="V44" s="144" t="s">
        <v>758</v>
      </c>
    </row>
    <row r="45" spans="1:22" hidden="1">
      <c r="A45" s="224">
        <v>50530</v>
      </c>
      <c r="B45" s="225" t="s">
        <v>1372</v>
      </c>
      <c r="C45" s="226" t="s">
        <v>1365</v>
      </c>
      <c r="D45" s="227" t="s">
        <v>1366</v>
      </c>
      <c r="E45" s="228" t="s">
        <v>754</v>
      </c>
      <c r="F45" s="229" t="s">
        <v>755</v>
      </c>
      <c r="G45" s="229">
        <v>302720</v>
      </c>
      <c r="H45" s="229">
        <v>302</v>
      </c>
      <c r="I45" s="229">
        <v>720</v>
      </c>
      <c r="J45" s="230">
        <v>3</v>
      </c>
      <c r="K45" s="231">
        <v>3</v>
      </c>
      <c r="L45" s="108">
        <v>25100</v>
      </c>
      <c r="M45" s="144" t="s">
        <v>756</v>
      </c>
      <c r="N45" s="232" t="s">
        <v>1362</v>
      </c>
      <c r="O45" s="144" t="s">
        <v>757</v>
      </c>
      <c r="Q45" s="231" t="s">
        <v>1364</v>
      </c>
      <c r="V45" s="144" t="s">
        <v>758</v>
      </c>
    </row>
    <row r="46" spans="1:22" hidden="1">
      <c r="A46" s="224">
        <v>50194</v>
      </c>
      <c r="B46" s="225" t="s">
        <v>1377</v>
      </c>
      <c r="C46" s="226" t="s">
        <v>1379</v>
      </c>
      <c r="D46" s="227" t="s">
        <v>1366</v>
      </c>
      <c r="E46" s="228" t="s">
        <v>754</v>
      </c>
      <c r="F46" s="229" t="s">
        <v>755</v>
      </c>
      <c r="G46" s="229">
        <v>302720</v>
      </c>
      <c r="H46" s="229">
        <v>302</v>
      </c>
      <c r="I46" s="229">
        <v>720</v>
      </c>
      <c r="J46" s="230">
        <v>3</v>
      </c>
      <c r="K46" s="231">
        <v>6</v>
      </c>
      <c r="L46" s="108">
        <v>25050</v>
      </c>
      <c r="M46" s="144" t="s">
        <v>756</v>
      </c>
      <c r="N46" s="232" t="s">
        <v>1376</v>
      </c>
      <c r="O46" s="144" t="s">
        <v>757</v>
      </c>
      <c r="Q46" s="231" t="s">
        <v>1378</v>
      </c>
      <c r="V46" s="144" t="s">
        <v>758</v>
      </c>
    </row>
    <row r="47" spans="1:22" hidden="1">
      <c r="A47" s="224">
        <v>50284</v>
      </c>
      <c r="B47" s="225" t="s">
        <v>1392</v>
      </c>
      <c r="C47" s="226" t="s">
        <v>1379</v>
      </c>
      <c r="D47" s="227" t="s">
        <v>1366</v>
      </c>
      <c r="E47" s="228" t="s">
        <v>754</v>
      </c>
      <c r="F47" s="229" t="s">
        <v>755</v>
      </c>
      <c r="G47" s="229">
        <v>302720</v>
      </c>
      <c r="H47" s="229">
        <v>302</v>
      </c>
      <c r="I47" s="229">
        <v>720</v>
      </c>
      <c r="J47" s="230">
        <v>3</v>
      </c>
      <c r="K47" s="231">
        <v>3</v>
      </c>
      <c r="L47" s="108">
        <v>25050</v>
      </c>
      <c r="M47" s="144" t="s">
        <v>756</v>
      </c>
      <c r="N47" s="232" t="s">
        <v>1376</v>
      </c>
      <c r="O47" s="144" t="s">
        <v>757</v>
      </c>
      <c r="Q47" s="231" t="s">
        <v>1378</v>
      </c>
      <c r="V47" s="144" t="s">
        <v>758</v>
      </c>
    </row>
    <row r="48" spans="1:22" hidden="1">
      <c r="A48" s="224">
        <v>50790</v>
      </c>
      <c r="B48" s="225" t="s">
        <v>1316</v>
      </c>
      <c r="C48" s="226" t="s">
        <v>1319</v>
      </c>
      <c r="D48" s="227" t="s">
        <v>753</v>
      </c>
      <c r="E48" s="228" t="s">
        <v>754</v>
      </c>
      <c r="F48" s="229" t="s">
        <v>755</v>
      </c>
      <c r="G48" s="229">
        <v>302720</v>
      </c>
      <c r="H48" s="229">
        <v>302</v>
      </c>
      <c r="I48" s="229">
        <v>720</v>
      </c>
      <c r="J48" s="230">
        <v>3</v>
      </c>
      <c r="K48" s="231">
        <v>6</v>
      </c>
      <c r="L48" s="108">
        <v>25066</v>
      </c>
      <c r="M48" s="144" t="s">
        <v>756</v>
      </c>
      <c r="N48" s="232" t="s">
        <v>1315</v>
      </c>
      <c r="O48" s="144" t="s">
        <v>757</v>
      </c>
      <c r="Q48" s="144" t="s">
        <v>1317</v>
      </c>
      <c r="V48" s="144" t="s">
        <v>758</v>
      </c>
    </row>
    <row r="49" spans="1:22" hidden="1">
      <c r="A49" s="224">
        <v>52254</v>
      </c>
      <c r="B49" s="281" t="s">
        <v>4452</v>
      </c>
      <c r="C49" s="226" t="s">
        <v>1319</v>
      </c>
      <c r="D49" s="227" t="s">
        <v>753</v>
      </c>
      <c r="E49" s="228" t="s">
        <v>791</v>
      </c>
      <c r="F49" s="229" t="s">
        <v>755</v>
      </c>
      <c r="G49" s="229">
        <v>302720</v>
      </c>
      <c r="H49" s="229">
        <v>302</v>
      </c>
      <c r="I49" s="229">
        <v>720</v>
      </c>
      <c r="J49" s="230">
        <v>3</v>
      </c>
      <c r="K49" s="231">
        <v>3</v>
      </c>
      <c r="L49" s="108">
        <v>25066</v>
      </c>
      <c r="M49" s="144" t="s">
        <v>756</v>
      </c>
      <c r="N49" s="232" t="s">
        <v>1315</v>
      </c>
      <c r="O49" s="144" t="s">
        <v>757</v>
      </c>
      <c r="Q49" s="144" t="s">
        <v>1317</v>
      </c>
      <c r="V49" s="144" t="s">
        <v>758</v>
      </c>
    </row>
    <row r="50" spans="1:22" hidden="1">
      <c r="A50" s="224">
        <v>50524</v>
      </c>
      <c r="B50" s="284" t="s">
        <v>1333</v>
      </c>
      <c r="C50" s="226" t="s">
        <v>1319</v>
      </c>
      <c r="D50" s="227" t="s">
        <v>753</v>
      </c>
      <c r="E50" s="228" t="s">
        <v>754</v>
      </c>
      <c r="F50" s="229" t="s">
        <v>755</v>
      </c>
      <c r="G50" s="229">
        <v>302720</v>
      </c>
      <c r="H50" s="229">
        <v>302</v>
      </c>
      <c r="I50" s="229">
        <v>720</v>
      </c>
      <c r="J50" s="230">
        <v>3</v>
      </c>
      <c r="K50" s="231">
        <v>3</v>
      </c>
      <c r="L50" s="108">
        <v>25066</v>
      </c>
      <c r="M50" s="144" t="s">
        <v>756</v>
      </c>
      <c r="N50" s="232" t="s">
        <v>1315</v>
      </c>
      <c r="O50" s="144" t="s">
        <v>757</v>
      </c>
      <c r="Q50" s="144" t="s">
        <v>1317</v>
      </c>
      <c r="V50" s="144" t="s">
        <v>758</v>
      </c>
    </row>
  </sheetData>
  <autoFilter ref="A1:V50" xr:uid="{00000000-0001-0000-0300-000000000000}">
    <filterColumn colId="13">
      <filters>
        <filter val="E1043"/>
      </filters>
    </filterColumn>
  </autoFilter>
  <phoneticPr fontId="86" type="noConversion"/>
  <conditionalFormatting sqref="B1:B1048576">
    <cfRule type="duplicateValues" dxfId="31" priority="1"/>
  </conditionalFormatting>
  <dataValidations count="1">
    <dataValidation allowBlank="1" sqref="F2:F59245" xr:uid="{00000000-0002-0000-0300-000001000000}"/>
  </dataValidations>
  <pageMargins left="0.75" right="0.75" top="1" bottom="1" header="0.5" footer="0.5"/>
  <pageSetup orientation="portrait"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5A3B6-9755-44F1-969D-D5D940D27C2C}">
  <sheetPr codeName="Sheet6">
    <tabColor rgb="FF7030A0"/>
  </sheetPr>
  <dimension ref="A1:H51"/>
  <sheetViews>
    <sheetView workbookViewId="0">
      <pane xSplit="2" ySplit="1" topLeftCell="C2" activePane="bottomRight" state="frozen"/>
      <selection pane="topRight" activeCell="C1" sqref="C1"/>
      <selection pane="bottomLeft" activeCell="A2" sqref="A2"/>
      <selection pane="bottomRight" activeCell="B5" sqref="B5"/>
    </sheetView>
  </sheetViews>
  <sheetFormatPr baseColWidth="10" defaultColWidth="8.83203125" defaultRowHeight="13"/>
  <cols>
    <col min="1" max="1" width="17.83203125" style="109" customWidth="1"/>
    <col min="2" max="2" width="20.1640625" style="108" customWidth="1"/>
    <col min="3" max="3" width="13.33203125" style="108" bestFit="1" customWidth="1"/>
    <col min="4" max="4" width="10.1640625" style="108" customWidth="1"/>
    <col min="5" max="5" width="12.1640625" style="108" bestFit="1" customWidth="1"/>
    <col min="6" max="6" width="22" style="108" customWidth="1"/>
    <col min="7" max="7" width="19.1640625" style="108" customWidth="1"/>
    <col min="8" max="8" width="59.1640625" style="109" bestFit="1" customWidth="1"/>
  </cols>
  <sheetData>
    <row r="1" spans="1:8" ht="42">
      <c r="A1" s="145" t="s">
        <v>544</v>
      </c>
      <c r="B1" s="117" t="s">
        <v>543</v>
      </c>
      <c r="C1" s="143" t="s">
        <v>295</v>
      </c>
      <c r="D1" s="143" t="s">
        <v>313</v>
      </c>
      <c r="E1" s="143" t="s">
        <v>540</v>
      </c>
      <c r="F1" s="142" t="s">
        <v>541</v>
      </c>
      <c r="G1" s="117" t="s">
        <v>542</v>
      </c>
      <c r="H1" s="143" t="s">
        <v>510</v>
      </c>
    </row>
    <row r="2" spans="1:8">
      <c r="B2" s="108" t="s">
        <v>748</v>
      </c>
      <c r="C2" s="108" t="s">
        <v>747</v>
      </c>
      <c r="D2" s="108" t="s">
        <v>751</v>
      </c>
      <c r="H2" s="109" t="str">
        <f t="shared" ref="H2:H33" si="0">CONCATENATE(IF(ISBLANK(C2),"","Lcode:"&amp;C2 &amp;CHAR(10)),IF(ISBLANK(D2),"",";EMG:"&amp;D2 &amp;CHAR(10)),IF(ISBLANK(F2),"",";ERAN:"&amp;F2&amp;CHAR(10)),  IF(ISBLANK(E2),"",";Zone:"&amp;E2&amp;CHAR(10)),  IF(ISBLANK(G2),"",";CBIF:"&amp;G2&amp;CHAR(10)))</f>
        <v xml:space="preserve">Lcode:E0632
;EMG:M93G
</v>
      </c>
    </row>
    <row r="3" spans="1:8">
      <c r="B3" s="278" t="s">
        <v>771</v>
      </c>
      <c r="C3" s="108" t="s">
        <v>747</v>
      </c>
      <c r="D3" s="108" t="s">
        <v>751</v>
      </c>
      <c r="F3" s="278" t="s">
        <v>1396</v>
      </c>
      <c r="H3" s="109" t="str">
        <f t="shared" si="0"/>
        <v xml:space="preserve">Lcode:E0632
;EMG:M93G
;ERAN:ERAN_M93G_01
</v>
      </c>
    </row>
    <row r="4" spans="1:8">
      <c r="B4" s="108" t="s">
        <v>779</v>
      </c>
      <c r="C4" s="108" t="s">
        <v>747</v>
      </c>
      <c r="D4" s="108" t="s">
        <v>751</v>
      </c>
      <c r="F4" s="278" t="s">
        <v>1396</v>
      </c>
      <c r="H4" s="109" t="str">
        <f t="shared" si="0"/>
        <v xml:space="preserve">Lcode:E0632
;EMG:M93G
;ERAN:ERAN_M93G_01
</v>
      </c>
    </row>
    <row r="5" spans="1:8">
      <c r="B5" s="108" t="s">
        <v>790</v>
      </c>
      <c r="C5" s="108" t="s">
        <v>789</v>
      </c>
      <c r="D5" s="108" t="s">
        <v>793</v>
      </c>
      <c r="F5" s="278" t="s">
        <v>1422</v>
      </c>
      <c r="H5" s="109" t="str">
        <f t="shared" si="0"/>
        <v xml:space="preserve">Lcode:E0939
;EMG:M44J
;ERAN:ERAN_M44J_01
</v>
      </c>
    </row>
    <row r="6" spans="1:8">
      <c r="B6" s="108" t="s">
        <v>836</v>
      </c>
      <c r="C6" s="108" t="s">
        <v>789</v>
      </c>
      <c r="D6" s="108" t="s">
        <v>793</v>
      </c>
      <c r="H6" s="109" t="str">
        <f t="shared" si="0"/>
        <v xml:space="preserve">Lcode:E0939
;EMG:M44J
</v>
      </c>
    </row>
    <row r="7" spans="1:8">
      <c r="B7" s="108" t="s">
        <v>859</v>
      </c>
      <c r="C7" s="108" t="s">
        <v>789</v>
      </c>
      <c r="D7" s="108" t="s">
        <v>793</v>
      </c>
      <c r="F7" s="278" t="s">
        <v>1422</v>
      </c>
      <c r="H7" s="109" t="str">
        <f t="shared" si="0"/>
        <v xml:space="preserve">Lcode:E0939
;EMG:M44J
;ERAN:ERAN_M44J_01
</v>
      </c>
    </row>
    <row r="8" spans="1:8">
      <c r="B8" s="108" t="s">
        <v>869</v>
      </c>
      <c r="C8" s="108" t="s">
        <v>868</v>
      </c>
      <c r="D8" s="108" t="s">
        <v>871</v>
      </c>
      <c r="F8" s="278" t="s">
        <v>1869</v>
      </c>
      <c r="H8" s="109" t="str">
        <f t="shared" si="0"/>
        <v xml:space="preserve">Lcode:E1043
;EMG:M11Q
;ERAN:ERAN_M11Q_01
</v>
      </c>
    </row>
    <row r="9" spans="1:8">
      <c r="B9" s="108" t="s">
        <v>892</v>
      </c>
      <c r="C9" s="108" t="s">
        <v>868</v>
      </c>
      <c r="D9" s="108" t="s">
        <v>871</v>
      </c>
      <c r="H9" s="109" t="str">
        <f t="shared" si="0"/>
        <v xml:space="preserve">Lcode:E1043
;EMG:M11Q
</v>
      </c>
    </row>
    <row r="10" spans="1:8">
      <c r="B10" s="108" t="s">
        <v>906</v>
      </c>
      <c r="C10" s="108" t="s">
        <v>868</v>
      </c>
      <c r="D10" s="108" t="s">
        <v>871</v>
      </c>
      <c r="F10" s="278" t="s">
        <v>1869</v>
      </c>
      <c r="H10" s="109" t="str">
        <f t="shared" si="0"/>
        <v xml:space="preserve">Lcode:E1043
;EMG:M11Q
;ERAN:ERAN_M11Q_01
</v>
      </c>
    </row>
    <row r="11" spans="1:8">
      <c r="B11" s="108" t="s">
        <v>914</v>
      </c>
      <c r="C11" s="108" t="s">
        <v>913</v>
      </c>
      <c r="D11" s="108" t="s">
        <v>915</v>
      </c>
      <c r="H11" s="109" t="str">
        <f t="shared" si="0"/>
        <v xml:space="preserve">Lcode:E1268
;EMG:MNCO
</v>
      </c>
    </row>
    <row r="12" spans="1:8">
      <c r="B12" s="108" t="s">
        <v>932</v>
      </c>
      <c r="C12" s="108" t="s">
        <v>913</v>
      </c>
      <c r="D12" s="108" t="s">
        <v>915</v>
      </c>
      <c r="F12" s="278" t="s">
        <v>2165</v>
      </c>
      <c r="H12" s="109" t="str">
        <f t="shared" si="0"/>
        <v xml:space="preserve">Lcode:E1268
;EMG:MNCO
;ERAN:ERAN_MNCO_01
</v>
      </c>
    </row>
    <row r="13" spans="1:8">
      <c r="B13" s="108" t="s">
        <v>949</v>
      </c>
      <c r="C13" s="108" t="s">
        <v>913</v>
      </c>
      <c r="D13" s="108" t="s">
        <v>915</v>
      </c>
      <c r="F13" s="278" t="s">
        <v>2165</v>
      </c>
      <c r="H13" s="109" t="str">
        <f t="shared" si="0"/>
        <v xml:space="preserve">Lcode:E1268
;EMG:MNCO
;ERAN:ERAN_MNCO_01
</v>
      </c>
    </row>
    <row r="14" spans="1:8">
      <c r="B14" s="108" t="s">
        <v>957</v>
      </c>
      <c r="C14" s="108" t="s">
        <v>956</v>
      </c>
      <c r="D14" s="108" t="s">
        <v>958</v>
      </c>
      <c r="H14" s="109" t="str">
        <f t="shared" si="0"/>
        <v xml:space="preserve">Lcode:E1304
;EMG:MD41G
</v>
      </c>
    </row>
    <row r="15" spans="1:8">
      <c r="B15" s="108" t="s">
        <v>984</v>
      </c>
      <c r="C15" s="108" t="s">
        <v>956</v>
      </c>
      <c r="D15" s="108" t="s">
        <v>958</v>
      </c>
      <c r="H15" s="109" t="str">
        <f t="shared" si="0"/>
        <v xml:space="preserve">Lcode:E1304
;EMG:MD41G
</v>
      </c>
    </row>
    <row r="16" spans="1:8">
      <c r="B16" s="108" t="s">
        <v>990</v>
      </c>
      <c r="C16" s="108" t="s">
        <v>989</v>
      </c>
      <c r="D16" s="108" t="s">
        <v>991</v>
      </c>
      <c r="H16" s="109" t="str">
        <f t="shared" si="0"/>
        <v xml:space="preserve">Lcode:E1518
;EMG:MD11G
</v>
      </c>
    </row>
    <row r="17" spans="1:8">
      <c r="B17" s="108" t="s">
        <v>1012</v>
      </c>
      <c r="C17" s="108" t="s">
        <v>989</v>
      </c>
      <c r="D17" s="108" t="s">
        <v>991</v>
      </c>
      <c r="H17" s="109" t="str">
        <f t="shared" si="0"/>
        <v xml:space="preserve">Lcode:E1518
;EMG:MD11G
</v>
      </c>
    </row>
    <row r="18" spans="1:8">
      <c r="B18" s="108" t="s">
        <v>1020</v>
      </c>
      <c r="C18" s="108" t="s">
        <v>1019</v>
      </c>
      <c r="D18" s="108" t="s">
        <v>1021</v>
      </c>
      <c r="H18" s="109" t="str">
        <f t="shared" si="0"/>
        <v xml:space="preserve">Lcode:E1673
;EMG:M18G
</v>
      </c>
    </row>
    <row r="19" spans="1:8">
      <c r="B19" s="108" t="s">
        <v>1039</v>
      </c>
      <c r="C19" s="108" t="s">
        <v>1019</v>
      </c>
      <c r="D19" s="108" t="s">
        <v>1021</v>
      </c>
      <c r="H19" s="109" t="str">
        <f t="shared" si="0"/>
        <v xml:space="preserve">Lcode:E1673
;EMG:M18G
</v>
      </c>
    </row>
    <row r="20" spans="1:8">
      <c r="B20" s="108" t="s">
        <v>1045</v>
      </c>
      <c r="C20" s="108" t="s">
        <v>1044</v>
      </c>
      <c r="D20" s="108" t="s">
        <v>1046</v>
      </c>
      <c r="H20" s="109" t="str">
        <f t="shared" si="0"/>
        <v xml:space="preserve">Lcode:E1895
;EMG:MKC1D
</v>
      </c>
    </row>
    <row r="21" spans="1:8">
      <c r="B21" s="108" t="s">
        <v>1058</v>
      </c>
      <c r="C21" s="108" t="s">
        <v>1044</v>
      </c>
      <c r="D21" s="108" t="s">
        <v>1046</v>
      </c>
      <c r="H21" s="109" t="str">
        <f t="shared" si="0"/>
        <v xml:space="preserve">Lcode:E1895
;EMG:MKC1D
</v>
      </c>
    </row>
    <row r="22" spans="1:8">
      <c r="B22" s="108" t="s">
        <v>1064</v>
      </c>
      <c r="C22" s="108" t="s">
        <v>1063</v>
      </c>
      <c r="D22" s="108" t="s">
        <v>1065</v>
      </c>
      <c r="H22" s="109" t="str">
        <f t="shared" si="0"/>
        <v xml:space="preserve">Lcode:E1963
;EMG:M8L1G
</v>
      </c>
    </row>
    <row r="23" spans="1:8">
      <c r="B23" s="108" t="s">
        <v>1076</v>
      </c>
      <c r="C23" s="108" t="s">
        <v>1063</v>
      </c>
      <c r="D23" s="108" t="s">
        <v>1065</v>
      </c>
      <c r="F23" s="108" t="s">
        <v>1077</v>
      </c>
      <c r="H23" s="109" t="str">
        <f t="shared" si="0"/>
        <v xml:space="preserve">Lcode:E1963
;EMG:M8L1G
;ERAN:ERAN_M8L1G_01
</v>
      </c>
    </row>
    <row r="24" spans="1:8">
      <c r="B24" s="108" t="s">
        <v>1100</v>
      </c>
      <c r="C24" s="108" t="s">
        <v>1063</v>
      </c>
      <c r="D24" s="108" t="s">
        <v>1065</v>
      </c>
      <c r="F24" s="108" t="s">
        <v>1077</v>
      </c>
      <c r="H24" s="109" t="str">
        <f t="shared" si="0"/>
        <v xml:space="preserve">Lcode:E1963
;EMG:M8L1G
;ERAN:ERAN_M8L1G_01
</v>
      </c>
    </row>
    <row r="25" spans="1:8">
      <c r="B25" s="108" t="s">
        <v>1113</v>
      </c>
      <c r="C25" s="108" t="s">
        <v>1063</v>
      </c>
      <c r="D25" s="108" t="s">
        <v>1065</v>
      </c>
      <c r="F25" s="108" t="s">
        <v>1077</v>
      </c>
      <c r="H25" s="109" t="str">
        <f t="shared" si="0"/>
        <v xml:space="preserve">Lcode:E1963
;EMG:M8L1G
;ERAN:ERAN_M8L1G_01
</v>
      </c>
    </row>
    <row r="26" spans="1:8">
      <c r="B26" s="108" t="s">
        <v>1136</v>
      </c>
      <c r="C26" s="108" t="s">
        <v>1063</v>
      </c>
      <c r="D26" s="108" t="s">
        <v>1065</v>
      </c>
      <c r="F26" s="108" t="s">
        <v>1077</v>
      </c>
      <c r="H26" s="109" t="str">
        <f t="shared" si="0"/>
        <v xml:space="preserve">Lcode:E1963
;EMG:M8L1G
;ERAN:ERAN_M8L1G_01
</v>
      </c>
    </row>
    <row r="27" spans="1:8">
      <c r="B27" s="108" t="s">
        <v>1151</v>
      </c>
      <c r="C27" s="108" t="s">
        <v>1063</v>
      </c>
      <c r="D27" s="108" t="s">
        <v>1065</v>
      </c>
      <c r="F27" s="108" t="s">
        <v>1077</v>
      </c>
      <c r="H27" s="109" t="str">
        <f t="shared" si="0"/>
        <v xml:space="preserve">Lcode:E1963
;EMG:M8L1G
;ERAN:ERAN_M8L1G_01
</v>
      </c>
    </row>
    <row r="28" spans="1:8">
      <c r="B28" s="108" t="s">
        <v>1160</v>
      </c>
      <c r="C28" s="108" t="s">
        <v>1159</v>
      </c>
      <c r="D28" s="108" t="s">
        <v>1161</v>
      </c>
      <c r="H28" s="109" t="str">
        <f t="shared" si="0"/>
        <v xml:space="preserve">Lcode:E1965
;EMG:MC9G
</v>
      </c>
    </row>
    <row r="29" spans="1:8">
      <c r="B29" s="108" t="s">
        <v>1169</v>
      </c>
      <c r="C29" s="108" t="s">
        <v>1159</v>
      </c>
      <c r="D29" s="108" t="s">
        <v>1161</v>
      </c>
      <c r="H29" s="109" t="str">
        <f t="shared" si="0"/>
        <v xml:space="preserve">Lcode:E1965
;EMG:MC9G
</v>
      </c>
    </row>
    <row r="30" spans="1:8">
      <c r="B30" s="108" t="s">
        <v>1176</v>
      </c>
      <c r="C30" s="108" t="s">
        <v>1175</v>
      </c>
      <c r="D30" s="108" t="s">
        <v>1177</v>
      </c>
      <c r="F30" s="108" t="s">
        <v>1178</v>
      </c>
      <c r="H30" s="109" t="str">
        <f t="shared" si="0"/>
        <v xml:space="preserve">Lcode:E2807
;EMG:MSQB
;ERAN:ERAN_MSQB_01
</v>
      </c>
    </row>
    <row r="31" spans="1:8">
      <c r="A31" s="109" t="s">
        <v>1197</v>
      </c>
      <c r="C31" s="108" t="s">
        <v>1175</v>
      </c>
      <c r="D31" s="108" t="s">
        <v>1177</v>
      </c>
      <c r="F31" s="108" t="s">
        <v>1178</v>
      </c>
      <c r="H31" s="109" t="str">
        <f t="shared" si="0"/>
        <v xml:space="preserve">Lcode:E2807
;EMG:MSQB
;ERAN:ERAN_MSQB_01
</v>
      </c>
    </row>
    <row r="32" spans="1:8">
      <c r="B32" s="108" t="s">
        <v>1207</v>
      </c>
      <c r="C32" s="108" t="s">
        <v>1175</v>
      </c>
      <c r="D32" s="108" t="s">
        <v>1177</v>
      </c>
      <c r="H32" s="109" t="str">
        <f t="shared" si="0"/>
        <v xml:space="preserve">Lcode:E2807
;EMG:MSQB
</v>
      </c>
    </row>
    <row r="33" spans="2:8">
      <c r="B33" s="108" t="s">
        <v>1218</v>
      </c>
      <c r="C33" s="108" t="s">
        <v>1175</v>
      </c>
      <c r="D33" s="108" t="s">
        <v>1177</v>
      </c>
      <c r="F33" s="108" t="s">
        <v>1178</v>
      </c>
      <c r="H33" s="109" t="str">
        <f t="shared" si="0"/>
        <v xml:space="preserve">Lcode:E2807
;EMG:MSQB
;ERAN:ERAN_MSQB_01
</v>
      </c>
    </row>
    <row r="34" spans="2:8">
      <c r="B34" s="108" t="s">
        <v>1226</v>
      </c>
      <c r="C34" s="108" t="s">
        <v>1225</v>
      </c>
      <c r="D34" s="108" t="s">
        <v>1228</v>
      </c>
      <c r="H34" s="109" t="str">
        <f t="shared" ref="H34:H48" si="1">CONCATENATE(IF(ISBLANK(C34),"","Lcode:"&amp;C34 &amp;CHAR(10)),IF(ISBLANK(D34),"",";EMG:"&amp;D34 &amp;CHAR(10)),IF(ISBLANK(F34),"",";ERAN:"&amp;F34&amp;CHAR(10)),  IF(ISBLANK(E34),"",";Zone:"&amp;E34&amp;CHAR(10)),  IF(ISBLANK(G34),"",";CBIF:"&amp;G34&amp;CHAR(10)))</f>
        <v xml:space="preserve">Lcode:E2873
;EMG:MULG
</v>
      </c>
    </row>
    <row r="35" spans="2:8">
      <c r="B35" s="108" t="s">
        <v>1236</v>
      </c>
      <c r="C35" s="108" t="s">
        <v>1225</v>
      </c>
      <c r="D35" s="108" t="s">
        <v>1228</v>
      </c>
      <c r="H35" s="109" t="str">
        <f t="shared" si="1"/>
        <v xml:space="preserve">Lcode:E2873
;EMG:MULG
</v>
      </c>
    </row>
    <row r="36" spans="2:8">
      <c r="B36" s="108" t="s">
        <v>1242</v>
      </c>
      <c r="C36" s="108" t="s">
        <v>1241</v>
      </c>
      <c r="D36" s="108" t="s">
        <v>1243</v>
      </c>
      <c r="H36" s="109" t="str">
        <f t="shared" si="1"/>
        <v xml:space="preserve">Lcode:E5052
;EMG:ML10G
</v>
      </c>
    </row>
    <row r="37" spans="2:8">
      <c r="B37" s="108" t="s">
        <v>1260</v>
      </c>
      <c r="C37" s="108" t="s">
        <v>1241</v>
      </c>
      <c r="D37" s="108" t="s">
        <v>1243</v>
      </c>
      <c r="H37" s="109" t="str">
        <f t="shared" si="1"/>
        <v xml:space="preserve">Lcode:E5052
;EMG:ML10G
</v>
      </c>
    </row>
    <row r="38" spans="2:8">
      <c r="B38" s="108" t="s">
        <v>1266</v>
      </c>
      <c r="C38" s="108" t="s">
        <v>1265</v>
      </c>
      <c r="D38" s="108" t="s">
        <v>1267</v>
      </c>
      <c r="H38" s="109" t="str">
        <f t="shared" si="1"/>
        <v xml:space="preserve">Lcode:E5054
;EMG:ML41G
</v>
      </c>
    </row>
    <row r="39" spans="2:8">
      <c r="B39" s="108" t="s">
        <v>1277</v>
      </c>
      <c r="C39" s="108" t="s">
        <v>1265</v>
      </c>
      <c r="D39" s="108" t="s">
        <v>1267</v>
      </c>
      <c r="H39" s="109" t="str">
        <f t="shared" si="1"/>
        <v xml:space="preserve">Lcode:E5054
;EMG:ML41G
</v>
      </c>
    </row>
    <row r="40" spans="2:8">
      <c r="B40" s="108" t="s">
        <v>1283</v>
      </c>
      <c r="C40" s="108" t="s">
        <v>1282</v>
      </c>
      <c r="D40" s="108" t="s">
        <v>1284</v>
      </c>
      <c r="H40" s="109" t="str">
        <f t="shared" si="1"/>
        <v xml:space="preserve">Lcode:E5056
;EMG:ML51G
</v>
      </c>
    </row>
    <row r="41" spans="2:8">
      <c r="B41" s="108" t="s">
        <v>1290</v>
      </c>
      <c r="C41" s="108" t="s">
        <v>1289</v>
      </c>
      <c r="D41" s="108" t="s">
        <v>1291</v>
      </c>
      <c r="H41" s="109" t="str">
        <f t="shared" si="1"/>
        <v xml:space="preserve">Lcode:E5079
;EMG:ML11G
</v>
      </c>
    </row>
    <row r="42" spans="2:8">
      <c r="B42" s="108" t="s">
        <v>1309</v>
      </c>
      <c r="C42" s="108" t="s">
        <v>1289</v>
      </c>
      <c r="D42" s="108" t="s">
        <v>1291</v>
      </c>
      <c r="H42" s="109" t="str">
        <f t="shared" si="1"/>
        <v xml:space="preserve">Lcode:E5079
;EMG:ML11G
</v>
      </c>
    </row>
    <row r="43" spans="2:8">
      <c r="B43" s="108" t="s">
        <v>1340</v>
      </c>
      <c r="C43" s="108" t="s">
        <v>1339</v>
      </c>
      <c r="D43" s="108" t="s">
        <v>1341</v>
      </c>
      <c r="H43" s="109" t="str">
        <f t="shared" si="1"/>
        <v xml:space="preserve">Lcode:E5091
;EMG:MD8G
</v>
      </c>
    </row>
    <row r="44" spans="2:8">
      <c r="B44" s="108" t="s">
        <v>1355</v>
      </c>
      <c r="C44" s="108" t="s">
        <v>1339</v>
      </c>
      <c r="D44" s="108" t="s">
        <v>1341</v>
      </c>
      <c r="H44" s="109" t="str">
        <f t="shared" si="1"/>
        <v xml:space="preserve">Lcode:E5091
;EMG:MD8G
</v>
      </c>
    </row>
    <row r="45" spans="2:8">
      <c r="B45" s="108" t="s">
        <v>1363</v>
      </c>
      <c r="C45" s="108" t="s">
        <v>1362</v>
      </c>
      <c r="D45" s="108" t="s">
        <v>1364</v>
      </c>
      <c r="H45" s="109" t="str">
        <f t="shared" si="1"/>
        <v xml:space="preserve">Lcode:E5093
;EMG:MACG
</v>
      </c>
    </row>
    <row r="46" spans="2:8">
      <c r="B46" s="108" t="s">
        <v>1372</v>
      </c>
      <c r="C46" s="108" t="s">
        <v>1362</v>
      </c>
      <c r="D46" s="108" t="s">
        <v>1364</v>
      </c>
      <c r="H46" s="109" t="str">
        <f t="shared" si="1"/>
        <v xml:space="preserve">Lcode:E5093
;EMG:MACG
</v>
      </c>
    </row>
    <row r="47" spans="2:8">
      <c r="B47" s="108" t="s">
        <v>1377</v>
      </c>
      <c r="C47" s="108" t="s">
        <v>1376</v>
      </c>
      <c r="D47" s="108" t="s">
        <v>1378</v>
      </c>
      <c r="H47" s="109" t="str">
        <f t="shared" si="1"/>
        <v xml:space="preserve">Lcode:E5189
;EMG:MU5G
</v>
      </c>
    </row>
    <row r="48" spans="2:8">
      <c r="B48" s="108" t="s">
        <v>1392</v>
      </c>
      <c r="C48" s="108" t="s">
        <v>1376</v>
      </c>
      <c r="D48" s="108" t="s">
        <v>1378</v>
      </c>
      <c r="H48" s="109" t="str">
        <f t="shared" si="1"/>
        <v xml:space="preserve">Lcode:E5189
;EMG:MU5G
</v>
      </c>
    </row>
    <row r="49" spans="2:8">
      <c r="B49" s="108" t="s">
        <v>1316</v>
      </c>
      <c r="C49" s="108" t="s">
        <v>1315</v>
      </c>
      <c r="D49" s="108" t="s">
        <v>1317</v>
      </c>
      <c r="H49" s="109" t="str">
        <f>CONCATENATE(IF(ISBLANK(C49),"","Lcode:"&amp;C49 &amp;CHAR(10)),IF(ISBLANK(D49),"",";EMG:"&amp;D49 &amp;CHAR(10)),IF(ISBLANK(F49),"",";ERAN:"&amp;F49&amp;CHAR(10)),  IF(ISBLANK(E49),"",";Zone:"&amp;E49&amp;CHAR(10)),  IF(ISBLANK(G49),"",";CBIF:"&amp;G49&amp;CHAR(10)))</f>
        <v xml:space="preserve">Lcode:E5085
;EMG:MD2G
</v>
      </c>
    </row>
    <row r="50" spans="2:8">
      <c r="B50" s="108" t="s">
        <v>4452</v>
      </c>
      <c r="C50" s="108" t="s">
        <v>1315</v>
      </c>
      <c r="D50" s="108" t="s">
        <v>1317</v>
      </c>
      <c r="F50" s="108" t="s">
        <v>1318</v>
      </c>
      <c r="H50" s="109" t="str">
        <f>CONCATENATE(IF(ISBLANK(C50),"","Lcode:"&amp;C50 &amp;CHAR(10)),IF(ISBLANK(D50),"",";EMG:"&amp;D50 &amp;CHAR(10)),IF(ISBLANK(F50),"",";ERAN:"&amp;F50&amp;CHAR(10)),  IF(ISBLANK(E50),"",";Zone:"&amp;E50&amp;CHAR(10)),  IF(ISBLANK(G50),"",";CBIF:"&amp;G50&amp;CHAR(10)))</f>
        <v xml:space="preserve">Lcode:E5085
;EMG:MD2G
;ERAN:ERAN_MD2G_01
</v>
      </c>
    </row>
    <row r="51" spans="2:8">
      <c r="B51" s="108" t="s">
        <v>1333</v>
      </c>
      <c r="C51" s="108" t="s">
        <v>1315</v>
      </c>
      <c r="D51" s="108" t="s">
        <v>1317</v>
      </c>
      <c r="F51" s="108" t="s">
        <v>1318</v>
      </c>
      <c r="H51" s="109" t="str">
        <f>CONCATENATE(IF(ISBLANK(C51),"","Lcode:"&amp;C51 &amp;CHAR(10)),IF(ISBLANK(D51),"",";EMG:"&amp;D51 &amp;CHAR(10)),IF(ISBLANK(F51),"",";ERAN:"&amp;F51&amp;CHAR(10)),  IF(ISBLANK(E51),"",";Zone:"&amp;E51&amp;CHAR(10)),  IF(ISBLANK(G51),"",";CBIF:"&amp;G51&amp;CHAR(10)))</f>
        <v xml:space="preserve">Lcode:E5085
;EMG:MD2G
;ERAN:ERAN_MD2G_01
</v>
      </c>
    </row>
  </sheetData>
  <phoneticPr fontId="107" type="noConversion"/>
  <conditionalFormatting sqref="A1:A1048576">
    <cfRule type="duplicateValues" dxfId="30" priority="1"/>
  </conditionalFormatting>
  <conditionalFormatting sqref="B1:B1048576">
    <cfRule type="duplicateValues" dxfId="29" priority="2"/>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tabColor indexed="12"/>
  </sheetPr>
  <dimension ref="A1:AQ227"/>
  <sheetViews>
    <sheetView zoomScaleNormal="100" workbookViewId="0">
      <pane xSplit="3" ySplit="1" topLeftCell="T20" activePane="bottomRight" state="frozen"/>
      <selection pane="topRight" activeCell="D1" sqref="D1"/>
      <selection pane="bottomLeft" activeCell="A2" sqref="A2"/>
      <selection pane="bottomRight" activeCell="V246" sqref="V246"/>
    </sheetView>
  </sheetViews>
  <sheetFormatPr baseColWidth="10" defaultColWidth="9.1640625" defaultRowHeight="13"/>
  <cols>
    <col min="1" max="1" width="11" style="119" customWidth="1"/>
    <col min="2" max="3" width="17.1640625" style="119" customWidth="1"/>
    <col min="4" max="4" width="14.33203125" style="198" customWidth="1"/>
    <col min="5" max="5" width="11" style="120" customWidth="1"/>
    <col min="6" max="6" width="14.1640625" style="199" customWidth="1"/>
    <col min="7" max="7" width="10.83203125" style="120" customWidth="1"/>
    <col min="8" max="8" width="11.33203125" style="120" customWidth="1"/>
    <col min="9" max="10" width="14.83203125" style="120" customWidth="1"/>
    <col min="11" max="11" width="29.33203125" style="204" customWidth="1"/>
    <col min="12" max="12" width="19.83203125" style="204" customWidth="1"/>
    <col min="13" max="13" width="31.33203125" style="202" customWidth="1"/>
    <col min="14" max="15" width="31.83203125" style="202" customWidth="1"/>
    <col min="16" max="16" width="31.83203125" style="203" customWidth="1"/>
    <col min="17" max="17" width="41.1640625" style="66" customWidth="1"/>
    <col min="18" max="18" width="33.33203125" style="120" customWidth="1"/>
    <col min="19" max="19" width="12.1640625" style="120" customWidth="1"/>
    <col min="20" max="20" width="20.33203125" style="120" customWidth="1"/>
    <col min="21" max="21" width="21.83203125" style="200" customWidth="1"/>
    <col min="22" max="23" width="14.1640625" style="204" customWidth="1"/>
    <col min="24" max="25" width="25.83203125" style="204" customWidth="1"/>
    <col min="26" max="27" width="23.1640625" style="204" customWidth="1"/>
    <col min="28" max="28" width="23.5" style="204" customWidth="1"/>
    <col min="29" max="29" width="19.1640625" style="201" customWidth="1"/>
    <col min="30" max="30" width="35.33203125" style="66" customWidth="1"/>
    <col min="31" max="31" width="24.1640625" style="120" customWidth="1"/>
    <col min="32" max="32" width="18.5" style="120" customWidth="1"/>
    <col min="33" max="33" width="9.83203125" style="120" bestFit="1" customWidth="1"/>
    <col min="34" max="34" width="14.5" style="120" customWidth="1"/>
    <col min="35" max="35" width="26.1640625" style="120" customWidth="1"/>
    <col min="36" max="36" width="25.1640625" style="120" bestFit="1" customWidth="1"/>
    <col min="37" max="37" width="19.83203125" style="120" customWidth="1"/>
    <col min="38" max="42" width="9.1640625" style="8"/>
    <col min="43" max="43" width="26.6640625" style="8" hidden="1" customWidth="1"/>
    <col min="44" max="16384" width="9.1640625" style="8"/>
  </cols>
  <sheetData>
    <row r="1" spans="1:39" s="14" customFormat="1" ht="28" customHeight="1">
      <c r="A1" s="114" t="s">
        <v>200</v>
      </c>
      <c r="B1" s="114" t="s">
        <v>307</v>
      </c>
      <c r="C1" s="114" t="s">
        <v>215</v>
      </c>
      <c r="D1" s="114" t="s">
        <v>191</v>
      </c>
      <c r="E1" s="53" t="s">
        <v>192</v>
      </c>
      <c r="F1" s="115" t="s">
        <v>193</v>
      </c>
      <c r="G1" s="53" t="s">
        <v>194</v>
      </c>
      <c r="H1" s="53" t="s">
        <v>190</v>
      </c>
      <c r="I1" s="116" t="s">
        <v>195</v>
      </c>
      <c r="J1" s="116" t="s">
        <v>75</v>
      </c>
      <c r="K1" s="205" t="s">
        <v>196</v>
      </c>
      <c r="L1" s="205" t="s">
        <v>275</v>
      </c>
      <c r="M1" s="205" t="s">
        <v>272</v>
      </c>
      <c r="N1" s="53" t="s">
        <v>273</v>
      </c>
      <c r="O1" s="53" t="s">
        <v>274</v>
      </c>
      <c r="P1" s="53" t="s">
        <v>282</v>
      </c>
      <c r="Q1" s="53" t="s">
        <v>202</v>
      </c>
      <c r="R1" s="53" t="s">
        <v>244</v>
      </c>
      <c r="S1" s="117" t="s">
        <v>205</v>
      </c>
      <c r="T1" s="117" t="s">
        <v>206</v>
      </c>
      <c r="U1" s="116" t="s">
        <v>214</v>
      </c>
      <c r="V1" s="205" t="s">
        <v>203</v>
      </c>
      <c r="W1" s="205" t="s">
        <v>204</v>
      </c>
      <c r="X1" s="205" t="s">
        <v>217</v>
      </c>
      <c r="Y1" s="205" t="s">
        <v>221</v>
      </c>
      <c r="Z1" s="205" t="s">
        <v>308</v>
      </c>
      <c r="AA1" s="205" t="s">
        <v>331</v>
      </c>
      <c r="AB1" s="205" t="s">
        <v>175</v>
      </c>
      <c r="AC1" s="118" t="s">
        <v>127</v>
      </c>
      <c r="AD1" s="116" t="s">
        <v>54</v>
      </c>
      <c r="AE1" s="53" t="s">
        <v>298</v>
      </c>
      <c r="AF1" s="53" t="s">
        <v>309</v>
      </c>
      <c r="AG1" s="194" t="s">
        <v>313</v>
      </c>
      <c r="AH1" s="195" t="s">
        <v>410</v>
      </c>
      <c r="AI1" s="196" t="s">
        <v>539</v>
      </c>
      <c r="AJ1" s="197" t="s">
        <v>537</v>
      </c>
      <c r="AK1" s="271" t="s">
        <v>728</v>
      </c>
    </row>
    <row r="2" spans="1:39">
      <c r="A2" s="119">
        <v>50248</v>
      </c>
      <c r="B2" s="119" t="s">
        <v>748</v>
      </c>
      <c r="C2" s="119" t="s">
        <v>761</v>
      </c>
      <c r="D2" s="198">
        <v>45.499063999999997</v>
      </c>
      <c r="E2" s="120" t="s">
        <v>763</v>
      </c>
      <c r="F2" s="199">
        <v>-73.576977999999997</v>
      </c>
      <c r="G2" s="120" t="s">
        <v>764</v>
      </c>
      <c r="H2" s="275">
        <v>15</v>
      </c>
      <c r="I2" s="120">
        <v>124</v>
      </c>
      <c r="J2" s="120">
        <v>12.9</v>
      </c>
      <c r="K2" s="204" t="s">
        <v>265</v>
      </c>
      <c r="L2" s="193" t="s">
        <v>265</v>
      </c>
      <c r="M2" s="121">
        <v>0</v>
      </c>
      <c r="N2" s="121">
        <v>0</v>
      </c>
      <c r="O2" s="121">
        <v>0</v>
      </c>
      <c r="P2" s="121">
        <v>0</v>
      </c>
      <c r="Q2" s="66" t="s">
        <v>766</v>
      </c>
      <c r="R2" s="120" t="s">
        <v>768</v>
      </c>
      <c r="S2" s="120">
        <v>0</v>
      </c>
      <c r="T2" s="120">
        <v>80</v>
      </c>
      <c r="U2" s="200">
        <v>4</v>
      </c>
      <c r="V2" s="204">
        <v>2050</v>
      </c>
      <c r="W2" s="204">
        <v>20050</v>
      </c>
      <c r="X2" s="204">
        <v>20000</v>
      </c>
      <c r="Y2" s="204">
        <v>20000</v>
      </c>
      <c r="Z2" s="204">
        <v>60000</v>
      </c>
      <c r="AA2" s="204">
        <v>60000</v>
      </c>
      <c r="AB2" s="204">
        <v>-128</v>
      </c>
      <c r="AC2" s="201" t="str">
        <f>IF(ISBLANK(A2),"",VLOOKUP(A2,'eNB Info'!A:G,7,0)&amp;(A2*256+(VLOOKUP(C2,PCI!B:D,3,0))))</f>
        <v>30272012863490</v>
      </c>
      <c r="AF2" s="120" t="s">
        <v>767</v>
      </c>
      <c r="AI2" s="120" t="s">
        <v>765</v>
      </c>
      <c r="AM2" s="8" t="s">
        <v>769</v>
      </c>
    </row>
    <row r="3" spans="1:39">
      <c r="A3" s="119">
        <v>67471</v>
      </c>
      <c r="B3" s="119" t="s">
        <v>771</v>
      </c>
      <c r="C3" s="119" t="s">
        <v>774</v>
      </c>
      <c r="D3" s="198">
        <v>45.499063999999997</v>
      </c>
      <c r="E3" s="120" t="s">
        <v>763</v>
      </c>
      <c r="F3" s="199">
        <v>-73.576977999999997</v>
      </c>
      <c r="G3" s="120" t="s">
        <v>764</v>
      </c>
      <c r="H3" s="275">
        <v>15</v>
      </c>
      <c r="I3" s="120">
        <v>124</v>
      </c>
      <c r="J3" s="120">
        <v>12.9</v>
      </c>
      <c r="K3" s="204" t="s">
        <v>265</v>
      </c>
      <c r="L3" s="204" t="s">
        <v>265</v>
      </c>
      <c r="M3" s="121">
        <v>0</v>
      </c>
      <c r="N3" s="121">
        <v>0</v>
      </c>
      <c r="O3" s="121">
        <v>0</v>
      </c>
      <c r="P3" s="121">
        <v>0</v>
      </c>
      <c r="Q3" s="66" t="s">
        <v>775</v>
      </c>
      <c r="R3" s="120" t="s">
        <v>768</v>
      </c>
      <c r="S3" s="120">
        <v>0</v>
      </c>
      <c r="T3" s="120">
        <v>80</v>
      </c>
      <c r="U3" s="200">
        <v>7</v>
      </c>
      <c r="V3" s="204">
        <v>3050</v>
      </c>
      <c r="W3" s="204">
        <v>21050</v>
      </c>
      <c r="X3" s="204">
        <v>20000</v>
      </c>
      <c r="Y3" s="204">
        <v>20000</v>
      </c>
      <c r="Z3" s="204">
        <v>60000</v>
      </c>
      <c r="AA3" s="204">
        <v>60000</v>
      </c>
      <c r="AB3" s="204">
        <v>-128</v>
      </c>
      <c r="AC3" s="201" t="str">
        <f>IF(ISBLANK(A3),"",VLOOKUP(A3,'eNB Info'!A:G,7,0)&amp;(A3*256+(VLOOKUP(C3,PCI!B:D,3,0))))</f>
        <v>30272017272648</v>
      </c>
      <c r="AF3" s="120" t="s">
        <v>776</v>
      </c>
      <c r="AI3" s="120" t="s">
        <v>765</v>
      </c>
      <c r="AM3" s="8" t="s">
        <v>777</v>
      </c>
    </row>
    <row r="4" spans="1:39">
      <c r="A4" s="119">
        <v>50508</v>
      </c>
      <c r="B4" s="119" t="s">
        <v>779</v>
      </c>
      <c r="C4" s="119" t="s">
        <v>780</v>
      </c>
      <c r="D4" s="198">
        <v>45.499063999999997</v>
      </c>
      <c r="E4" s="120" t="s">
        <v>763</v>
      </c>
      <c r="F4" s="199">
        <v>-73.576977999999997</v>
      </c>
      <c r="G4" s="120" t="s">
        <v>764</v>
      </c>
      <c r="H4" s="120">
        <v>35</v>
      </c>
      <c r="I4" s="120">
        <v>170</v>
      </c>
      <c r="J4" s="120">
        <v>32.700000000000003</v>
      </c>
      <c r="K4" s="204" t="s">
        <v>265</v>
      </c>
      <c r="L4" s="204" t="s">
        <v>265</v>
      </c>
      <c r="M4" s="121">
        <v>0</v>
      </c>
      <c r="N4" s="121">
        <v>0</v>
      </c>
      <c r="O4" s="121">
        <v>0</v>
      </c>
      <c r="P4" s="121">
        <v>0</v>
      </c>
      <c r="Q4" s="66" t="s">
        <v>783</v>
      </c>
      <c r="R4" s="120" t="s">
        <v>768</v>
      </c>
      <c r="S4" s="120">
        <v>0</v>
      </c>
      <c r="T4" s="120">
        <v>100</v>
      </c>
      <c r="U4" s="200">
        <v>5</v>
      </c>
      <c r="V4" s="204">
        <v>2435</v>
      </c>
      <c r="W4" s="204">
        <v>20435</v>
      </c>
      <c r="X4" s="204">
        <v>5000</v>
      </c>
      <c r="Y4" s="204">
        <v>5000</v>
      </c>
      <c r="Z4" s="275">
        <v>27901</v>
      </c>
      <c r="AA4" s="275">
        <v>40000</v>
      </c>
      <c r="AB4" s="204">
        <v>-116</v>
      </c>
      <c r="AC4" s="201" t="str">
        <f>IF(ISBLANK(A4),"",VLOOKUP(A4,'eNB Info'!A:G,7,0)&amp;(A4*256+(VLOOKUP(C4,PCI!B:D,3,0))))</f>
        <v>30272012930100</v>
      </c>
      <c r="AF4" s="120" t="s">
        <v>784</v>
      </c>
      <c r="AI4" s="123" t="s">
        <v>1397</v>
      </c>
      <c r="AJ4" s="279" t="s">
        <v>1398</v>
      </c>
      <c r="AM4" s="8" t="s">
        <v>785</v>
      </c>
    </row>
    <row r="5" spans="1:39">
      <c r="A5" s="119">
        <v>68314</v>
      </c>
      <c r="B5" s="119" t="s">
        <v>790</v>
      </c>
      <c r="C5" s="119" t="s">
        <v>797</v>
      </c>
      <c r="D5" s="198">
        <v>45.951411</v>
      </c>
      <c r="E5" s="120" t="s">
        <v>763</v>
      </c>
      <c r="F5" s="199">
        <v>-74.096002999999996</v>
      </c>
      <c r="G5" s="120" t="s">
        <v>764</v>
      </c>
      <c r="H5" s="275">
        <v>15</v>
      </c>
      <c r="I5" s="120">
        <v>80</v>
      </c>
      <c r="J5" s="120">
        <v>68</v>
      </c>
      <c r="K5" s="204" t="s">
        <v>265</v>
      </c>
      <c r="L5" s="204" t="s">
        <v>265</v>
      </c>
      <c r="M5" s="121">
        <v>0</v>
      </c>
      <c r="N5" s="121">
        <v>0</v>
      </c>
      <c r="O5" s="121">
        <v>0</v>
      </c>
      <c r="P5" s="121">
        <v>0</v>
      </c>
      <c r="Q5" s="66" t="s">
        <v>799</v>
      </c>
      <c r="R5" s="120" t="s">
        <v>768</v>
      </c>
      <c r="S5" s="120">
        <v>0</v>
      </c>
      <c r="T5" s="120">
        <v>30</v>
      </c>
      <c r="U5" s="200">
        <v>2</v>
      </c>
      <c r="V5" s="204">
        <v>1075</v>
      </c>
      <c r="W5" s="204">
        <v>19075</v>
      </c>
      <c r="X5" s="204">
        <v>15000</v>
      </c>
      <c r="Y5" s="204">
        <v>15000</v>
      </c>
      <c r="Z5" s="204">
        <v>80000</v>
      </c>
      <c r="AA5" s="204">
        <v>80000</v>
      </c>
      <c r="AB5" s="204">
        <v>-120</v>
      </c>
      <c r="AC5" s="201" t="str">
        <f>IF(ISBLANK(A5),"",VLOOKUP(A5,'eNB Info'!A:G,7,0)&amp;(A5*256+(VLOOKUP(C5,PCI!B:D,3,0))))</f>
        <v>30272017488405</v>
      </c>
      <c r="AF5" s="120" t="s">
        <v>800</v>
      </c>
      <c r="AI5" s="120" t="s">
        <v>798</v>
      </c>
      <c r="AJ5" s="276" t="s">
        <v>782</v>
      </c>
      <c r="AM5" s="8" t="s">
        <v>801</v>
      </c>
    </row>
    <row r="6" spans="1:39">
      <c r="A6" s="119">
        <v>68314</v>
      </c>
      <c r="B6" s="119" t="s">
        <v>790</v>
      </c>
      <c r="C6" s="119" t="s">
        <v>802</v>
      </c>
      <c r="D6" s="198">
        <v>45.951411</v>
      </c>
      <c r="E6" s="120" t="s">
        <v>763</v>
      </c>
      <c r="F6" s="199">
        <v>-74.096002999999996</v>
      </c>
      <c r="G6" s="120" t="s">
        <v>764</v>
      </c>
      <c r="H6" s="275">
        <v>15</v>
      </c>
      <c r="I6" s="120">
        <v>200</v>
      </c>
      <c r="J6" s="120">
        <v>68</v>
      </c>
      <c r="K6" s="204" t="s">
        <v>265</v>
      </c>
      <c r="L6" s="204" t="s">
        <v>265</v>
      </c>
      <c r="M6" s="121">
        <v>0</v>
      </c>
      <c r="N6" s="121">
        <v>0</v>
      </c>
      <c r="O6" s="121">
        <v>0</v>
      </c>
      <c r="P6" s="121">
        <v>0</v>
      </c>
      <c r="Q6" s="66" t="s">
        <v>799</v>
      </c>
      <c r="R6" s="120" t="s">
        <v>768</v>
      </c>
      <c r="S6" s="120">
        <v>0</v>
      </c>
      <c r="T6" s="120">
        <v>30</v>
      </c>
      <c r="U6" s="200">
        <v>2</v>
      </c>
      <c r="V6" s="204">
        <v>1075</v>
      </c>
      <c r="W6" s="204">
        <v>19075</v>
      </c>
      <c r="X6" s="204">
        <v>15000</v>
      </c>
      <c r="Y6" s="204">
        <v>15000</v>
      </c>
      <c r="Z6" s="204">
        <v>80000</v>
      </c>
      <c r="AA6" s="204">
        <v>80000</v>
      </c>
      <c r="AB6" s="204">
        <v>-120</v>
      </c>
      <c r="AC6" s="201" t="str">
        <f>IF(ISBLANK(A6),"",VLOOKUP(A6,'eNB Info'!A:G,7,0)&amp;(A6*256+(VLOOKUP(C6,PCI!B:D,3,0))))</f>
        <v>30272017488406</v>
      </c>
      <c r="AF6" s="120" t="s">
        <v>800</v>
      </c>
      <c r="AI6" s="120" t="s">
        <v>798</v>
      </c>
      <c r="AJ6" s="276" t="s">
        <v>782</v>
      </c>
      <c r="AM6" s="8" t="s">
        <v>803</v>
      </c>
    </row>
    <row r="7" spans="1:39">
      <c r="A7" s="119">
        <v>68314</v>
      </c>
      <c r="B7" s="119" t="s">
        <v>790</v>
      </c>
      <c r="C7" s="119" t="s">
        <v>804</v>
      </c>
      <c r="D7" s="198">
        <v>45.951411</v>
      </c>
      <c r="E7" s="120" t="s">
        <v>763</v>
      </c>
      <c r="F7" s="199">
        <v>-74.096002999999996</v>
      </c>
      <c r="G7" s="120" t="s">
        <v>764</v>
      </c>
      <c r="H7" s="275">
        <v>15</v>
      </c>
      <c r="I7" s="120">
        <v>320</v>
      </c>
      <c r="J7" s="120">
        <v>68</v>
      </c>
      <c r="K7" s="204" t="s">
        <v>265</v>
      </c>
      <c r="L7" s="204" t="s">
        <v>265</v>
      </c>
      <c r="M7" s="121">
        <v>0</v>
      </c>
      <c r="N7" s="121">
        <v>0</v>
      </c>
      <c r="O7" s="121">
        <v>0</v>
      </c>
      <c r="P7" s="121">
        <v>0</v>
      </c>
      <c r="Q7" s="66" t="s">
        <v>799</v>
      </c>
      <c r="R7" s="120" t="s">
        <v>768</v>
      </c>
      <c r="S7" s="120">
        <v>0</v>
      </c>
      <c r="T7" s="120">
        <v>30</v>
      </c>
      <c r="U7" s="200">
        <v>2</v>
      </c>
      <c r="V7" s="204">
        <v>1075</v>
      </c>
      <c r="W7" s="204">
        <v>19075</v>
      </c>
      <c r="X7" s="204">
        <v>15000</v>
      </c>
      <c r="Y7" s="204">
        <v>15000</v>
      </c>
      <c r="Z7" s="204">
        <v>80000</v>
      </c>
      <c r="AA7" s="204">
        <v>80000</v>
      </c>
      <c r="AB7" s="204">
        <v>-120</v>
      </c>
      <c r="AC7" s="201" t="str">
        <f>IF(ISBLANK(A7),"",VLOOKUP(A7,'eNB Info'!A:G,7,0)&amp;(A7*256+(VLOOKUP(C7,PCI!B:D,3,0))))</f>
        <v>30272017488407</v>
      </c>
      <c r="AF7" s="120" t="s">
        <v>800</v>
      </c>
      <c r="AI7" s="120" t="s">
        <v>798</v>
      </c>
      <c r="AJ7" s="276" t="s">
        <v>782</v>
      </c>
      <c r="AM7" s="8" t="s">
        <v>805</v>
      </c>
    </row>
    <row r="8" spans="1:39">
      <c r="A8" s="119">
        <v>68314</v>
      </c>
      <c r="B8" s="119" t="s">
        <v>790</v>
      </c>
      <c r="C8" s="119" t="s">
        <v>806</v>
      </c>
      <c r="D8" s="198">
        <v>45.951411</v>
      </c>
      <c r="E8" s="120" t="s">
        <v>763</v>
      </c>
      <c r="F8" s="199">
        <v>-74.096002999999996</v>
      </c>
      <c r="G8" s="120" t="s">
        <v>764</v>
      </c>
      <c r="H8" s="275">
        <v>35</v>
      </c>
      <c r="I8" s="120">
        <v>10</v>
      </c>
      <c r="J8" s="120">
        <v>68</v>
      </c>
      <c r="K8" s="204" t="s">
        <v>265</v>
      </c>
      <c r="L8" s="204" t="s">
        <v>265</v>
      </c>
      <c r="M8" s="121">
        <v>0</v>
      </c>
      <c r="N8" s="121">
        <v>0</v>
      </c>
      <c r="O8" s="121">
        <v>0</v>
      </c>
      <c r="P8" s="121">
        <v>0</v>
      </c>
      <c r="Q8" s="66" t="s">
        <v>808</v>
      </c>
      <c r="R8" s="120" t="s">
        <v>768</v>
      </c>
      <c r="S8" s="120">
        <v>0</v>
      </c>
      <c r="T8" s="120">
        <v>50</v>
      </c>
      <c r="U8" s="200">
        <v>71</v>
      </c>
      <c r="V8" s="204">
        <v>68636</v>
      </c>
      <c r="W8" s="204">
        <v>133172</v>
      </c>
      <c r="X8" s="204">
        <v>10000</v>
      </c>
      <c r="Y8" s="204">
        <v>10000</v>
      </c>
      <c r="Z8" s="204">
        <v>80000</v>
      </c>
      <c r="AA8" s="204">
        <v>80000</v>
      </c>
      <c r="AB8" s="204">
        <v>-124</v>
      </c>
      <c r="AC8" s="201" t="str">
        <f>IF(ISBLANK(A8),"",VLOOKUP(A8,'eNB Info'!A:G,7,0)&amp;(A8*256+(VLOOKUP(C8,PCI!B:D,3,0))))</f>
        <v>30272017488445</v>
      </c>
      <c r="AF8" s="120" t="s">
        <v>809</v>
      </c>
      <c r="AI8" s="120" t="s">
        <v>781</v>
      </c>
      <c r="AJ8" s="276" t="s">
        <v>807</v>
      </c>
      <c r="AM8" s="8" t="s">
        <v>810</v>
      </c>
    </row>
    <row r="9" spans="1:39">
      <c r="A9" s="119">
        <v>68314</v>
      </c>
      <c r="B9" s="119" t="s">
        <v>790</v>
      </c>
      <c r="C9" s="119" t="s">
        <v>812</v>
      </c>
      <c r="D9" s="198">
        <v>45.951411</v>
      </c>
      <c r="E9" s="120" t="s">
        <v>763</v>
      </c>
      <c r="F9" s="199">
        <v>-74.096002999999996</v>
      </c>
      <c r="G9" s="120" t="s">
        <v>764</v>
      </c>
      <c r="H9" s="275">
        <v>35</v>
      </c>
      <c r="I9" s="120">
        <v>130</v>
      </c>
      <c r="J9" s="120">
        <v>68</v>
      </c>
      <c r="K9" s="204" t="s">
        <v>265</v>
      </c>
      <c r="L9" s="204" t="s">
        <v>265</v>
      </c>
      <c r="M9" s="121">
        <v>0</v>
      </c>
      <c r="N9" s="121">
        <v>0</v>
      </c>
      <c r="O9" s="121">
        <v>0</v>
      </c>
      <c r="P9" s="121">
        <v>0</v>
      </c>
      <c r="Q9" s="66" t="s">
        <v>813</v>
      </c>
      <c r="R9" s="120" t="s">
        <v>768</v>
      </c>
      <c r="S9" s="120">
        <v>0</v>
      </c>
      <c r="T9" s="120">
        <v>100</v>
      </c>
      <c r="U9" s="200">
        <v>71</v>
      </c>
      <c r="V9" s="204">
        <v>68636</v>
      </c>
      <c r="W9" s="204">
        <v>133172</v>
      </c>
      <c r="X9" s="204">
        <v>10000</v>
      </c>
      <c r="Y9" s="204">
        <v>10000</v>
      </c>
      <c r="Z9" s="204">
        <v>80000</v>
      </c>
      <c r="AA9" s="204">
        <v>80000</v>
      </c>
      <c r="AB9" s="204">
        <v>-124</v>
      </c>
      <c r="AC9" s="201" t="str">
        <f>IF(ISBLANK(A9),"",VLOOKUP(A9,'eNB Info'!A:G,7,0)&amp;(A9*256+(VLOOKUP(C9,PCI!B:D,3,0))))</f>
        <v>30272017488446</v>
      </c>
      <c r="AF9" s="120" t="s">
        <v>809</v>
      </c>
      <c r="AI9" s="120" t="s">
        <v>781</v>
      </c>
      <c r="AJ9" s="276" t="s">
        <v>807</v>
      </c>
      <c r="AM9" s="8" t="s">
        <v>814</v>
      </c>
    </row>
    <row r="10" spans="1:39">
      <c r="A10" s="119">
        <v>68314</v>
      </c>
      <c r="B10" s="119" t="s">
        <v>790</v>
      </c>
      <c r="C10" s="119" t="s">
        <v>815</v>
      </c>
      <c r="D10" s="198">
        <v>45.951411</v>
      </c>
      <c r="E10" s="120" t="s">
        <v>763</v>
      </c>
      <c r="F10" s="199">
        <v>-74.096002999999996</v>
      </c>
      <c r="G10" s="120" t="s">
        <v>764</v>
      </c>
      <c r="H10" s="275">
        <v>35</v>
      </c>
      <c r="I10" s="120">
        <v>270</v>
      </c>
      <c r="J10" s="120">
        <v>68</v>
      </c>
      <c r="K10" s="204" t="s">
        <v>265</v>
      </c>
      <c r="L10" s="204" t="s">
        <v>265</v>
      </c>
      <c r="M10" s="121">
        <v>0</v>
      </c>
      <c r="N10" s="121">
        <v>0</v>
      </c>
      <c r="O10" s="121">
        <v>0</v>
      </c>
      <c r="P10" s="121">
        <v>0</v>
      </c>
      <c r="Q10" s="66" t="s">
        <v>808</v>
      </c>
      <c r="R10" s="120" t="s">
        <v>768</v>
      </c>
      <c r="S10" s="120">
        <v>0</v>
      </c>
      <c r="T10" s="120">
        <v>50</v>
      </c>
      <c r="U10" s="200">
        <v>71</v>
      </c>
      <c r="V10" s="204">
        <v>68636</v>
      </c>
      <c r="W10" s="204">
        <v>133172</v>
      </c>
      <c r="X10" s="204">
        <v>10000</v>
      </c>
      <c r="Y10" s="204">
        <v>10000</v>
      </c>
      <c r="Z10" s="204">
        <v>80000</v>
      </c>
      <c r="AA10" s="204">
        <v>80000</v>
      </c>
      <c r="AB10" s="204">
        <v>-124</v>
      </c>
      <c r="AC10" s="201" t="str">
        <f>IF(ISBLANK(A10),"",VLOOKUP(A10,'eNB Info'!A:G,7,0)&amp;(A10*256+(VLOOKUP(C10,PCI!B:D,3,0))))</f>
        <v>30272017488447</v>
      </c>
      <c r="AF10" s="120" t="s">
        <v>809</v>
      </c>
      <c r="AI10" s="120" t="s">
        <v>781</v>
      </c>
      <c r="AJ10" s="276" t="s">
        <v>807</v>
      </c>
      <c r="AM10" s="8" t="s">
        <v>816</v>
      </c>
    </row>
    <row r="11" spans="1:39">
      <c r="A11" s="119">
        <v>51202</v>
      </c>
      <c r="B11" s="119" t="s">
        <v>836</v>
      </c>
      <c r="C11" s="119" t="s">
        <v>844</v>
      </c>
      <c r="D11" s="198">
        <v>45.951411</v>
      </c>
      <c r="E11" s="120" t="s">
        <v>763</v>
      </c>
      <c r="F11" s="199">
        <v>-74.096002999999996</v>
      </c>
      <c r="G11" s="120" t="s">
        <v>764</v>
      </c>
      <c r="H11" s="275">
        <v>15</v>
      </c>
      <c r="I11" s="120">
        <v>10</v>
      </c>
      <c r="J11" s="120">
        <v>68</v>
      </c>
      <c r="K11" s="204" t="s">
        <v>265</v>
      </c>
      <c r="L11" s="204" t="s">
        <v>265</v>
      </c>
      <c r="M11" s="121">
        <v>0</v>
      </c>
      <c r="N11" s="121">
        <v>0</v>
      </c>
      <c r="O11" s="121">
        <v>0</v>
      </c>
      <c r="P11" s="121">
        <v>0</v>
      </c>
      <c r="Q11" s="66" t="s">
        <v>846</v>
      </c>
      <c r="R11" s="120" t="s">
        <v>768</v>
      </c>
      <c r="S11" s="120">
        <v>0</v>
      </c>
      <c r="T11" s="120">
        <v>30</v>
      </c>
      <c r="U11" s="200">
        <v>4</v>
      </c>
      <c r="V11" s="204">
        <v>2050</v>
      </c>
      <c r="W11" s="204">
        <v>20050</v>
      </c>
      <c r="X11" s="204">
        <v>20000</v>
      </c>
      <c r="Y11" s="204">
        <v>20000</v>
      </c>
      <c r="Z11" s="204">
        <v>160000</v>
      </c>
      <c r="AA11" s="204">
        <v>160000</v>
      </c>
      <c r="AB11" s="204">
        <v>-128</v>
      </c>
      <c r="AC11" s="201" t="str">
        <f>IF(ISBLANK(A11),"",VLOOKUP(A11,'eNB Info'!A:G,7,0)&amp;(A11*256+(VLOOKUP(C11,PCI!B:D,3,0))))</f>
        <v>30272013107753</v>
      </c>
      <c r="AF11" s="120" t="s">
        <v>847</v>
      </c>
      <c r="AI11" s="120" t="s">
        <v>845</v>
      </c>
      <c r="AM11" s="8" t="s">
        <v>848</v>
      </c>
    </row>
    <row r="12" spans="1:39">
      <c r="A12" s="119">
        <v>51202</v>
      </c>
      <c r="B12" s="119" t="s">
        <v>836</v>
      </c>
      <c r="C12" s="119" t="s">
        <v>849</v>
      </c>
      <c r="D12" s="198">
        <v>45.951411</v>
      </c>
      <c r="E12" s="120" t="s">
        <v>763</v>
      </c>
      <c r="F12" s="199">
        <v>-74.096002999999996</v>
      </c>
      <c r="G12" s="120" t="s">
        <v>764</v>
      </c>
      <c r="H12" s="275">
        <v>15</v>
      </c>
      <c r="I12" s="120">
        <v>130</v>
      </c>
      <c r="J12" s="120">
        <v>68</v>
      </c>
      <c r="K12" s="204" t="s">
        <v>265</v>
      </c>
      <c r="L12" s="204" t="s">
        <v>265</v>
      </c>
      <c r="M12" s="121">
        <v>0</v>
      </c>
      <c r="N12" s="121">
        <v>0</v>
      </c>
      <c r="O12" s="121">
        <v>0</v>
      </c>
      <c r="P12" s="121">
        <v>0</v>
      </c>
      <c r="Q12" s="66" t="s">
        <v>850</v>
      </c>
      <c r="R12" s="120" t="s">
        <v>768</v>
      </c>
      <c r="S12" s="120">
        <v>0</v>
      </c>
      <c r="T12" s="120">
        <v>60</v>
      </c>
      <c r="U12" s="200">
        <v>4</v>
      </c>
      <c r="V12" s="204">
        <v>2050</v>
      </c>
      <c r="W12" s="204">
        <v>20050</v>
      </c>
      <c r="X12" s="204">
        <v>20000</v>
      </c>
      <c r="Y12" s="204">
        <v>20000</v>
      </c>
      <c r="Z12" s="204">
        <v>160000</v>
      </c>
      <c r="AA12" s="204">
        <v>160000</v>
      </c>
      <c r="AB12" s="204">
        <v>-128</v>
      </c>
      <c r="AC12" s="201" t="str">
        <f>IF(ISBLANK(A12),"",VLOOKUP(A12,'eNB Info'!A:G,7,0)&amp;(A12*256+(VLOOKUP(C12,PCI!B:D,3,0))))</f>
        <v>30272013107754</v>
      </c>
      <c r="AF12" s="120" t="s">
        <v>847</v>
      </c>
      <c r="AI12" s="120" t="s">
        <v>845</v>
      </c>
      <c r="AM12" s="8" t="s">
        <v>769</v>
      </c>
    </row>
    <row r="13" spans="1:39">
      <c r="A13" s="119">
        <v>51202</v>
      </c>
      <c r="B13" s="119" t="s">
        <v>836</v>
      </c>
      <c r="C13" s="119" t="s">
        <v>851</v>
      </c>
      <c r="D13" s="198">
        <v>45.951411</v>
      </c>
      <c r="E13" s="120" t="s">
        <v>763</v>
      </c>
      <c r="F13" s="199">
        <v>-74.096002999999996</v>
      </c>
      <c r="G13" s="120" t="s">
        <v>764</v>
      </c>
      <c r="H13" s="275">
        <v>15</v>
      </c>
      <c r="I13" s="120">
        <v>270</v>
      </c>
      <c r="J13" s="120">
        <v>68</v>
      </c>
      <c r="K13" s="204" t="s">
        <v>265</v>
      </c>
      <c r="L13" s="204" t="s">
        <v>265</v>
      </c>
      <c r="M13" s="121">
        <v>0</v>
      </c>
      <c r="N13" s="121">
        <v>0</v>
      </c>
      <c r="O13" s="121">
        <v>0</v>
      </c>
      <c r="P13" s="121">
        <v>0</v>
      </c>
      <c r="Q13" s="66" t="s">
        <v>846</v>
      </c>
      <c r="R13" s="120" t="s">
        <v>768</v>
      </c>
      <c r="S13" s="120">
        <v>0</v>
      </c>
      <c r="T13" s="120">
        <v>30</v>
      </c>
      <c r="U13" s="200">
        <v>4</v>
      </c>
      <c r="V13" s="204">
        <v>2050</v>
      </c>
      <c r="W13" s="204">
        <v>20050</v>
      </c>
      <c r="X13" s="204">
        <v>20000</v>
      </c>
      <c r="Y13" s="204">
        <v>20000</v>
      </c>
      <c r="Z13" s="204">
        <v>160000</v>
      </c>
      <c r="AA13" s="204">
        <v>160000</v>
      </c>
      <c r="AB13" s="204">
        <v>-128</v>
      </c>
      <c r="AC13" s="201" t="str">
        <f>IF(ISBLANK(A13),"",VLOOKUP(A13,'eNB Info'!A:G,7,0)&amp;(A13*256+(VLOOKUP(C13,PCI!B:D,3,0))))</f>
        <v>30272013107755</v>
      </c>
      <c r="AF13" s="120" t="s">
        <v>847</v>
      </c>
      <c r="AI13" s="120" t="s">
        <v>845</v>
      </c>
      <c r="AM13" s="8" t="s">
        <v>852</v>
      </c>
    </row>
    <row r="14" spans="1:39">
      <c r="A14" s="119">
        <v>51202</v>
      </c>
      <c r="B14" s="119" t="s">
        <v>836</v>
      </c>
      <c r="C14" s="119" t="s">
        <v>837</v>
      </c>
      <c r="D14" s="198">
        <v>45.951411</v>
      </c>
      <c r="E14" s="120" t="s">
        <v>763</v>
      </c>
      <c r="F14" s="199">
        <v>-74.096002999999996</v>
      </c>
      <c r="G14" s="120" t="s">
        <v>764</v>
      </c>
      <c r="H14" s="275">
        <v>35</v>
      </c>
      <c r="I14" s="120">
        <v>10</v>
      </c>
      <c r="J14" s="120">
        <v>68</v>
      </c>
      <c r="K14" s="204" t="s">
        <v>265</v>
      </c>
      <c r="L14" s="204" t="s">
        <v>265</v>
      </c>
      <c r="M14" s="121">
        <v>0</v>
      </c>
      <c r="N14" s="121">
        <v>0</v>
      </c>
      <c r="O14" s="121">
        <v>0</v>
      </c>
      <c r="P14" s="121">
        <v>0</v>
      </c>
      <c r="Q14" s="66" t="s">
        <v>853</v>
      </c>
      <c r="R14" s="120" t="s">
        <v>768</v>
      </c>
      <c r="S14" s="120">
        <v>0</v>
      </c>
      <c r="T14" s="120">
        <v>50</v>
      </c>
      <c r="U14" s="200">
        <v>12</v>
      </c>
      <c r="V14" s="204">
        <v>5060</v>
      </c>
      <c r="W14" s="204">
        <v>23060</v>
      </c>
      <c r="X14" s="204">
        <v>10000</v>
      </c>
      <c r="Y14" s="204">
        <v>10000</v>
      </c>
      <c r="Z14" s="204">
        <v>80000</v>
      </c>
      <c r="AA14" s="204">
        <v>80000</v>
      </c>
      <c r="AB14" s="204">
        <v>-124</v>
      </c>
      <c r="AC14" s="201" t="str">
        <f>IF(ISBLANK(A14),"",VLOOKUP(A14,'eNB Info'!A:G,7,0)&amp;(A14*256+(VLOOKUP(C14,PCI!B:D,3,0))))</f>
        <v>30272013107833</v>
      </c>
      <c r="AF14" s="120" t="s">
        <v>854</v>
      </c>
      <c r="AI14" s="120" t="s">
        <v>781</v>
      </c>
      <c r="AJ14" s="276" t="s">
        <v>782</v>
      </c>
      <c r="AM14" s="8" t="s">
        <v>855</v>
      </c>
    </row>
    <row r="15" spans="1:39">
      <c r="A15" s="119">
        <v>51202</v>
      </c>
      <c r="B15" s="119" t="s">
        <v>836</v>
      </c>
      <c r="C15" s="119" t="s">
        <v>840</v>
      </c>
      <c r="D15" s="198">
        <v>45.951411</v>
      </c>
      <c r="E15" s="120" t="s">
        <v>763</v>
      </c>
      <c r="F15" s="199">
        <v>-74.096002999999996</v>
      </c>
      <c r="G15" s="120" t="s">
        <v>764</v>
      </c>
      <c r="H15" s="275">
        <v>35</v>
      </c>
      <c r="I15" s="120">
        <v>130</v>
      </c>
      <c r="J15" s="120">
        <v>68</v>
      </c>
      <c r="K15" s="204" t="s">
        <v>265</v>
      </c>
      <c r="L15" s="204" t="s">
        <v>265</v>
      </c>
      <c r="M15" s="121">
        <v>0</v>
      </c>
      <c r="N15" s="121">
        <v>0</v>
      </c>
      <c r="O15" s="121">
        <v>0</v>
      </c>
      <c r="P15" s="121">
        <v>0</v>
      </c>
      <c r="Q15" s="280" t="s">
        <v>856</v>
      </c>
      <c r="R15" s="120" t="s">
        <v>768</v>
      </c>
      <c r="S15" s="120">
        <v>0</v>
      </c>
      <c r="T15" s="120">
        <v>100</v>
      </c>
      <c r="U15" s="200">
        <v>12</v>
      </c>
      <c r="V15" s="204">
        <v>5060</v>
      </c>
      <c r="W15" s="204">
        <v>23060</v>
      </c>
      <c r="X15" s="204">
        <v>10000</v>
      </c>
      <c r="Y15" s="204">
        <v>10000</v>
      </c>
      <c r="Z15" s="204">
        <v>80000</v>
      </c>
      <c r="AA15" s="204">
        <v>80000</v>
      </c>
      <c r="AB15" s="204">
        <v>-124</v>
      </c>
      <c r="AC15" s="201" t="str">
        <f>IF(ISBLANK(A15),"",VLOOKUP(A15,'eNB Info'!A:G,7,0)&amp;(A15*256+(VLOOKUP(C15,PCI!B:D,3,0))))</f>
        <v>30272013107834</v>
      </c>
      <c r="AF15" s="120" t="s">
        <v>854</v>
      </c>
      <c r="AI15" s="120" t="s">
        <v>781</v>
      </c>
      <c r="AJ15" s="276" t="s">
        <v>782</v>
      </c>
      <c r="AM15" s="8" t="s">
        <v>857</v>
      </c>
    </row>
    <row r="16" spans="1:39">
      <c r="A16" s="119">
        <v>51202</v>
      </c>
      <c r="B16" s="119" t="s">
        <v>836</v>
      </c>
      <c r="C16" s="119" t="s">
        <v>842</v>
      </c>
      <c r="D16" s="198">
        <v>45.951411</v>
      </c>
      <c r="E16" s="120" t="s">
        <v>763</v>
      </c>
      <c r="F16" s="199">
        <v>-74.096002999999996</v>
      </c>
      <c r="G16" s="120" t="s">
        <v>764</v>
      </c>
      <c r="H16" s="275">
        <v>35</v>
      </c>
      <c r="I16" s="120">
        <v>270</v>
      </c>
      <c r="J16" s="120">
        <v>68</v>
      </c>
      <c r="K16" s="204" t="s">
        <v>265</v>
      </c>
      <c r="L16" s="204" t="s">
        <v>265</v>
      </c>
      <c r="M16" s="121">
        <v>0</v>
      </c>
      <c r="N16" s="121">
        <v>0</v>
      </c>
      <c r="O16" s="121">
        <v>0</v>
      </c>
      <c r="P16" s="121">
        <v>0</v>
      </c>
      <c r="Q16" s="66" t="s">
        <v>853</v>
      </c>
      <c r="R16" s="120" t="s">
        <v>768</v>
      </c>
      <c r="S16" s="120">
        <v>0</v>
      </c>
      <c r="T16" s="120">
        <v>50</v>
      </c>
      <c r="U16" s="200">
        <v>12</v>
      </c>
      <c r="V16" s="204">
        <v>5060</v>
      </c>
      <c r="W16" s="204">
        <v>23060</v>
      </c>
      <c r="X16" s="204">
        <v>10000</v>
      </c>
      <c r="Y16" s="204">
        <v>10000</v>
      </c>
      <c r="Z16" s="204">
        <v>80000</v>
      </c>
      <c r="AA16" s="204">
        <v>80000</v>
      </c>
      <c r="AB16" s="204">
        <v>-124</v>
      </c>
      <c r="AC16" s="201" t="str">
        <f>IF(ISBLANK(A16),"",VLOOKUP(A16,'eNB Info'!A:G,7,0)&amp;(A16*256+(VLOOKUP(C16,PCI!B:D,3,0))))</f>
        <v>30272013107835</v>
      </c>
      <c r="AF16" s="120" t="s">
        <v>854</v>
      </c>
      <c r="AI16" s="120" t="s">
        <v>781</v>
      </c>
      <c r="AJ16" s="276" t="s">
        <v>782</v>
      </c>
      <c r="AM16" s="8" t="s">
        <v>858</v>
      </c>
    </row>
    <row r="17" spans="1:39">
      <c r="A17" s="119">
        <v>50512</v>
      </c>
      <c r="B17" s="119" t="s">
        <v>859</v>
      </c>
      <c r="C17" s="119" t="s">
        <v>860</v>
      </c>
      <c r="D17" s="198">
        <v>45.951411</v>
      </c>
      <c r="E17" s="120" t="s">
        <v>763</v>
      </c>
      <c r="F17" s="199">
        <v>-74.096002999999996</v>
      </c>
      <c r="G17" s="120" t="s">
        <v>764</v>
      </c>
      <c r="H17" s="120">
        <v>35</v>
      </c>
      <c r="I17" s="120">
        <v>80</v>
      </c>
      <c r="J17" s="120">
        <v>67.400000000000006</v>
      </c>
      <c r="K17" s="204" t="s">
        <v>265</v>
      </c>
      <c r="L17" s="204" t="s">
        <v>265</v>
      </c>
      <c r="M17" s="121">
        <v>0</v>
      </c>
      <c r="N17" s="121">
        <v>0</v>
      </c>
      <c r="O17" s="121">
        <v>0</v>
      </c>
      <c r="P17" s="121">
        <v>0</v>
      </c>
      <c r="Q17" s="280" t="s">
        <v>861</v>
      </c>
      <c r="R17" s="120" t="s">
        <v>768</v>
      </c>
      <c r="S17" s="120">
        <v>0</v>
      </c>
      <c r="T17" s="120">
        <v>60</v>
      </c>
      <c r="U17" s="200">
        <v>5</v>
      </c>
      <c r="V17" s="204">
        <v>2435</v>
      </c>
      <c r="W17" s="204">
        <v>20435</v>
      </c>
      <c r="X17" s="204">
        <v>5000</v>
      </c>
      <c r="Y17" s="204">
        <v>5000</v>
      </c>
      <c r="Z17" s="275">
        <v>56901</v>
      </c>
      <c r="AA17" s="275">
        <v>80000</v>
      </c>
      <c r="AB17" s="204">
        <v>-116</v>
      </c>
      <c r="AC17" s="201" t="str">
        <f>IF(ISBLANK(A17),"",VLOOKUP(A17,'eNB Info'!A:G,7,0)&amp;(A17*256+(VLOOKUP(C17,PCI!B:D,3,0))))</f>
        <v>30272012931123</v>
      </c>
      <c r="AF17" s="120" t="s">
        <v>784</v>
      </c>
      <c r="AI17" s="120" t="s">
        <v>781</v>
      </c>
      <c r="AJ17" s="276" t="s">
        <v>782</v>
      </c>
      <c r="AM17" s="8" t="s">
        <v>862</v>
      </c>
    </row>
    <row r="18" spans="1:39">
      <c r="A18" s="119">
        <v>50512</v>
      </c>
      <c r="B18" s="119" t="s">
        <v>859</v>
      </c>
      <c r="C18" s="119" t="s">
        <v>863</v>
      </c>
      <c r="D18" s="198">
        <v>45.951411</v>
      </c>
      <c r="E18" s="120" t="s">
        <v>763</v>
      </c>
      <c r="F18" s="199">
        <v>-74.096002999999996</v>
      </c>
      <c r="G18" s="120" t="s">
        <v>764</v>
      </c>
      <c r="H18" s="120">
        <v>35</v>
      </c>
      <c r="I18" s="120">
        <v>200</v>
      </c>
      <c r="J18" s="120">
        <v>67.400000000000006</v>
      </c>
      <c r="K18" s="204" t="s">
        <v>265</v>
      </c>
      <c r="L18" s="204" t="s">
        <v>265</v>
      </c>
      <c r="M18" s="121">
        <v>0</v>
      </c>
      <c r="N18" s="121">
        <v>0</v>
      </c>
      <c r="O18" s="121">
        <v>0</v>
      </c>
      <c r="P18" s="121">
        <v>0</v>
      </c>
      <c r="Q18" s="66" t="s">
        <v>861</v>
      </c>
      <c r="R18" s="120" t="s">
        <v>768</v>
      </c>
      <c r="S18" s="120">
        <v>0</v>
      </c>
      <c r="T18" s="120">
        <v>60</v>
      </c>
      <c r="U18" s="200">
        <v>5</v>
      </c>
      <c r="V18" s="204">
        <v>2435</v>
      </c>
      <c r="W18" s="204">
        <v>20435</v>
      </c>
      <c r="X18" s="204">
        <v>5000</v>
      </c>
      <c r="Y18" s="204">
        <v>5000</v>
      </c>
      <c r="Z18" s="275">
        <v>56901</v>
      </c>
      <c r="AA18" s="275">
        <v>80000</v>
      </c>
      <c r="AB18" s="204">
        <v>-116</v>
      </c>
      <c r="AC18" s="201" t="str">
        <f>IF(ISBLANK(A18),"",VLOOKUP(A18,'eNB Info'!A:G,7,0)&amp;(A18*256+(VLOOKUP(C18,PCI!B:D,3,0))))</f>
        <v>30272012931124</v>
      </c>
      <c r="AF18" s="120" t="s">
        <v>784</v>
      </c>
      <c r="AI18" s="120" t="s">
        <v>781</v>
      </c>
      <c r="AJ18" s="276" t="s">
        <v>782</v>
      </c>
      <c r="AM18" s="8" t="s">
        <v>785</v>
      </c>
    </row>
    <row r="19" spans="1:39">
      <c r="A19" s="119">
        <v>50512</v>
      </c>
      <c r="B19" s="119" t="s">
        <v>859</v>
      </c>
      <c r="C19" s="119" t="s">
        <v>864</v>
      </c>
      <c r="D19" s="198">
        <v>45.951411</v>
      </c>
      <c r="E19" s="120" t="s">
        <v>763</v>
      </c>
      <c r="F19" s="199">
        <v>-74.096002999999996</v>
      </c>
      <c r="G19" s="120" t="s">
        <v>764</v>
      </c>
      <c r="H19" s="120">
        <v>35</v>
      </c>
      <c r="I19" s="120">
        <v>320</v>
      </c>
      <c r="J19" s="120">
        <v>67.400000000000006</v>
      </c>
      <c r="K19" s="204" t="s">
        <v>265</v>
      </c>
      <c r="L19" s="204" t="s">
        <v>265</v>
      </c>
      <c r="M19" s="121">
        <v>0</v>
      </c>
      <c r="N19" s="121">
        <v>0</v>
      </c>
      <c r="O19" s="121">
        <v>0</v>
      </c>
      <c r="P19" s="121">
        <v>0</v>
      </c>
      <c r="Q19" s="66" t="s">
        <v>861</v>
      </c>
      <c r="R19" s="120" t="s">
        <v>768</v>
      </c>
      <c r="S19" s="120">
        <v>0</v>
      </c>
      <c r="T19" s="120">
        <v>60</v>
      </c>
      <c r="U19" s="200">
        <v>5</v>
      </c>
      <c r="V19" s="204">
        <v>2435</v>
      </c>
      <c r="W19" s="204">
        <v>20435</v>
      </c>
      <c r="X19" s="204">
        <v>5000</v>
      </c>
      <c r="Y19" s="204">
        <v>5000</v>
      </c>
      <c r="Z19" s="275">
        <v>56901</v>
      </c>
      <c r="AA19" s="275">
        <v>80000</v>
      </c>
      <c r="AB19" s="204">
        <v>-116</v>
      </c>
      <c r="AC19" s="201" t="str">
        <f>IF(ISBLANK(A19),"",VLOOKUP(A19,'eNB Info'!A:G,7,0)&amp;(A19*256+(VLOOKUP(C19,PCI!B:D,3,0))))</f>
        <v>30272012931125</v>
      </c>
      <c r="AF19" s="120" t="s">
        <v>784</v>
      </c>
      <c r="AI19" s="120" t="s">
        <v>781</v>
      </c>
      <c r="AJ19" s="276" t="s">
        <v>782</v>
      </c>
      <c r="AM19" s="8" t="s">
        <v>865</v>
      </c>
    </row>
    <row r="20" spans="1:39">
      <c r="A20" s="119">
        <v>50228</v>
      </c>
      <c r="B20" s="119" t="s">
        <v>869</v>
      </c>
      <c r="C20" s="119" t="s">
        <v>875</v>
      </c>
      <c r="D20" s="198">
        <v>45.843342</v>
      </c>
      <c r="E20" s="120" t="s">
        <v>763</v>
      </c>
      <c r="F20" s="199">
        <v>-73.760006000000004</v>
      </c>
      <c r="G20" s="120" t="s">
        <v>764</v>
      </c>
      <c r="H20" s="275">
        <v>15</v>
      </c>
      <c r="I20" s="120">
        <v>110</v>
      </c>
      <c r="J20" s="120">
        <v>53.6</v>
      </c>
      <c r="K20" s="204" t="s">
        <v>265</v>
      </c>
      <c r="L20" s="204" t="s">
        <v>265</v>
      </c>
      <c r="M20" s="121">
        <v>0</v>
      </c>
      <c r="N20" s="121">
        <v>0</v>
      </c>
      <c r="O20" s="121">
        <v>0</v>
      </c>
      <c r="P20" s="121">
        <v>0</v>
      </c>
      <c r="Q20" s="66" t="s">
        <v>876</v>
      </c>
      <c r="R20" s="120" t="s">
        <v>768</v>
      </c>
      <c r="S20" s="120">
        <v>0</v>
      </c>
      <c r="T20" s="120">
        <v>30</v>
      </c>
      <c r="U20" s="200">
        <v>2</v>
      </c>
      <c r="V20" s="204">
        <v>1075</v>
      </c>
      <c r="W20" s="204">
        <v>19075</v>
      </c>
      <c r="X20" s="204">
        <v>15000</v>
      </c>
      <c r="Y20" s="204">
        <v>15000</v>
      </c>
      <c r="Z20" s="204">
        <v>80000</v>
      </c>
      <c r="AA20" s="204">
        <v>80000</v>
      </c>
      <c r="AB20" s="204">
        <v>-120</v>
      </c>
      <c r="AC20" s="201" t="str">
        <f>IF(ISBLANK(A20),"",VLOOKUP(A20,'eNB Info'!A:G,7,0)&amp;(A20*256+(VLOOKUP(C20,PCI!B:D,3,0))))</f>
        <v>30272012858389</v>
      </c>
      <c r="AF20" s="120" t="s">
        <v>800</v>
      </c>
      <c r="AI20" s="120" t="s">
        <v>798</v>
      </c>
      <c r="AJ20" s="276" t="s">
        <v>782</v>
      </c>
      <c r="AM20" s="8" t="s">
        <v>801</v>
      </c>
    </row>
    <row r="21" spans="1:39">
      <c r="A21" s="119">
        <v>50228</v>
      </c>
      <c r="B21" s="119" t="s">
        <v>869</v>
      </c>
      <c r="C21" s="119" t="s">
        <v>877</v>
      </c>
      <c r="D21" s="198">
        <v>45.843342</v>
      </c>
      <c r="E21" s="120" t="s">
        <v>763</v>
      </c>
      <c r="F21" s="199">
        <v>-73.760006000000004</v>
      </c>
      <c r="G21" s="120" t="s">
        <v>764</v>
      </c>
      <c r="H21" s="275">
        <v>15</v>
      </c>
      <c r="I21" s="120">
        <v>230</v>
      </c>
      <c r="J21" s="120">
        <v>53.6</v>
      </c>
      <c r="K21" s="204" t="s">
        <v>265</v>
      </c>
      <c r="L21" s="204" t="s">
        <v>265</v>
      </c>
      <c r="M21" s="121">
        <v>0</v>
      </c>
      <c r="N21" s="121">
        <v>0</v>
      </c>
      <c r="O21" s="121">
        <v>0</v>
      </c>
      <c r="P21" s="121">
        <v>0</v>
      </c>
      <c r="Q21" s="66" t="s">
        <v>876</v>
      </c>
      <c r="R21" s="120" t="s">
        <v>768</v>
      </c>
      <c r="S21" s="120">
        <v>0</v>
      </c>
      <c r="T21" s="120">
        <v>30</v>
      </c>
      <c r="U21" s="200">
        <v>2</v>
      </c>
      <c r="V21" s="204">
        <v>1075</v>
      </c>
      <c r="W21" s="204">
        <v>19075</v>
      </c>
      <c r="X21" s="204">
        <v>15000</v>
      </c>
      <c r="Y21" s="204">
        <v>15000</v>
      </c>
      <c r="Z21" s="204">
        <v>80000</v>
      </c>
      <c r="AA21" s="204">
        <v>80000</v>
      </c>
      <c r="AB21" s="204">
        <v>-120</v>
      </c>
      <c r="AC21" s="201" t="str">
        <f>IF(ISBLANK(A21),"",VLOOKUP(A21,'eNB Info'!A:G,7,0)&amp;(A21*256+(VLOOKUP(C21,PCI!B:D,3,0))))</f>
        <v>30272012858390</v>
      </c>
      <c r="AF21" s="120" t="s">
        <v>800</v>
      </c>
      <c r="AI21" s="120" t="s">
        <v>798</v>
      </c>
      <c r="AJ21" s="276" t="s">
        <v>782</v>
      </c>
      <c r="AM21" s="8" t="s">
        <v>803</v>
      </c>
    </row>
    <row r="22" spans="1:39">
      <c r="A22" s="119">
        <v>50228</v>
      </c>
      <c r="B22" s="119" t="s">
        <v>869</v>
      </c>
      <c r="C22" s="119" t="s">
        <v>878</v>
      </c>
      <c r="D22" s="198">
        <v>45.843342</v>
      </c>
      <c r="E22" s="120" t="s">
        <v>763</v>
      </c>
      <c r="F22" s="199">
        <v>-73.760006000000004</v>
      </c>
      <c r="G22" s="120" t="s">
        <v>764</v>
      </c>
      <c r="H22" s="275">
        <v>15</v>
      </c>
      <c r="I22" s="120">
        <v>350</v>
      </c>
      <c r="J22" s="120">
        <v>53.6</v>
      </c>
      <c r="K22" s="204" t="s">
        <v>265</v>
      </c>
      <c r="L22" s="204" t="s">
        <v>265</v>
      </c>
      <c r="M22" s="121">
        <v>0</v>
      </c>
      <c r="N22" s="121">
        <v>0</v>
      </c>
      <c r="O22" s="121">
        <v>0</v>
      </c>
      <c r="P22" s="121">
        <v>0</v>
      </c>
      <c r="Q22" s="66" t="s">
        <v>876</v>
      </c>
      <c r="R22" s="120" t="s">
        <v>768</v>
      </c>
      <c r="S22" s="120">
        <v>0</v>
      </c>
      <c r="T22" s="120">
        <v>30</v>
      </c>
      <c r="U22" s="200">
        <v>2</v>
      </c>
      <c r="V22" s="204">
        <v>1075</v>
      </c>
      <c r="W22" s="204">
        <v>19075</v>
      </c>
      <c r="X22" s="204">
        <v>15000</v>
      </c>
      <c r="Y22" s="204">
        <v>15000</v>
      </c>
      <c r="Z22" s="204">
        <v>80000</v>
      </c>
      <c r="AA22" s="204">
        <v>80000</v>
      </c>
      <c r="AB22" s="204">
        <v>-120</v>
      </c>
      <c r="AC22" s="201" t="str">
        <f>IF(ISBLANK(A22),"",VLOOKUP(A22,'eNB Info'!A:G,7,0)&amp;(A22*256+(VLOOKUP(C22,PCI!B:D,3,0))))</f>
        <v>30272012858391</v>
      </c>
      <c r="AF22" s="120" t="s">
        <v>800</v>
      </c>
      <c r="AI22" s="120" t="s">
        <v>798</v>
      </c>
      <c r="AJ22" s="276" t="s">
        <v>782</v>
      </c>
      <c r="AM22" s="8" t="s">
        <v>805</v>
      </c>
    </row>
    <row r="23" spans="1:39">
      <c r="A23" s="119">
        <v>50228</v>
      </c>
      <c r="B23" s="119" t="s">
        <v>869</v>
      </c>
      <c r="C23" s="119" t="s">
        <v>879</v>
      </c>
      <c r="D23" s="198">
        <v>45.843342</v>
      </c>
      <c r="E23" s="120" t="s">
        <v>763</v>
      </c>
      <c r="F23" s="199">
        <v>-73.760006000000004</v>
      </c>
      <c r="G23" s="120" t="s">
        <v>764</v>
      </c>
      <c r="H23" s="275">
        <v>35</v>
      </c>
      <c r="I23" s="120">
        <v>50</v>
      </c>
      <c r="J23" s="120">
        <v>53.5</v>
      </c>
      <c r="K23" s="204" t="s">
        <v>265</v>
      </c>
      <c r="L23" s="204" t="s">
        <v>265</v>
      </c>
      <c r="M23" s="121">
        <v>0</v>
      </c>
      <c r="N23" s="121">
        <v>0</v>
      </c>
      <c r="O23" s="121">
        <v>0</v>
      </c>
      <c r="P23" s="121">
        <v>0</v>
      </c>
      <c r="Q23" s="66" t="s">
        <v>880</v>
      </c>
      <c r="R23" s="120" t="s">
        <v>768</v>
      </c>
      <c r="S23" s="120">
        <v>0</v>
      </c>
      <c r="T23" s="120">
        <v>80</v>
      </c>
      <c r="U23" s="200">
        <v>71</v>
      </c>
      <c r="V23" s="204">
        <v>68636</v>
      </c>
      <c r="W23" s="204">
        <v>133172</v>
      </c>
      <c r="X23" s="204">
        <v>10000</v>
      </c>
      <c r="Y23" s="204">
        <v>10000</v>
      </c>
      <c r="Z23" s="204">
        <v>80000</v>
      </c>
      <c r="AA23" s="204">
        <v>80000</v>
      </c>
      <c r="AB23" s="204">
        <v>-124</v>
      </c>
      <c r="AC23" s="201" t="str">
        <f>IF(ISBLANK(A23),"",VLOOKUP(A23,'eNB Info'!A:G,7,0)&amp;(A23*256+(VLOOKUP(C23,PCI!B:D,3,0))))</f>
        <v>30272012858429</v>
      </c>
      <c r="AF23" s="120" t="s">
        <v>881</v>
      </c>
      <c r="AI23" s="120" t="s">
        <v>781</v>
      </c>
      <c r="AJ23" s="276" t="s">
        <v>807</v>
      </c>
      <c r="AM23" s="8" t="s">
        <v>810</v>
      </c>
    </row>
    <row r="24" spans="1:39">
      <c r="A24" s="119">
        <v>50228</v>
      </c>
      <c r="B24" s="119" t="s">
        <v>869</v>
      </c>
      <c r="C24" s="119" t="s">
        <v>882</v>
      </c>
      <c r="D24" s="198">
        <v>45.843342</v>
      </c>
      <c r="E24" s="120" t="s">
        <v>763</v>
      </c>
      <c r="F24" s="199">
        <v>-73.760006000000004</v>
      </c>
      <c r="G24" s="120" t="s">
        <v>764</v>
      </c>
      <c r="H24" s="275">
        <v>35</v>
      </c>
      <c r="I24" s="120">
        <v>170</v>
      </c>
      <c r="J24" s="120">
        <v>53.5</v>
      </c>
      <c r="K24" s="204" t="s">
        <v>265</v>
      </c>
      <c r="L24" s="204" t="s">
        <v>265</v>
      </c>
      <c r="M24" s="121">
        <v>0</v>
      </c>
      <c r="N24" s="121">
        <v>0</v>
      </c>
      <c r="O24" s="121">
        <v>0</v>
      </c>
      <c r="P24" s="121">
        <v>0</v>
      </c>
      <c r="Q24" s="66" t="s">
        <v>883</v>
      </c>
      <c r="R24" s="120" t="s">
        <v>768</v>
      </c>
      <c r="S24" s="120">
        <v>0</v>
      </c>
      <c r="T24" s="120">
        <v>60</v>
      </c>
      <c r="U24" s="200">
        <v>71</v>
      </c>
      <c r="V24" s="204">
        <v>68636</v>
      </c>
      <c r="W24" s="204">
        <v>133172</v>
      </c>
      <c r="X24" s="204">
        <v>10000</v>
      </c>
      <c r="Y24" s="204">
        <v>10000</v>
      </c>
      <c r="Z24" s="204">
        <v>80000</v>
      </c>
      <c r="AA24" s="204">
        <v>80000</v>
      </c>
      <c r="AB24" s="204">
        <v>-124</v>
      </c>
      <c r="AC24" s="201" t="str">
        <f>IF(ISBLANK(A24),"",VLOOKUP(A24,'eNB Info'!A:G,7,0)&amp;(A24*256+(VLOOKUP(C24,PCI!B:D,3,0))))</f>
        <v>30272012858430</v>
      </c>
      <c r="AF24" s="120" t="s">
        <v>881</v>
      </c>
      <c r="AI24" s="120" t="s">
        <v>781</v>
      </c>
      <c r="AJ24" s="276" t="s">
        <v>807</v>
      </c>
      <c r="AM24" s="8" t="s">
        <v>814</v>
      </c>
    </row>
    <row r="25" spans="1:39">
      <c r="A25" s="119">
        <v>50228</v>
      </c>
      <c r="B25" s="119" t="s">
        <v>869</v>
      </c>
      <c r="C25" s="119" t="s">
        <v>884</v>
      </c>
      <c r="D25" s="198">
        <v>45.843342</v>
      </c>
      <c r="E25" s="120" t="s">
        <v>763</v>
      </c>
      <c r="F25" s="199">
        <v>-73.760006000000004</v>
      </c>
      <c r="G25" s="120" t="s">
        <v>764</v>
      </c>
      <c r="H25" s="275">
        <v>35</v>
      </c>
      <c r="I25" s="120">
        <v>290</v>
      </c>
      <c r="J25" s="120">
        <v>53.5</v>
      </c>
      <c r="K25" s="204" t="s">
        <v>265</v>
      </c>
      <c r="L25" s="204" t="s">
        <v>265</v>
      </c>
      <c r="M25" s="121">
        <v>0</v>
      </c>
      <c r="N25" s="121">
        <v>0</v>
      </c>
      <c r="O25" s="121">
        <v>0</v>
      </c>
      <c r="P25" s="121">
        <v>0</v>
      </c>
      <c r="Q25" s="66" t="s">
        <v>880</v>
      </c>
      <c r="R25" s="120" t="s">
        <v>768</v>
      </c>
      <c r="S25" s="120">
        <v>0</v>
      </c>
      <c r="T25" s="120">
        <v>80</v>
      </c>
      <c r="U25" s="200">
        <v>71</v>
      </c>
      <c r="V25" s="204">
        <v>68636</v>
      </c>
      <c r="W25" s="204">
        <v>133172</v>
      </c>
      <c r="X25" s="204">
        <v>10000</v>
      </c>
      <c r="Y25" s="204">
        <v>10000</v>
      </c>
      <c r="Z25" s="204">
        <v>80000</v>
      </c>
      <c r="AA25" s="204">
        <v>80000</v>
      </c>
      <c r="AB25" s="204">
        <v>-124</v>
      </c>
      <c r="AC25" s="201" t="str">
        <f>IF(ISBLANK(A25),"",VLOOKUP(A25,'eNB Info'!A:G,7,0)&amp;(A25*256+(VLOOKUP(C25,PCI!B:D,3,0))))</f>
        <v>30272012858431</v>
      </c>
      <c r="AF25" s="120" t="s">
        <v>881</v>
      </c>
      <c r="AI25" s="120" t="s">
        <v>781</v>
      </c>
      <c r="AJ25" s="276" t="s">
        <v>807</v>
      </c>
      <c r="AM25" s="8" t="s">
        <v>816</v>
      </c>
    </row>
    <row r="26" spans="1:39">
      <c r="A26" s="119">
        <v>51253</v>
      </c>
      <c r="B26" s="119" t="s">
        <v>892</v>
      </c>
      <c r="C26" s="119" t="s">
        <v>899</v>
      </c>
      <c r="D26" s="198">
        <v>45.843342</v>
      </c>
      <c r="E26" s="120" t="s">
        <v>763</v>
      </c>
      <c r="F26" s="199">
        <v>-73.760006000000004</v>
      </c>
      <c r="G26" s="120" t="s">
        <v>764</v>
      </c>
      <c r="H26" s="275">
        <v>15</v>
      </c>
      <c r="I26" s="120">
        <v>50</v>
      </c>
      <c r="J26" s="120">
        <v>53.5</v>
      </c>
      <c r="K26" s="204" t="s">
        <v>265</v>
      </c>
      <c r="L26" s="204" t="s">
        <v>265</v>
      </c>
      <c r="M26" s="121">
        <v>0</v>
      </c>
      <c r="N26" s="121">
        <v>0</v>
      </c>
      <c r="O26" s="121">
        <v>0</v>
      </c>
      <c r="P26" s="121">
        <v>0</v>
      </c>
      <c r="Q26" s="66" t="s">
        <v>900</v>
      </c>
      <c r="R26" s="120" t="s">
        <v>768</v>
      </c>
      <c r="S26" s="120">
        <v>0</v>
      </c>
      <c r="T26" s="120">
        <v>40</v>
      </c>
      <c r="U26" s="200">
        <v>4</v>
      </c>
      <c r="V26" s="204">
        <v>2050</v>
      </c>
      <c r="W26" s="204">
        <v>20050</v>
      </c>
      <c r="X26" s="204">
        <v>20000</v>
      </c>
      <c r="Y26" s="204">
        <v>20000</v>
      </c>
      <c r="Z26" s="204">
        <v>160000</v>
      </c>
      <c r="AA26" s="204">
        <v>160000</v>
      </c>
      <c r="AB26" s="204">
        <v>-128</v>
      </c>
      <c r="AC26" s="201" t="str">
        <f>IF(ISBLANK(A26),"",VLOOKUP(A26,'eNB Info'!A:G,7,0)&amp;(A26*256+(VLOOKUP(C26,PCI!B:D,3,0))))</f>
        <v>30272013120809</v>
      </c>
      <c r="AF26" s="120" t="s">
        <v>847</v>
      </c>
      <c r="AI26" s="120" t="s">
        <v>845</v>
      </c>
      <c r="AM26" s="8" t="s">
        <v>848</v>
      </c>
    </row>
    <row r="27" spans="1:39">
      <c r="A27" s="119">
        <v>51253</v>
      </c>
      <c r="B27" s="119" t="s">
        <v>892</v>
      </c>
      <c r="C27" s="119" t="s">
        <v>901</v>
      </c>
      <c r="D27" s="198">
        <v>45.843342</v>
      </c>
      <c r="E27" s="120" t="s">
        <v>763</v>
      </c>
      <c r="F27" s="199">
        <v>-73.760006000000004</v>
      </c>
      <c r="G27" s="120" t="s">
        <v>764</v>
      </c>
      <c r="H27" s="275">
        <v>15</v>
      </c>
      <c r="I27" s="120">
        <v>170</v>
      </c>
      <c r="J27" s="120">
        <v>53.5</v>
      </c>
      <c r="K27" s="204" t="s">
        <v>265</v>
      </c>
      <c r="L27" s="204" t="s">
        <v>265</v>
      </c>
      <c r="M27" s="121">
        <v>0</v>
      </c>
      <c r="N27" s="121">
        <v>0</v>
      </c>
      <c r="O27" s="121">
        <v>0</v>
      </c>
      <c r="P27" s="121">
        <v>0</v>
      </c>
      <c r="Q27" s="66" t="s">
        <v>900</v>
      </c>
      <c r="R27" s="120" t="s">
        <v>768</v>
      </c>
      <c r="S27" s="120">
        <v>0</v>
      </c>
      <c r="T27" s="120">
        <v>40</v>
      </c>
      <c r="U27" s="200">
        <v>4</v>
      </c>
      <c r="V27" s="204">
        <v>2050</v>
      </c>
      <c r="W27" s="204">
        <v>20050</v>
      </c>
      <c r="X27" s="204">
        <v>20000</v>
      </c>
      <c r="Y27" s="204">
        <v>20000</v>
      </c>
      <c r="Z27" s="204">
        <v>160000</v>
      </c>
      <c r="AA27" s="204">
        <v>160000</v>
      </c>
      <c r="AB27" s="204">
        <v>-128</v>
      </c>
      <c r="AC27" s="201" t="str">
        <f>IF(ISBLANK(A27),"",VLOOKUP(A27,'eNB Info'!A:G,7,0)&amp;(A27*256+(VLOOKUP(C27,PCI!B:D,3,0))))</f>
        <v>30272013120810</v>
      </c>
      <c r="AF27" s="120" t="s">
        <v>847</v>
      </c>
      <c r="AI27" s="120" t="s">
        <v>845</v>
      </c>
      <c r="AM27" s="8" t="s">
        <v>769</v>
      </c>
    </row>
    <row r="28" spans="1:39">
      <c r="A28" s="119">
        <v>51253</v>
      </c>
      <c r="B28" s="119" t="s">
        <v>892</v>
      </c>
      <c r="C28" s="119" t="s">
        <v>902</v>
      </c>
      <c r="D28" s="198">
        <v>45.843342</v>
      </c>
      <c r="E28" s="120" t="s">
        <v>763</v>
      </c>
      <c r="F28" s="199">
        <v>-73.760006000000004</v>
      </c>
      <c r="G28" s="120" t="s">
        <v>764</v>
      </c>
      <c r="H28" s="275">
        <v>15</v>
      </c>
      <c r="I28" s="120">
        <v>290</v>
      </c>
      <c r="J28" s="120">
        <v>53.5</v>
      </c>
      <c r="K28" s="204" t="s">
        <v>265</v>
      </c>
      <c r="L28" s="204" t="s">
        <v>265</v>
      </c>
      <c r="M28" s="121">
        <v>0</v>
      </c>
      <c r="N28" s="121">
        <v>0</v>
      </c>
      <c r="O28" s="121">
        <v>0</v>
      </c>
      <c r="P28" s="121">
        <v>0</v>
      </c>
      <c r="Q28" s="66" t="s">
        <v>900</v>
      </c>
      <c r="R28" s="120" t="s">
        <v>768</v>
      </c>
      <c r="S28" s="120">
        <v>0</v>
      </c>
      <c r="T28" s="120">
        <v>40</v>
      </c>
      <c r="U28" s="200">
        <v>4</v>
      </c>
      <c r="V28" s="204">
        <v>2050</v>
      </c>
      <c r="W28" s="204">
        <v>20050</v>
      </c>
      <c r="X28" s="204">
        <v>20000</v>
      </c>
      <c r="Y28" s="204">
        <v>20000</v>
      </c>
      <c r="Z28" s="204">
        <v>160000</v>
      </c>
      <c r="AA28" s="204">
        <v>160000</v>
      </c>
      <c r="AB28" s="204">
        <v>-128</v>
      </c>
      <c r="AC28" s="201" t="str">
        <f>IF(ISBLANK(A28),"",VLOOKUP(A28,'eNB Info'!A:G,7,0)&amp;(A28*256+(VLOOKUP(C28,PCI!B:D,3,0))))</f>
        <v>30272013120811</v>
      </c>
      <c r="AF28" s="120" t="s">
        <v>847</v>
      </c>
      <c r="AI28" s="120" t="s">
        <v>845</v>
      </c>
      <c r="AM28" s="8" t="s">
        <v>852</v>
      </c>
    </row>
    <row r="29" spans="1:39">
      <c r="A29" s="119">
        <v>51253</v>
      </c>
      <c r="B29" s="119" t="s">
        <v>892</v>
      </c>
      <c r="C29" s="119" t="s">
        <v>893</v>
      </c>
      <c r="D29" s="198">
        <v>45.843342</v>
      </c>
      <c r="E29" s="120" t="s">
        <v>763</v>
      </c>
      <c r="F29" s="199">
        <v>-73.760006000000004</v>
      </c>
      <c r="G29" s="120" t="s">
        <v>764</v>
      </c>
      <c r="H29" s="275">
        <v>15</v>
      </c>
      <c r="I29" s="120">
        <v>50</v>
      </c>
      <c r="J29" s="120">
        <v>53.5</v>
      </c>
      <c r="K29" s="204" t="s">
        <v>265</v>
      </c>
      <c r="L29" s="204" t="s">
        <v>265</v>
      </c>
      <c r="M29" s="121">
        <v>0</v>
      </c>
      <c r="N29" s="121">
        <v>0</v>
      </c>
      <c r="O29" s="121">
        <v>0</v>
      </c>
      <c r="P29" s="121">
        <v>0</v>
      </c>
      <c r="Q29" s="280" t="s">
        <v>903</v>
      </c>
      <c r="R29" s="120" t="s">
        <v>768</v>
      </c>
      <c r="S29" s="120">
        <v>0</v>
      </c>
      <c r="T29" s="120">
        <v>80</v>
      </c>
      <c r="U29" s="200">
        <v>12</v>
      </c>
      <c r="V29" s="204">
        <v>5060</v>
      </c>
      <c r="W29" s="204">
        <v>23060</v>
      </c>
      <c r="X29" s="204">
        <v>10000</v>
      </c>
      <c r="Y29" s="204">
        <v>10000</v>
      </c>
      <c r="Z29" s="204">
        <v>80000</v>
      </c>
      <c r="AA29" s="204">
        <v>80000</v>
      </c>
      <c r="AB29" s="204">
        <v>-124</v>
      </c>
      <c r="AC29" s="201" t="str">
        <f>IF(ISBLANK(A29),"",VLOOKUP(A29,'eNB Info'!A:G,7,0)&amp;(A29*256+(VLOOKUP(C29,PCI!B:D,3,0))))</f>
        <v>30272013120889</v>
      </c>
      <c r="AF29" s="120" t="s">
        <v>904</v>
      </c>
      <c r="AI29" s="120" t="s">
        <v>781</v>
      </c>
      <c r="AJ29" s="276" t="s">
        <v>782</v>
      </c>
      <c r="AM29" s="8" t="s">
        <v>855</v>
      </c>
    </row>
    <row r="30" spans="1:39">
      <c r="A30" s="119">
        <v>51253</v>
      </c>
      <c r="B30" s="119" t="s">
        <v>892</v>
      </c>
      <c r="C30" s="119" t="s">
        <v>895</v>
      </c>
      <c r="D30" s="198">
        <v>45.843342</v>
      </c>
      <c r="E30" s="120" t="s">
        <v>763</v>
      </c>
      <c r="F30" s="199">
        <v>-73.760006000000004</v>
      </c>
      <c r="G30" s="120" t="s">
        <v>764</v>
      </c>
      <c r="H30" s="275">
        <v>15</v>
      </c>
      <c r="I30" s="120">
        <v>170</v>
      </c>
      <c r="J30" s="120">
        <v>53.5</v>
      </c>
      <c r="K30" s="204" t="s">
        <v>265</v>
      </c>
      <c r="L30" s="204" t="s">
        <v>265</v>
      </c>
      <c r="M30" s="121">
        <v>0</v>
      </c>
      <c r="N30" s="121">
        <v>0</v>
      </c>
      <c r="O30" s="121">
        <v>0</v>
      </c>
      <c r="P30" s="121">
        <v>0</v>
      </c>
      <c r="Q30" s="66" t="s">
        <v>905</v>
      </c>
      <c r="R30" s="120" t="s">
        <v>768</v>
      </c>
      <c r="S30" s="120">
        <v>0</v>
      </c>
      <c r="T30" s="120">
        <v>60</v>
      </c>
      <c r="U30" s="200">
        <v>12</v>
      </c>
      <c r="V30" s="204">
        <v>5060</v>
      </c>
      <c r="W30" s="204">
        <v>23060</v>
      </c>
      <c r="X30" s="204">
        <v>10000</v>
      </c>
      <c r="Y30" s="204">
        <v>10000</v>
      </c>
      <c r="Z30" s="204">
        <v>80000</v>
      </c>
      <c r="AA30" s="204">
        <v>80000</v>
      </c>
      <c r="AB30" s="204">
        <v>-124</v>
      </c>
      <c r="AC30" s="201" t="str">
        <f>IF(ISBLANK(A30),"",VLOOKUP(A30,'eNB Info'!A:G,7,0)&amp;(A30*256+(VLOOKUP(C30,PCI!B:D,3,0))))</f>
        <v>30272013120890</v>
      </c>
      <c r="AF30" s="120" t="s">
        <v>904</v>
      </c>
      <c r="AI30" s="120" t="s">
        <v>781</v>
      </c>
      <c r="AJ30" s="276" t="s">
        <v>782</v>
      </c>
      <c r="AM30" s="8" t="s">
        <v>857</v>
      </c>
    </row>
    <row r="31" spans="1:39">
      <c r="A31" s="119">
        <v>51253</v>
      </c>
      <c r="B31" s="119" t="s">
        <v>892</v>
      </c>
      <c r="C31" s="119" t="s">
        <v>897</v>
      </c>
      <c r="D31" s="198">
        <v>45.843342</v>
      </c>
      <c r="E31" s="120" t="s">
        <v>763</v>
      </c>
      <c r="F31" s="199">
        <v>-73.760006000000004</v>
      </c>
      <c r="G31" s="120" t="s">
        <v>764</v>
      </c>
      <c r="H31" s="275">
        <v>15</v>
      </c>
      <c r="I31" s="120">
        <v>290</v>
      </c>
      <c r="J31" s="120">
        <v>53.5</v>
      </c>
      <c r="K31" s="204" t="s">
        <v>265</v>
      </c>
      <c r="L31" s="204" t="s">
        <v>265</v>
      </c>
      <c r="M31" s="121">
        <v>0</v>
      </c>
      <c r="N31" s="121">
        <v>0</v>
      </c>
      <c r="O31" s="121">
        <v>0</v>
      </c>
      <c r="P31" s="121">
        <v>0</v>
      </c>
      <c r="Q31" s="66" t="s">
        <v>903</v>
      </c>
      <c r="R31" s="120" t="s">
        <v>768</v>
      </c>
      <c r="S31" s="120">
        <v>0</v>
      </c>
      <c r="T31" s="120">
        <v>80</v>
      </c>
      <c r="U31" s="200">
        <v>12</v>
      </c>
      <c r="V31" s="204">
        <v>5060</v>
      </c>
      <c r="W31" s="204">
        <v>23060</v>
      </c>
      <c r="X31" s="204">
        <v>10000</v>
      </c>
      <c r="Y31" s="204">
        <v>10000</v>
      </c>
      <c r="Z31" s="204">
        <v>80000</v>
      </c>
      <c r="AA31" s="204">
        <v>80000</v>
      </c>
      <c r="AB31" s="204">
        <v>-124</v>
      </c>
      <c r="AC31" s="201" t="str">
        <f>IF(ISBLANK(A31),"",VLOOKUP(A31,'eNB Info'!A:G,7,0)&amp;(A31*256+(VLOOKUP(C31,PCI!B:D,3,0))))</f>
        <v>30272013120891</v>
      </c>
      <c r="AF31" s="120" t="s">
        <v>904</v>
      </c>
      <c r="AI31" s="120" t="s">
        <v>781</v>
      </c>
      <c r="AJ31" s="276" t="s">
        <v>782</v>
      </c>
      <c r="AM31" s="8" t="s">
        <v>858</v>
      </c>
    </row>
    <row r="32" spans="1:39">
      <c r="A32" s="119">
        <v>50262</v>
      </c>
      <c r="B32" s="119" t="s">
        <v>906</v>
      </c>
      <c r="C32" s="119" t="s">
        <v>907</v>
      </c>
      <c r="D32" s="198">
        <v>45.843342</v>
      </c>
      <c r="E32" s="120" t="s">
        <v>763</v>
      </c>
      <c r="F32" s="199">
        <v>-73.760006000000004</v>
      </c>
      <c r="G32" s="120" t="s">
        <v>764</v>
      </c>
      <c r="H32" s="275">
        <v>35</v>
      </c>
      <c r="I32" s="120">
        <v>50</v>
      </c>
      <c r="J32" s="120">
        <v>54.1</v>
      </c>
      <c r="K32" s="204" t="s">
        <v>265</v>
      </c>
      <c r="L32" s="204" t="s">
        <v>265</v>
      </c>
      <c r="M32" s="121">
        <v>0</v>
      </c>
      <c r="N32" s="121">
        <v>0</v>
      </c>
      <c r="O32" s="121">
        <v>0</v>
      </c>
      <c r="P32" s="121">
        <v>0</v>
      </c>
      <c r="Q32" s="66" t="s">
        <v>908</v>
      </c>
      <c r="R32" s="120" t="s">
        <v>768</v>
      </c>
      <c r="S32" s="120">
        <v>0</v>
      </c>
      <c r="T32" s="120">
        <v>60</v>
      </c>
      <c r="U32" s="200">
        <v>5</v>
      </c>
      <c r="V32" s="204">
        <v>2435</v>
      </c>
      <c r="W32" s="204">
        <v>20435</v>
      </c>
      <c r="X32" s="204">
        <v>5000</v>
      </c>
      <c r="Y32" s="204">
        <v>5000</v>
      </c>
      <c r="Z32" s="275">
        <v>51001</v>
      </c>
      <c r="AA32" s="275">
        <v>40000</v>
      </c>
      <c r="AB32" s="204">
        <v>-116</v>
      </c>
      <c r="AC32" s="201" t="str">
        <f>IF(ISBLANK(A32),"",VLOOKUP(A32,'eNB Info'!A:G,7,0)&amp;(A32*256+(VLOOKUP(C32,PCI!B:D,3,0))))</f>
        <v>30272012867123</v>
      </c>
      <c r="AF32" s="120" t="s">
        <v>784</v>
      </c>
      <c r="AI32" s="123" t="s">
        <v>1397</v>
      </c>
      <c r="AJ32" s="279" t="s">
        <v>1870</v>
      </c>
      <c r="AM32" s="8" t="s">
        <v>862</v>
      </c>
    </row>
    <row r="33" spans="1:39">
      <c r="A33" s="119">
        <v>50262</v>
      </c>
      <c r="B33" s="119" t="s">
        <v>906</v>
      </c>
      <c r="C33" s="119" t="s">
        <v>909</v>
      </c>
      <c r="D33" s="198">
        <v>45.843342</v>
      </c>
      <c r="E33" s="120" t="s">
        <v>763</v>
      </c>
      <c r="F33" s="199">
        <v>-73.760006000000004</v>
      </c>
      <c r="G33" s="120" t="s">
        <v>764</v>
      </c>
      <c r="H33" s="275">
        <v>35</v>
      </c>
      <c r="I33" s="120">
        <v>170</v>
      </c>
      <c r="J33" s="120">
        <v>54.1</v>
      </c>
      <c r="K33" s="204" t="s">
        <v>265</v>
      </c>
      <c r="L33" s="204" t="s">
        <v>265</v>
      </c>
      <c r="M33" s="121">
        <v>0</v>
      </c>
      <c r="N33" s="121">
        <v>0</v>
      </c>
      <c r="O33" s="121">
        <v>0</v>
      </c>
      <c r="P33" s="121">
        <v>0</v>
      </c>
      <c r="Q33" s="66" t="s">
        <v>908</v>
      </c>
      <c r="R33" s="120" t="s">
        <v>768</v>
      </c>
      <c r="S33" s="120">
        <v>0</v>
      </c>
      <c r="T33" s="120">
        <v>60</v>
      </c>
      <c r="U33" s="200">
        <v>5</v>
      </c>
      <c r="V33" s="204">
        <v>2435</v>
      </c>
      <c r="W33" s="204">
        <v>20435</v>
      </c>
      <c r="X33" s="204">
        <v>5000</v>
      </c>
      <c r="Y33" s="204">
        <v>5000</v>
      </c>
      <c r="Z33" s="275">
        <v>51001</v>
      </c>
      <c r="AA33" s="275">
        <v>40000</v>
      </c>
      <c r="AB33" s="204">
        <v>-116</v>
      </c>
      <c r="AC33" s="201" t="str">
        <f>IF(ISBLANK(A33),"",VLOOKUP(A33,'eNB Info'!A:G,7,0)&amp;(A33*256+(VLOOKUP(C33,PCI!B:D,3,0))))</f>
        <v>30272012867124</v>
      </c>
      <c r="AF33" s="120" t="s">
        <v>784</v>
      </c>
      <c r="AI33" s="123" t="s">
        <v>1397</v>
      </c>
      <c r="AJ33" s="279" t="s">
        <v>1870</v>
      </c>
      <c r="AM33" s="8" t="s">
        <v>785</v>
      </c>
    </row>
    <row r="34" spans="1:39">
      <c r="A34" s="119">
        <v>50262</v>
      </c>
      <c r="B34" s="119" t="s">
        <v>906</v>
      </c>
      <c r="C34" s="119" t="s">
        <v>910</v>
      </c>
      <c r="D34" s="198">
        <v>45.843342</v>
      </c>
      <c r="E34" s="120" t="s">
        <v>763</v>
      </c>
      <c r="F34" s="199">
        <v>-73.760006000000004</v>
      </c>
      <c r="G34" s="120" t="s">
        <v>764</v>
      </c>
      <c r="H34" s="275">
        <v>35</v>
      </c>
      <c r="I34" s="120">
        <v>290</v>
      </c>
      <c r="J34" s="120">
        <v>54.1</v>
      </c>
      <c r="K34" s="204" t="s">
        <v>265</v>
      </c>
      <c r="L34" s="204" t="s">
        <v>265</v>
      </c>
      <c r="M34" s="121">
        <v>0</v>
      </c>
      <c r="N34" s="121">
        <v>0</v>
      </c>
      <c r="O34" s="121">
        <v>0</v>
      </c>
      <c r="P34" s="121">
        <v>0</v>
      </c>
      <c r="Q34" s="66" t="s">
        <v>908</v>
      </c>
      <c r="R34" s="120" t="s">
        <v>768</v>
      </c>
      <c r="S34" s="120">
        <v>0</v>
      </c>
      <c r="T34" s="120">
        <v>60</v>
      </c>
      <c r="U34" s="200">
        <v>5</v>
      </c>
      <c r="V34" s="204">
        <v>2435</v>
      </c>
      <c r="W34" s="204">
        <v>20435</v>
      </c>
      <c r="X34" s="204">
        <v>5000</v>
      </c>
      <c r="Y34" s="204">
        <v>5000</v>
      </c>
      <c r="Z34" s="275">
        <v>51001</v>
      </c>
      <c r="AA34" s="275">
        <v>40000</v>
      </c>
      <c r="AB34" s="204">
        <v>-116</v>
      </c>
      <c r="AC34" s="201" t="str">
        <f>IF(ISBLANK(A34),"",VLOOKUP(A34,'eNB Info'!A:G,7,0)&amp;(A34*256+(VLOOKUP(C34,PCI!B:D,3,0))))</f>
        <v>30272012867125</v>
      </c>
      <c r="AF34" s="120" t="s">
        <v>784</v>
      </c>
      <c r="AI34" s="123" t="s">
        <v>1397</v>
      </c>
      <c r="AJ34" s="279" t="s">
        <v>1870</v>
      </c>
      <c r="AM34" s="8" t="s">
        <v>865</v>
      </c>
    </row>
    <row r="35" spans="1:39">
      <c r="A35" s="119">
        <v>66134</v>
      </c>
      <c r="B35" s="119" t="s">
        <v>914</v>
      </c>
      <c r="C35" s="119" t="s">
        <v>924</v>
      </c>
      <c r="D35" s="198">
        <v>46.149535999999998</v>
      </c>
      <c r="E35" s="120" t="s">
        <v>763</v>
      </c>
      <c r="F35" s="199">
        <v>-74.668346999999997</v>
      </c>
      <c r="G35" s="120" t="s">
        <v>764</v>
      </c>
      <c r="H35" s="275">
        <v>35</v>
      </c>
      <c r="I35" s="120">
        <v>90</v>
      </c>
      <c r="J35" s="120">
        <v>90</v>
      </c>
      <c r="K35" s="204" t="s">
        <v>265</v>
      </c>
      <c r="L35" s="204" t="s">
        <v>265</v>
      </c>
      <c r="M35" s="121">
        <v>0</v>
      </c>
      <c r="N35" s="121">
        <v>0</v>
      </c>
      <c r="O35" s="121">
        <v>0</v>
      </c>
      <c r="P35" s="121">
        <v>0</v>
      </c>
      <c r="Q35" s="66" t="s">
        <v>925</v>
      </c>
      <c r="R35" s="120" t="s">
        <v>768</v>
      </c>
      <c r="S35" s="120">
        <v>0</v>
      </c>
      <c r="T35" s="120">
        <v>50</v>
      </c>
      <c r="U35" s="200">
        <v>4</v>
      </c>
      <c r="V35" s="204">
        <v>2050</v>
      </c>
      <c r="W35" s="204">
        <v>20050</v>
      </c>
      <c r="X35" s="204">
        <v>20000</v>
      </c>
      <c r="Y35" s="204">
        <v>20000</v>
      </c>
      <c r="Z35" s="204">
        <v>80000</v>
      </c>
      <c r="AA35" s="204">
        <v>80000</v>
      </c>
      <c r="AB35" s="204">
        <v>-128</v>
      </c>
      <c r="AC35" s="201" t="str">
        <f>IF(ISBLANK(A35),"",VLOOKUP(A35,'eNB Info'!A:G,7,0)&amp;(A35*256+(VLOOKUP(C35,PCI!B:D,3,0))))</f>
        <v>30272016930305</v>
      </c>
      <c r="AF35" s="120" t="s">
        <v>767</v>
      </c>
      <c r="AI35" s="120" t="s">
        <v>765</v>
      </c>
      <c r="AM35" s="8" t="s">
        <v>848</v>
      </c>
    </row>
    <row r="36" spans="1:39">
      <c r="A36" s="119">
        <v>66134</v>
      </c>
      <c r="B36" s="119" t="s">
        <v>914</v>
      </c>
      <c r="C36" s="119" t="s">
        <v>926</v>
      </c>
      <c r="D36" s="198">
        <v>46.149535999999998</v>
      </c>
      <c r="E36" s="120" t="s">
        <v>763</v>
      </c>
      <c r="F36" s="199">
        <v>-74.668346999999997</v>
      </c>
      <c r="G36" s="120" t="s">
        <v>764</v>
      </c>
      <c r="H36" s="275">
        <v>15</v>
      </c>
      <c r="I36" s="120">
        <v>210</v>
      </c>
      <c r="J36" s="120">
        <v>90</v>
      </c>
      <c r="K36" s="204" t="s">
        <v>265</v>
      </c>
      <c r="L36" s="204" t="s">
        <v>265</v>
      </c>
      <c r="M36" s="121">
        <v>0</v>
      </c>
      <c r="N36" s="121">
        <v>0</v>
      </c>
      <c r="O36" s="121">
        <v>0</v>
      </c>
      <c r="P36" s="121">
        <v>0</v>
      </c>
      <c r="Q36" s="66" t="s">
        <v>925</v>
      </c>
      <c r="R36" s="120" t="s">
        <v>768</v>
      </c>
      <c r="S36" s="120">
        <v>0</v>
      </c>
      <c r="T36" s="120">
        <v>50</v>
      </c>
      <c r="U36" s="200">
        <v>4</v>
      </c>
      <c r="V36" s="204">
        <v>2050</v>
      </c>
      <c r="W36" s="204">
        <v>20050</v>
      </c>
      <c r="X36" s="204">
        <v>20000</v>
      </c>
      <c r="Y36" s="204">
        <v>20000</v>
      </c>
      <c r="Z36" s="204">
        <v>80000</v>
      </c>
      <c r="AA36" s="204">
        <v>80000</v>
      </c>
      <c r="AB36" s="204">
        <v>-128</v>
      </c>
      <c r="AC36" s="201" t="str">
        <f>IF(ISBLANK(A36),"",VLOOKUP(A36,'eNB Info'!A:G,7,0)&amp;(A36*256+(VLOOKUP(C36,PCI!B:D,3,0))))</f>
        <v>30272016930306</v>
      </c>
      <c r="AF36" s="120" t="s">
        <v>767</v>
      </c>
      <c r="AI36" s="120" t="s">
        <v>765</v>
      </c>
      <c r="AM36" s="8" t="s">
        <v>769</v>
      </c>
    </row>
    <row r="37" spans="1:39">
      <c r="A37" s="119">
        <v>66134</v>
      </c>
      <c r="B37" s="119" t="s">
        <v>914</v>
      </c>
      <c r="C37" s="119" t="s">
        <v>927</v>
      </c>
      <c r="D37" s="198">
        <v>46.149535999999998</v>
      </c>
      <c r="E37" s="120" t="s">
        <v>763</v>
      </c>
      <c r="F37" s="199">
        <v>-74.668346999999997</v>
      </c>
      <c r="G37" s="120" t="s">
        <v>764</v>
      </c>
      <c r="H37" s="275">
        <v>15</v>
      </c>
      <c r="I37" s="120">
        <v>320</v>
      </c>
      <c r="J37" s="120">
        <v>90</v>
      </c>
      <c r="K37" s="204" t="s">
        <v>265</v>
      </c>
      <c r="L37" s="204" t="s">
        <v>265</v>
      </c>
      <c r="M37" s="121">
        <v>0</v>
      </c>
      <c r="N37" s="121">
        <v>0</v>
      </c>
      <c r="O37" s="121">
        <v>0</v>
      </c>
      <c r="P37" s="121">
        <v>0</v>
      </c>
      <c r="Q37" s="66" t="s">
        <v>928</v>
      </c>
      <c r="R37" s="120" t="s">
        <v>768</v>
      </c>
      <c r="S37" s="120">
        <v>0</v>
      </c>
      <c r="T37" s="120">
        <v>30</v>
      </c>
      <c r="U37" s="200">
        <v>4</v>
      </c>
      <c r="V37" s="204">
        <v>2050</v>
      </c>
      <c r="W37" s="204">
        <v>20050</v>
      </c>
      <c r="X37" s="204">
        <v>20000</v>
      </c>
      <c r="Y37" s="204">
        <v>20000</v>
      </c>
      <c r="Z37" s="204">
        <v>80000</v>
      </c>
      <c r="AA37" s="204">
        <v>80000</v>
      </c>
      <c r="AB37" s="204">
        <v>-128</v>
      </c>
      <c r="AC37" s="201" t="str">
        <f>IF(ISBLANK(A37),"",VLOOKUP(A37,'eNB Info'!A:G,7,0)&amp;(A37*256+(VLOOKUP(C37,PCI!B:D,3,0))))</f>
        <v>30272016930307</v>
      </c>
      <c r="AF37" s="120" t="s">
        <v>767</v>
      </c>
      <c r="AI37" s="120" t="s">
        <v>765</v>
      </c>
      <c r="AM37" s="8" t="s">
        <v>852</v>
      </c>
    </row>
    <row r="38" spans="1:39">
      <c r="A38" s="119">
        <v>66134</v>
      </c>
      <c r="B38" s="119" t="s">
        <v>914</v>
      </c>
      <c r="C38" s="119" t="s">
        <v>918</v>
      </c>
      <c r="D38" s="198">
        <v>46.149535999999998</v>
      </c>
      <c r="E38" s="120" t="s">
        <v>763</v>
      </c>
      <c r="F38" s="199">
        <v>-74.668346999999997</v>
      </c>
      <c r="G38" s="120" t="s">
        <v>764</v>
      </c>
      <c r="H38" s="275">
        <v>35</v>
      </c>
      <c r="I38" s="120">
        <v>90</v>
      </c>
      <c r="J38" s="120">
        <v>90</v>
      </c>
      <c r="K38" s="204" t="s">
        <v>265</v>
      </c>
      <c r="L38" s="204" t="s">
        <v>265</v>
      </c>
      <c r="M38" s="121">
        <v>0</v>
      </c>
      <c r="N38" s="121">
        <v>0</v>
      </c>
      <c r="O38" s="121">
        <v>0</v>
      </c>
      <c r="P38" s="121">
        <v>0</v>
      </c>
      <c r="Q38" s="66" t="s">
        <v>929</v>
      </c>
      <c r="R38" s="120" t="s">
        <v>768</v>
      </c>
      <c r="S38" s="120">
        <v>0</v>
      </c>
      <c r="T38" s="120">
        <v>100</v>
      </c>
      <c r="U38" s="200">
        <v>12</v>
      </c>
      <c r="V38" s="204">
        <v>5060</v>
      </c>
      <c r="W38" s="204">
        <v>23060</v>
      </c>
      <c r="X38" s="204">
        <v>10000</v>
      </c>
      <c r="Y38" s="204">
        <v>10000</v>
      </c>
      <c r="Z38" s="204">
        <v>80000</v>
      </c>
      <c r="AA38" s="204">
        <v>80000</v>
      </c>
      <c r="AB38" s="204">
        <v>-124</v>
      </c>
      <c r="AC38" s="201" t="str">
        <f>IF(ISBLANK(A38),"",VLOOKUP(A38,'eNB Info'!A:G,7,0)&amp;(A38*256+(VLOOKUP(C38,PCI!B:D,3,0))))</f>
        <v>30272016930311</v>
      </c>
      <c r="AF38" s="120" t="s">
        <v>854</v>
      </c>
      <c r="AI38" s="120" t="s">
        <v>765</v>
      </c>
      <c r="AM38" s="8" t="s">
        <v>855</v>
      </c>
    </row>
    <row r="39" spans="1:39">
      <c r="A39" s="119">
        <v>66134</v>
      </c>
      <c r="B39" s="119" t="s">
        <v>914</v>
      </c>
      <c r="C39" s="119" t="s">
        <v>920</v>
      </c>
      <c r="D39" s="198">
        <v>46.149535999999998</v>
      </c>
      <c r="E39" s="120" t="s">
        <v>763</v>
      </c>
      <c r="F39" s="199">
        <v>-74.668346999999997</v>
      </c>
      <c r="G39" s="120" t="s">
        <v>764</v>
      </c>
      <c r="H39" s="275">
        <v>35</v>
      </c>
      <c r="I39" s="120">
        <v>210</v>
      </c>
      <c r="J39" s="120">
        <v>89</v>
      </c>
      <c r="K39" s="204" t="s">
        <v>265</v>
      </c>
      <c r="L39" s="204" t="s">
        <v>265</v>
      </c>
      <c r="M39" s="121">
        <v>0</v>
      </c>
      <c r="N39" s="121">
        <v>0</v>
      </c>
      <c r="O39" s="121">
        <v>0</v>
      </c>
      <c r="P39" s="121">
        <v>0</v>
      </c>
      <c r="Q39" s="66" t="s">
        <v>930</v>
      </c>
      <c r="R39" s="120" t="s">
        <v>768</v>
      </c>
      <c r="S39" s="120">
        <v>0</v>
      </c>
      <c r="T39" s="120">
        <v>60</v>
      </c>
      <c r="U39" s="200">
        <v>12</v>
      </c>
      <c r="V39" s="204">
        <v>5060</v>
      </c>
      <c r="W39" s="204">
        <v>23060</v>
      </c>
      <c r="X39" s="204">
        <v>10000</v>
      </c>
      <c r="Y39" s="204">
        <v>10000</v>
      </c>
      <c r="Z39" s="204">
        <v>80000</v>
      </c>
      <c r="AA39" s="204">
        <v>80000</v>
      </c>
      <c r="AB39" s="204">
        <v>-124</v>
      </c>
      <c r="AC39" s="201" t="str">
        <f>IF(ISBLANK(A39),"",VLOOKUP(A39,'eNB Info'!A:G,7,0)&amp;(A39*256+(VLOOKUP(C39,PCI!B:D,3,0))))</f>
        <v>30272016930312</v>
      </c>
      <c r="AF39" s="120" t="s">
        <v>854</v>
      </c>
      <c r="AI39" s="120" t="s">
        <v>765</v>
      </c>
      <c r="AM39" s="8" t="s">
        <v>857</v>
      </c>
    </row>
    <row r="40" spans="1:39">
      <c r="A40" s="119">
        <v>66134</v>
      </c>
      <c r="B40" s="119" t="s">
        <v>914</v>
      </c>
      <c r="C40" s="119" t="s">
        <v>922</v>
      </c>
      <c r="D40" s="198">
        <v>46.149535999999998</v>
      </c>
      <c r="E40" s="120" t="s">
        <v>763</v>
      </c>
      <c r="F40" s="199">
        <v>-74.668346999999997</v>
      </c>
      <c r="G40" s="120" t="s">
        <v>764</v>
      </c>
      <c r="H40" s="275">
        <v>15</v>
      </c>
      <c r="I40" s="120">
        <v>320</v>
      </c>
      <c r="J40" s="120">
        <v>89</v>
      </c>
      <c r="K40" s="204" t="s">
        <v>265</v>
      </c>
      <c r="L40" s="204" t="s">
        <v>265</v>
      </c>
      <c r="M40" s="121">
        <v>0</v>
      </c>
      <c r="N40" s="121">
        <v>0</v>
      </c>
      <c r="O40" s="121">
        <v>0</v>
      </c>
      <c r="P40" s="121">
        <v>0</v>
      </c>
      <c r="Q40" s="66" t="s">
        <v>931</v>
      </c>
      <c r="R40" s="120" t="s">
        <v>768</v>
      </c>
      <c r="S40" s="120">
        <v>0</v>
      </c>
      <c r="T40" s="120">
        <v>90</v>
      </c>
      <c r="U40" s="200">
        <v>12</v>
      </c>
      <c r="V40" s="204">
        <v>5060</v>
      </c>
      <c r="W40" s="204">
        <v>23060</v>
      </c>
      <c r="X40" s="204">
        <v>10000</v>
      </c>
      <c r="Y40" s="204">
        <v>10000</v>
      </c>
      <c r="Z40" s="204">
        <v>80000</v>
      </c>
      <c r="AA40" s="204">
        <v>80000</v>
      </c>
      <c r="AB40" s="204">
        <v>-124</v>
      </c>
      <c r="AC40" s="201" t="str">
        <f>IF(ISBLANK(A40),"",VLOOKUP(A40,'eNB Info'!A:G,7,0)&amp;(A40*256+(VLOOKUP(C40,PCI!B:D,3,0))))</f>
        <v>30272016930313</v>
      </c>
      <c r="AF40" s="120" t="s">
        <v>854</v>
      </c>
      <c r="AI40" s="120" t="s">
        <v>765</v>
      </c>
      <c r="AM40" s="8" t="s">
        <v>858</v>
      </c>
    </row>
    <row r="41" spans="1:39">
      <c r="A41" s="119">
        <v>68015</v>
      </c>
      <c r="B41" s="119" t="s">
        <v>932</v>
      </c>
      <c r="C41" s="119" t="s">
        <v>933</v>
      </c>
      <c r="D41" s="198">
        <v>46.149535999999998</v>
      </c>
      <c r="E41" s="120" t="s">
        <v>763</v>
      </c>
      <c r="F41" s="199">
        <v>-74.668346999999997</v>
      </c>
      <c r="G41" s="120" t="s">
        <v>764</v>
      </c>
      <c r="H41" s="275">
        <v>15</v>
      </c>
      <c r="I41" s="120">
        <v>90</v>
      </c>
      <c r="J41" s="120">
        <v>90</v>
      </c>
      <c r="K41" s="204" t="s">
        <v>265</v>
      </c>
      <c r="L41" s="204" t="s">
        <v>265</v>
      </c>
      <c r="M41" s="121">
        <v>0</v>
      </c>
      <c r="N41" s="121">
        <v>0</v>
      </c>
      <c r="O41" s="121">
        <v>0</v>
      </c>
      <c r="P41" s="121">
        <v>0</v>
      </c>
      <c r="Q41" s="66" t="s">
        <v>934</v>
      </c>
      <c r="R41" s="120" t="s">
        <v>768</v>
      </c>
      <c r="S41" s="120">
        <v>0</v>
      </c>
      <c r="T41" s="120">
        <v>50</v>
      </c>
      <c r="U41" s="200">
        <v>2</v>
      </c>
      <c r="V41" s="204">
        <v>1075</v>
      </c>
      <c r="W41" s="204">
        <v>19075</v>
      </c>
      <c r="X41" s="204">
        <v>15000</v>
      </c>
      <c r="Y41" s="204">
        <v>15000</v>
      </c>
      <c r="Z41" s="204">
        <v>80000</v>
      </c>
      <c r="AA41" s="204">
        <v>80000</v>
      </c>
      <c r="AB41" s="204">
        <v>-120</v>
      </c>
      <c r="AC41" s="201" t="str">
        <f>IF(ISBLANK(A41),"",VLOOKUP(A41,'eNB Info'!A:G,7,0)&amp;(A41*256+(VLOOKUP(C41,PCI!B:D,3,0))))</f>
        <v>30272017411861</v>
      </c>
      <c r="AF41" s="120" t="s">
        <v>800</v>
      </c>
      <c r="AI41" s="120" t="s">
        <v>798</v>
      </c>
      <c r="AJ41" s="276" t="s">
        <v>782</v>
      </c>
      <c r="AM41" s="8" t="s">
        <v>801</v>
      </c>
    </row>
    <row r="42" spans="1:39">
      <c r="A42" s="119">
        <v>68015</v>
      </c>
      <c r="B42" s="119" t="s">
        <v>932</v>
      </c>
      <c r="C42" s="119" t="s">
        <v>935</v>
      </c>
      <c r="D42" s="198">
        <v>46.149535999999998</v>
      </c>
      <c r="E42" s="120" t="s">
        <v>763</v>
      </c>
      <c r="F42" s="199">
        <v>-74.668346999999997</v>
      </c>
      <c r="G42" s="120" t="s">
        <v>764</v>
      </c>
      <c r="H42" s="275">
        <v>15</v>
      </c>
      <c r="I42" s="120">
        <v>210</v>
      </c>
      <c r="J42" s="120">
        <v>90</v>
      </c>
      <c r="K42" s="204" t="s">
        <v>265</v>
      </c>
      <c r="L42" s="204" t="s">
        <v>265</v>
      </c>
      <c r="M42" s="121">
        <v>0</v>
      </c>
      <c r="N42" s="121">
        <v>0</v>
      </c>
      <c r="O42" s="121">
        <v>0</v>
      </c>
      <c r="P42" s="121">
        <v>0</v>
      </c>
      <c r="Q42" s="66" t="s">
        <v>934</v>
      </c>
      <c r="R42" s="120" t="s">
        <v>768</v>
      </c>
      <c r="S42" s="120">
        <v>0</v>
      </c>
      <c r="T42" s="120">
        <v>50</v>
      </c>
      <c r="U42" s="200">
        <v>2</v>
      </c>
      <c r="V42" s="204">
        <v>1075</v>
      </c>
      <c r="W42" s="204">
        <v>19075</v>
      </c>
      <c r="X42" s="204">
        <v>15000</v>
      </c>
      <c r="Y42" s="204">
        <v>15000</v>
      </c>
      <c r="Z42" s="204">
        <v>80000</v>
      </c>
      <c r="AA42" s="204">
        <v>80000</v>
      </c>
      <c r="AB42" s="204">
        <v>-120</v>
      </c>
      <c r="AC42" s="201" t="str">
        <f>IF(ISBLANK(A42),"",VLOOKUP(A42,'eNB Info'!A:G,7,0)&amp;(A42*256+(VLOOKUP(C42,PCI!B:D,3,0))))</f>
        <v>30272017411862</v>
      </c>
      <c r="AF42" s="120" t="s">
        <v>800</v>
      </c>
      <c r="AI42" s="120" t="s">
        <v>798</v>
      </c>
      <c r="AJ42" s="276" t="s">
        <v>782</v>
      </c>
      <c r="AM42" s="8" t="s">
        <v>803</v>
      </c>
    </row>
    <row r="43" spans="1:39">
      <c r="A43" s="119">
        <v>68015</v>
      </c>
      <c r="B43" s="119" t="s">
        <v>932</v>
      </c>
      <c r="C43" s="119" t="s">
        <v>936</v>
      </c>
      <c r="D43" s="198">
        <v>46.149535999999998</v>
      </c>
      <c r="E43" s="120" t="s">
        <v>763</v>
      </c>
      <c r="F43" s="199">
        <v>-74.668346999999997</v>
      </c>
      <c r="G43" s="120" t="s">
        <v>764</v>
      </c>
      <c r="H43" s="275">
        <v>15</v>
      </c>
      <c r="I43" s="120">
        <v>320</v>
      </c>
      <c r="J43" s="120">
        <v>90</v>
      </c>
      <c r="K43" s="204" t="s">
        <v>265</v>
      </c>
      <c r="L43" s="204" t="s">
        <v>265</v>
      </c>
      <c r="M43" s="121">
        <v>0</v>
      </c>
      <c r="N43" s="121">
        <v>0</v>
      </c>
      <c r="O43" s="121">
        <v>0</v>
      </c>
      <c r="P43" s="121">
        <v>0</v>
      </c>
      <c r="Q43" s="66" t="s">
        <v>934</v>
      </c>
      <c r="R43" s="120" t="s">
        <v>768</v>
      </c>
      <c r="S43" s="120">
        <v>0</v>
      </c>
      <c r="T43" s="120">
        <v>50</v>
      </c>
      <c r="U43" s="200">
        <v>2</v>
      </c>
      <c r="V43" s="204">
        <v>1075</v>
      </c>
      <c r="W43" s="204">
        <v>19075</v>
      </c>
      <c r="X43" s="204">
        <v>15000</v>
      </c>
      <c r="Y43" s="204">
        <v>15000</v>
      </c>
      <c r="Z43" s="204">
        <v>80000</v>
      </c>
      <c r="AA43" s="204">
        <v>80000</v>
      </c>
      <c r="AB43" s="204">
        <v>-120</v>
      </c>
      <c r="AC43" s="201" t="str">
        <f>IF(ISBLANK(A43),"",VLOOKUP(A43,'eNB Info'!A:G,7,0)&amp;(A43*256+(VLOOKUP(C43,PCI!B:D,3,0))))</f>
        <v>30272017411863</v>
      </c>
      <c r="AF43" s="120" t="s">
        <v>800</v>
      </c>
      <c r="AI43" s="120" t="s">
        <v>798</v>
      </c>
      <c r="AJ43" s="276" t="s">
        <v>782</v>
      </c>
      <c r="AM43" s="8" t="s">
        <v>805</v>
      </c>
    </row>
    <row r="44" spans="1:39">
      <c r="A44" s="119">
        <v>68015</v>
      </c>
      <c r="B44" s="119" t="s">
        <v>932</v>
      </c>
      <c r="C44" s="119" t="s">
        <v>937</v>
      </c>
      <c r="D44" s="198">
        <v>46.149535999999998</v>
      </c>
      <c r="E44" s="120" t="s">
        <v>763</v>
      </c>
      <c r="F44" s="199">
        <v>-74.668346999999997</v>
      </c>
      <c r="G44" s="120" t="s">
        <v>764</v>
      </c>
      <c r="H44" s="275">
        <v>35</v>
      </c>
      <c r="I44" s="120">
        <v>90</v>
      </c>
      <c r="J44" s="120">
        <v>90</v>
      </c>
      <c r="K44" s="204" t="s">
        <v>265</v>
      </c>
      <c r="L44" s="204" t="s">
        <v>265</v>
      </c>
      <c r="M44" s="121">
        <v>0</v>
      </c>
      <c r="N44" s="121">
        <v>0</v>
      </c>
      <c r="O44" s="121">
        <v>0</v>
      </c>
      <c r="P44" s="121">
        <v>0</v>
      </c>
      <c r="Q44" s="280" t="s">
        <v>938</v>
      </c>
      <c r="R44" s="120" t="s">
        <v>768</v>
      </c>
      <c r="S44" s="120">
        <v>0</v>
      </c>
      <c r="T44" s="120">
        <v>100</v>
      </c>
      <c r="U44" s="200">
        <v>71</v>
      </c>
      <c r="V44" s="204">
        <v>68636</v>
      </c>
      <c r="W44" s="204">
        <v>133172</v>
      </c>
      <c r="X44" s="204">
        <v>10000</v>
      </c>
      <c r="Y44" s="204">
        <v>10000</v>
      </c>
      <c r="Z44" s="204">
        <v>80000</v>
      </c>
      <c r="AA44" s="204">
        <v>80000</v>
      </c>
      <c r="AB44" s="204">
        <v>-124</v>
      </c>
      <c r="AC44" s="201" t="str">
        <f>IF(ISBLANK(A44),"",VLOOKUP(A44,'eNB Info'!A:G,7,0)&amp;(A44*256+(VLOOKUP(C44,PCI!B:D,3,0))))</f>
        <v>30272017411901</v>
      </c>
      <c r="AF44" s="120" t="s">
        <v>809</v>
      </c>
      <c r="AI44" s="120" t="s">
        <v>781</v>
      </c>
      <c r="AJ44" s="276" t="s">
        <v>807</v>
      </c>
      <c r="AM44" s="8" t="s">
        <v>810</v>
      </c>
    </row>
    <row r="45" spans="1:39">
      <c r="A45" s="119">
        <v>68015</v>
      </c>
      <c r="B45" s="119" t="s">
        <v>932</v>
      </c>
      <c r="C45" s="119" t="s">
        <v>939</v>
      </c>
      <c r="D45" s="198">
        <v>46.149535999999998</v>
      </c>
      <c r="E45" s="120" t="s">
        <v>763</v>
      </c>
      <c r="F45" s="199">
        <v>-74.668346999999997</v>
      </c>
      <c r="G45" s="120" t="s">
        <v>764</v>
      </c>
      <c r="H45" s="275">
        <v>35</v>
      </c>
      <c r="I45" s="120">
        <v>210</v>
      </c>
      <c r="J45" s="120">
        <v>89</v>
      </c>
      <c r="K45" s="204" t="s">
        <v>265</v>
      </c>
      <c r="L45" s="204" t="s">
        <v>265</v>
      </c>
      <c r="M45" s="121">
        <v>0</v>
      </c>
      <c r="N45" s="121">
        <v>0</v>
      </c>
      <c r="O45" s="121">
        <v>0</v>
      </c>
      <c r="P45" s="121">
        <v>0</v>
      </c>
      <c r="Q45" s="66" t="s">
        <v>940</v>
      </c>
      <c r="R45" s="120" t="s">
        <v>768</v>
      </c>
      <c r="S45" s="120">
        <v>0</v>
      </c>
      <c r="T45" s="120">
        <v>60</v>
      </c>
      <c r="U45" s="200">
        <v>71</v>
      </c>
      <c r="V45" s="204">
        <v>68636</v>
      </c>
      <c r="W45" s="204">
        <v>133172</v>
      </c>
      <c r="X45" s="204">
        <v>10000</v>
      </c>
      <c r="Y45" s="204">
        <v>10000</v>
      </c>
      <c r="Z45" s="204">
        <v>80000</v>
      </c>
      <c r="AA45" s="204">
        <v>80000</v>
      </c>
      <c r="AB45" s="204">
        <v>-124</v>
      </c>
      <c r="AC45" s="201" t="str">
        <f>IF(ISBLANK(A45),"",VLOOKUP(A45,'eNB Info'!A:G,7,0)&amp;(A45*256+(VLOOKUP(C45,PCI!B:D,3,0))))</f>
        <v>30272017411902</v>
      </c>
      <c r="AF45" s="120" t="s">
        <v>809</v>
      </c>
      <c r="AI45" s="120" t="s">
        <v>781</v>
      </c>
      <c r="AJ45" s="276" t="s">
        <v>807</v>
      </c>
      <c r="AM45" s="8" t="s">
        <v>814</v>
      </c>
    </row>
    <row r="46" spans="1:39">
      <c r="A46" s="119">
        <v>68015</v>
      </c>
      <c r="B46" s="119" t="s">
        <v>932</v>
      </c>
      <c r="C46" s="119" t="s">
        <v>941</v>
      </c>
      <c r="D46" s="198">
        <v>46.149535999999998</v>
      </c>
      <c r="E46" s="120" t="s">
        <v>763</v>
      </c>
      <c r="F46" s="199">
        <v>-74.668346999999997</v>
      </c>
      <c r="G46" s="120" t="s">
        <v>764</v>
      </c>
      <c r="H46" s="275">
        <v>35</v>
      </c>
      <c r="I46" s="120">
        <v>320</v>
      </c>
      <c r="J46" s="120">
        <v>89</v>
      </c>
      <c r="K46" s="204" t="s">
        <v>265</v>
      </c>
      <c r="L46" s="204" t="s">
        <v>265</v>
      </c>
      <c r="M46" s="121">
        <v>0</v>
      </c>
      <c r="N46" s="121">
        <v>0</v>
      </c>
      <c r="O46" s="121">
        <v>0</v>
      </c>
      <c r="P46" s="121">
        <v>0</v>
      </c>
      <c r="Q46" s="66" t="s">
        <v>942</v>
      </c>
      <c r="R46" s="120" t="s">
        <v>768</v>
      </c>
      <c r="S46" s="120">
        <v>0</v>
      </c>
      <c r="T46" s="120">
        <v>90</v>
      </c>
      <c r="U46" s="200">
        <v>71</v>
      </c>
      <c r="V46" s="204">
        <v>68636</v>
      </c>
      <c r="W46" s="204">
        <v>133172</v>
      </c>
      <c r="X46" s="204">
        <v>10000</v>
      </c>
      <c r="Y46" s="204">
        <v>10000</v>
      </c>
      <c r="Z46" s="204">
        <v>80000</v>
      </c>
      <c r="AA46" s="204">
        <v>80000</v>
      </c>
      <c r="AB46" s="204">
        <v>-124</v>
      </c>
      <c r="AC46" s="201" t="str">
        <f>IF(ISBLANK(A46),"",VLOOKUP(A46,'eNB Info'!A:G,7,0)&amp;(A46*256+(VLOOKUP(C46,PCI!B:D,3,0))))</f>
        <v>30272017411903</v>
      </c>
      <c r="AF46" s="120" t="s">
        <v>809</v>
      </c>
      <c r="AI46" s="120" t="s">
        <v>781</v>
      </c>
      <c r="AJ46" s="276" t="s">
        <v>807</v>
      </c>
      <c r="AM46" s="8" t="s">
        <v>816</v>
      </c>
    </row>
    <row r="47" spans="1:39">
      <c r="A47" s="119">
        <v>50513</v>
      </c>
      <c r="B47" s="119" t="s">
        <v>949</v>
      </c>
      <c r="C47" s="119" t="s">
        <v>950</v>
      </c>
      <c r="D47" s="198">
        <v>46.149535999999998</v>
      </c>
      <c r="E47" s="120" t="s">
        <v>763</v>
      </c>
      <c r="F47" s="199">
        <v>-74.668346999999997</v>
      </c>
      <c r="G47" s="120" t="s">
        <v>764</v>
      </c>
      <c r="H47" s="275">
        <v>35</v>
      </c>
      <c r="I47" s="120">
        <v>90</v>
      </c>
      <c r="J47" s="120">
        <v>90</v>
      </c>
      <c r="K47" s="204" t="s">
        <v>265</v>
      </c>
      <c r="L47" s="204" t="s">
        <v>265</v>
      </c>
      <c r="M47" s="121">
        <v>0</v>
      </c>
      <c r="N47" s="121">
        <v>0</v>
      </c>
      <c r="O47" s="121">
        <v>0</v>
      </c>
      <c r="P47" s="121">
        <v>0</v>
      </c>
      <c r="Q47" s="66" t="s">
        <v>951</v>
      </c>
      <c r="R47" s="120" t="s">
        <v>768</v>
      </c>
      <c r="S47" s="120">
        <v>0</v>
      </c>
      <c r="T47" s="120">
        <v>30</v>
      </c>
      <c r="U47" s="200">
        <v>5</v>
      </c>
      <c r="V47" s="204">
        <v>2435</v>
      </c>
      <c r="W47" s="204">
        <v>20435</v>
      </c>
      <c r="X47" s="204">
        <v>5000</v>
      </c>
      <c r="Y47" s="204">
        <v>5000</v>
      </c>
      <c r="Z47" s="275">
        <v>39901</v>
      </c>
      <c r="AA47" s="275">
        <v>40000</v>
      </c>
      <c r="AB47" s="204">
        <v>-116</v>
      </c>
      <c r="AC47" s="201" t="str">
        <f>IF(ISBLANK(A47),"",VLOOKUP(A47,'eNB Info'!A:G,7,0)&amp;(A47*256+(VLOOKUP(C47,PCI!B:D,3,0))))</f>
        <v>30272012931379</v>
      </c>
      <c r="AF47" s="120" t="s">
        <v>784</v>
      </c>
      <c r="AI47" s="123" t="s">
        <v>1397</v>
      </c>
      <c r="AJ47" s="279" t="s">
        <v>1398</v>
      </c>
      <c r="AM47" s="8" t="s">
        <v>862</v>
      </c>
    </row>
    <row r="48" spans="1:39">
      <c r="A48" s="119">
        <v>50513</v>
      </c>
      <c r="B48" s="119" t="s">
        <v>949</v>
      </c>
      <c r="C48" s="119" t="s">
        <v>952</v>
      </c>
      <c r="D48" s="198">
        <v>46.149535999999998</v>
      </c>
      <c r="E48" s="120" t="s">
        <v>763</v>
      </c>
      <c r="F48" s="199">
        <v>-74.668346999999997</v>
      </c>
      <c r="G48" s="120" t="s">
        <v>764</v>
      </c>
      <c r="H48" s="275">
        <v>35</v>
      </c>
      <c r="I48" s="120">
        <v>210</v>
      </c>
      <c r="J48" s="120">
        <v>90</v>
      </c>
      <c r="K48" s="204" t="s">
        <v>265</v>
      </c>
      <c r="L48" s="204" t="s">
        <v>265</v>
      </c>
      <c r="M48" s="121">
        <v>0</v>
      </c>
      <c r="N48" s="121">
        <v>0</v>
      </c>
      <c r="O48" s="121">
        <v>0</v>
      </c>
      <c r="P48" s="121">
        <v>0</v>
      </c>
      <c r="Q48" s="66" t="s">
        <v>951</v>
      </c>
      <c r="R48" s="120" t="s">
        <v>768</v>
      </c>
      <c r="S48" s="120">
        <v>0</v>
      </c>
      <c r="T48" s="120">
        <v>30</v>
      </c>
      <c r="U48" s="200">
        <v>5</v>
      </c>
      <c r="V48" s="204">
        <v>2435</v>
      </c>
      <c r="W48" s="204">
        <v>20435</v>
      </c>
      <c r="X48" s="204">
        <v>5000</v>
      </c>
      <c r="Y48" s="204">
        <v>5000</v>
      </c>
      <c r="Z48" s="275">
        <v>39901</v>
      </c>
      <c r="AA48" s="275">
        <v>40000</v>
      </c>
      <c r="AB48" s="204">
        <v>-116</v>
      </c>
      <c r="AC48" s="201" t="str">
        <f>IF(ISBLANK(A48),"",VLOOKUP(A48,'eNB Info'!A:G,7,0)&amp;(A48*256+(VLOOKUP(C48,PCI!B:D,3,0))))</f>
        <v>30272012931380</v>
      </c>
      <c r="AF48" s="120" t="s">
        <v>784</v>
      </c>
      <c r="AI48" s="123" t="s">
        <v>1397</v>
      </c>
      <c r="AJ48" s="279" t="s">
        <v>1398</v>
      </c>
      <c r="AM48" s="8" t="s">
        <v>785</v>
      </c>
    </row>
    <row r="49" spans="1:39">
      <c r="A49" s="119">
        <v>50513</v>
      </c>
      <c r="B49" s="119" t="s">
        <v>949</v>
      </c>
      <c r="C49" s="119" t="s">
        <v>953</v>
      </c>
      <c r="D49" s="198">
        <v>46.149535999999998</v>
      </c>
      <c r="E49" s="120" t="s">
        <v>763</v>
      </c>
      <c r="F49" s="199">
        <v>-74.668346999999997</v>
      </c>
      <c r="G49" s="120" t="s">
        <v>764</v>
      </c>
      <c r="H49" s="275">
        <v>35</v>
      </c>
      <c r="I49" s="120">
        <v>320</v>
      </c>
      <c r="J49" s="120">
        <v>90</v>
      </c>
      <c r="K49" s="204" t="s">
        <v>265</v>
      </c>
      <c r="L49" s="204" t="s">
        <v>265</v>
      </c>
      <c r="M49" s="121">
        <v>0</v>
      </c>
      <c r="N49" s="121">
        <v>0</v>
      </c>
      <c r="O49" s="121">
        <v>0</v>
      </c>
      <c r="P49" s="121">
        <v>0</v>
      </c>
      <c r="Q49" s="66" t="s">
        <v>951</v>
      </c>
      <c r="R49" s="120" t="s">
        <v>768</v>
      </c>
      <c r="S49" s="120">
        <v>0</v>
      </c>
      <c r="T49" s="120">
        <v>30</v>
      </c>
      <c r="U49" s="200">
        <v>5</v>
      </c>
      <c r="V49" s="204">
        <v>2435</v>
      </c>
      <c r="W49" s="204">
        <v>20435</v>
      </c>
      <c r="X49" s="204">
        <v>5000</v>
      </c>
      <c r="Y49" s="204">
        <v>5000</v>
      </c>
      <c r="Z49" s="275">
        <v>39901</v>
      </c>
      <c r="AA49" s="275">
        <v>40000</v>
      </c>
      <c r="AB49" s="204">
        <v>-116</v>
      </c>
      <c r="AC49" s="201" t="str">
        <f>IF(ISBLANK(A49),"",VLOOKUP(A49,'eNB Info'!A:G,7,0)&amp;(A49*256+(VLOOKUP(C49,PCI!B:D,3,0))))</f>
        <v>30272012931381</v>
      </c>
      <c r="AF49" s="120" t="s">
        <v>784</v>
      </c>
      <c r="AI49" s="123" t="s">
        <v>1397</v>
      </c>
      <c r="AJ49" s="279" t="s">
        <v>1398</v>
      </c>
      <c r="AM49" s="8" t="s">
        <v>865</v>
      </c>
    </row>
    <row r="50" spans="1:39">
      <c r="A50" s="119">
        <v>51122</v>
      </c>
      <c r="B50" s="119" t="s">
        <v>957</v>
      </c>
      <c r="C50" s="119" t="s">
        <v>966</v>
      </c>
      <c r="D50" s="198">
        <v>45.502600000000001</v>
      </c>
      <c r="E50" s="120" t="s">
        <v>763</v>
      </c>
      <c r="F50" s="199">
        <v>-73.614500000000007</v>
      </c>
      <c r="G50" s="120" t="s">
        <v>764</v>
      </c>
      <c r="H50" s="275">
        <v>15</v>
      </c>
      <c r="I50" s="120">
        <v>40</v>
      </c>
      <c r="J50" s="120">
        <v>24</v>
      </c>
      <c r="K50" s="204" t="s">
        <v>265</v>
      </c>
      <c r="L50" s="204" t="s">
        <v>265</v>
      </c>
      <c r="M50" s="121">
        <v>0</v>
      </c>
      <c r="N50" s="121">
        <v>0</v>
      </c>
      <c r="O50" s="121">
        <v>0</v>
      </c>
      <c r="P50" s="121">
        <v>0</v>
      </c>
      <c r="Q50" s="66" t="s">
        <v>967</v>
      </c>
      <c r="R50" s="120" t="s">
        <v>768</v>
      </c>
      <c r="S50" s="120">
        <v>0</v>
      </c>
      <c r="T50" s="120">
        <v>60</v>
      </c>
      <c r="U50" s="200">
        <v>4</v>
      </c>
      <c r="V50" s="204">
        <v>2050</v>
      </c>
      <c r="W50" s="204">
        <v>20050</v>
      </c>
      <c r="X50" s="204">
        <v>20000</v>
      </c>
      <c r="Y50" s="204">
        <v>20000</v>
      </c>
      <c r="Z50" s="204">
        <v>60000</v>
      </c>
      <c r="AA50" s="204">
        <v>60000</v>
      </c>
      <c r="AB50" s="204">
        <v>-128</v>
      </c>
      <c r="AC50" s="201" t="str">
        <f>IF(ISBLANK(A50),"",VLOOKUP(A50,'eNB Info'!A:G,7,0)&amp;(A50*256+(VLOOKUP(C50,PCI!B:D,3,0))))</f>
        <v>30272013087233</v>
      </c>
      <c r="AF50" s="120" t="s">
        <v>767</v>
      </c>
      <c r="AI50" s="120" t="s">
        <v>765</v>
      </c>
      <c r="AM50" s="8" t="s">
        <v>848</v>
      </c>
    </row>
    <row r="51" spans="1:39">
      <c r="A51" s="119">
        <v>51122</v>
      </c>
      <c r="B51" s="119" t="s">
        <v>957</v>
      </c>
      <c r="C51" s="119" t="s">
        <v>969</v>
      </c>
      <c r="D51" s="198">
        <v>45.502600000000001</v>
      </c>
      <c r="E51" s="120" t="s">
        <v>763</v>
      </c>
      <c r="F51" s="199">
        <v>-73.614500000000007</v>
      </c>
      <c r="G51" s="120" t="s">
        <v>764</v>
      </c>
      <c r="H51" s="275">
        <v>15</v>
      </c>
      <c r="I51" s="120">
        <v>110</v>
      </c>
      <c r="J51" s="120">
        <v>21.5</v>
      </c>
      <c r="K51" s="204" t="s">
        <v>265</v>
      </c>
      <c r="L51" s="204" t="s">
        <v>265</v>
      </c>
      <c r="M51" s="121">
        <v>0</v>
      </c>
      <c r="N51" s="121">
        <v>0</v>
      </c>
      <c r="O51" s="121">
        <v>0</v>
      </c>
      <c r="P51" s="121">
        <v>0</v>
      </c>
      <c r="Q51" s="66" t="s">
        <v>967</v>
      </c>
      <c r="R51" s="120" t="s">
        <v>768</v>
      </c>
      <c r="S51" s="120">
        <v>0</v>
      </c>
      <c r="T51" s="120">
        <v>60</v>
      </c>
      <c r="U51" s="200">
        <v>4</v>
      </c>
      <c r="V51" s="204">
        <v>2050</v>
      </c>
      <c r="W51" s="204">
        <v>20050</v>
      </c>
      <c r="X51" s="204">
        <v>20000</v>
      </c>
      <c r="Y51" s="204">
        <v>20000</v>
      </c>
      <c r="Z51" s="204">
        <v>60000</v>
      </c>
      <c r="AA51" s="204">
        <v>60000</v>
      </c>
      <c r="AB51" s="204">
        <v>-128</v>
      </c>
      <c r="AC51" s="201" t="str">
        <f>IF(ISBLANK(A51),"",VLOOKUP(A51,'eNB Info'!A:G,7,0)&amp;(A51*256+(VLOOKUP(C51,PCI!B:D,3,0))))</f>
        <v>30272013087234</v>
      </c>
      <c r="AF51" s="120" t="s">
        <v>767</v>
      </c>
      <c r="AI51" s="120" t="s">
        <v>765</v>
      </c>
      <c r="AM51" s="8" t="s">
        <v>769</v>
      </c>
    </row>
    <row r="52" spans="1:39">
      <c r="A52" s="119">
        <v>51122</v>
      </c>
      <c r="B52" s="119" t="s">
        <v>957</v>
      </c>
      <c r="C52" s="119" t="s">
        <v>970</v>
      </c>
      <c r="D52" s="198">
        <v>45.502600000000001</v>
      </c>
      <c r="E52" s="120" t="s">
        <v>763</v>
      </c>
      <c r="F52" s="199">
        <v>-73.614500000000007</v>
      </c>
      <c r="G52" s="120" t="s">
        <v>764</v>
      </c>
      <c r="H52" s="275">
        <v>15</v>
      </c>
      <c r="I52" s="120">
        <v>190</v>
      </c>
      <c r="J52" s="120">
        <v>24</v>
      </c>
      <c r="K52" s="204" t="s">
        <v>265</v>
      </c>
      <c r="L52" s="204" t="s">
        <v>265</v>
      </c>
      <c r="M52" s="121">
        <v>0</v>
      </c>
      <c r="N52" s="121">
        <v>0</v>
      </c>
      <c r="O52" s="121">
        <v>0</v>
      </c>
      <c r="P52" s="121">
        <v>0</v>
      </c>
      <c r="Q52" s="66" t="s">
        <v>967</v>
      </c>
      <c r="R52" s="120" t="s">
        <v>768</v>
      </c>
      <c r="S52" s="120">
        <v>0</v>
      </c>
      <c r="T52" s="120">
        <v>60</v>
      </c>
      <c r="U52" s="200">
        <v>4</v>
      </c>
      <c r="V52" s="204">
        <v>2050</v>
      </c>
      <c r="W52" s="204">
        <v>20050</v>
      </c>
      <c r="X52" s="204">
        <v>20000</v>
      </c>
      <c r="Y52" s="204">
        <v>20000</v>
      </c>
      <c r="Z52" s="204">
        <v>60000</v>
      </c>
      <c r="AA52" s="204">
        <v>60000</v>
      </c>
      <c r="AB52" s="204">
        <v>-128</v>
      </c>
      <c r="AC52" s="201" t="str">
        <f>IF(ISBLANK(A52),"",VLOOKUP(A52,'eNB Info'!A:G,7,0)&amp;(A52*256+(VLOOKUP(C52,PCI!B:D,3,0))))</f>
        <v>30272013087235</v>
      </c>
      <c r="AF52" s="120" t="s">
        <v>767</v>
      </c>
      <c r="AI52" s="120" t="s">
        <v>765</v>
      </c>
      <c r="AM52" s="8" t="s">
        <v>852</v>
      </c>
    </row>
    <row r="53" spans="1:39">
      <c r="A53" s="119">
        <v>51122</v>
      </c>
      <c r="B53" s="119" t="s">
        <v>957</v>
      </c>
      <c r="C53" s="119" t="s">
        <v>972</v>
      </c>
      <c r="D53" s="198">
        <v>45.502600000000001</v>
      </c>
      <c r="E53" s="120" t="s">
        <v>763</v>
      </c>
      <c r="F53" s="199">
        <v>-73.614500000000007</v>
      </c>
      <c r="G53" s="120" t="s">
        <v>764</v>
      </c>
      <c r="H53" s="275">
        <v>15</v>
      </c>
      <c r="I53" s="120">
        <v>40</v>
      </c>
      <c r="J53" s="120">
        <v>24</v>
      </c>
      <c r="K53" s="204" t="s">
        <v>265</v>
      </c>
      <c r="L53" s="204" t="s">
        <v>265</v>
      </c>
      <c r="M53" s="121">
        <v>0</v>
      </c>
      <c r="N53" s="121">
        <v>0</v>
      </c>
      <c r="O53" s="121">
        <v>0</v>
      </c>
      <c r="P53" s="121">
        <v>0</v>
      </c>
      <c r="Q53" s="66" t="s">
        <v>973</v>
      </c>
      <c r="R53" s="120" t="s">
        <v>768</v>
      </c>
      <c r="S53" s="120">
        <v>0</v>
      </c>
      <c r="T53" s="120">
        <v>60</v>
      </c>
      <c r="U53" s="200">
        <v>7</v>
      </c>
      <c r="V53" s="204">
        <v>3050</v>
      </c>
      <c r="W53" s="204">
        <v>21050</v>
      </c>
      <c r="X53" s="204">
        <v>20000</v>
      </c>
      <c r="Y53" s="204">
        <v>20000</v>
      </c>
      <c r="Z53" s="204">
        <v>60000</v>
      </c>
      <c r="AA53" s="204">
        <v>60000</v>
      </c>
      <c r="AB53" s="204">
        <v>-128</v>
      </c>
      <c r="AC53" s="201" t="str">
        <f>IF(ISBLANK(A53),"",VLOOKUP(A53,'eNB Info'!A:G,7,0)&amp;(A53*256+(VLOOKUP(C53,PCI!B:D,3,0))))</f>
        <v>30272013087303</v>
      </c>
      <c r="AF53" s="120" t="s">
        <v>776</v>
      </c>
      <c r="AI53" s="120" t="s">
        <v>765</v>
      </c>
      <c r="AM53" s="8" t="s">
        <v>974</v>
      </c>
    </row>
    <row r="54" spans="1:39">
      <c r="A54" s="119">
        <v>51122</v>
      </c>
      <c r="B54" s="119" t="s">
        <v>957</v>
      </c>
      <c r="C54" s="119" t="s">
        <v>975</v>
      </c>
      <c r="D54" s="198">
        <v>45.502299999999998</v>
      </c>
      <c r="E54" s="120" t="s">
        <v>763</v>
      </c>
      <c r="F54" s="199">
        <v>-73.614500000000007</v>
      </c>
      <c r="G54" s="120" t="s">
        <v>764</v>
      </c>
      <c r="H54" s="275">
        <v>15</v>
      </c>
      <c r="I54" s="120">
        <v>110</v>
      </c>
      <c r="J54" s="120">
        <v>21.5</v>
      </c>
      <c r="K54" s="204" t="s">
        <v>265</v>
      </c>
      <c r="L54" s="204" t="s">
        <v>265</v>
      </c>
      <c r="M54" s="121">
        <v>0</v>
      </c>
      <c r="N54" s="121">
        <v>0</v>
      </c>
      <c r="O54" s="121">
        <v>0</v>
      </c>
      <c r="P54" s="121">
        <v>0</v>
      </c>
      <c r="Q54" s="66" t="s">
        <v>973</v>
      </c>
      <c r="R54" s="120" t="s">
        <v>768</v>
      </c>
      <c r="S54" s="120">
        <v>0</v>
      </c>
      <c r="T54" s="120">
        <v>60</v>
      </c>
      <c r="U54" s="200">
        <v>7</v>
      </c>
      <c r="V54" s="204">
        <v>3050</v>
      </c>
      <c r="W54" s="204">
        <v>21050</v>
      </c>
      <c r="X54" s="204">
        <v>20000</v>
      </c>
      <c r="Y54" s="204">
        <v>20000</v>
      </c>
      <c r="Z54" s="204">
        <v>60000</v>
      </c>
      <c r="AA54" s="204">
        <v>60000</v>
      </c>
      <c r="AB54" s="204">
        <v>-128</v>
      </c>
      <c r="AC54" s="201" t="str">
        <f>IF(ISBLANK(A54),"",VLOOKUP(A54,'eNB Info'!A:G,7,0)&amp;(A54*256+(VLOOKUP(C54,PCI!B:D,3,0))))</f>
        <v>30272013087304</v>
      </c>
      <c r="AF54" s="120" t="s">
        <v>776</v>
      </c>
      <c r="AI54" s="120" t="s">
        <v>765</v>
      </c>
      <c r="AM54" s="8" t="s">
        <v>777</v>
      </c>
    </row>
    <row r="55" spans="1:39">
      <c r="A55" s="119">
        <v>51122</v>
      </c>
      <c r="B55" s="119" t="s">
        <v>957</v>
      </c>
      <c r="C55" s="119" t="s">
        <v>976</v>
      </c>
      <c r="D55" s="198">
        <v>45.502600000000001</v>
      </c>
      <c r="E55" s="120" t="s">
        <v>763</v>
      </c>
      <c r="F55" s="199">
        <v>-73.614500000000007</v>
      </c>
      <c r="G55" s="120" t="s">
        <v>764</v>
      </c>
      <c r="H55" s="275">
        <v>15</v>
      </c>
      <c r="I55" s="120">
        <v>190</v>
      </c>
      <c r="J55" s="120">
        <v>24</v>
      </c>
      <c r="K55" s="204" t="s">
        <v>265</v>
      </c>
      <c r="L55" s="204" t="s">
        <v>265</v>
      </c>
      <c r="M55" s="121">
        <v>0</v>
      </c>
      <c r="N55" s="121">
        <v>0</v>
      </c>
      <c r="O55" s="121">
        <v>0</v>
      </c>
      <c r="P55" s="121">
        <v>0</v>
      </c>
      <c r="Q55" s="66" t="s">
        <v>973</v>
      </c>
      <c r="R55" s="120" t="s">
        <v>768</v>
      </c>
      <c r="S55" s="120">
        <v>0</v>
      </c>
      <c r="T55" s="120">
        <v>60</v>
      </c>
      <c r="U55" s="200">
        <v>7</v>
      </c>
      <c r="V55" s="204">
        <v>3050</v>
      </c>
      <c r="W55" s="204">
        <v>21050</v>
      </c>
      <c r="X55" s="204">
        <v>20000</v>
      </c>
      <c r="Y55" s="204">
        <v>20000</v>
      </c>
      <c r="Z55" s="204">
        <v>60000</v>
      </c>
      <c r="AA55" s="204">
        <v>60000</v>
      </c>
      <c r="AB55" s="204">
        <v>-128</v>
      </c>
      <c r="AC55" s="201" t="str">
        <f>IF(ISBLANK(A55),"",VLOOKUP(A55,'eNB Info'!A:G,7,0)&amp;(A55*256+(VLOOKUP(C55,PCI!B:D,3,0))))</f>
        <v>30272013087305</v>
      </c>
      <c r="AF55" s="120" t="s">
        <v>776</v>
      </c>
      <c r="AI55" s="120" t="s">
        <v>765</v>
      </c>
      <c r="AM55" s="8" t="s">
        <v>977</v>
      </c>
    </row>
    <row r="56" spans="1:39">
      <c r="A56" s="119">
        <v>51122</v>
      </c>
      <c r="B56" s="119" t="s">
        <v>957</v>
      </c>
      <c r="C56" s="119" t="s">
        <v>960</v>
      </c>
      <c r="D56" s="198">
        <v>45.502600000000001</v>
      </c>
      <c r="E56" s="120" t="s">
        <v>763</v>
      </c>
      <c r="F56" s="199">
        <v>-73.614500000000007</v>
      </c>
      <c r="G56" s="120" t="s">
        <v>764</v>
      </c>
      <c r="H56" s="275">
        <v>15</v>
      </c>
      <c r="I56" s="120">
        <v>40</v>
      </c>
      <c r="J56" s="120">
        <v>24</v>
      </c>
      <c r="K56" s="204" t="s">
        <v>265</v>
      </c>
      <c r="L56" s="204" t="s">
        <v>265</v>
      </c>
      <c r="M56" s="121">
        <v>0</v>
      </c>
      <c r="N56" s="121">
        <v>0</v>
      </c>
      <c r="O56" s="121">
        <v>0</v>
      </c>
      <c r="P56" s="121">
        <v>0</v>
      </c>
      <c r="Q56" s="66" t="s">
        <v>978</v>
      </c>
      <c r="R56" s="120" t="s">
        <v>768</v>
      </c>
      <c r="S56" s="120">
        <v>0</v>
      </c>
      <c r="T56" s="120">
        <v>90</v>
      </c>
      <c r="U56" s="200">
        <v>12</v>
      </c>
      <c r="V56" s="204">
        <v>5060</v>
      </c>
      <c r="W56" s="204">
        <v>23060</v>
      </c>
      <c r="X56" s="204">
        <v>10000</v>
      </c>
      <c r="Y56" s="204">
        <v>10000</v>
      </c>
      <c r="Z56" s="204">
        <v>80000</v>
      </c>
      <c r="AA56" s="204">
        <v>80000</v>
      </c>
      <c r="AB56" s="204">
        <v>-124</v>
      </c>
      <c r="AC56" s="201" t="str">
        <f>IF(ISBLANK(A56),"",VLOOKUP(A56,'eNB Info'!A:G,7,0)&amp;(A56*256+(VLOOKUP(C56,PCI!B:D,3,0))))</f>
        <v>30272013087353</v>
      </c>
      <c r="AF56" s="120" t="s">
        <v>979</v>
      </c>
      <c r="AI56" s="120" t="s">
        <v>765</v>
      </c>
      <c r="AM56" s="8" t="s">
        <v>855</v>
      </c>
    </row>
    <row r="57" spans="1:39">
      <c r="A57" s="119">
        <v>51122</v>
      </c>
      <c r="B57" s="119" t="s">
        <v>957</v>
      </c>
      <c r="C57" s="119" t="s">
        <v>962</v>
      </c>
      <c r="D57" s="198">
        <v>45.502600000000001</v>
      </c>
      <c r="E57" s="120" t="s">
        <v>763</v>
      </c>
      <c r="F57" s="199">
        <v>-73.614500000000007</v>
      </c>
      <c r="G57" s="120" t="s">
        <v>764</v>
      </c>
      <c r="H57" s="275">
        <v>15</v>
      </c>
      <c r="I57" s="120">
        <v>110</v>
      </c>
      <c r="J57" s="120">
        <v>21.5</v>
      </c>
      <c r="K57" s="204" t="s">
        <v>265</v>
      </c>
      <c r="L57" s="204" t="s">
        <v>265</v>
      </c>
      <c r="M57" s="121">
        <v>0</v>
      </c>
      <c r="N57" s="121">
        <v>0</v>
      </c>
      <c r="O57" s="121">
        <v>0</v>
      </c>
      <c r="P57" s="121">
        <v>0</v>
      </c>
      <c r="Q57" s="66" t="s">
        <v>978</v>
      </c>
      <c r="R57" s="120" t="s">
        <v>768</v>
      </c>
      <c r="S57" s="120">
        <v>0</v>
      </c>
      <c r="T57" s="120">
        <v>90</v>
      </c>
      <c r="U57" s="200">
        <v>12</v>
      </c>
      <c r="V57" s="204">
        <v>5060</v>
      </c>
      <c r="W57" s="204">
        <v>23060</v>
      </c>
      <c r="X57" s="204">
        <v>10000</v>
      </c>
      <c r="Y57" s="204">
        <v>10000</v>
      </c>
      <c r="Z57" s="204">
        <v>80000</v>
      </c>
      <c r="AA57" s="204">
        <v>80000</v>
      </c>
      <c r="AB57" s="204">
        <v>-124</v>
      </c>
      <c r="AC57" s="201" t="str">
        <f>IF(ISBLANK(A57),"",VLOOKUP(A57,'eNB Info'!A:G,7,0)&amp;(A57*256+(VLOOKUP(C57,PCI!B:D,3,0))))</f>
        <v>30272013087354</v>
      </c>
      <c r="AF57" s="120" t="s">
        <v>979</v>
      </c>
      <c r="AI57" s="120" t="s">
        <v>765</v>
      </c>
      <c r="AM57" s="8" t="s">
        <v>857</v>
      </c>
    </row>
    <row r="58" spans="1:39">
      <c r="A58" s="119">
        <v>51122</v>
      </c>
      <c r="B58" s="119" t="s">
        <v>957</v>
      </c>
      <c r="C58" s="119" t="s">
        <v>964</v>
      </c>
      <c r="D58" s="198">
        <v>45.502600000000001</v>
      </c>
      <c r="E58" s="120" t="s">
        <v>763</v>
      </c>
      <c r="F58" s="199">
        <v>-73.614500000000007</v>
      </c>
      <c r="G58" s="120" t="s">
        <v>764</v>
      </c>
      <c r="H58" s="275">
        <v>15</v>
      </c>
      <c r="I58" s="120">
        <v>190</v>
      </c>
      <c r="J58" s="120">
        <v>24</v>
      </c>
      <c r="K58" s="204" t="s">
        <v>265</v>
      </c>
      <c r="L58" s="204" t="s">
        <v>265</v>
      </c>
      <c r="M58" s="121">
        <v>0</v>
      </c>
      <c r="N58" s="121">
        <v>0</v>
      </c>
      <c r="O58" s="121">
        <v>0</v>
      </c>
      <c r="P58" s="121">
        <v>0</v>
      </c>
      <c r="Q58" s="66" t="s">
        <v>982</v>
      </c>
      <c r="R58" s="120" t="s">
        <v>768</v>
      </c>
      <c r="S58" s="120">
        <v>0</v>
      </c>
      <c r="T58" s="120">
        <v>100</v>
      </c>
      <c r="U58" s="200">
        <v>12</v>
      </c>
      <c r="V58" s="204">
        <v>5060</v>
      </c>
      <c r="W58" s="204">
        <v>23060</v>
      </c>
      <c r="X58" s="204">
        <v>10000</v>
      </c>
      <c r="Y58" s="204">
        <v>10000</v>
      </c>
      <c r="Z58" s="204">
        <v>80000</v>
      </c>
      <c r="AA58" s="204">
        <v>80000</v>
      </c>
      <c r="AB58" s="204">
        <v>-124</v>
      </c>
      <c r="AC58" s="201" t="str">
        <f>IF(ISBLANK(A58),"",VLOOKUP(A58,'eNB Info'!A:G,7,0)&amp;(A58*256+(VLOOKUP(C58,PCI!B:D,3,0))))</f>
        <v>30272013087355</v>
      </c>
      <c r="AF58" s="120" t="s">
        <v>979</v>
      </c>
      <c r="AI58" s="120" t="s">
        <v>765</v>
      </c>
      <c r="AM58" s="8" t="s">
        <v>858</v>
      </c>
    </row>
    <row r="59" spans="1:39">
      <c r="A59" s="119">
        <v>50263</v>
      </c>
      <c r="B59" s="119" t="s">
        <v>984</v>
      </c>
      <c r="C59" s="119" t="s">
        <v>985</v>
      </c>
      <c r="D59" s="198">
        <v>45.504578000000002</v>
      </c>
      <c r="E59" s="120" t="s">
        <v>763</v>
      </c>
      <c r="F59" s="199">
        <v>-73.612919000000005</v>
      </c>
      <c r="G59" s="120" t="s">
        <v>764</v>
      </c>
      <c r="H59" s="120">
        <v>35</v>
      </c>
      <c r="I59" s="120">
        <v>100</v>
      </c>
      <c r="J59" s="120">
        <v>24</v>
      </c>
      <c r="K59" s="204" t="s">
        <v>265</v>
      </c>
      <c r="L59" s="204" t="s">
        <v>265</v>
      </c>
      <c r="M59" s="121">
        <v>0</v>
      </c>
      <c r="N59" s="121">
        <v>0</v>
      </c>
      <c r="O59" s="121">
        <v>0</v>
      </c>
      <c r="P59" s="121">
        <v>0</v>
      </c>
      <c r="Q59" s="66" t="s">
        <v>986</v>
      </c>
      <c r="R59" s="120" t="s">
        <v>768</v>
      </c>
      <c r="S59" s="120">
        <v>0</v>
      </c>
      <c r="T59" s="120">
        <v>30</v>
      </c>
      <c r="U59" s="200">
        <v>5</v>
      </c>
      <c r="V59" s="204">
        <v>2435</v>
      </c>
      <c r="W59" s="204">
        <v>20435</v>
      </c>
      <c r="X59" s="204">
        <v>5000</v>
      </c>
      <c r="Y59" s="204">
        <v>5000</v>
      </c>
      <c r="Z59" s="275">
        <v>9301</v>
      </c>
      <c r="AA59" s="275">
        <v>40000</v>
      </c>
      <c r="AB59" s="204">
        <v>-116</v>
      </c>
      <c r="AC59" s="201" t="str">
        <f>IF(ISBLANK(A59),"",VLOOKUP(A59,'eNB Info'!A:G,7,0)&amp;(A59*256+(VLOOKUP(C59,PCI!B:D,3,0))))</f>
        <v>30272012867379</v>
      </c>
      <c r="AF59" s="120" t="s">
        <v>784</v>
      </c>
      <c r="AI59" s="123" t="s">
        <v>1397</v>
      </c>
      <c r="AJ59" s="279" t="s">
        <v>1398</v>
      </c>
      <c r="AM59" s="8" t="s">
        <v>862</v>
      </c>
    </row>
    <row r="60" spans="1:39">
      <c r="A60" s="119">
        <v>50263</v>
      </c>
      <c r="B60" s="119" t="s">
        <v>984</v>
      </c>
      <c r="C60" s="119" t="s">
        <v>987</v>
      </c>
      <c r="D60" s="198">
        <v>45.504578000000002</v>
      </c>
      <c r="E60" s="120" t="s">
        <v>763</v>
      </c>
      <c r="F60" s="199">
        <v>-73.612919000000005</v>
      </c>
      <c r="G60" s="120" t="s">
        <v>764</v>
      </c>
      <c r="H60" s="120">
        <v>35</v>
      </c>
      <c r="I60" s="120">
        <v>170</v>
      </c>
      <c r="J60" s="120">
        <v>21.5</v>
      </c>
      <c r="K60" s="204" t="s">
        <v>265</v>
      </c>
      <c r="L60" s="204" t="s">
        <v>265</v>
      </c>
      <c r="M60" s="121">
        <v>0</v>
      </c>
      <c r="N60" s="121">
        <v>0</v>
      </c>
      <c r="O60" s="121">
        <v>0</v>
      </c>
      <c r="P60" s="121">
        <v>0</v>
      </c>
      <c r="Q60" s="66" t="s">
        <v>986</v>
      </c>
      <c r="R60" s="120" t="s">
        <v>768</v>
      </c>
      <c r="S60" s="120">
        <v>0</v>
      </c>
      <c r="T60" s="120">
        <v>30</v>
      </c>
      <c r="U60" s="200">
        <v>5</v>
      </c>
      <c r="V60" s="204">
        <v>2435</v>
      </c>
      <c r="W60" s="204">
        <v>20435</v>
      </c>
      <c r="X60" s="204">
        <v>5000</v>
      </c>
      <c r="Y60" s="204">
        <v>5000</v>
      </c>
      <c r="Z60" s="275">
        <v>9301</v>
      </c>
      <c r="AA60" s="275">
        <v>40000</v>
      </c>
      <c r="AB60" s="204">
        <v>-116</v>
      </c>
      <c r="AC60" s="201" t="str">
        <f>IF(ISBLANK(A60),"",VLOOKUP(A60,'eNB Info'!A:G,7,0)&amp;(A60*256+(VLOOKUP(C60,PCI!B:D,3,0))))</f>
        <v>30272012867380</v>
      </c>
      <c r="AF60" s="120" t="s">
        <v>784</v>
      </c>
      <c r="AI60" s="123" t="s">
        <v>1397</v>
      </c>
      <c r="AJ60" s="279" t="s">
        <v>1398</v>
      </c>
      <c r="AM60" s="8" t="s">
        <v>785</v>
      </c>
    </row>
    <row r="61" spans="1:39">
      <c r="A61" s="119">
        <v>50263</v>
      </c>
      <c r="B61" s="119" t="s">
        <v>984</v>
      </c>
      <c r="C61" s="119" t="s">
        <v>988</v>
      </c>
      <c r="D61" s="198">
        <v>45.504578000000002</v>
      </c>
      <c r="E61" s="120" t="s">
        <v>763</v>
      </c>
      <c r="F61" s="199">
        <v>-73.612919000000005</v>
      </c>
      <c r="G61" s="120" t="s">
        <v>764</v>
      </c>
      <c r="H61" s="120">
        <v>35</v>
      </c>
      <c r="I61" s="120">
        <v>250</v>
      </c>
      <c r="J61" s="120">
        <v>24</v>
      </c>
      <c r="K61" s="204" t="s">
        <v>265</v>
      </c>
      <c r="L61" s="204" t="s">
        <v>265</v>
      </c>
      <c r="M61" s="121">
        <v>0</v>
      </c>
      <c r="N61" s="121">
        <v>0</v>
      </c>
      <c r="O61" s="121">
        <v>0</v>
      </c>
      <c r="P61" s="121">
        <v>0</v>
      </c>
      <c r="Q61" s="66" t="s">
        <v>986</v>
      </c>
      <c r="R61" s="120" t="s">
        <v>768</v>
      </c>
      <c r="S61" s="120">
        <v>0</v>
      </c>
      <c r="T61" s="120">
        <v>30</v>
      </c>
      <c r="U61" s="200">
        <v>5</v>
      </c>
      <c r="V61" s="204">
        <v>2435</v>
      </c>
      <c r="W61" s="204">
        <v>20435</v>
      </c>
      <c r="X61" s="204">
        <v>5000</v>
      </c>
      <c r="Y61" s="204">
        <v>5000</v>
      </c>
      <c r="Z61" s="275">
        <v>9301</v>
      </c>
      <c r="AA61" s="275">
        <v>40000</v>
      </c>
      <c r="AB61" s="204">
        <v>-116</v>
      </c>
      <c r="AC61" s="201" t="str">
        <f>IF(ISBLANK(A61),"",VLOOKUP(A61,'eNB Info'!A:G,7,0)&amp;(A61*256+(VLOOKUP(C61,PCI!B:D,3,0))))</f>
        <v>30272012867381</v>
      </c>
      <c r="AF61" s="120" t="s">
        <v>784</v>
      </c>
      <c r="AI61" s="123" t="s">
        <v>1397</v>
      </c>
      <c r="AJ61" s="279" t="s">
        <v>1398</v>
      </c>
      <c r="AM61" s="8" t="s">
        <v>865</v>
      </c>
    </row>
    <row r="62" spans="1:39">
      <c r="A62" s="119">
        <v>50273</v>
      </c>
      <c r="B62" s="119" t="s">
        <v>990</v>
      </c>
      <c r="C62" s="119" t="s">
        <v>999</v>
      </c>
      <c r="D62" s="198">
        <v>45.494199999999999</v>
      </c>
      <c r="E62" s="120" t="s">
        <v>763</v>
      </c>
      <c r="F62" s="199">
        <v>-73.631799999999998</v>
      </c>
      <c r="G62" s="120" t="s">
        <v>764</v>
      </c>
      <c r="H62" s="275">
        <v>15</v>
      </c>
      <c r="I62" s="120">
        <v>45</v>
      </c>
      <c r="J62" s="120">
        <v>20.9</v>
      </c>
      <c r="K62" s="204" t="s">
        <v>265</v>
      </c>
      <c r="L62" s="204" t="s">
        <v>265</v>
      </c>
      <c r="M62" s="121">
        <v>0</v>
      </c>
      <c r="N62" s="121">
        <v>0</v>
      </c>
      <c r="O62" s="121">
        <v>0</v>
      </c>
      <c r="P62" s="121">
        <v>0</v>
      </c>
      <c r="Q62" s="66" t="s">
        <v>1000</v>
      </c>
      <c r="R62" s="120" t="s">
        <v>768</v>
      </c>
      <c r="S62" s="120">
        <v>20</v>
      </c>
      <c r="T62" s="120">
        <v>30</v>
      </c>
      <c r="U62" s="200">
        <v>4</v>
      </c>
      <c r="V62" s="204">
        <v>2050</v>
      </c>
      <c r="W62" s="204">
        <v>20050</v>
      </c>
      <c r="X62" s="204">
        <v>20000</v>
      </c>
      <c r="Y62" s="204">
        <v>20000</v>
      </c>
      <c r="Z62" s="204">
        <v>60000</v>
      </c>
      <c r="AA62" s="204">
        <v>60000</v>
      </c>
      <c r="AB62" s="204">
        <v>-128</v>
      </c>
      <c r="AC62" s="201" t="str">
        <f>IF(ISBLANK(A62),"",VLOOKUP(A62,'eNB Info'!A:G,7,0)&amp;(A62*256+(VLOOKUP(C62,PCI!B:D,3,0))))</f>
        <v>30272012869895</v>
      </c>
      <c r="AF62" s="120" t="s">
        <v>1001</v>
      </c>
      <c r="AI62" s="120" t="s">
        <v>765</v>
      </c>
      <c r="AM62" s="8" t="s">
        <v>848</v>
      </c>
    </row>
    <row r="63" spans="1:39">
      <c r="A63" s="119">
        <v>50273</v>
      </c>
      <c r="B63" s="119" t="s">
        <v>990</v>
      </c>
      <c r="C63" s="119" t="s">
        <v>1002</v>
      </c>
      <c r="D63" s="198">
        <v>45.494199999999999</v>
      </c>
      <c r="E63" s="120" t="s">
        <v>763</v>
      </c>
      <c r="F63" s="199">
        <v>-73.632199999999997</v>
      </c>
      <c r="G63" s="120" t="s">
        <v>764</v>
      </c>
      <c r="H63" s="275">
        <v>15</v>
      </c>
      <c r="I63" s="120">
        <v>170</v>
      </c>
      <c r="J63" s="120">
        <v>20.8</v>
      </c>
      <c r="K63" s="204" t="s">
        <v>265</v>
      </c>
      <c r="L63" s="204" t="s">
        <v>265</v>
      </c>
      <c r="M63" s="121">
        <v>0</v>
      </c>
      <c r="N63" s="121">
        <v>0</v>
      </c>
      <c r="O63" s="121">
        <v>0</v>
      </c>
      <c r="P63" s="121">
        <v>0</v>
      </c>
      <c r="Q63" s="66" t="s">
        <v>1000</v>
      </c>
      <c r="R63" s="120" t="s">
        <v>768</v>
      </c>
      <c r="S63" s="120">
        <v>20</v>
      </c>
      <c r="T63" s="120">
        <v>30</v>
      </c>
      <c r="U63" s="200">
        <v>4</v>
      </c>
      <c r="V63" s="204">
        <v>2050</v>
      </c>
      <c r="W63" s="204">
        <v>20050</v>
      </c>
      <c r="X63" s="204">
        <v>20000</v>
      </c>
      <c r="Y63" s="204">
        <v>20000</v>
      </c>
      <c r="Z63" s="204">
        <v>60000</v>
      </c>
      <c r="AA63" s="204">
        <v>60000</v>
      </c>
      <c r="AB63" s="204">
        <v>-128</v>
      </c>
      <c r="AC63" s="201" t="str">
        <f>IF(ISBLANK(A63),"",VLOOKUP(A63,'eNB Info'!A:G,7,0)&amp;(A63*256+(VLOOKUP(C63,PCI!B:D,3,0))))</f>
        <v>30272012869896</v>
      </c>
      <c r="AF63" s="120" t="s">
        <v>1001</v>
      </c>
      <c r="AI63" s="120" t="s">
        <v>765</v>
      </c>
      <c r="AM63" s="8" t="s">
        <v>769</v>
      </c>
    </row>
    <row r="64" spans="1:39">
      <c r="A64" s="119">
        <v>50273</v>
      </c>
      <c r="B64" s="119" t="s">
        <v>990</v>
      </c>
      <c r="C64" s="119" t="s">
        <v>1003</v>
      </c>
      <c r="D64" s="198">
        <v>45.494199999999999</v>
      </c>
      <c r="E64" s="120" t="s">
        <v>763</v>
      </c>
      <c r="F64" s="199">
        <v>-73.632800000000003</v>
      </c>
      <c r="G64" s="120" t="s">
        <v>764</v>
      </c>
      <c r="H64" s="275">
        <v>15</v>
      </c>
      <c r="I64" s="120">
        <v>290</v>
      </c>
      <c r="J64" s="120">
        <v>23</v>
      </c>
      <c r="K64" s="204" t="s">
        <v>265</v>
      </c>
      <c r="L64" s="204" t="s">
        <v>265</v>
      </c>
      <c r="M64" s="121">
        <v>0</v>
      </c>
      <c r="N64" s="121">
        <v>0</v>
      </c>
      <c r="O64" s="121">
        <v>0</v>
      </c>
      <c r="P64" s="121">
        <v>0</v>
      </c>
      <c r="Q64" s="66" t="s">
        <v>1004</v>
      </c>
      <c r="R64" s="120" t="s">
        <v>768</v>
      </c>
      <c r="S64" s="120">
        <v>20</v>
      </c>
      <c r="T64" s="120">
        <v>40</v>
      </c>
      <c r="U64" s="200">
        <v>4</v>
      </c>
      <c r="V64" s="204">
        <v>2050</v>
      </c>
      <c r="W64" s="204">
        <v>20050</v>
      </c>
      <c r="X64" s="204">
        <v>20000</v>
      </c>
      <c r="Y64" s="204">
        <v>20000</v>
      </c>
      <c r="Z64" s="204">
        <v>60000</v>
      </c>
      <c r="AA64" s="204">
        <v>60000</v>
      </c>
      <c r="AB64" s="204">
        <v>-128</v>
      </c>
      <c r="AC64" s="201" t="str">
        <f>IF(ISBLANK(A64),"",VLOOKUP(A64,'eNB Info'!A:G,7,0)&amp;(A64*256+(VLOOKUP(C64,PCI!B:D,3,0))))</f>
        <v>30272012869897</v>
      </c>
      <c r="AF64" s="120" t="s">
        <v>1001</v>
      </c>
      <c r="AI64" s="120" t="s">
        <v>765</v>
      </c>
      <c r="AM64" s="8" t="s">
        <v>852</v>
      </c>
    </row>
    <row r="65" spans="1:39">
      <c r="A65" s="119">
        <v>50273</v>
      </c>
      <c r="B65" s="119" t="s">
        <v>990</v>
      </c>
      <c r="C65" s="119" t="s">
        <v>1005</v>
      </c>
      <c r="D65" s="198">
        <v>45.494199999999999</v>
      </c>
      <c r="E65" s="120" t="s">
        <v>763</v>
      </c>
      <c r="F65" s="199">
        <v>-73.631799999999998</v>
      </c>
      <c r="G65" s="120" t="s">
        <v>764</v>
      </c>
      <c r="H65" s="275">
        <v>15</v>
      </c>
      <c r="I65" s="120">
        <v>45</v>
      </c>
      <c r="J65" s="120">
        <v>20.9</v>
      </c>
      <c r="K65" s="204" t="s">
        <v>265</v>
      </c>
      <c r="L65" s="204" t="s">
        <v>265</v>
      </c>
      <c r="M65" s="121">
        <v>0</v>
      </c>
      <c r="N65" s="121">
        <v>0</v>
      </c>
      <c r="O65" s="121">
        <v>0</v>
      </c>
      <c r="P65" s="121">
        <v>0</v>
      </c>
      <c r="Q65" s="66" t="s">
        <v>1006</v>
      </c>
      <c r="R65" s="120" t="s">
        <v>768</v>
      </c>
      <c r="S65" s="120">
        <v>20</v>
      </c>
      <c r="T65" s="120">
        <v>40</v>
      </c>
      <c r="U65" s="200">
        <v>7</v>
      </c>
      <c r="V65" s="204">
        <v>3050</v>
      </c>
      <c r="W65" s="204">
        <v>21050</v>
      </c>
      <c r="X65" s="204">
        <v>20000</v>
      </c>
      <c r="Y65" s="204">
        <v>20000</v>
      </c>
      <c r="Z65" s="204">
        <v>60000</v>
      </c>
      <c r="AA65" s="204">
        <v>60000</v>
      </c>
      <c r="AB65" s="204">
        <v>-128</v>
      </c>
      <c r="AC65" s="201" t="str">
        <f>IF(ISBLANK(A65),"",VLOOKUP(A65,'eNB Info'!A:G,7,0)&amp;(A65*256+(VLOOKUP(C65,PCI!B:D,3,0))))</f>
        <v>30272012869959</v>
      </c>
      <c r="AF65" s="120" t="s">
        <v>776</v>
      </c>
      <c r="AI65" s="120" t="s">
        <v>765</v>
      </c>
      <c r="AM65" s="8" t="s">
        <v>974</v>
      </c>
    </row>
    <row r="66" spans="1:39">
      <c r="A66" s="119">
        <v>50273</v>
      </c>
      <c r="B66" s="119" t="s">
        <v>990</v>
      </c>
      <c r="C66" s="119" t="s">
        <v>1007</v>
      </c>
      <c r="D66" s="198">
        <v>45.494199999999999</v>
      </c>
      <c r="E66" s="120" t="s">
        <v>763</v>
      </c>
      <c r="F66" s="199">
        <v>-73.632199999999997</v>
      </c>
      <c r="G66" s="120" t="s">
        <v>764</v>
      </c>
      <c r="H66" s="275">
        <v>15</v>
      </c>
      <c r="I66" s="120">
        <v>170</v>
      </c>
      <c r="J66" s="120">
        <v>20.8</v>
      </c>
      <c r="K66" s="204" t="s">
        <v>265</v>
      </c>
      <c r="L66" s="204" t="s">
        <v>265</v>
      </c>
      <c r="M66" s="121">
        <v>0</v>
      </c>
      <c r="N66" s="121">
        <v>0</v>
      </c>
      <c r="O66" s="121">
        <v>0</v>
      </c>
      <c r="P66" s="121">
        <v>0</v>
      </c>
      <c r="Q66" s="66" t="s">
        <v>1008</v>
      </c>
      <c r="R66" s="120" t="s">
        <v>768</v>
      </c>
      <c r="S66" s="120">
        <v>20</v>
      </c>
      <c r="T66" s="120">
        <v>30</v>
      </c>
      <c r="U66" s="200">
        <v>7</v>
      </c>
      <c r="V66" s="204">
        <v>3050</v>
      </c>
      <c r="W66" s="204">
        <v>21050</v>
      </c>
      <c r="X66" s="204">
        <v>20000</v>
      </c>
      <c r="Y66" s="204">
        <v>20000</v>
      </c>
      <c r="Z66" s="204">
        <v>60000</v>
      </c>
      <c r="AA66" s="204">
        <v>60000</v>
      </c>
      <c r="AB66" s="204">
        <v>-128</v>
      </c>
      <c r="AC66" s="201" t="str">
        <f>IF(ISBLANK(A66),"",VLOOKUP(A66,'eNB Info'!A:G,7,0)&amp;(A66*256+(VLOOKUP(C66,PCI!B:D,3,0))))</f>
        <v>30272012869960</v>
      </c>
      <c r="AF66" s="120" t="s">
        <v>776</v>
      </c>
      <c r="AI66" s="120" t="s">
        <v>765</v>
      </c>
      <c r="AM66" s="8" t="s">
        <v>777</v>
      </c>
    </row>
    <row r="67" spans="1:39">
      <c r="A67" s="119">
        <v>50273</v>
      </c>
      <c r="B67" s="119" t="s">
        <v>990</v>
      </c>
      <c r="C67" s="119" t="s">
        <v>1009</v>
      </c>
      <c r="D67" s="198">
        <v>45.494199999999999</v>
      </c>
      <c r="E67" s="120" t="s">
        <v>763</v>
      </c>
      <c r="F67" s="199">
        <v>-73.632800000000003</v>
      </c>
      <c r="G67" s="120" t="s">
        <v>764</v>
      </c>
      <c r="H67" s="275">
        <v>15</v>
      </c>
      <c r="I67" s="120">
        <v>290</v>
      </c>
      <c r="J67" s="120">
        <v>23</v>
      </c>
      <c r="K67" s="204" t="s">
        <v>265</v>
      </c>
      <c r="L67" s="204" t="s">
        <v>265</v>
      </c>
      <c r="M67" s="121">
        <v>0</v>
      </c>
      <c r="N67" s="121">
        <v>0</v>
      </c>
      <c r="O67" s="121">
        <v>0</v>
      </c>
      <c r="P67" s="121">
        <v>0</v>
      </c>
      <c r="Q67" s="66" t="s">
        <v>1006</v>
      </c>
      <c r="R67" s="120" t="s">
        <v>768</v>
      </c>
      <c r="S67" s="120">
        <v>20</v>
      </c>
      <c r="T67" s="120">
        <v>40</v>
      </c>
      <c r="U67" s="200">
        <v>7</v>
      </c>
      <c r="V67" s="204">
        <v>3050</v>
      </c>
      <c r="W67" s="204">
        <v>21050</v>
      </c>
      <c r="X67" s="204">
        <v>20000</v>
      </c>
      <c r="Y67" s="204">
        <v>20000</v>
      </c>
      <c r="Z67" s="204">
        <v>60000</v>
      </c>
      <c r="AA67" s="204">
        <v>60000</v>
      </c>
      <c r="AB67" s="204">
        <v>-128</v>
      </c>
      <c r="AC67" s="201" t="str">
        <f>IF(ISBLANK(A67),"",VLOOKUP(A67,'eNB Info'!A:G,7,0)&amp;(A67*256+(VLOOKUP(C67,PCI!B:D,3,0))))</f>
        <v>30272012869961</v>
      </c>
      <c r="AF67" s="120" t="s">
        <v>776</v>
      </c>
      <c r="AI67" s="120" t="s">
        <v>765</v>
      </c>
      <c r="AM67" s="8" t="s">
        <v>977</v>
      </c>
    </row>
    <row r="68" spans="1:39">
      <c r="A68" s="119">
        <v>50273</v>
      </c>
      <c r="B68" s="119" t="s">
        <v>990</v>
      </c>
      <c r="C68" s="119" t="s">
        <v>993</v>
      </c>
      <c r="D68" s="198">
        <v>45.494199999999999</v>
      </c>
      <c r="E68" s="120" t="s">
        <v>763</v>
      </c>
      <c r="F68" s="199">
        <v>-73.631799999999998</v>
      </c>
      <c r="G68" s="120" t="s">
        <v>764</v>
      </c>
      <c r="H68" s="275">
        <v>15</v>
      </c>
      <c r="I68" s="120">
        <v>45</v>
      </c>
      <c r="J68" s="120">
        <v>20.9</v>
      </c>
      <c r="K68" s="204" t="s">
        <v>265</v>
      </c>
      <c r="L68" s="204" t="s">
        <v>265</v>
      </c>
      <c r="M68" s="121">
        <v>0</v>
      </c>
      <c r="N68" s="121">
        <v>0</v>
      </c>
      <c r="O68" s="121">
        <v>0</v>
      </c>
      <c r="P68" s="121">
        <v>0</v>
      </c>
      <c r="Q68" s="66" t="s">
        <v>1010</v>
      </c>
      <c r="R68" s="120" t="s">
        <v>768</v>
      </c>
      <c r="S68" s="120">
        <v>20</v>
      </c>
      <c r="T68" s="120">
        <v>40</v>
      </c>
      <c r="U68" s="200">
        <v>12</v>
      </c>
      <c r="V68" s="204">
        <v>5060</v>
      </c>
      <c r="W68" s="204">
        <v>23060</v>
      </c>
      <c r="X68" s="204">
        <v>10000</v>
      </c>
      <c r="Y68" s="204">
        <v>10000</v>
      </c>
      <c r="Z68" s="204">
        <v>80000</v>
      </c>
      <c r="AA68" s="204">
        <v>80000</v>
      </c>
      <c r="AB68" s="204">
        <v>-124</v>
      </c>
      <c r="AC68" s="201" t="str">
        <f>IF(ISBLANK(A68),"",VLOOKUP(A68,'eNB Info'!A:G,7,0)&amp;(A68*256+(VLOOKUP(C68,PCI!B:D,3,0))))</f>
        <v>30272012870009</v>
      </c>
      <c r="AF68" s="120" t="s">
        <v>979</v>
      </c>
      <c r="AI68" s="120" t="s">
        <v>765</v>
      </c>
      <c r="AM68" s="8" t="s">
        <v>855</v>
      </c>
    </row>
    <row r="69" spans="1:39">
      <c r="A69" s="119">
        <v>50273</v>
      </c>
      <c r="B69" s="119" t="s">
        <v>990</v>
      </c>
      <c r="C69" s="119" t="s">
        <v>995</v>
      </c>
      <c r="D69" s="198">
        <v>45.494199999999999</v>
      </c>
      <c r="E69" s="120" t="s">
        <v>763</v>
      </c>
      <c r="F69" s="199">
        <v>-73.632199999999997</v>
      </c>
      <c r="G69" s="120" t="s">
        <v>764</v>
      </c>
      <c r="H69" s="275">
        <v>15</v>
      </c>
      <c r="I69" s="120">
        <v>170</v>
      </c>
      <c r="J69" s="120">
        <v>20.8</v>
      </c>
      <c r="K69" s="204" t="s">
        <v>265</v>
      </c>
      <c r="L69" s="204" t="s">
        <v>265</v>
      </c>
      <c r="M69" s="121">
        <v>0</v>
      </c>
      <c r="N69" s="121">
        <v>0</v>
      </c>
      <c r="O69" s="121">
        <v>0</v>
      </c>
      <c r="P69" s="121">
        <v>0</v>
      </c>
      <c r="Q69" s="66" t="s">
        <v>1011</v>
      </c>
      <c r="R69" s="120" t="s">
        <v>768</v>
      </c>
      <c r="S69" s="120">
        <v>20</v>
      </c>
      <c r="T69" s="120">
        <v>50</v>
      </c>
      <c r="U69" s="200">
        <v>12</v>
      </c>
      <c r="V69" s="204">
        <v>5060</v>
      </c>
      <c r="W69" s="204">
        <v>23060</v>
      </c>
      <c r="X69" s="204">
        <v>10000</v>
      </c>
      <c r="Y69" s="204">
        <v>10000</v>
      </c>
      <c r="Z69" s="204">
        <v>80000</v>
      </c>
      <c r="AA69" s="204">
        <v>80000</v>
      </c>
      <c r="AB69" s="204">
        <v>-124</v>
      </c>
      <c r="AC69" s="201" t="str">
        <f>IF(ISBLANK(A69),"",VLOOKUP(A69,'eNB Info'!A:G,7,0)&amp;(A69*256+(VLOOKUP(C69,PCI!B:D,3,0))))</f>
        <v>30272012870010</v>
      </c>
      <c r="AF69" s="120" t="s">
        <v>979</v>
      </c>
      <c r="AI69" s="120" t="s">
        <v>765</v>
      </c>
      <c r="AM69" s="8" t="s">
        <v>857</v>
      </c>
    </row>
    <row r="70" spans="1:39">
      <c r="A70" s="119">
        <v>50273</v>
      </c>
      <c r="B70" s="119" t="s">
        <v>990</v>
      </c>
      <c r="C70" s="119" t="s">
        <v>997</v>
      </c>
      <c r="D70" s="198">
        <v>45.494199999999999</v>
      </c>
      <c r="E70" s="120" t="s">
        <v>763</v>
      </c>
      <c r="F70" s="199">
        <v>-73.632800000000003</v>
      </c>
      <c r="G70" s="120" t="s">
        <v>764</v>
      </c>
      <c r="H70" s="275">
        <v>15</v>
      </c>
      <c r="I70" s="120">
        <v>290</v>
      </c>
      <c r="J70" s="120">
        <v>23</v>
      </c>
      <c r="K70" s="204" t="s">
        <v>265</v>
      </c>
      <c r="L70" s="204" t="s">
        <v>265</v>
      </c>
      <c r="M70" s="121">
        <v>0</v>
      </c>
      <c r="N70" s="121">
        <v>0</v>
      </c>
      <c r="O70" s="121">
        <v>0</v>
      </c>
      <c r="P70" s="121">
        <v>0</v>
      </c>
      <c r="Q70" s="66" t="s">
        <v>1011</v>
      </c>
      <c r="R70" s="120" t="s">
        <v>768</v>
      </c>
      <c r="S70" s="120">
        <v>20</v>
      </c>
      <c r="T70" s="120">
        <v>50</v>
      </c>
      <c r="U70" s="200">
        <v>12</v>
      </c>
      <c r="V70" s="204">
        <v>5060</v>
      </c>
      <c r="W70" s="204">
        <v>23060</v>
      </c>
      <c r="X70" s="204">
        <v>10000</v>
      </c>
      <c r="Y70" s="204">
        <v>10000</v>
      </c>
      <c r="Z70" s="204">
        <v>80000</v>
      </c>
      <c r="AA70" s="204">
        <v>80000</v>
      </c>
      <c r="AB70" s="204">
        <v>-124</v>
      </c>
      <c r="AC70" s="201" t="str">
        <f>IF(ISBLANK(A70),"",VLOOKUP(A70,'eNB Info'!A:G,7,0)&amp;(A70*256+(VLOOKUP(C70,PCI!B:D,3,0))))</f>
        <v>30272012870011</v>
      </c>
      <c r="AF70" s="120" t="s">
        <v>979</v>
      </c>
      <c r="AI70" s="120" t="s">
        <v>765</v>
      </c>
      <c r="AM70" s="8" t="s">
        <v>858</v>
      </c>
    </row>
    <row r="71" spans="1:39">
      <c r="A71" s="119">
        <v>50269</v>
      </c>
      <c r="B71" s="119" t="s">
        <v>1012</v>
      </c>
      <c r="C71" s="119" t="s">
        <v>1013</v>
      </c>
      <c r="D71" s="198">
        <v>45.494174999999998</v>
      </c>
      <c r="E71" s="120" t="s">
        <v>763</v>
      </c>
      <c r="F71" s="199">
        <v>-73.631827999999999</v>
      </c>
      <c r="G71" s="120" t="s">
        <v>764</v>
      </c>
      <c r="H71" s="275">
        <v>35</v>
      </c>
      <c r="I71" s="120">
        <v>45</v>
      </c>
      <c r="J71" s="120">
        <v>20.6</v>
      </c>
      <c r="K71" s="204" t="s">
        <v>265</v>
      </c>
      <c r="L71" s="204" t="s">
        <v>265</v>
      </c>
      <c r="M71" s="121">
        <v>0</v>
      </c>
      <c r="N71" s="121">
        <v>0</v>
      </c>
      <c r="O71" s="121">
        <v>0</v>
      </c>
      <c r="P71" s="121">
        <v>0</v>
      </c>
      <c r="Q71" s="66" t="s">
        <v>1014</v>
      </c>
      <c r="R71" s="120" t="s">
        <v>768</v>
      </c>
      <c r="S71" s="120">
        <v>20</v>
      </c>
      <c r="T71" s="120">
        <v>30</v>
      </c>
      <c r="U71" s="200">
        <v>5</v>
      </c>
      <c r="V71" s="204">
        <v>2435</v>
      </c>
      <c r="W71" s="204">
        <v>20435</v>
      </c>
      <c r="X71" s="204">
        <v>5000</v>
      </c>
      <c r="Y71" s="204">
        <v>5000</v>
      </c>
      <c r="Z71" s="275">
        <v>26301</v>
      </c>
      <c r="AA71" s="275">
        <v>40000</v>
      </c>
      <c r="AB71" s="204">
        <v>-116</v>
      </c>
      <c r="AC71" s="201" t="str">
        <f>IF(ISBLANK(A71),"",VLOOKUP(A71,'eNB Info'!A:G,7,0)&amp;(A71*256+(VLOOKUP(C71,PCI!B:D,3,0))))</f>
        <v>30272012868915</v>
      </c>
      <c r="AF71" s="120" t="s">
        <v>784</v>
      </c>
      <c r="AI71" s="123" t="s">
        <v>1397</v>
      </c>
      <c r="AJ71" s="279" t="s">
        <v>1398</v>
      </c>
      <c r="AM71" s="8" t="s">
        <v>862</v>
      </c>
    </row>
    <row r="72" spans="1:39">
      <c r="A72" s="119">
        <v>50269</v>
      </c>
      <c r="B72" s="119" t="s">
        <v>1012</v>
      </c>
      <c r="C72" s="119" t="s">
        <v>1015</v>
      </c>
      <c r="D72" s="198">
        <v>45.494191999999998</v>
      </c>
      <c r="E72" s="120" t="s">
        <v>763</v>
      </c>
      <c r="F72" s="199">
        <v>-73.632242000000005</v>
      </c>
      <c r="G72" s="120" t="s">
        <v>764</v>
      </c>
      <c r="H72" s="275">
        <v>35</v>
      </c>
      <c r="I72" s="120">
        <v>170</v>
      </c>
      <c r="J72" s="120">
        <v>20.6</v>
      </c>
      <c r="K72" s="204" t="s">
        <v>265</v>
      </c>
      <c r="L72" s="204" t="s">
        <v>265</v>
      </c>
      <c r="M72" s="121">
        <v>0</v>
      </c>
      <c r="N72" s="121">
        <v>0</v>
      </c>
      <c r="O72" s="121">
        <v>0</v>
      </c>
      <c r="P72" s="121">
        <v>0</v>
      </c>
      <c r="Q72" s="66" t="s">
        <v>1016</v>
      </c>
      <c r="R72" s="120" t="s">
        <v>768</v>
      </c>
      <c r="S72" s="120">
        <v>20</v>
      </c>
      <c r="T72" s="120">
        <v>60</v>
      </c>
      <c r="U72" s="200">
        <v>5</v>
      </c>
      <c r="V72" s="204">
        <v>2435</v>
      </c>
      <c r="W72" s="204">
        <v>20435</v>
      </c>
      <c r="X72" s="204">
        <v>5000</v>
      </c>
      <c r="Y72" s="204">
        <v>5000</v>
      </c>
      <c r="Z72" s="275">
        <v>26301</v>
      </c>
      <c r="AA72" s="275">
        <v>40000</v>
      </c>
      <c r="AB72" s="204">
        <v>-116</v>
      </c>
      <c r="AC72" s="201" t="str">
        <f>IF(ISBLANK(A72),"",VLOOKUP(A72,'eNB Info'!A:G,7,0)&amp;(A72*256+(VLOOKUP(C72,PCI!B:D,3,0))))</f>
        <v>30272012868916</v>
      </c>
      <c r="AF72" s="120" t="s">
        <v>784</v>
      </c>
      <c r="AI72" s="123" t="s">
        <v>1397</v>
      </c>
      <c r="AJ72" s="279" t="s">
        <v>1398</v>
      </c>
      <c r="AM72" s="8" t="s">
        <v>785</v>
      </c>
    </row>
    <row r="73" spans="1:39">
      <c r="A73" s="119">
        <v>50269</v>
      </c>
      <c r="B73" s="119" t="s">
        <v>1012</v>
      </c>
      <c r="C73" s="119" t="s">
        <v>1017</v>
      </c>
      <c r="D73" s="198">
        <v>45.494197</v>
      </c>
      <c r="E73" s="120" t="s">
        <v>763</v>
      </c>
      <c r="F73" s="199">
        <v>-73.632824999999997</v>
      </c>
      <c r="G73" s="120" t="s">
        <v>764</v>
      </c>
      <c r="H73" s="275">
        <v>35</v>
      </c>
      <c r="I73" s="120">
        <v>230</v>
      </c>
      <c r="J73" s="120">
        <v>23.4</v>
      </c>
      <c r="K73" s="204" t="s">
        <v>265</v>
      </c>
      <c r="L73" s="204" t="s">
        <v>265</v>
      </c>
      <c r="M73" s="121">
        <v>0</v>
      </c>
      <c r="N73" s="121">
        <v>0</v>
      </c>
      <c r="O73" s="121">
        <v>0</v>
      </c>
      <c r="P73" s="121">
        <v>0</v>
      </c>
      <c r="Q73" s="66" t="s">
        <v>1018</v>
      </c>
      <c r="R73" s="120" t="s">
        <v>768</v>
      </c>
      <c r="S73" s="120">
        <v>20</v>
      </c>
      <c r="T73" s="120">
        <v>40</v>
      </c>
      <c r="U73" s="200">
        <v>5</v>
      </c>
      <c r="V73" s="204">
        <v>2435</v>
      </c>
      <c r="W73" s="204">
        <v>20435</v>
      </c>
      <c r="X73" s="204">
        <v>5000</v>
      </c>
      <c r="Y73" s="204">
        <v>5000</v>
      </c>
      <c r="Z73" s="275">
        <v>26301</v>
      </c>
      <c r="AA73" s="275">
        <v>40000</v>
      </c>
      <c r="AB73" s="204">
        <v>-116</v>
      </c>
      <c r="AC73" s="201" t="str">
        <f>IF(ISBLANK(A73),"",VLOOKUP(A73,'eNB Info'!A:G,7,0)&amp;(A73*256+(VLOOKUP(C73,PCI!B:D,3,0))))</f>
        <v>30272012868917</v>
      </c>
      <c r="AF73" s="120" t="s">
        <v>784</v>
      </c>
      <c r="AI73" s="123" t="s">
        <v>1397</v>
      </c>
      <c r="AJ73" s="279" t="s">
        <v>1398</v>
      </c>
      <c r="AM73" s="8" t="s">
        <v>865</v>
      </c>
    </row>
    <row r="74" spans="1:39">
      <c r="A74" s="119">
        <v>51055</v>
      </c>
      <c r="B74" s="119" t="s">
        <v>1020</v>
      </c>
      <c r="C74" s="119" t="s">
        <v>1029</v>
      </c>
      <c r="D74" s="198">
        <v>45.460889000000002</v>
      </c>
      <c r="E74" s="120" t="s">
        <v>763</v>
      </c>
      <c r="F74" s="199">
        <v>-73.723206000000005</v>
      </c>
      <c r="G74" s="120" t="s">
        <v>764</v>
      </c>
      <c r="H74" s="275">
        <v>15</v>
      </c>
      <c r="I74" s="120">
        <v>60</v>
      </c>
      <c r="J74" s="120">
        <v>19.5</v>
      </c>
      <c r="K74" s="204" t="s">
        <v>265</v>
      </c>
      <c r="L74" s="204" t="s">
        <v>265</v>
      </c>
      <c r="M74" s="121">
        <v>0</v>
      </c>
      <c r="N74" s="121">
        <v>0</v>
      </c>
      <c r="O74" s="121">
        <v>0</v>
      </c>
      <c r="P74" s="121">
        <v>0</v>
      </c>
      <c r="Q74" s="66" t="s">
        <v>1004</v>
      </c>
      <c r="R74" s="120" t="s">
        <v>768</v>
      </c>
      <c r="S74" s="120">
        <v>0</v>
      </c>
      <c r="T74" s="120">
        <v>40</v>
      </c>
      <c r="U74" s="200">
        <v>4</v>
      </c>
      <c r="V74" s="204">
        <v>2050</v>
      </c>
      <c r="W74" s="204">
        <v>20050</v>
      </c>
      <c r="X74" s="204">
        <v>20000</v>
      </c>
      <c r="Y74" s="204">
        <v>20000</v>
      </c>
      <c r="Z74" s="204">
        <v>60000</v>
      </c>
      <c r="AA74" s="204">
        <v>60000</v>
      </c>
      <c r="AB74" s="204">
        <v>-128</v>
      </c>
      <c r="AC74" s="201" t="str">
        <f>IF(ISBLANK(A74),"",VLOOKUP(A74,'eNB Info'!A:G,7,0)&amp;(A74*256+(VLOOKUP(C74,PCI!B:D,3,0))))</f>
        <v>30272013070081</v>
      </c>
      <c r="AF74" s="120" t="s">
        <v>767</v>
      </c>
      <c r="AI74" s="120" t="s">
        <v>765</v>
      </c>
      <c r="AM74" s="8" t="s">
        <v>848</v>
      </c>
    </row>
    <row r="75" spans="1:39">
      <c r="A75" s="119">
        <v>51055</v>
      </c>
      <c r="B75" s="119" t="s">
        <v>1020</v>
      </c>
      <c r="C75" s="119" t="s">
        <v>1030</v>
      </c>
      <c r="D75" s="198">
        <v>45.460889000000002</v>
      </c>
      <c r="E75" s="120" t="s">
        <v>763</v>
      </c>
      <c r="F75" s="199">
        <v>-73.723206000000005</v>
      </c>
      <c r="G75" s="120" t="s">
        <v>764</v>
      </c>
      <c r="H75" s="275">
        <v>15</v>
      </c>
      <c r="I75" s="120">
        <v>170</v>
      </c>
      <c r="J75" s="120">
        <v>19.5</v>
      </c>
      <c r="K75" s="204" t="s">
        <v>265</v>
      </c>
      <c r="L75" s="204" t="s">
        <v>265</v>
      </c>
      <c r="M75" s="121">
        <v>0</v>
      </c>
      <c r="N75" s="121">
        <v>0</v>
      </c>
      <c r="O75" s="121">
        <v>0</v>
      </c>
      <c r="P75" s="121">
        <v>0</v>
      </c>
      <c r="Q75" s="66" t="s">
        <v>1004</v>
      </c>
      <c r="R75" s="120" t="s">
        <v>768</v>
      </c>
      <c r="S75" s="120">
        <v>0</v>
      </c>
      <c r="T75" s="120">
        <v>40</v>
      </c>
      <c r="U75" s="200">
        <v>4</v>
      </c>
      <c r="V75" s="204">
        <v>2050</v>
      </c>
      <c r="W75" s="204">
        <v>20050</v>
      </c>
      <c r="X75" s="204">
        <v>20000</v>
      </c>
      <c r="Y75" s="204">
        <v>20000</v>
      </c>
      <c r="Z75" s="204">
        <v>60000</v>
      </c>
      <c r="AA75" s="204">
        <v>60000</v>
      </c>
      <c r="AB75" s="204">
        <v>-128</v>
      </c>
      <c r="AC75" s="201" t="str">
        <f>IF(ISBLANK(A75),"",VLOOKUP(A75,'eNB Info'!A:G,7,0)&amp;(A75*256+(VLOOKUP(C75,PCI!B:D,3,0))))</f>
        <v>30272013070082</v>
      </c>
      <c r="AF75" s="120" t="s">
        <v>767</v>
      </c>
      <c r="AI75" s="120" t="s">
        <v>765</v>
      </c>
      <c r="AM75" s="8" t="s">
        <v>769</v>
      </c>
    </row>
    <row r="76" spans="1:39">
      <c r="A76" s="119">
        <v>51055</v>
      </c>
      <c r="B76" s="119" t="s">
        <v>1020</v>
      </c>
      <c r="C76" s="119" t="s">
        <v>1031</v>
      </c>
      <c r="D76" s="198">
        <v>45.460889000000002</v>
      </c>
      <c r="E76" s="120" t="s">
        <v>763</v>
      </c>
      <c r="F76" s="199">
        <v>-73.723206000000005</v>
      </c>
      <c r="G76" s="120" t="s">
        <v>764</v>
      </c>
      <c r="H76" s="275">
        <v>15</v>
      </c>
      <c r="I76" s="120">
        <v>290</v>
      </c>
      <c r="J76" s="120">
        <v>19.5</v>
      </c>
      <c r="K76" s="204" t="s">
        <v>265</v>
      </c>
      <c r="L76" s="204" t="s">
        <v>265</v>
      </c>
      <c r="M76" s="121">
        <v>0</v>
      </c>
      <c r="N76" s="121">
        <v>0</v>
      </c>
      <c r="O76" s="121">
        <v>0</v>
      </c>
      <c r="P76" s="121">
        <v>0</v>
      </c>
      <c r="Q76" s="66" t="s">
        <v>1032</v>
      </c>
      <c r="R76" s="120" t="s">
        <v>768</v>
      </c>
      <c r="S76" s="120">
        <v>0</v>
      </c>
      <c r="T76" s="120">
        <v>50</v>
      </c>
      <c r="U76" s="200">
        <v>4</v>
      </c>
      <c r="V76" s="204">
        <v>2050</v>
      </c>
      <c r="W76" s="204">
        <v>20050</v>
      </c>
      <c r="X76" s="204">
        <v>20000</v>
      </c>
      <c r="Y76" s="204">
        <v>20000</v>
      </c>
      <c r="Z76" s="204">
        <v>60000</v>
      </c>
      <c r="AA76" s="204">
        <v>60000</v>
      </c>
      <c r="AB76" s="204">
        <v>-128</v>
      </c>
      <c r="AC76" s="201" t="str">
        <f>IF(ISBLANK(A76),"",VLOOKUP(A76,'eNB Info'!A:G,7,0)&amp;(A76*256+(VLOOKUP(C76,PCI!B:D,3,0))))</f>
        <v>30272013070083</v>
      </c>
      <c r="AF76" s="120" t="s">
        <v>767</v>
      </c>
      <c r="AI76" s="120" t="s">
        <v>765</v>
      </c>
      <c r="AM76" s="8" t="s">
        <v>852</v>
      </c>
    </row>
    <row r="77" spans="1:39">
      <c r="A77" s="119">
        <v>51055</v>
      </c>
      <c r="B77" s="119" t="s">
        <v>1020</v>
      </c>
      <c r="C77" s="119" t="s">
        <v>1033</v>
      </c>
      <c r="D77" s="198">
        <v>45.460889000000002</v>
      </c>
      <c r="E77" s="120" t="s">
        <v>763</v>
      </c>
      <c r="F77" s="199">
        <v>-73.723206000000005</v>
      </c>
      <c r="G77" s="120" t="s">
        <v>764</v>
      </c>
      <c r="H77" s="275">
        <v>15</v>
      </c>
      <c r="I77" s="120">
        <v>60</v>
      </c>
      <c r="J77" s="120">
        <v>19.5</v>
      </c>
      <c r="K77" s="204" t="s">
        <v>265</v>
      </c>
      <c r="L77" s="204" t="s">
        <v>265</v>
      </c>
      <c r="M77" s="121">
        <v>0</v>
      </c>
      <c r="N77" s="121">
        <v>0</v>
      </c>
      <c r="O77" s="121">
        <v>0</v>
      </c>
      <c r="P77" s="121">
        <v>0</v>
      </c>
      <c r="Q77" s="66" t="s">
        <v>1034</v>
      </c>
      <c r="R77" s="120" t="s">
        <v>768</v>
      </c>
      <c r="S77" s="120">
        <v>0</v>
      </c>
      <c r="T77" s="120">
        <v>60</v>
      </c>
      <c r="U77" s="200">
        <v>7</v>
      </c>
      <c r="V77" s="204">
        <v>3050</v>
      </c>
      <c r="W77" s="204">
        <v>21050</v>
      </c>
      <c r="X77" s="204">
        <v>20000</v>
      </c>
      <c r="Y77" s="204">
        <v>20000</v>
      </c>
      <c r="Z77" s="204">
        <v>60000</v>
      </c>
      <c r="AA77" s="204">
        <v>60000</v>
      </c>
      <c r="AB77" s="204">
        <v>-128</v>
      </c>
      <c r="AC77" s="201" t="str">
        <f>IF(ISBLANK(A77),"",VLOOKUP(A77,'eNB Info'!A:G,7,0)&amp;(A77*256+(VLOOKUP(C77,PCI!B:D,3,0))))</f>
        <v>30272013070151</v>
      </c>
      <c r="AF77" s="120" t="s">
        <v>776</v>
      </c>
      <c r="AI77" s="120" t="s">
        <v>765</v>
      </c>
      <c r="AM77" s="8" t="s">
        <v>974</v>
      </c>
    </row>
    <row r="78" spans="1:39">
      <c r="A78" s="119">
        <v>51055</v>
      </c>
      <c r="B78" s="119" t="s">
        <v>1020</v>
      </c>
      <c r="C78" s="119" t="s">
        <v>1035</v>
      </c>
      <c r="D78" s="198">
        <v>45.460889000000002</v>
      </c>
      <c r="E78" s="120" t="s">
        <v>763</v>
      </c>
      <c r="F78" s="199">
        <v>-73.723206000000005</v>
      </c>
      <c r="G78" s="120" t="s">
        <v>764</v>
      </c>
      <c r="H78" s="275">
        <v>15</v>
      </c>
      <c r="I78" s="120">
        <v>170</v>
      </c>
      <c r="J78" s="120">
        <v>19.5</v>
      </c>
      <c r="K78" s="204" t="s">
        <v>265</v>
      </c>
      <c r="L78" s="204" t="s">
        <v>265</v>
      </c>
      <c r="M78" s="121">
        <v>0</v>
      </c>
      <c r="N78" s="121">
        <v>0</v>
      </c>
      <c r="O78" s="121">
        <v>0</v>
      </c>
      <c r="P78" s="121">
        <v>0</v>
      </c>
      <c r="Q78" s="66" t="s">
        <v>1034</v>
      </c>
      <c r="R78" s="120" t="s">
        <v>768</v>
      </c>
      <c r="S78" s="120">
        <v>0</v>
      </c>
      <c r="T78" s="120">
        <v>60</v>
      </c>
      <c r="U78" s="200">
        <v>7</v>
      </c>
      <c r="V78" s="204">
        <v>3050</v>
      </c>
      <c r="W78" s="204">
        <v>21050</v>
      </c>
      <c r="X78" s="204">
        <v>20000</v>
      </c>
      <c r="Y78" s="204">
        <v>20000</v>
      </c>
      <c r="Z78" s="204">
        <v>60000</v>
      </c>
      <c r="AA78" s="204">
        <v>60000</v>
      </c>
      <c r="AB78" s="204">
        <v>-128</v>
      </c>
      <c r="AC78" s="201" t="str">
        <f>IF(ISBLANK(A78),"",VLOOKUP(A78,'eNB Info'!A:G,7,0)&amp;(A78*256+(VLOOKUP(C78,PCI!B:D,3,0))))</f>
        <v>30272013070152</v>
      </c>
      <c r="AF78" s="120" t="s">
        <v>776</v>
      </c>
      <c r="AI78" s="120" t="s">
        <v>765</v>
      </c>
      <c r="AM78" s="8" t="s">
        <v>777</v>
      </c>
    </row>
    <row r="79" spans="1:39">
      <c r="A79" s="119">
        <v>51055</v>
      </c>
      <c r="B79" s="119" t="s">
        <v>1020</v>
      </c>
      <c r="C79" s="119" t="s">
        <v>1036</v>
      </c>
      <c r="D79" s="198">
        <v>45.460889000000002</v>
      </c>
      <c r="E79" s="120" t="s">
        <v>763</v>
      </c>
      <c r="F79" s="199">
        <v>-73.723206000000005</v>
      </c>
      <c r="G79" s="120" t="s">
        <v>764</v>
      </c>
      <c r="H79" s="275">
        <v>15</v>
      </c>
      <c r="I79" s="120">
        <v>290</v>
      </c>
      <c r="J79" s="120">
        <v>19.5</v>
      </c>
      <c r="K79" s="204" t="s">
        <v>265</v>
      </c>
      <c r="L79" s="204" t="s">
        <v>265</v>
      </c>
      <c r="M79" s="121">
        <v>0</v>
      </c>
      <c r="N79" s="121">
        <v>0</v>
      </c>
      <c r="O79" s="121">
        <v>0</v>
      </c>
      <c r="P79" s="121">
        <v>0</v>
      </c>
      <c r="Q79" s="66" t="s">
        <v>1034</v>
      </c>
      <c r="R79" s="120" t="s">
        <v>768</v>
      </c>
      <c r="S79" s="120">
        <v>0</v>
      </c>
      <c r="T79" s="120">
        <v>60</v>
      </c>
      <c r="U79" s="200">
        <v>7</v>
      </c>
      <c r="V79" s="204">
        <v>3050</v>
      </c>
      <c r="W79" s="204">
        <v>21050</v>
      </c>
      <c r="X79" s="204">
        <v>20000</v>
      </c>
      <c r="Y79" s="204">
        <v>20000</v>
      </c>
      <c r="Z79" s="204">
        <v>60000</v>
      </c>
      <c r="AA79" s="204">
        <v>60000</v>
      </c>
      <c r="AB79" s="204">
        <v>-128</v>
      </c>
      <c r="AC79" s="201" t="str">
        <f>IF(ISBLANK(A79),"",VLOOKUP(A79,'eNB Info'!A:G,7,0)&amp;(A79*256+(VLOOKUP(C79,PCI!B:D,3,0))))</f>
        <v>30272013070153</v>
      </c>
      <c r="AF79" s="120" t="s">
        <v>776</v>
      </c>
      <c r="AI79" s="120" t="s">
        <v>765</v>
      </c>
      <c r="AM79" s="8" t="s">
        <v>977</v>
      </c>
    </row>
    <row r="80" spans="1:39">
      <c r="A80" s="119">
        <v>51055</v>
      </c>
      <c r="B80" s="119" t="s">
        <v>1020</v>
      </c>
      <c r="C80" s="119" t="s">
        <v>1023</v>
      </c>
      <c r="D80" s="198">
        <v>45.460889000000002</v>
      </c>
      <c r="E80" s="120" t="s">
        <v>763</v>
      </c>
      <c r="F80" s="199">
        <v>-73.723206000000005</v>
      </c>
      <c r="G80" s="120" t="s">
        <v>764</v>
      </c>
      <c r="H80" s="275">
        <v>15</v>
      </c>
      <c r="I80" s="120">
        <v>60</v>
      </c>
      <c r="J80" s="120">
        <v>19.5</v>
      </c>
      <c r="K80" s="204" t="s">
        <v>265</v>
      </c>
      <c r="L80" s="204" t="s">
        <v>265</v>
      </c>
      <c r="M80" s="121">
        <v>0</v>
      </c>
      <c r="N80" s="121">
        <v>0</v>
      </c>
      <c r="O80" s="121">
        <v>0</v>
      </c>
      <c r="P80" s="121">
        <v>0</v>
      </c>
      <c r="Q80" s="66" t="s">
        <v>1037</v>
      </c>
      <c r="R80" s="120" t="s">
        <v>768</v>
      </c>
      <c r="S80" s="120">
        <v>0</v>
      </c>
      <c r="T80" s="120">
        <v>100</v>
      </c>
      <c r="U80" s="200">
        <v>12</v>
      </c>
      <c r="V80" s="204">
        <v>5060</v>
      </c>
      <c r="W80" s="204">
        <v>23060</v>
      </c>
      <c r="X80" s="204">
        <v>10000</v>
      </c>
      <c r="Y80" s="204">
        <v>10000</v>
      </c>
      <c r="Z80" s="204">
        <v>80000</v>
      </c>
      <c r="AA80" s="204">
        <v>80000</v>
      </c>
      <c r="AB80" s="204">
        <v>-124</v>
      </c>
      <c r="AC80" s="201" t="str">
        <f>IF(ISBLANK(A80),"",VLOOKUP(A80,'eNB Info'!A:G,7,0)&amp;(A80*256+(VLOOKUP(C80,PCI!B:D,3,0))))</f>
        <v>30272013070201</v>
      </c>
      <c r="AF80" s="120" t="s">
        <v>979</v>
      </c>
      <c r="AI80" s="120" t="s">
        <v>765</v>
      </c>
      <c r="AM80" s="8" t="s">
        <v>855</v>
      </c>
    </row>
    <row r="81" spans="1:39">
      <c r="A81" s="119">
        <v>51055</v>
      </c>
      <c r="B81" s="119" t="s">
        <v>1020</v>
      </c>
      <c r="C81" s="119" t="s">
        <v>1025</v>
      </c>
      <c r="D81" s="198">
        <v>45.460889000000002</v>
      </c>
      <c r="E81" s="120" t="s">
        <v>763</v>
      </c>
      <c r="F81" s="199">
        <v>-73.723206000000005</v>
      </c>
      <c r="G81" s="120" t="s">
        <v>764</v>
      </c>
      <c r="H81" s="275">
        <v>15</v>
      </c>
      <c r="I81" s="120">
        <v>170</v>
      </c>
      <c r="J81" s="120">
        <v>19.5</v>
      </c>
      <c r="K81" s="204" t="s">
        <v>265</v>
      </c>
      <c r="L81" s="204" t="s">
        <v>265</v>
      </c>
      <c r="M81" s="121">
        <v>0</v>
      </c>
      <c r="N81" s="121">
        <v>0</v>
      </c>
      <c r="O81" s="121">
        <v>0</v>
      </c>
      <c r="P81" s="121">
        <v>0</v>
      </c>
      <c r="Q81" s="66" t="s">
        <v>1038</v>
      </c>
      <c r="R81" s="120" t="s">
        <v>768</v>
      </c>
      <c r="S81" s="120">
        <v>0</v>
      </c>
      <c r="T81" s="120">
        <v>90</v>
      </c>
      <c r="U81" s="200">
        <v>12</v>
      </c>
      <c r="V81" s="204">
        <v>5060</v>
      </c>
      <c r="W81" s="204">
        <v>23060</v>
      </c>
      <c r="X81" s="204">
        <v>10000</v>
      </c>
      <c r="Y81" s="204">
        <v>10000</v>
      </c>
      <c r="Z81" s="204">
        <v>80000</v>
      </c>
      <c r="AA81" s="204">
        <v>80000</v>
      </c>
      <c r="AB81" s="204">
        <v>-124</v>
      </c>
      <c r="AC81" s="201" t="str">
        <f>IF(ISBLANK(A81),"",VLOOKUP(A81,'eNB Info'!A:G,7,0)&amp;(A81*256+(VLOOKUP(C81,PCI!B:D,3,0))))</f>
        <v>30272013070202</v>
      </c>
      <c r="AF81" s="120" t="s">
        <v>979</v>
      </c>
      <c r="AI81" s="120" t="s">
        <v>765</v>
      </c>
      <c r="AM81" s="8" t="s">
        <v>857</v>
      </c>
    </row>
    <row r="82" spans="1:39">
      <c r="A82" s="119">
        <v>51055</v>
      </c>
      <c r="B82" s="119" t="s">
        <v>1020</v>
      </c>
      <c r="C82" s="119" t="s">
        <v>1027</v>
      </c>
      <c r="D82" s="198">
        <v>45.460889000000002</v>
      </c>
      <c r="E82" s="120" t="s">
        <v>763</v>
      </c>
      <c r="F82" s="199">
        <v>-73.723206000000005</v>
      </c>
      <c r="G82" s="120" t="s">
        <v>764</v>
      </c>
      <c r="H82" s="275">
        <v>15</v>
      </c>
      <c r="I82" s="120">
        <v>290</v>
      </c>
      <c r="J82" s="120">
        <v>19.5</v>
      </c>
      <c r="K82" s="204" t="s">
        <v>265</v>
      </c>
      <c r="L82" s="204" t="s">
        <v>265</v>
      </c>
      <c r="M82" s="121">
        <v>0</v>
      </c>
      <c r="N82" s="121">
        <v>0</v>
      </c>
      <c r="O82" s="121">
        <v>0</v>
      </c>
      <c r="P82" s="121">
        <v>0</v>
      </c>
      <c r="Q82" s="66" t="s">
        <v>1037</v>
      </c>
      <c r="R82" s="120" t="s">
        <v>768</v>
      </c>
      <c r="S82" s="120">
        <v>0</v>
      </c>
      <c r="T82" s="120">
        <v>100</v>
      </c>
      <c r="U82" s="200">
        <v>12</v>
      </c>
      <c r="V82" s="204">
        <v>5060</v>
      </c>
      <c r="W82" s="204">
        <v>23060</v>
      </c>
      <c r="X82" s="204">
        <v>10000</v>
      </c>
      <c r="Y82" s="204">
        <v>10000</v>
      </c>
      <c r="Z82" s="204">
        <v>80000</v>
      </c>
      <c r="AA82" s="204">
        <v>80000</v>
      </c>
      <c r="AB82" s="204">
        <v>-124</v>
      </c>
      <c r="AC82" s="201" t="str">
        <f>IF(ISBLANK(A82),"",VLOOKUP(A82,'eNB Info'!A:G,7,0)&amp;(A82*256+(VLOOKUP(C82,PCI!B:D,3,0))))</f>
        <v>30272013070203</v>
      </c>
      <c r="AF82" s="120" t="s">
        <v>979</v>
      </c>
      <c r="AI82" s="120" t="s">
        <v>765</v>
      </c>
      <c r="AM82" s="8" t="s">
        <v>858</v>
      </c>
    </row>
    <row r="83" spans="1:39">
      <c r="A83" s="119">
        <v>50274</v>
      </c>
      <c r="B83" s="119" t="s">
        <v>1039</v>
      </c>
      <c r="C83" s="119" t="s">
        <v>1040</v>
      </c>
      <c r="D83" s="198">
        <v>45.460889000000002</v>
      </c>
      <c r="E83" s="120" t="s">
        <v>763</v>
      </c>
      <c r="F83" s="199">
        <v>-73.723206000000005</v>
      </c>
      <c r="G83" s="120" t="s">
        <v>764</v>
      </c>
      <c r="H83" s="275">
        <v>35</v>
      </c>
      <c r="I83" s="120">
        <v>120</v>
      </c>
      <c r="J83" s="120">
        <v>19.5</v>
      </c>
      <c r="K83" s="204" t="s">
        <v>265</v>
      </c>
      <c r="L83" s="204" t="s">
        <v>265</v>
      </c>
      <c r="M83" s="121">
        <v>0</v>
      </c>
      <c r="N83" s="121">
        <v>0</v>
      </c>
      <c r="O83" s="121">
        <v>0</v>
      </c>
      <c r="P83" s="121">
        <v>0</v>
      </c>
      <c r="Q83" s="66" t="s">
        <v>1041</v>
      </c>
      <c r="R83" s="120" t="s">
        <v>768</v>
      </c>
      <c r="S83" s="120">
        <v>0</v>
      </c>
      <c r="T83" s="120">
        <v>30</v>
      </c>
      <c r="U83" s="200">
        <v>5</v>
      </c>
      <c r="V83" s="204">
        <v>2435</v>
      </c>
      <c r="W83" s="204">
        <v>20435</v>
      </c>
      <c r="X83" s="204">
        <v>5000</v>
      </c>
      <c r="Y83" s="204">
        <v>5000</v>
      </c>
      <c r="Z83" s="275">
        <v>22401</v>
      </c>
      <c r="AA83" s="275">
        <v>40000</v>
      </c>
      <c r="AB83" s="204">
        <v>-116</v>
      </c>
      <c r="AC83" s="201" t="str">
        <f>IF(ISBLANK(A83),"",VLOOKUP(A83,'eNB Info'!A:G,7,0)&amp;(A83*256+(VLOOKUP(C83,PCI!B:D,3,0))))</f>
        <v>30272012870195</v>
      </c>
      <c r="AF83" s="120" t="s">
        <v>784</v>
      </c>
      <c r="AI83" s="123" t="s">
        <v>1397</v>
      </c>
      <c r="AJ83" s="279" t="s">
        <v>1398</v>
      </c>
      <c r="AM83" s="8" t="s">
        <v>862</v>
      </c>
    </row>
    <row r="84" spans="1:39">
      <c r="A84" s="119">
        <v>50274</v>
      </c>
      <c r="B84" s="119" t="s">
        <v>1039</v>
      </c>
      <c r="C84" s="119" t="s">
        <v>1042</v>
      </c>
      <c r="D84" s="198">
        <v>45.460889000000002</v>
      </c>
      <c r="E84" s="120" t="s">
        <v>763</v>
      </c>
      <c r="F84" s="199">
        <v>-73.723206000000005</v>
      </c>
      <c r="G84" s="120" t="s">
        <v>764</v>
      </c>
      <c r="H84" s="275">
        <v>35</v>
      </c>
      <c r="I84" s="120">
        <v>230</v>
      </c>
      <c r="J84" s="120">
        <v>19.5</v>
      </c>
      <c r="K84" s="204" t="s">
        <v>265</v>
      </c>
      <c r="L84" s="204" t="s">
        <v>265</v>
      </c>
      <c r="M84" s="121">
        <v>0</v>
      </c>
      <c r="N84" s="121">
        <v>0</v>
      </c>
      <c r="O84" s="121">
        <v>0</v>
      </c>
      <c r="P84" s="121">
        <v>0</v>
      </c>
      <c r="Q84" s="66" t="s">
        <v>1041</v>
      </c>
      <c r="R84" s="120" t="s">
        <v>768</v>
      </c>
      <c r="S84" s="120">
        <v>0</v>
      </c>
      <c r="T84" s="120">
        <v>30</v>
      </c>
      <c r="U84" s="200">
        <v>5</v>
      </c>
      <c r="V84" s="204">
        <v>2435</v>
      </c>
      <c r="W84" s="204">
        <v>20435</v>
      </c>
      <c r="X84" s="204">
        <v>5000</v>
      </c>
      <c r="Y84" s="204">
        <v>5000</v>
      </c>
      <c r="Z84" s="275">
        <v>22401</v>
      </c>
      <c r="AA84" s="275">
        <v>40000</v>
      </c>
      <c r="AB84" s="204">
        <v>-116</v>
      </c>
      <c r="AC84" s="201" t="str">
        <f>IF(ISBLANK(A84),"",VLOOKUP(A84,'eNB Info'!A:G,7,0)&amp;(A84*256+(VLOOKUP(C84,PCI!B:D,3,0))))</f>
        <v>30272012870196</v>
      </c>
      <c r="AF84" s="120" t="s">
        <v>784</v>
      </c>
      <c r="AI84" s="123" t="s">
        <v>1397</v>
      </c>
      <c r="AJ84" s="279" t="s">
        <v>1398</v>
      </c>
      <c r="AM84" s="8" t="s">
        <v>785</v>
      </c>
    </row>
    <row r="85" spans="1:39">
      <c r="A85" s="119">
        <v>50274</v>
      </c>
      <c r="B85" s="119" t="s">
        <v>1039</v>
      </c>
      <c r="C85" s="119" t="s">
        <v>1043</v>
      </c>
      <c r="D85" s="198">
        <v>45.460889000000002</v>
      </c>
      <c r="E85" s="120" t="s">
        <v>763</v>
      </c>
      <c r="F85" s="199">
        <v>-73.723206000000005</v>
      </c>
      <c r="G85" s="120" t="s">
        <v>764</v>
      </c>
      <c r="H85" s="275">
        <v>35</v>
      </c>
      <c r="I85" s="120">
        <v>350</v>
      </c>
      <c r="J85" s="120">
        <v>19.5</v>
      </c>
      <c r="K85" s="204" t="s">
        <v>265</v>
      </c>
      <c r="L85" s="204" t="s">
        <v>265</v>
      </c>
      <c r="M85" s="121">
        <v>0</v>
      </c>
      <c r="N85" s="121">
        <v>0</v>
      </c>
      <c r="O85" s="121">
        <v>0</v>
      </c>
      <c r="P85" s="121">
        <v>0</v>
      </c>
      <c r="Q85" s="66" t="s">
        <v>1041</v>
      </c>
      <c r="R85" s="120" t="s">
        <v>768</v>
      </c>
      <c r="S85" s="120">
        <v>0</v>
      </c>
      <c r="T85" s="120">
        <v>30</v>
      </c>
      <c r="U85" s="200">
        <v>5</v>
      </c>
      <c r="V85" s="204">
        <v>2435</v>
      </c>
      <c r="W85" s="204">
        <v>20435</v>
      </c>
      <c r="X85" s="204">
        <v>5000</v>
      </c>
      <c r="Y85" s="204">
        <v>5000</v>
      </c>
      <c r="Z85" s="275">
        <v>22401</v>
      </c>
      <c r="AA85" s="275">
        <v>40000</v>
      </c>
      <c r="AB85" s="204">
        <v>-116</v>
      </c>
      <c r="AC85" s="201" t="str">
        <f>IF(ISBLANK(A85),"",VLOOKUP(A85,'eNB Info'!A:G,7,0)&amp;(A85*256+(VLOOKUP(C85,PCI!B:D,3,0))))</f>
        <v>30272012870197</v>
      </c>
      <c r="AF85" s="120" t="s">
        <v>784</v>
      </c>
      <c r="AI85" s="123" t="s">
        <v>1397</v>
      </c>
      <c r="AJ85" s="279" t="s">
        <v>1398</v>
      </c>
      <c r="AM85" s="8" t="s">
        <v>865</v>
      </c>
    </row>
    <row r="86" spans="1:39">
      <c r="A86" s="119">
        <v>65949</v>
      </c>
      <c r="B86" s="119" t="s">
        <v>1045</v>
      </c>
      <c r="C86" s="119" t="s">
        <v>1048</v>
      </c>
      <c r="D86" s="198">
        <v>45.447916999999997</v>
      </c>
      <c r="E86" s="120" t="s">
        <v>763</v>
      </c>
      <c r="F86" s="199">
        <v>-73.834435999999997</v>
      </c>
      <c r="G86" s="120" t="s">
        <v>764</v>
      </c>
      <c r="H86" s="275">
        <v>15</v>
      </c>
      <c r="I86" s="120">
        <v>100</v>
      </c>
      <c r="J86" s="120">
        <v>23</v>
      </c>
      <c r="K86" s="204" t="s">
        <v>265</v>
      </c>
      <c r="L86" s="204" t="s">
        <v>265</v>
      </c>
      <c r="M86" s="121">
        <v>0</v>
      </c>
      <c r="N86" s="121">
        <v>0</v>
      </c>
      <c r="O86" s="121">
        <v>0</v>
      </c>
      <c r="P86" s="121">
        <v>0</v>
      </c>
      <c r="Q86" s="66" t="s">
        <v>1049</v>
      </c>
      <c r="R86" s="120" t="s">
        <v>768</v>
      </c>
      <c r="S86" s="120">
        <v>20</v>
      </c>
      <c r="T86" s="120">
        <v>20</v>
      </c>
      <c r="U86" s="200">
        <v>4</v>
      </c>
      <c r="V86" s="204">
        <v>2050</v>
      </c>
      <c r="W86" s="204">
        <v>20050</v>
      </c>
      <c r="X86" s="204">
        <v>20000</v>
      </c>
      <c r="Y86" s="204">
        <v>20000</v>
      </c>
      <c r="Z86" s="204">
        <v>80000</v>
      </c>
      <c r="AA86" s="204">
        <v>80000</v>
      </c>
      <c r="AB86" s="204">
        <v>-128</v>
      </c>
      <c r="AC86" s="201" t="str">
        <f>IF(ISBLANK(A86),"",VLOOKUP(A86,'eNB Info'!A:G,7,0)&amp;(A86*256+(VLOOKUP(C86,PCI!B:D,3,0))))</f>
        <v>30272016882985</v>
      </c>
      <c r="AF86" s="120" t="s">
        <v>767</v>
      </c>
      <c r="AI86" s="120" t="s">
        <v>765</v>
      </c>
      <c r="AM86" s="8" t="s">
        <v>848</v>
      </c>
    </row>
    <row r="87" spans="1:39">
      <c r="A87" s="119">
        <v>65949</v>
      </c>
      <c r="B87" s="119" t="s">
        <v>1045</v>
      </c>
      <c r="C87" s="119" t="s">
        <v>1050</v>
      </c>
      <c r="D87" s="198">
        <v>45.448089000000003</v>
      </c>
      <c r="E87" s="120" t="s">
        <v>763</v>
      </c>
      <c r="F87" s="199">
        <v>-73.834517000000005</v>
      </c>
      <c r="G87" s="120" t="s">
        <v>764</v>
      </c>
      <c r="H87" s="275">
        <v>15</v>
      </c>
      <c r="I87" s="120">
        <v>220</v>
      </c>
      <c r="J87" s="120">
        <v>23</v>
      </c>
      <c r="K87" s="204" t="s">
        <v>265</v>
      </c>
      <c r="L87" s="204" t="s">
        <v>265</v>
      </c>
      <c r="M87" s="121">
        <v>0</v>
      </c>
      <c r="N87" s="121">
        <v>0</v>
      </c>
      <c r="O87" s="121">
        <v>0</v>
      </c>
      <c r="P87" s="121">
        <v>0</v>
      </c>
      <c r="Q87" s="66" t="s">
        <v>1051</v>
      </c>
      <c r="R87" s="120" t="s">
        <v>768</v>
      </c>
      <c r="S87" s="120">
        <v>20</v>
      </c>
      <c r="T87" s="120">
        <v>40</v>
      </c>
      <c r="U87" s="200">
        <v>4</v>
      </c>
      <c r="V87" s="204">
        <v>2050</v>
      </c>
      <c r="W87" s="204">
        <v>20050</v>
      </c>
      <c r="X87" s="204">
        <v>20000</v>
      </c>
      <c r="Y87" s="204">
        <v>20000</v>
      </c>
      <c r="Z87" s="204">
        <v>80000</v>
      </c>
      <c r="AA87" s="204">
        <v>80000</v>
      </c>
      <c r="AB87" s="204">
        <v>-128</v>
      </c>
      <c r="AC87" s="201" t="str">
        <f>IF(ISBLANK(A87),"",VLOOKUP(A87,'eNB Info'!A:G,7,0)&amp;(A87*256+(VLOOKUP(C87,PCI!B:D,3,0))))</f>
        <v>30272016882986</v>
      </c>
      <c r="AF87" s="120" t="s">
        <v>767</v>
      </c>
      <c r="AI87" s="120" t="s">
        <v>765</v>
      </c>
      <c r="AM87" s="8" t="s">
        <v>769</v>
      </c>
    </row>
    <row r="88" spans="1:39">
      <c r="A88" s="119">
        <v>65949</v>
      </c>
      <c r="B88" s="119" t="s">
        <v>1045</v>
      </c>
      <c r="C88" s="119" t="s">
        <v>1052</v>
      </c>
      <c r="D88" s="198">
        <v>45.448374999999999</v>
      </c>
      <c r="E88" s="120" t="s">
        <v>763</v>
      </c>
      <c r="F88" s="199">
        <v>-73.834891999999996</v>
      </c>
      <c r="G88" s="120" t="s">
        <v>764</v>
      </c>
      <c r="H88" s="275">
        <v>15</v>
      </c>
      <c r="I88" s="120">
        <v>340</v>
      </c>
      <c r="J88" s="120">
        <v>23</v>
      </c>
      <c r="K88" s="204" t="s">
        <v>265</v>
      </c>
      <c r="L88" s="204" t="s">
        <v>265</v>
      </c>
      <c r="M88" s="121">
        <v>0</v>
      </c>
      <c r="N88" s="121">
        <v>0</v>
      </c>
      <c r="O88" s="121">
        <v>0</v>
      </c>
      <c r="P88" s="121">
        <v>0</v>
      </c>
      <c r="Q88" s="66" t="s">
        <v>1049</v>
      </c>
      <c r="R88" s="120" t="s">
        <v>768</v>
      </c>
      <c r="S88" s="120">
        <v>20</v>
      </c>
      <c r="T88" s="120">
        <v>20</v>
      </c>
      <c r="U88" s="200">
        <v>4</v>
      </c>
      <c r="V88" s="204">
        <v>2050</v>
      </c>
      <c r="W88" s="204">
        <v>20050</v>
      </c>
      <c r="X88" s="204">
        <v>20000</v>
      </c>
      <c r="Y88" s="204">
        <v>20000</v>
      </c>
      <c r="Z88" s="204">
        <v>80000</v>
      </c>
      <c r="AA88" s="204">
        <v>80000</v>
      </c>
      <c r="AB88" s="204">
        <v>-128</v>
      </c>
      <c r="AC88" s="201" t="str">
        <f>IF(ISBLANK(A88),"",VLOOKUP(A88,'eNB Info'!A:G,7,0)&amp;(A88*256+(VLOOKUP(C88,PCI!B:D,3,0))))</f>
        <v>30272016882987</v>
      </c>
      <c r="AF88" s="120" t="s">
        <v>767</v>
      </c>
      <c r="AI88" s="120" t="s">
        <v>765</v>
      </c>
      <c r="AM88" s="8" t="s">
        <v>852</v>
      </c>
    </row>
    <row r="89" spans="1:39">
      <c r="A89" s="119">
        <v>65949</v>
      </c>
      <c r="B89" s="119" t="s">
        <v>1045</v>
      </c>
      <c r="C89" s="119" t="s">
        <v>1053</v>
      </c>
      <c r="D89" s="198">
        <v>45.447916999999997</v>
      </c>
      <c r="E89" s="120" t="s">
        <v>763</v>
      </c>
      <c r="F89" s="199">
        <v>-73.834435999999997</v>
      </c>
      <c r="G89" s="120" t="s">
        <v>764</v>
      </c>
      <c r="H89" s="275">
        <v>15</v>
      </c>
      <c r="I89" s="120">
        <v>100</v>
      </c>
      <c r="J89" s="120">
        <v>23</v>
      </c>
      <c r="K89" s="204" t="s">
        <v>265</v>
      </c>
      <c r="L89" s="204" t="s">
        <v>265</v>
      </c>
      <c r="M89" s="121">
        <v>0</v>
      </c>
      <c r="N89" s="121">
        <v>0</v>
      </c>
      <c r="O89" s="121">
        <v>0</v>
      </c>
      <c r="P89" s="121">
        <v>0</v>
      </c>
      <c r="Q89" s="66" t="s">
        <v>1054</v>
      </c>
      <c r="R89" s="120" t="s">
        <v>768</v>
      </c>
      <c r="S89" s="120">
        <v>20</v>
      </c>
      <c r="T89" s="120">
        <v>20</v>
      </c>
      <c r="U89" s="200">
        <v>7</v>
      </c>
      <c r="V89" s="204">
        <v>3050</v>
      </c>
      <c r="W89" s="204">
        <v>21050</v>
      </c>
      <c r="X89" s="204">
        <v>20000</v>
      </c>
      <c r="Y89" s="204">
        <v>20000</v>
      </c>
      <c r="Z89" s="204">
        <v>60000</v>
      </c>
      <c r="AA89" s="204">
        <v>60000</v>
      </c>
      <c r="AB89" s="204">
        <v>-128</v>
      </c>
      <c r="AC89" s="201" t="str">
        <f>IF(ISBLANK(A89),"",VLOOKUP(A89,'eNB Info'!A:G,7,0)&amp;(A89*256+(VLOOKUP(C89,PCI!B:D,3,0))))</f>
        <v>30272016883015</v>
      </c>
      <c r="AF89" s="120" t="s">
        <v>776</v>
      </c>
      <c r="AI89" s="120" t="s">
        <v>765</v>
      </c>
      <c r="AM89" s="8" t="s">
        <v>974</v>
      </c>
    </row>
    <row r="90" spans="1:39">
      <c r="A90" s="119">
        <v>65949</v>
      </c>
      <c r="B90" s="119" t="s">
        <v>1045</v>
      </c>
      <c r="C90" s="119" t="s">
        <v>1055</v>
      </c>
      <c r="D90" s="198">
        <v>45.448089000000003</v>
      </c>
      <c r="E90" s="120" t="s">
        <v>763</v>
      </c>
      <c r="F90" s="199">
        <v>-73.834517000000005</v>
      </c>
      <c r="G90" s="120" t="s">
        <v>764</v>
      </c>
      <c r="H90" s="275">
        <v>15</v>
      </c>
      <c r="I90" s="120">
        <v>220</v>
      </c>
      <c r="J90" s="120">
        <v>23</v>
      </c>
      <c r="K90" s="204" t="s">
        <v>265</v>
      </c>
      <c r="L90" s="204" t="s">
        <v>265</v>
      </c>
      <c r="M90" s="121">
        <v>0</v>
      </c>
      <c r="N90" s="121">
        <v>0</v>
      </c>
      <c r="O90" s="121">
        <v>0</v>
      </c>
      <c r="P90" s="121">
        <v>0</v>
      </c>
      <c r="Q90" s="66" t="s">
        <v>1054</v>
      </c>
      <c r="R90" s="120" t="s">
        <v>768</v>
      </c>
      <c r="S90" s="120">
        <v>20</v>
      </c>
      <c r="T90" s="120">
        <v>20</v>
      </c>
      <c r="U90" s="200">
        <v>7</v>
      </c>
      <c r="V90" s="204">
        <v>3050</v>
      </c>
      <c r="W90" s="204">
        <v>21050</v>
      </c>
      <c r="X90" s="204">
        <v>20000</v>
      </c>
      <c r="Y90" s="204">
        <v>20000</v>
      </c>
      <c r="Z90" s="204">
        <v>60000</v>
      </c>
      <c r="AA90" s="204">
        <v>60000</v>
      </c>
      <c r="AB90" s="204">
        <v>-128</v>
      </c>
      <c r="AC90" s="201" t="str">
        <f>IF(ISBLANK(A90),"",VLOOKUP(A90,'eNB Info'!A:G,7,0)&amp;(A90*256+(VLOOKUP(C90,PCI!B:D,3,0))))</f>
        <v>30272016883016</v>
      </c>
      <c r="AF90" s="120" t="s">
        <v>776</v>
      </c>
      <c r="AI90" s="120" t="s">
        <v>765</v>
      </c>
      <c r="AM90" s="8" t="s">
        <v>777</v>
      </c>
    </row>
    <row r="91" spans="1:39">
      <c r="A91" s="119">
        <v>65949</v>
      </c>
      <c r="B91" s="119" t="s">
        <v>1045</v>
      </c>
      <c r="C91" s="119" t="s">
        <v>1056</v>
      </c>
      <c r="D91" s="198">
        <v>45.448374999999999</v>
      </c>
      <c r="E91" s="120" t="s">
        <v>763</v>
      </c>
      <c r="F91" s="199">
        <v>-73.834891999999996</v>
      </c>
      <c r="G91" s="120" t="s">
        <v>764</v>
      </c>
      <c r="H91" s="275">
        <v>15</v>
      </c>
      <c r="I91" s="120">
        <v>340</v>
      </c>
      <c r="J91" s="120">
        <v>23</v>
      </c>
      <c r="K91" s="204" t="s">
        <v>265</v>
      </c>
      <c r="L91" s="204" t="s">
        <v>265</v>
      </c>
      <c r="M91" s="121">
        <v>0</v>
      </c>
      <c r="N91" s="121">
        <v>0</v>
      </c>
      <c r="O91" s="121">
        <v>0</v>
      </c>
      <c r="P91" s="121">
        <v>0</v>
      </c>
      <c r="Q91" s="66" t="s">
        <v>1057</v>
      </c>
      <c r="R91" s="120" t="s">
        <v>768</v>
      </c>
      <c r="S91" s="120">
        <v>20</v>
      </c>
      <c r="T91" s="120">
        <v>40</v>
      </c>
      <c r="U91" s="200">
        <v>7</v>
      </c>
      <c r="V91" s="204">
        <v>3050</v>
      </c>
      <c r="W91" s="204">
        <v>21050</v>
      </c>
      <c r="X91" s="204">
        <v>20000</v>
      </c>
      <c r="Y91" s="204">
        <v>20000</v>
      </c>
      <c r="Z91" s="204">
        <v>60000</v>
      </c>
      <c r="AA91" s="204">
        <v>60000</v>
      </c>
      <c r="AB91" s="204">
        <v>-128</v>
      </c>
      <c r="AC91" s="201" t="str">
        <f>IF(ISBLANK(A91),"",VLOOKUP(A91,'eNB Info'!A:G,7,0)&amp;(A91*256+(VLOOKUP(C91,PCI!B:D,3,0))))</f>
        <v>30272016883017</v>
      </c>
      <c r="AF91" s="120" t="s">
        <v>776</v>
      </c>
      <c r="AI91" s="120" t="s">
        <v>765</v>
      </c>
      <c r="AM91" s="8" t="s">
        <v>977</v>
      </c>
    </row>
    <row r="92" spans="1:39">
      <c r="A92" s="119">
        <v>50275</v>
      </c>
      <c r="B92" s="119" t="s">
        <v>1058</v>
      </c>
      <c r="C92" s="119" t="s">
        <v>1059</v>
      </c>
      <c r="D92" s="198">
        <v>45.448017</v>
      </c>
      <c r="E92" s="120" t="s">
        <v>763</v>
      </c>
      <c r="F92" s="199">
        <v>-73.836044000000001</v>
      </c>
      <c r="G92" s="120" t="s">
        <v>764</v>
      </c>
      <c r="H92" s="275">
        <v>35</v>
      </c>
      <c r="I92" s="120">
        <v>100</v>
      </c>
      <c r="J92" s="120">
        <v>21.3</v>
      </c>
      <c r="K92" s="204" t="s">
        <v>265</v>
      </c>
      <c r="L92" s="204" t="s">
        <v>265</v>
      </c>
      <c r="M92" s="121">
        <v>0</v>
      </c>
      <c r="N92" s="121">
        <v>0</v>
      </c>
      <c r="O92" s="121">
        <v>0</v>
      </c>
      <c r="P92" s="121">
        <v>0</v>
      </c>
      <c r="Q92" s="66" t="s">
        <v>1060</v>
      </c>
      <c r="R92" s="120" t="s">
        <v>768</v>
      </c>
      <c r="S92" s="120">
        <v>0</v>
      </c>
      <c r="T92" s="120">
        <v>50</v>
      </c>
      <c r="U92" s="200">
        <v>5</v>
      </c>
      <c r="V92" s="204">
        <v>2435</v>
      </c>
      <c r="W92" s="204">
        <v>20435</v>
      </c>
      <c r="X92" s="204">
        <v>5000</v>
      </c>
      <c r="Y92" s="204">
        <v>5000</v>
      </c>
      <c r="Z92" s="275">
        <v>27501</v>
      </c>
      <c r="AA92" s="275">
        <v>40000</v>
      </c>
      <c r="AB92" s="204">
        <v>-116</v>
      </c>
      <c r="AC92" s="201" t="str">
        <f>IF(ISBLANK(A92),"",VLOOKUP(A92,'eNB Info'!A:G,7,0)&amp;(A92*256+(VLOOKUP(C92,PCI!B:D,3,0))))</f>
        <v>30272012870451</v>
      </c>
      <c r="AF92" s="120" t="s">
        <v>784</v>
      </c>
      <c r="AI92" s="123" t="s">
        <v>1397</v>
      </c>
      <c r="AJ92" s="279" t="s">
        <v>1398</v>
      </c>
      <c r="AM92" s="8" t="s">
        <v>862</v>
      </c>
    </row>
    <row r="93" spans="1:39">
      <c r="A93" s="119">
        <v>50275</v>
      </c>
      <c r="B93" s="119" t="s">
        <v>1058</v>
      </c>
      <c r="C93" s="119" t="s">
        <v>1061</v>
      </c>
      <c r="D93" s="198">
        <v>45.447305999999998</v>
      </c>
      <c r="E93" s="120" t="s">
        <v>763</v>
      </c>
      <c r="F93" s="199">
        <v>-73.834346999999994</v>
      </c>
      <c r="G93" s="120" t="s">
        <v>764</v>
      </c>
      <c r="H93" s="275">
        <v>35</v>
      </c>
      <c r="I93" s="120">
        <v>220</v>
      </c>
      <c r="J93" s="120">
        <v>21.3</v>
      </c>
      <c r="K93" s="204" t="s">
        <v>265</v>
      </c>
      <c r="L93" s="204" t="s">
        <v>265</v>
      </c>
      <c r="M93" s="121">
        <v>0</v>
      </c>
      <c r="N93" s="121">
        <v>0</v>
      </c>
      <c r="O93" s="121">
        <v>0</v>
      </c>
      <c r="P93" s="121">
        <v>0</v>
      </c>
      <c r="Q93" s="66" t="s">
        <v>1060</v>
      </c>
      <c r="R93" s="120" t="s">
        <v>768</v>
      </c>
      <c r="S93" s="120">
        <v>0</v>
      </c>
      <c r="T93" s="120">
        <v>50</v>
      </c>
      <c r="U93" s="200">
        <v>5</v>
      </c>
      <c r="V93" s="204">
        <v>2435</v>
      </c>
      <c r="W93" s="204">
        <v>20435</v>
      </c>
      <c r="X93" s="204">
        <v>5000</v>
      </c>
      <c r="Y93" s="204">
        <v>5000</v>
      </c>
      <c r="Z93" s="275">
        <v>27501</v>
      </c>
      <c r="AA93" s="275">
        <v>40000</v>
      </c>
      <c r="AB93" s="204">
        <v>-116</v>
      </c>
      <c r="AC93" s="201" t="str">
        <f>IF(ISBLANK(A93),"",VLOOKUP(A93,'eNB Info'!A:G,7,0)&amp;(A93*256+(VLOOKUP(C93,PCI!B:D,3,0))))</f>
        <v>30272012870452</v>
      </c>
      <c r="AF93" s="120" t="s">
        <v>784</v>
      </c>
      <c r="AI93" s="123" t="s">
        <v>1397</v>
      </c>
      <c r="AJ93" s="279" t="s">
        <v>1398</v>
      </c>
      <c r="AM93" s="8" t="s">
        <v>785</v>
      </c>
    </row>
    <row r="94" spans="1:39">
      <c r="A94" s="119">
        <v>50275</v>
      </c>
      <c r="B94" s="119" t="s">
        <v>1058</v>
      </c>
      <c r="C94" s="119" t="s">
        <v>1062</v>
      </c>
      <c r="D94" s="198">
        <v>45.447313999999999</v>
      </c>
      <c r="E94" s="120" t="s">
        <v>763</v>
      </c>
      <c r="F94" s="199">
        <v>-73.834581</v>
      </c>
      <c r="G94" s="120" t="s">
        <v>764</v>
      </c>
      <c r="H94" s="275">
        <v>35</v>
      </c>
      <c r="I94" s="120">
        <v>340</v>
      </c>
      <c r="J94" s="120">
        <v>21.3</v>
      </c>
      <c r="K94" s="204" t="s">
        <v>265</v>
      </c>
      <c r="L94" s="204" t="s">
        <v>265</v>
      </c>
      <c r="M94" s="121">
        <v>0</v>
      </c>
      <c r="N94" s="121">
        <v>0</v>
      </c>
      <c r="O94" s="121">
        <v>0</v>
      </c>
      <c r="P94" s="121">
        <v>0</v>
      </c>
      <c r="Q94" s="66" t="s">
        <v>1060</v>
      </c>
      <c r="R94" s="120" t="s">
        <v>768</v>
      </c>
      <c r="S94" s="120">
        <v>0</v>
      </c>
      <c r="T94" s="120">
        <v>50</v>
      </c>
      <c r="U94" s="200">
        <v>5</v>
      </c>
      <c r="V94" s="204">
        <v>2435</v>
      </c>
      <c r="W94" s="204">
        <v>20435</v>
      </c>
      <c r="X94" s="204">
        <v>5000</v>
      </c>
      <c r="Y94" s="204">
        <v>5000</v>
      </c>
      <c r="Z94" s="275">
        <v>27501</v>
      </c>
      <c r="AA94" s="275">
        <v>40000</v>
      </c>
      <c r="AB94" s="204">
        <v>-116</v>
      </c>
      <c r="AC94" s="201" t="str">
        <f>IF(ISBLANK(A94),"",VLOOKUP(A94,'eNB Info'!A:G,7,0)&amp;(A94*256+(VLOOKUP(C94,PCI!B:D,3,0))))</f>
        <v>30272012870453</v>
      </c>
      <c r="AF94" s="120" t="s">
        <v>784</v>
      </c>
      <c r="AI94" s="123" t="s">
        <v>1397</v>
      </c>
      <c r="AJ94" s="279" t="s">
        <v>1398</v>
      </c>
      <c r="AM94" s="8" t="s">
        <v>865</v>
      </c>
    </row>
    <row r="95" spans="1:39">
      <c r="A95" s="119">
        <v>65889</v>
      </c>
      <c r="B95" s="119" t="s">
        <v>1064</v>
      </c>
      <c r="C95" s="119" t="s">
        <v>1067</v>
      </c>
      <c r="D95" s="198">
        <v>45.496699999999997</v>
      </c>
      <c r="E95" s="120" t="s">
        <v>763</v>
      </c>
      <c r="F95" s="199">
        <v>-73.574399999999997</v>
      </c>
      <c r="G95" s="120" t="s">
        <v>764</v>
      </c>
      <c r="H95" s="275">
        <v>15</v>
      </c>
      <c r="I95" s="120">
        <v>35</v>
      </c>
      <c r="J95" s="120">
        <v>14.3</v>
      </c>
      <c r="K95" s="204" t="s">
        <v>265</v>
      </c>
      <c r="L95" s="204" t="s">
        <v>265</v>
      </c>
      <c r="M95" s="121">
        <v>0</v>
      </c>
      <c r="N95" s="121">
        <v>0</v>
      </c>
      <c r="O95" s="121">
        <v>0</v>
      </c>
      <c r="P95" s="121">
        <v>0</v>
      </c>
      <c r="Q95" s="66" t="s">
        <v>1068</v>
      </c>
      <c r="R95" s="120" t="s">
        <v>768</v>
      </c>
      <c r="S95" s="120">
        <v>40</v>
      </c>
      <c r="T95" s="120">
        <v>100</v>
      </c>
      <c r="U95" s="200">
        <v>4</v>
      </c>
      <c r="V95" s="204">
        <v>2050</v>
      </c>
      <c r="W95" s="204">
        <v>20050</v>
      </c>
      <c r="X95" s="204">
        <v>20000</v>
      </c>
      <c r="Y95" s="204">
        <v>20000</v>
      </c>
      <c r="Z95" s="204">
        <v>160000</v>
      </c>
      <c r="AA95" s="204">
        <v>160000</v>
      </c>
      <c r="AB95" s="204">
        <v>-128</v>
      </c>
      <c r="AC95" s="201" t="str">
        <f>IF(ISBLANK(A95),"",VLOOKUP(A95,'eNB Info'!A:G,7,0)&amp;(A95*256+(VLOOKUP(C95,PCI!B:D,3,0))))</f>
        <v>30272016867625</v>
      </c>
      <c r="AF95" s="120" t="s">
        <v>1001</v>
      </c>
      <c r="AI95" s="120" t="s">
        <v>845</v>
      </c>
      <c r="AM95" s="8" t="s">
        <v>848</v>
      </c>
    </row>
    <row r="96" spans="1:39">
      <c r="A96" s="119">
        <v>65889</v>
      </c>
      <c r="B96" s="119" t="s">
        <v>1064</v>
      </c>
      <c r="C96" s="119" t="s">
        <v>1069</v>
      </c>
      <c r="D96" s="198">
        <v>45.496699999999997</v>
      </c>
      <c r="E96" s="120" t="s">
        <v>763</v>
      </c>
      <c r="F96" s="199">
        <v>-73.5745</v>
      </c>
      <c r="G96" s="120" t="s">
        <v>764</v>
      </c>
      <c r="H96" s="275">
        <v>15</v>
      </c>
      <c r="I96" s="120">
        <v>135</v>
      </c>
      <c r="J96" s="120">
        <v>15.1</v>
      </c>
      <c r="K96" s="204" t="s">
        <v>265</v>
      </c>
      <c r="L96" s="204" t="s">
        <v>265</v>
      </c>
      <c r="M96" s="121">
        <v>0</v>
      </c>
      <c r="N96" s="121">
        <v>0</v>
      </c>
      <c r="O96" s="121">
        <v>0</v>
      </c>
      <c r="P96" s="121">
        <v>0</v>
      </c>
      <c r="Q96" s="66" t="s">
        <v>1070</v>
      </c>
      <c r="R96" s="120" t="s">
        <v>768</v>
      </c>
      <c r="S96" s="120">
        <v>60</v>
      </c>
      <c r="T96" s="120">
        <v>110</v>
      </c>
      <c r="U96" s="200">
        <v>4</v>
      </c>
      <c r="V96" s="204">
        <v>2050</v>
      </c>
      <c r="W96" s="204">
        <v>20050</v>
      </c>
      <c r="X96" s="204">
        <v>20000</v>
      </c>
      <c r="Y96" s="204">
        <v>20000</v>
      </c>
      <c r="Z96" s="204">
        <v>160000</v>
      </c>
      <c r="AA96" s="204">
        <v>160000</v>
      </c>
      <c r="AB96" s="204">
        <v>-128</v>
      </c>
      <c r="AC96" s="201" t="str">
        <f>IF(ISBLANK(A96),"",VLOOKUP(A96,'eNB Info'!A:G,7,0)&amp;(A96*256+(VLOOKUP(C96,PCI!B:D,3,0))))</f>
        <v>30272016867626</v>
      </c>
      <c r="AF96" s="120" t="s">
        <v>1001</v>
      </c>
      <c r="AI96" s="120" t="s">
        <v>845</v>
      </c>
      <c r="AM96" s="8" t="s">
        <v>769</v>
      </c>
    </row>
    <row r="97" spans="1:39">
      <c r="A97" s="119">
        <v>65889</v>
      </c>
      <c r="B97" s="119" t="s">
        <v>1064</v>
      </c>
      <c r="C97" s="119" t="s">
        <v>1071</v>
      </c>
      <c r="D97" s="198">
        <v>45.496699999999997</v>
      </c>
      <c r="E97" s="120" t="s">
        <v>763</v>
      </c>
      <c r="F97" s="199">
        <v>-73.574399999999997</v>
      </c>
      <c r="G97" s="120" t="s">
        <v>764</v>
      </c>
      <c r="H97" s="275">
        <v>15</v>
      </c>
      <c r="I97" s="120">
        <v>270</v>
      </c>
      <c r="J97" s="120">
        <v>14.3</v>
      </c>
      <c r="K97" s="204" t="s">
        <v>265</v>
      </c>
      <c r="L97" s="204" t="s">
        <v>265</v>
      </c>
      <c r="M97" s="121">
        <v>0</v>
      </c>
      <c r="N97" s="121">
        <v>0</v>
      </c>
      <c r="O97" s="121">
        <v>0</v>
      </c>
      <c r="P97" s="121">
        <v>0</v>
      </c>
      <c r="Q97" s="66" t="s">
        <v>1068</v>
      </c>
      <c r="R97" s="120" t="s">
        <v>768</v>
      </c>
      <c r="S97" s="120">
        <v>60</v>
      </c>
      <c r="T97" s="120">
        <v>100</v>
      </c>
      <c r="U97" s="200">
        <v>4</v>
      </c>
      <c r="V97" s="204">
        <v>2050</v>
      </c>
      <c r="W97" s="204">
        <v>20050</v>
      </c>
      <c r="X97" s="204">
        <v>20000</v>
      </c>
      <c r="Y97" s="204">
        <v>20000</v>
      </c>
      <c r="Z97" s="204">
        <v>160000</v>
      </c>
      <c r="AA97" s="204">
        <v>160000</v>
      </c>
      <c r="AB97" s="204">
        <v>-128</v>
      </c>
      <c r="AC97" s="201" t="str">
        <f>IF(ISBLANK(A97),"",VLOOKUP(A97,'eNB Info'!A:G,7,0)&amp;(A97*256+(VLOOKUP(C97,PCI!B:D,3,0))))</f>
        <v>30272016867627</v>
      </c>
      <c r="AF97" s="120" t="s">
        <v>1001</v>
      </c>
      <c r="AI97" s="120" t="s">
        <v>845</v>
      </c>
      <c r="AM97" s="8" t="s">
        <v>852</v>
      </c>
    </row>
    <row r="98" spans="1:39">
      <c r="A98" s="119">
        <v>65889</v>
      </c>
      <c r="B98" s="119" t="s">
        <v>1064</v>
      </c>
      <c r="C98" s="119" t="s">
        <v>1072</v>
      </c>
      <c r="D98" s="198">
        <v>45.496735999999999</v>
      </c>
      <c r="E98" s="120" t="s">
        <v>763</v>
      </c>
      <c r="F98" s="199">
        <v>-73.572428000000002</v>
      </c>
      <c r="G98" s="120" t="s">
        <v>764</v>
      </c>
      <c r="H98" s="275">
        <v>15</v>
      </c>
      <c r="I98" s="120">
        <v>130</v>
      </c>
      <c r="J98" s="120">
        <v>5</v>
      </c>
      <c r="K98" s="204" t="s">
        <v>265</v>
      </c>
      <c r="L98" s="204" t="s">
        <v>265</v>
      </c>
      <c r="M98" s="121">
        <v>0</v>
      </c>
      <c r="N98" s="121">
        <v>0</v>
      </c>
      <c r="O98" s="121">
        <v>0</v>
      </c>
      <c r="P98" s="121">
        <v>0</v>
      </c>
      <c r="Q98" s="66" t="s">
        <v>1073</v>
      </c>
      <c r="R98" s="120" t="s">
        <v>768</v>
      </c>
      <c r="S98" s="120">
        <v>0</v>
      </c>
      <c r="U98" s="200">
        <v>4</v>
      </c>
      <c r="V98" s="204">
        <v>2050</v>
      </c>
      <c r="W98" s="204">
        <v>20050</v>
      </c>
      <c r="X98" s="204">
        <v>20000</v>
      </c>
      <c r="Y98" s="204">
        <v>20000</v>
      </c>
      <c r="Z98" s="204">
        <v>20000</v>
      </c>
      <c r="AA98" s="204">
        <v>20000</v>
      </c>
      <c r="AB98" s="204">
        <v>-128</v>
      </c>
      <c r="AC98" s="201" t="str">
        <f>IF(ISBLANK(A98),"",VLOOKUP(A98,'eNB Info'!A:G,7,0)&amp;(A98*256+(VLOOKUP(C98,PCI!B:D,3,0))))</f>
        <v>30272016867628</v>
      </c>
      <c r="AF98" s="120" t="s">
        <v>1074</v>
      </c>
      <c r="AI98" s="120" t="s">
        <v>845</v>
      </c>
      <c r="AM98" s="8" t="s">
        <v>769</v>
      </c>
    </row>
    <row r="99" spans="1:39">
      <c r="A99" s="119">
        <v>65889</v>
      </c>
      <c r="B99" s="119" t="s">
        <v>1064</v>
      </c>
      <c r="C99" s="119" t="s">
        <v>1075</v>
      </c>
      <c r="D99" s="198">
        <v>45.495967</v>
      </c>
      <c r="E99" s="120" t="s">
        <v>763</v>
      </c>
      <c r="F99" s="199">
        <v>-73.570750000000004</v>
      </c>
      <c r="G99" s="120" t="s">
        <v>764</v>
      </c>
      <c r="H99" s="275">
        <v>15</v>
      </c>
      <c r="I99" s="120">
        <v>150</v>
      </c>
      <c r="J99" s="120">
        <v>5</v>
      </c>
      <c r="K99" s="204" t="s">
        <v>265</v>
      </c>
      <c r="L99" s="204" t="s">
        <v>265</v>
      </c>
      <c r="M99" s="121">
        <v>0</v>
      </c>
      <c r="N99" s="121">
        <v>0</v>
      </c>
      <c r="O99" s="121">
        <v>0</v>
      </c>
      <c r="P99" s="121">
        <v>0</v>
      </c>
      <c r="Q99" s="66" t="s">
        <v>1073</v>
      </c>
      <c r="R99" s="120" t="s">
        <v>768</v>
      </c>
      <c r="S99" s="120">
        <v>0</v>
      </c>
      <c r="U99" s="200">
        <v>4</v>
      </c>
      <c r="V99" s="204">
        <v>2050</v>
      </c>
      <c r="W99" s="204">
        <v>20050</v>
      </c>
      <c r="X99" s="204">
        <v>20000</v>
      </c>
      <c r="Y99" s="204">
        <v>20000</v>
      </c>
      <c r="Z99" s="204">
        <v>20000</v>
      </c>
      <c r="AA99" s="204">
        <v>20000</v>
      </c>
      <c r="AB99" s="204">
        <v>-128</v>
      </c>
      <c r="AC99" s="201" t="str">
        <f>IF(ISBLANK(A99),"",VLOOKUP(A99,'eNB Info'!A:G,7,0)&amp;(A99*256+(VLOOKUP(C99,PCI!B:D,3,0))))</f>
        <v>30272016867629</v>
      </c>
      <c r="AF99" s="120" t="s">
        <v>1074</v>
      </c>
      <c r="AI99" s="120" t="s">
        <v>845</v>
      </c>
      <c r="AM99" s="8" t="s">
        <v>769</v>
      </c>
    </row>
    <row r="100" spans="1:39">
      <c r="A100" s="119">
        <v>50620</v>
      </c>
      <c r="B100" s="119" t="s">
        <v>1076</v>
      </c>
      <c r="C100" s="119" t="s">
        <v>1078</v>
      </c>
      <c r="D100" s="198">
        <v>45.498733000000001</v>
      </c>
      <c r="E100" s="120" t="s">
        <v>763</v>
      </c>
      <c r="F100" s="199">
        <v>-73.57705</v>
      </c>
      <c r="G100" s="120" t="s">
        <v>764</v>
      </c>
      <c r="H100" s="275">
        <v>15</v>
      </c>
      <c r="I100" s="120">
        <v>45</v>
      </c>
      <c r="J100" s="120">
        <v>4.5</v>
      </c>
      <c r="K100" s="204" t="s">
        <v>265</v>
      </c>
      <c r="L100" s="204" t="s">
        <v>265</v>
      </c>
      <c r="M100" s="121">
        <v>0</v>
      </c>
      <c r="N100" s="121">
        <v>0</v>
      </c>
      <c r="O100" s="121">
        <v>0</v>
      </c>
      <c r="P100" s="121">
        <v>0</v>
      </c>
      <c r="Q100" s="66" t="s">
        <v>1079</v>
      </c>
      <c r="R100" s="120" t="s">
        <v>768</v>
      </c>
      <c r="S100" s="120">
        <v>0</v>
      </c>
      <c r="U100" s="200">
        <v>2</v>
      </c>
      <c r="V100" s="204">
        <v>1075</v>
      </c>
      <c r="W100" s="204">
        <v>19075</v>
      </c>
      <c r="X100" s="204">
        <v>15000</v>
      </c>
      <c r="Y100" s="204">
        <v>15000</v>
      </c>
      <c r="Z100" s="204">
        <v>10000</v>
      </c>
      <c r="AA100" s="204">
        <v>10000</v>
      </c>
      <c r="AB100" s="204">
        <v>-120</v>
      </c>
      <c r="AC100" s="201" t="str">
        <f>IF(ISBLANK(A100),"",VLOOKUP(A100,'eNB Info'!A:G,7,0)&amp;(A100*256+(VLOOKUP(C100,PCI!B:D,3,0))))</f>
        <v>30272012958741</v>
      </c>
      <c r="AF100" s="120" t="s">
        <v>1080</v>
      </c>
      <c r="AI100" s="120" t="s">
        <v>798</v>
      </c>
      <c r="AJ100" s="276" t="s">
        <v>782</v>
      </c>
      <c r="AM100" s="8" t="s">
        <v>801</v>
      </c>
    </row>
    <row r="101" spans="1:39">
      <c r="A101" s="119">
        <v>50620</v>
      </c>
      <c r="B101" s="119" t="s">
        <v>1076</v>
      </c>
      <c r="C101" s="119" t="s">
        <v>1081</v>
      </c>
      <c r="D101" s="198">
        <v>45.497847</v>
      </c>
      <c r="E101" s="120" t="s">
        <v>763</v>
      </c>
      <c r="F101" s="199">
        <v>-73.575192000000001</v>
      </c>
      <c r="G101" s="120" t="s">
        <v>764</v>
      </c>
      <c r="H101" s="275">
        <v>15</v>
      </c>
      <c r="I101" s="120">
        <v>55</v>
      </c>
      <c r="J101" s="120">
        <v>4.5</v>
      </c>
      <c r="K101" s="204" t="s">
        <v>265</v>
      </c>
      <c r="L101" s="204" t="s">
        <v>265</v>
      </c>
      <c r="M101" s="121">
        <v>0</v>
      </c>
      <c r="N101" s="121">
        <v>0</v>
      </c>
      <c r="O101" s="121">
        <v>0</v>
      </c>
      <c r="P101" s="121">
        <v>0</v>
      </c>
      <c r="Q101" s="66" t="s">
        <v>1082</v>
      </c>
      <c r="R101" s="120" t="s">
        <v>768</v>
      </c>
      <c r="S101" s="120">
        <v>0</v>
      </c>
      <c r="U101" s="200">
        <v>7</v>
      </c>
      <c r="V101" s="204">
        <v>3050</v>
      </c>
      <c r="W101" s="204">
        <v>21050</v>
      </c>
      <c r="X101" s="204">
        <v>20000</v>
      </c>
      <c r="Y101" s="204">
        <v>20000</v>
      </c>
      <c r="Z101" s="204">
        <v>20000</v>
      </c>
      <c r="AA101" s="204">
        <v>20000</v>
      </c>
      <c r="AB101" s="204">
        <v>-128</v>
      </c>
      <c r="AC101" s="201" t="str">
        <f>IF(ISBLANK(A101),"",VLOOKUP(A101,'eNB Info'!A:G,7,0)&amp;(A101*256+(VLOOKUP(C101,PCI!B:D,3,0))))</f>
        <v>30272012958791</v>
      </c>
      <c r="AF101" s="120" t="s">
        <v>1083</v>
      </c>
      <c r="AI101" s="120" t="s">
        <v>845</v>
      </c>
      <c r="AM101" s="8" t="s">
        <v>974</v>
      </c>
    </row>
    <row r="102" spans="1:39">
      <c r="A102" s="119">
        <v>50620</v>
      </c>
      <c r="B102" s="119" t="s">
        <v>1076</v>
      </c>
      <c r="C102" s="119" t="s">
        <v>1084</v>
      </c>
      <c r="D102" s="198">
        <v>45.497847</v>
      </c>
      <c r="E102" s="120" t="s">
        <v>763</v>
      </c>
      <c r="F102" s="199">
        <v>-73.575192000000001</v>
      </c>
      <c r="G102" s="120" t="s">
        <v>764</v>
      </c>
      <c r="H102" s="275">
        <v>15</v>
      </c>
      <c r="I102" s="120">
        <v>190</v>
      </c>
      <c r="J102" s="120">
        <v>4.5</v>
      </c>
      <c r="K102" s="204" t="s">
        <v>265</v>
      </c>
      <c r="L102" s="204" t="s">
        <v>265</v>
      </c>
      <c r="M102" s="121">
        <v>0</v>
      </c>
      <c r="N102" s="121">
        <v>0</v>
      </c>
      <c r="O102" s="121">
        <v>0</v>
      </c>
      <c r="P102" s="121">
        <v>0</v>
      </c>
      <c r="Q102" s="66" t="s">
        <v>1082</v>
      </c>
      <c r="R102" s="120" t="s">
        <v>768</v>
      </c>
      <c r="S102" s="120">
        <v>0</v>
      </c>
      <c r="U102" s="200">
        <v>7</v>
      </c>
      <c r="V102" s="204">
        <v>3050</v>
      </c>
      <c r="W102" s="204">
        <v>21050</v>
      </c>
      <c r="X102" s="204">
        <v>20000</v>
      </c>
      <c r="Y102" s="204">
        <v>20000</v>
      </c>
      <c r="Z102" s="204">
        <v>20000</v>
      </c>
      <c r="AA102" s="204">
        <v>20000</v>
      </c>
      <c r="AB102" s="204">
        <v>-128</v>
      </c>
      <c r="AC102" s="201" t="str">
        <f>IF(ISBLANK(A102),"",VLOOKUP(A102,'eNB Info'!A:G,7,0)&amp;(A102*256+(VLOOKUP(C102,PCI!B:D,3,0))))</f>
        <v>30272012958792</v>
      </c>
      <c r="AF102" s="120" t="s">
        <v>1083</v>
      </c>
      <c r="AI102" s="120" t="s">
        <v>845</v>
      </c>
      <c r="AM102" s="8" t="s">
        <v>777</v>
      </c>
    </row>
    <row r="103" spans="1:39">
      <c r="A103" s="119">
        <v>50615</v>
      </c>
      <c r="B103" s="119" t="s">
        <v>1100</v>
      </c>
      <c r="C103" s="119" t="s">
        <v>1101</v>
      </c>
      <c r="D103" s="198">
        <v>45.497380999999997</v>
      </c>
      <c r="E103" s="120" t="s">
        <v>763</v>
      </c>
      <c r="F103" s="199">
        <v>-73.577888999999999</v>
      </c>
      <c r="G103" s="120" t="s">
        <v>764</v>
      </c>
      <c r="H103" s="275">
        <v>15</v>
      </c>
      <c r="I103" s="120">
        <v>140</v>
      </c>
      <c r="J103" s="120">
        <v>4</v>
      </c>
      <c r="K103" s="204" t="s">
        <v>265</v>
      </c>
      <c r="L103" s="204" t="s">
        <v>265</v>
      </c>
      <c r="M103" s="121">
        <v>0</v>
      </c>
      <c r="N103" s="121">
        <v>0</v>
      </c>
      <c r="O103" s="121">
        <v>0</v>
      </c>
      <c r="P103" s="121">
        <v>0</v>
      </c>
      <c r="Q103" s="66" t="s">
        <v>1082</v>
      </c>
      <c r="R103" s="120" t="s">
        <v>768</v>
      </c>
      <c r="S103" s="120">
        <v>0</v>
      </c>
      <c r="U103" s="200">
        <v>7</v>
      </c>
      <c r="V103" s="204">
        <v>3050</v>
      </c>
      <c r="W103" s="204">
        <v>21050</v>
      </c>
      <c r="X103" s="204">
        <v>20000</v>
      </c>
      <c r="Y103" s="204">
        <v>20000</v>
      </c>
      <c r="Z103" s="204">
        <v>20000</v>
      </c>
      <c r="AA103" s="204">
        <v>20000</v>
      </c>
      <c r="AB103" s="204">
        <v>-128</v>
      </c>
      <c r="AC103" s="201" t="str">
        <f>IF(ISBLANK(A103),"",VLOOKUP(A103,'eNB Info'!A:G,7,0)&amp;(A103*256+(VLOOKUP(C103,PCI!B:D,3,0))))</f>
        <v>30272012957511</v>
      </c>
      <c r="AF103" s="120" t="s">
        <v>1083</v>
      </c>
      <c r="AI103" s="120" t="s">
        <v>845</v>
      </c>
      <c r="AM103" s="8" t="s">
        <v>974</v>
      </c>
    </row>
    <row r="104" spans="1:39">
      <c r="A104" s="119">
        <v>50615</v>
      </c>
      <c r="B104" s="119" t="s">
        <v>1100</v>
      </c>
      <c r="C104" s="119" t="s">
        <v>1102</v>
      </c>
      <c r="D104" s="198">
        <v>45.497380999999997</v>
      </c>
      <c r="E104" s="120" t="s">
        <v>763</v>
      </c>
      <c r="F104" s="199">
        <v>-73.577888999999999</v>
      </c>
      <c r="G104" s="120" t="s">
        <v>764</v>
      </c>
      <c r="H104" s="275">
        <v>15</v>
      </c>
      <c r="I104" s="120">
        <v>255</v>
      </c>
      <c r="J104" s="120">
        <v>4</v>
      </c>
      <c r="K104" s="204" t="s">
        <v>265</v>
      </c>
      <c r="L104" s="204" t="s">
        <v>265</v>
      </c>
      <c r="M104" s="121">
        <v>0</v>
      </c>
      <c r="N104" s="121">
        <v>0</v>
      </c>
      <c r="O104" s="121">
        <v>0</v>
      </c>
      <c r="P104" s="121">
        <v>0</v>
      </c>
      <c r="Q104" s="66" t="s">
        <v>1082</v>
      </c>
      <c r="R104" s="120" t="s">
        <v>768</v>
      </c>
      <c r="S104" s="120">
        <v>0</v>
      </c>
      <c r="U104" s="200">
        <v>7</v>
      </c>
      <c r="V104" s="204">
        <v>3050</v>
      </c>
      <c r="W104" s="204">
        <v>21050</v>
      </c>
      <c r="X104" s="204">
        <v>20000</v>
      </c>
      <c r="Y104" s="204">
        <v>20000</v>
      </c>
      <c r="Z104" s="204">
        <v>20000</v>
      </c>
      <c r="AA104" s="204">
        <v>20000</v>
      </c>
      <c r="AB104" s="204">
        <v>-128</v>
      </c>
      <c r="AC104" s="201" t="str">
        <f>IF(ISBLANK(A104),"",VLOOKUP(A104,'eNB Info'!A:G,7,0)&amp;(A104*256+(VLOOKUP(C104,PCI!B:D,3,0))))</f>
        <v>30272012957512</v>
      </c>
      <c r="AF104" s="120" t="s">
        <v>1083</v>
      </c>
      <c r="AI104" s="120" t="s">
        <v>845</v>
      </c>
      <c r="AM104" s="8" t="s">
        <v>777</v>
      </c>
    </row>
    <row r="105" spans="1:39">
      <c r="A105" s="119">
        <v>50615</v>
      </c>
      <c r="B105" s="119" t="s">
        <v>1100</v>
      </c>
      <c r="C105" s="119" t="s">
        <v>1103</v>
      </c>
      <c r="D105" s="198">
        <v>45.498066999999999</v>
      </c>
      <c r="E105" s="120" t="s">
        <v>763</v>
      </c>
      <c r="F105" s="199">
        <v>-73.577652999999998</v>
      </c>
      <c r="G105" s="120" t="s">
        <v>764</v>
      </c>
      <c r="H105" s="275">
        <v>15</v>
      </c>
      <c r="I105" s="120">
        <v>115</v>
      </c>
      <c r="J105" s="120">
        <v>4.5</v>
      </c>
      <c r="K105" s="204" t="s">
        <v>265</v>
      </c>
      <c r="L105" s="204" t="s">
        <v>265</v>
      </c>
      <c r="M105" s="121">
        <v>0</v>
      </c>
      <c r="N105" s="121">
        <v>0</v>
      </c>
      <c r="O105" s="121">
        <v>0</v>
      </c>
      <c r="P105" s="121">
        <v>0</v>
      </c>
      <c r="Q105" s="66" t="s">
        <v>1082</v>
      </c>
      <c r="R105" s="120" t="s">
        <v>768</v>
      </c>
      <c r="S105" s="120">
        <v>0</v>
      </c>
      <c r="U105" s="200">
        <v>7</v>
      </c>
      <c r="V105" s="204">
        <v>3050</v>
      </c>
      <c r="W105" s="204">
        <v>21050</v>
      </c>
      <c r="X105" s="204">
        <v>20000</v>
      </c>
      <c r="Y105" s="204">
        <v>20000</v>
      </c>
      <c r="Z105" s="204">
        <v>20000</v>
      </c>
      <c r="AA105" s="204">
        <v>20000</v>
      </c>
      <c r="AB105" s="204">
        <v>-128</v>
      </c>
      <c r="AC105" s="201" t="str">
        <f>IF(ISBLANK(A105),"",VLOOKUP(A105,'eNB Info'!A:G,7,0)&amp;(A105*256+(VLOOKUP(C105,PCI!B:D,3,0))))</f>
        <v>30272012957513</v>
      </c>
      <c r="AF105" s="120" t="s">
        <v>1083</v>
      </c>
      <c r="AI105" s="120" t="s">
        <v>845</v>
      </c>
      <c r="AM105" s="8" t="s">
        <v>777</v>
      </c>
    </row>
    <row r="106" spans="1:39">
      <c r="A106" s="119">
        <v>50615</v>
      </c>
      <c r="B106" s="119" t="s">
        <v>1100</v>
      </c>
      <c r="C106" s="119" t="s">
        <v>1104</v>
      </c>
      <c r="D106" s="198">
        <v>45.498066999999999</v>
      </c>
      <c r="E106" s="120" t="s">
        <v>763</v>
      </c>
      <c r="F106" s="199">
        <v>-73.577652999999998</v>
      </c>
      <c r="G106" s="120" t="s">
        <v>764</v>
      </c>
      <c r="H106" s="275">
        <v>15</v>
      </c>
      <c r="I106" s="120">
        <v>320</v>
      </c>
      <c r="J106" s="120">
        <v>4.5</v>
      </c>
      <c r="K106" s="204" t="s">
        <v>265</v>
      </c>
      <c r="L106" s="204" t="s">
        <v>265</v>
      </c>
      <c r="M106" s="121">
        <v>0</v>
      </c>
      <c r="N106" s="121">
        <v>0</v>
      </c>
      <c r="O106" s="121">
        <v>0</v>
      </c>
      <c r="P106" s="121">
        <v>0</v>
      </c>
      <c r="Q106" s="66" t="s">
        <v>1082</v>
      </c>
      <c r="R106" s="120" t="s">
        <v>768</v>
      </c>
      <c r="S106" s="120">
        <v>0</v>
      </c>
      <c r="U106" s="200">
        <v>7</v>
      </c>
      <c r="V106" s="204">
        <v>3050</v>
      </c>
      <c r="W106" s="204">
        <v>21050</v>
      </c>
      <c r="X106" s="204">
        <v>20000</v>
      </c>
      <c r="Y106" s="204">
        <v>20000</v>
      </c>
      <c r="Z106" s="204">
        <v>20000</v>
      </c>
      <c r="AA106" s="204">
        <v>20000</v>
      </c>
      <c r="AB106" s="204">
        <v>-128</v>
      </c>
      <c r="AC106" s="201" t="str">
        <f>IF(ISBLANK(A106),"",VLOOKUP(A106,'eNB Info'!A:G,7,0)&amp;(A106*256+(VLOOKUP(C106,PCI!B:D,3,0))))</f>
        <v>30272012957514</v>
      </c>
      <c r="AF106" s="120" t="s">
        <v>1083</v>
      </c>
      <c r="AI106" s="120" t="s">
        <v>845</v>
      </c>
      <c r="AM106" s="8" t="s">
        <v>977</v>
      </c>
    </row>
    <row r="107" spans="1:39">
      <c r="A107" s="119">
        <v>50615</v>
      </c>
      <c r="B107" s="119" t="s">
        <v>1100</v>
      </c>
      <c r="C107" s="119" t="s">
        <v>1105</v>
      </c>
      <c r="D107" s="198">
        <v>45.498066999999999</v>
      </c>
      <c r="E107" s="120" t="s">
        <v>763</v>
      </c>
      <c r="F107" s="199">
        <v>-73.577652999999998</v>
      </c>
      <c r="G107" s="120" t="s">
        <v>764</v>
      </c>
      <c r="H107" s="275">
        <v>15</v>
      </c>
      <c r="I107" s="120">
        <v>55</v>
      </c>
      <c r="J107" s="120">
        <v>4.5</v>
      </c>
      <c r="K107" s="204" t="s">
        <v>265</v>
      </c>
      <c r="L107" s="204" t="s">
        <v>265</v>
      </c>
      <c r="M107" s="121">
        <v>0</v>
      </c>
      <c r="N107" s="121">
        <v>0</v>
      </c>
      <c r="O107" s="121">
        <v>0</v>
      </c>
      <c r="P107" s="121">
        <v>0</v>
      </c>
      <c r="Q107" s="66" t="s">
        <v>1079</v>
      </c>
      <c r="R107" s="120" t="s">
        <v>768</v>
      </c>
      <c r="S107" s="120">
        <v>0</v>
      </c>
      <c r="U107" s="200">
        <v>2</v>
      </c>
      <c r="V107" s="204">
        <v>1075</v>
      </c>
      <c r="W107" s="204">
        <v>19075</v>
      </c>
      <c r="X107" s="204">
        <v>15000</v>
      </c>
      <c r="Y107" s="204">
        <v>15000</v>
      </c>
      <c r="Z107" s="204">
        <v>10000</v>
      </c>
      <c r="AA107" s="204">
        <v>10000</v>
      </c>
      <c r="AB107" s="204">
        <v>-120</v>
      </c>
      <c r="AC107" s="201" t="str">
        <f>IF(ISBLANK(A107),"",VLOOKUP(A107,'eNB Info'!A:G,7,0)&amp;(A107*256+(VLOOKUP(C107,PCI!B:D,3,0))))</f>
        <v>30272012957461</v>
      </c>
      <c r="AF107" s="120" t="s">
        <v>1080</v>
      </c>
      <c r="AI107" s="120" t="s">
        <v>798</v>
      </c>
      <c r="AJ107" s="276" t="s">
        <v>782</v>
      </c>
      <c r="AM107" s="8" t="s">
        <v>801</v>
      </c>
    </row>
    <row r="108" spans="1:39">
      <c r="A108" s="119">
        <v>51153</v>
      </c>
      <c r="B108" s="119" t="s">
        <v>1113</v>
      </c>
      <c r="C108" s="119" t="s">
        <v>1114</v>
      </c>
      <c r="D108" s="198">
        <v>45.496735999999999</v>
      </c>
      <c r="E108" s="120" t="s">
        <v>763</v>
      </c>
      <c r="F108" s="199">
        <v>-73.572428000000002</v>
      </c>
      <c r="G108" s="120" t="s">
        <v>764</v>
      </c>
      <c r="H108" s="275">
        <v>15</v>
      </c>
      <c r="I108" s="120">
        <v>130</v>
      </c>
      <c r="J108" s="120">
        <v>5</v>
      </c>
      <c r="K108" s="204" t="s">
        <v>265</v>
      </c>
      <c r="L108" s="204" t="s">
        <v>265</v>
      </c>
      <c r="M108" s="121">
        <v>0</v>
      </c>
      <c r="N108" s="121">
        <v>0</v>
      </c>
      <c r="O108" s="121">
        <v>0</v>
      </c>
      <c r="P108" s="121">
        <v>0</v>
      </c>
      <c r="Q108" s="66" t="s">
        <v>1082</v>
      </c>
      <c r="R108" s="120" t="s">
        <v>768</v>
      </c>
      <c r="S108" s="120">
        <v>0</v>
      </c>
      <c r="U108" s="200">
        <v>7</v>
      </c>
      <c r="V108" s="204">
        <v>3050</v>
      </c>
      <c r="W108" s="204">
        <v>21050</v>
      </c>
      <c r="X108" s="204">
        <v>20000</v>
      </c>
      <c r="Y108" s="204">
        <v>20000</v>
      </c>
      <c r="Z108" s="204">
        <v>20000</v>
      </c>
      <c r="AA108" s="204">
        <v>20000</v>
      </c>
      <c r="AB108" s="204">
        <v>-128</v>
      </c>
      <c r="AC108" s="201" t="str">
        <f>IF(ISBLANK(A108),"",VLOOKUP(A108,'eNB Info'!A:G,7,0)&amp;(A108*256+(VLOOKUP(C108,PCI!B:D,3,0))))</f>
        <v>30272013095240</v>
      </c>
      <c r="AF108" s="120" t="s">
        <v>1083</v>
      </c>
      <c r="AI108" s="120" t="s">
        <v>845</v>
      </c>
      <c r="AM108" s="8" t="s">
        <v>777</v>
      </c>
    </row>
    <row r="109" spans="1:39">
      <c r="A109" s="119">
        <v>51153</v>
      </c>
      <c r="B109" s="119" t="s">
        <v>1113</v>
      </c>
      <c r="C109" s="119" t="s">
        <v>1115</v>
      </c>
      <c r="D109" s="198">
        <v>45.496735999999999</v>
      </c>
      <c r="E109" s="120" t="s">
        <v>763</v>
      </c>
      <c r="F109" s="199">
        <v>-73.572428000000002</v>
      </c>
      <c r="G109" s="120" t="s">
        <v>764</v>
      </c>
      <c r="H109" s="275">
        <v>15</v>
      </c>
      <c r="I109" s="120">
        <v>45</v>
      </c>
      <c r="J109" s="120">
        <v>5</v>
      </c>
      <c r="K109" s="204" t="s">
        <v>265</v>
      </c>
      <c r="L109" s="204" t="s">
        <v>265</v>
      </c>
      <c r="M109" s="121">
        <v>0</v>
      </c>
      <c r="N109" s="121">
        <v>0</v>
      </c>
      <c r="O109" s="121">
        <v>0</v>
      </c>
      <c r="P109" s="121">
        <v>0</v>
      </c>
      <c r="Q109" s="66" t="s">
        <v>1116</v>
      </c>
      <c r="R109" s="120" t="s">
        <v>768</v>
      </c>
      <c r="S109" s="120">
        <v>0</v>
      </c>
      <c r="U109" s="200">
        <v>2</v>
      </c>
      <c r="V109" s="204">
        <v>1075</v>
      </c>
      <c r="W109" s="204">
        <v>19075</v>
      </c>
      <c r="X109" s="204">
        <v>15000</v>
      </c>
      <c r="Y109" s="204">
        <v>15000</v>
      </c>
      <c r="Z109" s="204">
        <v>10000</v>
      </c>
      <c r="AA109" s="204">
        <v>10000</v>
      </c>
      <c r="AB109" s="204">
        <v>-120</v>
      </c>
      <c r="AC109" s="201" t="str">
        <f>IF(ISBLANK(A109),"",VLOOKUP(A109,'eNB Info'!A:G,7,0)&amp;(A109*256+(VLOOKUP(C109,PCI!B:D,3,0))))</f>
        <v>30272013095190</v>
      </c>
      <c r="AF109" s="120" t="s">
        <v>1080</v>
      </c>
      <c r="AI109" s="120" t="s">
        <v>798</v>
      </c>
      <c r="AJ109" s="276" t="s">
        <v>782</v>
      </c>
      <c r="AM109" s="8" t="s">
        <v>803</v>
      </c>
    </row>
    <row r="110" spans="1:39">
      <c r="A110" s="119">
        <v>51153</v>
      </c>
      <c r="B110" s="119" t="s">
        <v>1113</v>
      </c>
      <c r="C110" s="119" t="s">
        <v>1117</v>
      </c>
      <c r="D110" s="198">
        <v>45.496735999999999</v>
      </c>
      <c r="E110" s="120" t="s">
        <v>763</v>
      </c>
      <c r="F110" s="199">
        <v>-73.572428000000002</v>
      </c>
      <c r="G110" s="120" t="s">
        <v>764</v>
      </c>
      <c r="H110" s="275">
        <v>15</v>
      </c>
      <c r="I110" s="120">
        <v>205</v>
      </c>
      <c r="J110" s="120">
        <v>5</v>
      </c>
      <c r="K110" s="204" t="s">
        <v>265</v>
      </c>
      <c r="L110" s="204" t="s">
        <v>265</v>
      </c>
      <c r="M110" s="121">
        <v>0</v>
      </c>
      <c r="N110" s="121">
        <v>0</v>
      </c>
      <c r="O110" s="121">
        <v>0</v>
      </c>
      <c r="P110" s="121">
        <v>0</v>
      </c>
      <c r="Q110" s="66" t="s">
        <v>1116</v>
      </c>
      <c r="R110" s="120" t="s">
        <v>768</v>
      </c>
      <c r="S110" s="120">
        <v>0</v>
      </c>
      <c r="U110" s="200">
        <v>2</v>
      </c>
      <c r="V110" s="204">
        <v>1075</v>
      </c>
      <c r="W110" s="204">
        <v>19075</v>
      </c>
      <c r="X110" s="204">
        <v>15000</v>
      </c>
      <c r="Y110" s="204">
        <v>15000</v>
      </c>
      <c r="Z110" s="204">
        <v>10000</v>
      </c>
      <c r="AA110" s="204">
        <v>10000</v>
      </c>
      <c r="AB110" s="204">
        <v>-120</v>
      </c>
      <c r="AC110" s="201" t="str">
        <f>IF(ISBLANK(A110),"",VLOOKUP(A110,'eNB Info'!A:G,7,0)&amp;(A110*256+(VLOOKUP(C110,PCI!B:D,3,0))))</f>
        <v>30272013095191</v>
      </c>
      <c r="AF110" s="120" t="s">
        <v>1080</v>
      </c>
      <c r="AI110" s="120" t="s">
        <v>798</v>
      </c>
      <c r="AJ110" s="276" t="s">
        <v>782</v>
      </c>
      <c r="AM110" s="8" t="s">
        <v>805</v>
      </c>
    </row>
    <row r="111" spans="1:39">
      <c r="A111" s="119">
        <v>51153</v>
      </c>
      <c r="B111" s="119" t="s">
        <v>1113</v>
      </c>
      <c r="C111" s="119" t="s">
        <v>1118</v>
      </c>
      <c r="D111" s="198">
        <v>45.498736000000001</v>
      </c>
      <c r="E111" s="120" t="s">
        <v>763</v>
      </c>
      <c r="F111" s="199">
        <v>-73.570532999999998</v>
      </c>
      <c r="G111" s="120" t="s">
        <v>764</v>
      </c>
      <c r="H111" s="275">
        <v>15</v>
      </c>
      <c r="I111" s="120">
        <v>90</v>
      </c>
      <c r="J111" s="120">
        <v>5</v>
      </c>
      <c r="K111" s="204" t="s">
        <v>265</v>
      </c>
      <c r="L111" s="204" t="s">
        <v>265</v>
      </c>
      <c r="M111" s="121">
        <v>0</v>
      </c>
      <c r="N111" s="121">
        <v>0</v>
      </c>
      <c r="O111" s="121">
        <v>0</v>
      </c>
      <c r="P111" s="121">
        <v>0</v>
      </c>
      <c r="Q111" s="66" t="s">
        <v>1082</v>
      </c>
      <c r="R111" s="120" t="s">
        <v>768</v>
      </c>
      <c r="S111" s="120">
        <v>0</v>
      </c>
      <c r="U111" s="200">
        <v>7</v>
      </c>
      <c r="V111" s="204">
        <v>3050</v>
      </c>
      <c r="W111" s="204">
        <v>21050</v>
      </c>
      <c r="X111" s="204">
        <v>20000</v>
      </c>
      <c r="Y111" s="204">
        <v>20000</v>
      </c>
      <c r="Z111" s="204">
        <v>20000</v>
      </c>
      <c r="AA111" s="204">
        <v>20000</v>
      </c>
      <c r="AB111" s="204">
        <v>-128</v>
      </c>
      <c r="AC111" s="201" t="str">
        <f>IF(ISBLANK(A111),"",VLOOKUP(A111,'eNB Info'!A:G,7,0)&amp;(A111*256+(VLOOKUP(C111,PCI!B:D,3,0))))</f>
        <v>30272013095239</v>
      </c>
      <c r="AF111" s="120" t="s">
        <v>1083</v>
      </c>
      <c r="AI111" s="120" t="s">
        <v>845</v>
      </c>
      <c r="AM111" s="8" t="s">
        <v>974</v>
      </c>
    </row>
    <row r="112" spans="1:39">
      <c r="A112" s="119">
        <v>51153</v>
      </c>
      <c r="B112" s="119" t="s">
        <v>1113</v>
      </c>
      <c r="C112" s="119" t="s">
        <v>1119</v>
      </c>
      <c r="D112" s="198">
        <v>45.498736000000001</v>
      </c>
      <c r="E112" s="120" t="s">
        <v>763</v>
      </c>
      <c r="F112" s="199">
        <v>-73.570532999999998</v>
      </c>
      <c r="G112" s="120" t="s">
        <v>764</v>
      </c>
      <c r="H112" s="275">
        <v>15</v>
      </c>
      <c r="I112" s="120">
        <v>195</v>
      </c>
      <c r="J112" s="120">
        <v>5</v>
      </c>
      <c r="K112" s="204" t="s">
        <v>265</v>
      </c>
      <c r="L112" s="204" t="s">
        <v>265</v>
      </c>
      <c r="M112" s="121">
        <v>0</v>
      </c>
      <c r="N112" s="121">
        <v>0</v>
      </c>
      <c r="O112" s="121">
        <v>0</v>
      </c>
      <c r="P112" s="121">
        <v>0</v>
      </c>
      <c r="Q112" s="66" t="s">
        <v>1116</v>
      </c>
      <c r="R112" s="120" t="s">
        <v>768</v>
      </c>
      <c r="S112" s="120">
        <v>0</v>
      </c>
      <c r="U112" s="200">
        <v>2</v>
      </c>
      <c r="V112" s="204">
        <v>1075</v>
      </c>
      <c r="W112" s="204">
        <v>19075</v>
      </c>
      <c r="X112" s="204">
        <v>15000</v>
      </c>
      <c r="Y112" s="204">
        <v>15000</v>
      </c>
      <c r="Z112" s="204">
        <v>10000</v>
      </c>
      <c r="AA112" s="204">
        <v>10000</v>
      </c>
      <c r="AB112" s="204">
        <v>-120</v>
      </c>
      <c r="AC112" s="201" t="str">
        <f>IF(ISBLANK(A112),"",VLOOKUP(A112,'eNB Info'!A:G,7,0)&amp;(A112*256+(VLOOKUP(C112,PCI!B:D,3,0))))</f>
        <v>30272013095192</v>
      </c>
      <c r="AF112" s="120" t="s">
        <v>1080</v>
      </c>
      <c r="AI112" s="120" t="s">
        <v>798</v>
      </c>
      <c r="AJ112" s="276" t="s">
        <v>782</v>
      </c>
      <c r="AM112" s="8" t="s">
        <v>803</v>
      </c>
    </row>
    <row r="113" spans="1:39">
      <c r="A113" s="119">
        <v>51153</v>
      </c>
      <c r="B113" s="119" t="s">
        <v>1113</v>
      </c>
      <c r="C113" s="119" t="s">
        <v>1120</v>
      </c>
      <c r="D113" s="198">
        <v>45.498736000000001</v>
      </c>
      <c r="E113" s="120" t="s">
        <v>763</v>
      </c>
      <c r="F113" s="199">
        <v>-73.570532999999998</v>
      </c>
      <c r="G113" s="120" t="s">
        <v>764</v>
      </c>
      <c r="H113" s="275">
        <v>15</v>
      </c>
      <c r="I113" s="120">
        <v>345</v>
      </c>
      <c r="J113" s="120">
        <v>5</v>
      </c>
      <c r="K113" s="204" t="s">
        <v>265</v>
      </c>
      <c r="L113" s="204" t="s">
        <v>265</v>
      </c>
      <c r="M113" s="121">
        <v>0</v>
      </c>
      <c r="N113" s="121">
        <v>0</v>
      </c>
      <c r="O113" s="121">
        <v>0</v>
      </c>
      <c r="P113" s="121">
        <v>0</v>
      </c>
      <c r="Q113" s="66" t="s">
        <v>1116</v>
      </c>
      <c r="R113" s="120" t="s">
        <v>768</v>
      </c>
      <c r="S113" s="120">
        <v>0</v>
      </c>
      <c r="U113" s="200">
        <v>2</v>
      </c>
      <c r="V113" s="204">
        <v>1075</v>
      </c>
      <c r="W113" s="204">
        <v>19075</v>
      </c>
      <c r="X113" s="204">
        <v>15000</v>
      </c>
      <c r="Y113" s="204">
        <v>15000</v>
      </c>
      <c r="Z113" s="204">
        <v>10000</v>
      </c>
      <c r="AA113" s="204">
        <v>10000</v>
      </c>
      <c r="AB113" s="204">
        <v>-120</v>
      </c>
      <c r="AC113" s="201" t="str">
        <f>IF(ISBLANK(A113),"",VLOOKUP(A113,'eNB Info'!A:G,7,0)&amp;(A113*256+(VLOOKUP(C113,PCI!B:D,3,0))))</f>
        <v>30272013095193</v>
      </c>
      <c r="AF113" s="120" t="s">
        <v>1080</v>
      </c>
      <c r="AI113" s="120" t="s">
        <v>798</v>
      </c>
      <c r="AJ113" s="276" t="s">
        <v>782</v>
      </c>
      <c r="AM113" s="8" t="s">
        <v>805</v>
      </c>
    </row>
    <row r="114" spans="1:39">
      <c r="A114" s="119">
        <v>51153</v>
      </c>
      <c r="B114" s="119" t="s">
        <v>1113</v>
      </c>
      <c r="C114" s="119" t="s">
        <v>1121</v>
      </c>
      <c r="D114" s="198">
        <v>45.495967</v>
      </c>
      <c r="E114" s="120" t="s">
        <v>763</v>
      </c>
      <c r="F114" s="199">
        <v>-73.570750000000004</v>
      </c>
      <c r="G114" s="120" t="s">
        <v>764</v>
      </c>
      <c r="H114" s="275">
        <v>15</v>
      </c>
      <c r="I114" s="120">
        <v>40</v>
      </c>
      <c r="J114" s="120">
        <v>5</v>
      </c>
      <c r="K114" s="204" t="s">
        <v>265</v>
      </c>
      <c r="L114" s="204" t="s">
        <v>265</v>
      </c>
      <c r="M114" s="121">
        <v>0</v>
      </c>
      <c r="N114" s="121">
        <v>0</v>
      </c>
      <c r="O114" s="121">
        <v>0</v>
      </c>
      <c r="P114" s="121">
        <v>0</v>
      </c>
      <c r="Q114" s="66" t="s">
        <v>1082</v>
      </c>
      <c r="R114" s="120" t="s">
        <v>768</v>
      </c>
      <c r="S114" s="120">
        <v>0</v>
      </c>
      <c r="U114" s="200">
        <v>7</v>
      </c>
      <c r="V114" s="204">
        <v>3050</v>
      </c>
      <c r="W114" s="204">
        <v>21050</v>
      </c>
      <c r="X114" s="204">
        <v>20000</v>
      </c>
      <c r="Y114" s="204">
        <v>20000</v>
      </c>
      <c r="Z114" s="204">
        <v>20000</v>
      </c>
      <c r="AA114" s="204">
        <v>20000</v>
      </c>
      <c r="AB114" s="204">
        <v>-128</v>
      </c>
      <c r="AC114" s="201" t="str">
        <f>IF(ISBLANK(A114),"",VLOOKUP(A114,'eNB Info'!A:G,7,0)&amp;(A114*256+(VLOOKUP(C114,PCI!B:D,3,0))))</f>
        <v>30272013095241</v>
      </c>
      <c r="AF114" s="120" t="s">
        <v>1083</v>
      </c>
      <c r="AI114" s="120" t="s">
        <v>845</v>
      </c>
      <c r="AM114" s="8" t="s">
        <v>974</v>
      </c>
    </row>
    <row r="115" spans="1:39">
      <c r="A115" s="119">
        <v>51153</v>
      </c>
      <c r="B115" s="119" t="s">
        <v>1113</v>
      </c>
      <c r="C115" s="119" t="s">
        <v>1122</v>
      </c>
      <c r="D115" s="198">
        <v>45.495967</v>
      </c>
      <c r="E115" s="120" t="s">
        <v>763</v>
      </c>
      <c r="F115" s="199">
        <v>-73.570750000000004</v>
      </c>
      <c r="G115" s="120" t="s">
        <v>764</v>
      </c>
      <c r="H115" s="275">
        <v>15</v>
      </c>
      <c r="I115" s="120">
        <v>150</v>
      </c>
      <c r="J115" s="120">
        <v>5</v>
      </c>
      <c r="K115" s="204" t="s">
        <v>265</v>
      </c>
      <c r="L115" s="204" t="s">
        <v>265</v>
      </c>
      <c r="M115" s="121">
        <v>0</v>
      </c>
      <c r="N115" s="121">
        <v>0</v>
      </c>
      <c r="O115" s="121">
        <v>0</v>
      </c>
      <c r="P115" s="121">
        <v>0</v>
      </c>
      <c r="Q115" s="66" t="s">
        <v>1116</v>
      </c>
      <c r="R115" s="120" t="s">
        <v>768</v>
      </c>
      <c r="S115" s="120">
        <v>0</v>
      </c>
      <c r="U115" s="200">
        <v>2</v>
      </c>
      <c r="V115" s="204">
        <v>1075</v>
      </c>
      <c r="W115" s="204">
        <v>19075</v>
      </c>
      <c r="X115" s="204">
        <v>15000</v>
      </c>
      <c r="Y115" s="204">
        <v>15000</v>
      </c>
      <c r="Z115" s="204">
        <v>10000</v>
      </c>
      <c r="AA115" s="204">
        <v>10000</v>
      </c>
      <c r="AB115" s="204">
        <v>-120</v>
      </c>
      <c r="AC115" s="201" t="str">
        <f>IF(ISBLANK(A115),"",VLOOKUP(A115,'eNB Info'!A:G,7,0)&amp;(A115*256+(VLOOKUP(C115,PCI!B:D,3,0))))</f>
        <v>30272013095194</v>
      </c>
      <c r="AF115" s="120" t="s">
        <v>1080</v>
      </c>
      <c r="AI115" s="120" t="s">
        <v>798</v>
      </c>
      <c r="AJ115" s="276" t="s">
        <v>782</v>
      </c>
      <c r="AM115" s="8" t="s">
        <v>803</v>
      </c>
    </row>
    <row r="116" spans="1:39">
      <c r="A116" s="119">
        <v>51153</v>
      </c>
      <c r="B116" s="119" t="s">
        <v>1113</v>
      </c>
      <c r="C116" s="119" t="s">
        <v>1123</v>
      </c>
      <c r="D116" s="198">
        <v>45.495967</v>
      </c>
      <c r="E116" s="120" t="s">
        <v>763</v>
      </c>
      <c r="F116" s="199">
        <v>-73.570750000000004</v>
      </c>
      <c r="G116" s="120" t="s">
        <v>764</v>
      </c>
      <c r="H116" s="275">
        <v>15</v>
      </c>
      <c r="I116" s="120">
        <v>285</v>
      </c>
      <c r="J116" s="120">
        <v>5</v>
      </c>
      <c r="K116" s="204" t="s">
        <v>265</v>
      </c>
      <c r="L116" s="204" t="s">
        <v>265</v>
      </c>
      <c r="M116" s="121">
        <v>0</v>
      </c>
      <c r="N116" s="121">
        <v>0</v>
      </c>
      <c r="O116" s="121">
        <v>0</v>
      </c>
      <c r="P116" s="121">
        <v>0</v>
      </c>
      <c r="Q116" s="66" t="s">
        <v>1116</v>
      </c>
      <c r="R116" s="120" t="s">
        <v>768</v>
      </c>
      <c r="S116" s="120">
        <v>0</v>
      </c>
      <c r="U116" s="200">
        <v>2</v>
      </c>
      <c r="V116" s="204">
        <v>1075</v>
      </c>
      <c r="W116" s="204">
        <v>19075</v>
      </c>
      <c r="X116" s="204">
        <v>15000</v>
      </c>
      <c r="Y116" s="204">
        <v>15000</v>
      </c>
      <c r="Z116" s="204">
        <v>10000</v>
      </c>
      <c r="AA116" s="204">
        <v>10000</v>
      </c>
      <c r="AB116" s="204">
        <v>-120</v>
      </c>
      <c r="AC116" s="201" t="str">
        <f>IF(ISBLANK(A116),"",VLOOKUP(A116,'eNB Info'!A:G,7,0)&amp;(A116*256+(VLOOKUP(C116,PCI!B:D,3,0))))</f>
        <v>30272013095195</v>
      </c>
      <c r="AF116" s="120" t="s">
        <v>1080</v>
      </c>
      <c r="AI116" s="120" t="s">
        <v>798</v>
      </c>
      <c r="AJ116" s="276" t="s">
        <v>782</v>
      </c>
      <c r="AM116" s="8" t="s">
        <v>805</v>
      </c>
    </row>
    <row r="117" spans="1:39">
      <c r="A117" s="119">
        <v>67403</v>
      </c>
      <c r="B117" s="119" t="s">
        <v>1136</v>
      </c>
      <c r="C117" s="119" t="s">
        <v>1137</v>
      </c>
      <c r="D117" s="198">
        <v>45.496699999999997</v>
      </c>
      <c r="E117" s="120" t="s">
        <v>763</v>
      </c>
      <c r="F117" s="199">
        <v>-73.574399999999997</v>
      </c>
      <c r="G117" s="120" t="s">
        <v>764</v>
      </c>
      <c r="H117" s="275">
        <v>15</v>
      </c>
      <c r="I117" s="120">
        <v>35</v>
      </c>
      <c r="J117" s="120">
        <v>14.3</v>
      </c>
      <c r="K117" s="204" t="s">
        <v>265</v>
      </c>
      <c r="L117" s="204" t="s">
        <v>265</v>
      </c>
      <c r="M117" s="121">
        <v>0</v>
      </c>
      <c r="N117" s="121">
        <v>0</v>
      </c>
      <c r="O117" s="121">
        <v>0</v>
      </c>
      <c r="P117" s="121">
        <v>0</v>
      </c>
      <c r="Q117" s="66" t="s">
        <v>1138</v>
      </c>
      <c r="R117" s="120" t="s">
        <v>768</v>
      </c>
      <c r="S117" s="120">
        <v>40</v>
      </c>
      <c r="T117" s="120">
        <v>100</v>
      </c>
      <c r="U117" s="200">
        <v>7</v>
      </c>
      <c r="V117" s="204">
        <v>3050</v>
      </c>
      <c r="W117" s="204">
        <v>21050</v>
      </c>
      <c r="X117" s="204">
        <v>20000</v>
      </c>
      <c r="Y117" s="204">
        <v>20000</v>
      </c>
      <c r="Z117" s="204">
        <v>160000</v>
      </c>
      <c r="AA117" s="204">
        <v>160000</v>
      </c>
      <c r="AB117" s="204">
        <v>-128</v>
      </c>
      <c r="AC117" s="201" t="str">
        <f>IF(ISBLANK(A117),"",VLOOKUP(A117,'eNB Info'!A:G,7,0)&amp;(A117*256+(VLOOKUP(C117,PCI!B:D,3,0))))</f>
        <v>30272017255239</v>
      </c>
      <c r="AF117" s="120" t="s">
        <v>1139</v>
      </c>
      <c r="AI117" s="120" t="s">
        <v>845</v>
      </c>
      <c r="AM117" s="8" t="s">
        <v>974</v>
      </c>
    </row>
    <row r="118" spans="1:39">
      <c r="A118" s="119">
        <v>67403</v>
      </c>
      <c r="B118" s="119" t="s">
        <v>1136</v>
      </c>
      <c r="C118" s="119" t="s">
        <v>1140</v>
      </c>
      <c r="D118" s="198">
        <v>45.496699999999997</v>
      </c>
      <c r="E118" s="120" t="s">
        <v>763</v>
      </c>
      <c r="F118" s="199">
        <v>-73.5745</v>
      </c>
      <c r="G118" s="120" t="s">
        <v>764</v>
      </c>
      <c r="H118" s="275">
        <v>15</v>
      </c>
      <c r="I118" s="120">
        <v>135</v>
      </c>
      <c r="J118" s="120">
        <v>14.3</v>
      </c>
      <c r="K118" s="204" t="s">
        <v>265</v>
      </c>
      <c r="L118" s="204" t="s">
        <v>265</v>
      </c>
      <c r="M118" s="121">
        <v>0</v>
      </c>
      <c r="N118" s="121">
        <v>0</v>
      </c>
      <c r="O118" s="121">
        <v>0</v>
      </c>
      <c r="P118" s="121">
        <v>0</v>
      </c>
      <c r="Q118" s="66" t="s">
        <v>1141</v>
      </c>
      <c r="R118" s="120" t="s">
        <v>768</v>
      </c>
      <c r="S118" s="120">
        <v>60</v>
      </c>
      <c r="T118" s="120">
        <v>110</v>
      </c>
      <c r="U118" s="200">
        <v>7</v>
      </c>
      <c r="V118" s="204">
        <v>3050</v>
      </c>
      <c r="W118" s="204">
        <v>21050</v>
      </c>
      <c r="X118" s="204">
        <v>20000</v>
      </c>
      <c r="Y118" s="204">
        <v>20000</v>
      </c>
      <c r="Z118" s="204">
        <v>160000</v>
      </c>
      <c r="AA118" s="204">
        <v>160000</v>
      </c>
      <c r="AB118" s="204">
        <v>-128</v>
      </c>
      <c r="AC118" s="201" t="str">
        <f>IF(ISBLANK(A118),"",VLOOKUP(A118,'eNB Info'!A:G,7,0)&amp;(A118*256+(VLOOKUP(C118,PCI!B:D,3,0))))</f>
        <v>30272017255240</v>
      </c>
      <c r="AF118" s="120" t="s">
        <v>1139</v>
      </c>
      <c r="AI118" s="120" t="s">
        <v>845</v>
      </c>
      <c r="AM118" s="8" t="s">
        <v>777</v>
      </c>
    </row>
    <row r="119" spans="1:39">
      <c r="A119" s="119">
        <v>67403</v>
      </c>
      <c r="B119" s="119" t="s">
        <v>1136</v>
      </c>
      <c r="C119" s="119" t="s">
        <v>1142</v>
      </c>
      <c r="D119" s="198">
        <v>45.4968</v>
      </c>
      <c r="E119" s="120" t="s">
        <v>763</v>
      </c>
      <c r="F119" s="199">
        <v>-73.574700000000007</v>
      </c>
      <c r="G119" s="120" t="s">
        <v>764</v>
      </c>
      <c r="H119" s="275">
        <v>15</v>
      </c>
      <c r="I119" s="120">
        <v>270</v>
      </c>
      <c r="J119" s="120">
        <v>14.3</v>
      </c>
      <c r="K119" s="204" t="s">
        <v>265</v>
      </c>
      <c r="L119" s="204" t="s">
        <v>265</v>
      </c>
      <c r="M119" s="121">
        <v>0</v>
      </c>
      <c r="N119" s="121">
        <v>0</v>
      </c>
      <c r="O119" s="121">
        <v>0</v>
      </c>
      <c r="P119" s="121">
        <v>0</v>
      </c>
      <c r="Q119" s="66" t="s">
        <v>1138</v>
      </c>
      <c r="R119" s="120" t="s">
        <v>768</v>
      </c>
      <c r="S119" s="120">
        <v>60</v>
      </c>
      <c r="T119" s="120">
        <v>100</v>
      </c>
      <c r="U119" s="200">
        <v>7</v>
      </c>
      <c r="V119" s="204">
        <v>3050</v>
      </c>
      <c r="W119" s="204">
        <v>21050</v>
      </c>
      <c r="X119" s="204">
        <v>20000</v>
      </c>
      <c r="Y119" s="204">
        <v>20000</v>
      </c>
      <c r="Z119" s="204">
        <v>80000</v>
      </c>
      <c r="AA119" s="204">
        <v>80000</v>
      </c>
      <c r="AB119" s="204">
        <v>-128</v>
      </c>
      <c r="AC119" s="201" t="str">
        <f>IF(ISBLANK(A119),"",VLOOKUP(A119,'eNB Info'!A:G,7,0)&amp;(A119*256+(VLOOKUP(C119,PCI!B:D,3,0))))</f>
        <v>30272017255241</v>
      </c>
      <c r="AF119" s="120" t="s">
        <v>1139</v>
      </c>
      <c r="AI119" s="120" t="s">
        <v>845</v>
      </c>
      <c r="AM119" s="8" t="s">
        <v>977</v>
      </c>
    </row>
    <row r="120" spans="1:39">
      <c r="A120" s="119">
        <v>67403</v>
      </c>
      <c r="B120" s="119" t="s">
        <v>1136</v>
      </c>
      <c r="C120" s="119" t="s">
        <v>1143</v>
      </c>
      <c r="D120" s="198">
        <v>45.496738999999998</v>
      </c>
      <c r="E120" s="120" t="s">
        <v>763</v>
      </c>
      <c r="F120" s="199">
        <v>-73.574427999999997</v>
      </c>
      <c r="G120" s="120" t="s">
        <v>764</v>
      </c>
      <c r="H120" s="275">
        <v>15</v>
      </c>
      <c r="I120" s="120">
        <v>35</v>
      </c>
      <c r="J120" s="120">
        <v>14.3</v>
      </c>
      <c r="K120" s="204" t="s">
        <v>265</v>
      </c>
      <c r="L120" s="204" t="s">
        <v>265</v>
      </c>
      <c r="M120" s="121">
        <v>0</v>
      </c>
      <c r="N120" s="121">
        <v>0</v>
      </c>
      <c r="O120" s="121">
        <v>0</v>
      </c>
      <c r="P120" s="121">
        <v>0</v>
      </c>
      <c r="Q120" s="66" t="s">
        <v>1144</v>
      </c>
      <c r="R120" s="120" t="s">
        <v>768</v>
      </c>
      <c r="S120" s="120">
        <v>0</v>
      </c>
      <c r="T120" s="120">
        <v>100</v>
      </c>
      <c r="U120" s="200">
        <v>2</v>
      </c>
      <c r="V120" s="204">
        <v>1075</v>
      </c>
      <c r="W120" s="204">
        <v>19075</v>
      </c>
      <c r="X120" s="204">
        <v>15000</v>
      </c>
      <c r="Y120" s="204">
        <v>15000</v>
      </c>
      <c r="Z120" s="204">
        <v>80000</v>
      </c>
      <c r="AA120" s="204">
        <v>80000</v>
      </c>
      <c r="AB120" s="204">
        <v>-120</v>
      </c>
      <c r="AC120" s="201" t="str">
        <f>IF(ISBLANK(A120),"",VLOOKUP(A120,'eNB Info'!A:G,7,0)&amp;(A120*256+(VLOOKUP(C120,PCI!B:D,3,0))))</f>
        <v>30272017255189</v>
      </c>
      <c r="AF120" s="120" t="s">
        <v>800</v>
      </c>
      <c r="AI120" s="120" t="s">
        <v>798</v>
      </c>
      <c r="AJ120" s="276" t="s">
        <v>782</v>
      </c>
      <c r="AM120" s="8" t="s">
        <v>801</v>
      </c>
    </row>
    <row r="121" spans="1:39">
      <c r="A121" s="119">
        <v>67403</v>
      </c>
      <c r="B121" s="119" t="s">
        <v>1136</v>
      </c>
      <c r="C121" s="119" t="s">
        <v>1145</v>
      </c>
      <c r="D121" s="198">
        <v>45.496702999999997</v>
      </c>
      <c r="E121" s="120" t="s">
        <v>763</v>
      </c>
      <c r="F121" s="199">
        <v>-73.574494000000001</v>
      </c>
      <c r="G121" s="120" t="s">
        <v>764</v>
      </c>
      <c r="H121" s="275">
        <v>15</v>
      </c>
      <c r="I121" s="120">
        <v>135</v>
      </c>
      <c r="J121" s="120">
        <v>14.3</v>
      </c>
      <c r="K121" s="204" t="s">
        <v>265</v>
      </c>
      <c r="L121" s="204" t="s">
        <v>265</v>
      </c>
      <c r="M121" s="121">
        <v>0</v>
      </c>
      <c r="N121" s="121">
        <v>0</v>
      </c>
      <c r="O121" s="121">
        <v>0</v>
      </c>
      <c r="P121" s="121">
        <v>0</v>
      </c>
      <c r="Q121" s="66" t="s">
        <v>1146</v>
      </c>
      <c r="R121" s="120" t="s">
        <v>768</v>
      </c>
      <c r="S121" s="120">
        <v>0</v>
      </c>
      <c r="T121" s="120">
        <v>110</v>
      </c>
      <c r="U121" s="200">
        <v>2</v>
      </c>
      <c r="V121" s="204">
        <v>1075</v>
      </c>
      <c r="W121" s="204">
        <v>19075</v>
      </c>
      <c r="X121" s="204">
        <v>15000</v>
      </c>
      <c r="Y121" s="204">
        <v>15000</v>
      </c>
      <c r="Z121" s="204">
        <v>80000</v>
      </c>
      <c r="AA121" s="204">
        <v>80000</v>
      </c>
      <c r="AB121" s="204">
        <v>-120</v>
      </c>
      <c r="AC121" s="201" t="str">
        <f>IF(ISBLANK(A121),"",VLOOKUP(A121,'eNB Info'!A:G,7,0)&amp;(A121*256+(VLOOKUP(C121,PCI!B:D,3,0))))</f>
        <v>30272017255190</v>
      </c>
      <c r="AF121" s="120" t="s">
        <v>800</v>
      </c>
      <c r="AI121" s="120" t="s">
        <v>798</v>
      </c>
      <c r="AJ121" s="276" t="s">
        <v>782</v>
      </c>
      <c r="AM121" s="8" t="s">
        <v>803</v>
      </c>
    </row>
    <row r="122" spans="1:39">
      <c r="A122" s="119">
        <v>67403</v>
      </c>
      <c r="B122" s="119" t="s">
        <v>1136</v>
      </c>
      <c r="C122" s="119" t="s">
        <v>1147</v>
      </c>
      <c r="D122" s="198">
        <v>45.496738999999998</v>
      </c>
      <c r="E122" s="120" t="s">
        <v>763</v>
      </c>
      <c r="F122" s="199">
        <v>-73.574427999999997</v>
      </c>
      <c r="G122" s="120" t="s">
        <v>764</v>
      </c>
      <c r="H122" s="275">
        <v>15</v>
      </c>
      <c r="I122" s="120">
        <v>270</v>
      </c>
      <c r="J122" s="120">
        <v>14.3</v>
      </c>
      <c r="K122" s="204" t="s">
        <v>265</v>
      </c>
      <c r="L122" s="204" t="s">
        <v>265</v>
      </c>
      <c r="M122" s="121">
        <v>0</v>
      </c>
      <c r="N122" s="121">
        <v>0</v>
      </c>
      <c r="O122" s="121">
        <v>0</v>
      </c>
      <c r="P122" s="121">
        <v>0</v>
      </c>
      <c r="Q122" s="66" t="s">
        <v>1144</v>
      </c>
      <c r="R122" s="120" t="s">
        <v>768</v>
      </c>
      <c r="S122" s="120">
        <v>0</v>
      </c>
      <c r="T122" s="120">
        <v>100</v>
      </c>
      <c r="U122" s="200">
        <v>2</v>
      </c>
      <c r="V122" s="204">
        <v>1075</v>
      </c>
      <c r="W122" s="204">
        <v>19075</v>
      </c>
      <c r="X122" s="204">
        <v>15000</v>
      </c>
      <c r="Y122" s="204">
        <v>15000</v>
      </c>
      <c r="Z122" s="204">
        <v>80000</v>
      </c>
      <c r="AA122" s="204">
        <v>80000</v>
      </c>
      <c r="AB122" s="204">
        <v>-120</v>
      </c>
      <c r="AC122" s="201" t="str">
        <f>IF(ISBLANK(A122),"",VLOOKUP(A122,'eNB Info'!A:G,7,0)&amp;(A122*256+(VLOOKUP(C122,PCI!B:D,3,0))))</f>
        <v>30272017255191</v>
      </c>
      <c r="AF122" s="120" t="s">
        <v>800</v>
      </c>
      <c r="AI122" s="120" t="s">
        <v>798</v>
      </c>
      <c r="AJ122" s="276" t="s">
        <v>782</v>
      </c>
      <c r="AM122" s="8" t="s">
        <v>805</v>
      </c>
    </row>
    <row r="123" spans="1:39">
      <c r="A123" s="119">
        <v>50277</v>
      </c>
      <c r="B123" s="119" t="s">
        <v>1151</v>
      </c>
      <c r="C123" s="119" t="s">
        <v>1152</v>
      </c>
      <c r="D123" s="198">
        <v>45.496738999999998</v>
      </c>
      <c r="E123" s="120" t="s">
        <v>763</v>
      </c>
      <c r="F123" s="199">
        <v>-73.574427999999997</v>
      </c>
      <c r="G123" s="120" t="s">
        <v>764</v>
      </c>
      <c r="H123" s="120">
        <v>35</v>
      </c>
      <c r="I123" s="120">
        <v>35</v>
      </c>
      <c r="J123" s="120">
        <v>14.3</v>
      </c>
      <c r="K123" s="204" t="s">
        <v>265</v>
      </c>
      <c r="L123" s="204" t="s">
        <v>265</v>
      </c>
      <c r="M123" s="121">
        <v>0</v>
      </c>
      <c r="N123" s="121">
        <v>0</v>
      </c>
      <c r="O123" s="121">
        <v>0</v>
      </c>
      <c r="P123" s="121">
        <v>0</v>
      </c>
      <c r="Q123" s="66" t="s">
        <v>1153</v>
      </c>
      <c r="R123" s="120" t="s">
        <v>768</v>
      </c>
      <c r="S123" s="120">
        <v>0</v>
      </c>
      <c r="T123" s="120">
        <v>80</v>
      </c>
      <c r="U123" s="200">
        <v>5</v>
      </c>
      <c r="V123" s="204">
        <v>2435</v>
      </c>
      <c r="W123" s="204">
        <v>20435</v>
      </c>
      <c r="X123" s="204">
        <v>5000</v>
      </c>
      <c r="Y123" s="204">
        <v>5000</v>
      </c>
      <c r="Z123" s="204">
        <v>24001</v>
      </c>
      <c r="AA123" s="204">
        <v>40000</v>
      </c>
      <c r="AB123" s="204">
        <v>-116</v>
      </c>
      <c r="AC123" s="201" t="str">
        <f>IF(ISBLANK(A123),"",VLOOKUP(A123,'eNB Info'!A:G,7,0)&amp;(A123*256+(VLOOKUP(C123,PCI!B:D,3,0))))</f>
        <v>30272012870963</v>
      </c>
      <c r="AF123" s="120" t="s">
        <v>784</v>
      </c>
      <c r="AI123" s="123" t="s">
        <v>1397</v>
      </c>
      <c r="AJ123" s="279" t="s">
        <v>1398</v>
      </c>
      <c r="AM123" s="8" t="s">
        <v>862</v>
      </c>
    </row>
    <row r="124" spans="1:39">
      <c r="A124" s="119">
        <v>50277</v>
      </c>
      <c r="B124" s="119" t="s">
        <v>1151</v>
      </c>
      <c r="C124" s="119" t="s">
        <v>1154</v>
      </c>
      <c r="D124" s="198">
        <v>45.496702999999997</v>
      </c>
      <c r="E124" s="120" t="s">
        <v>763</v>
      </c>
      <c r="F124" s="199">
        <v>-73.574494000000001</v>
      </c>
      <c r="G124" s="120" t="s">
        <v>764</v>
      </c>
      <c r="H124" s="120">
        <v>35</v>
      </c>
      <c r="I124" s="120">
        <v>135</v>
      </c>
      <c r="J124" s="120">
        <v>12.2</v>
      </c>
      <c r="K124" s="204" t="s">
        <v>265</v>
      </c>
      <c r="L124" s="204" t="s">
        <v>265</v>
      </c>
      <c r="M124" s="121">
        <v>0</v>
      </c>
      <c r="N124" s="121">
        <v>0</v>
      </c>
      <c r="O124" s="121">
        <v>0</v>
      </c>
      <c r="P124" s="121">
        <v>0</v>
      </c>
      <c r="Q124" s="66" t="s">
        <v>1155</v>
      </c>
      <c r="R124" s="120" t="s">
        <v>768</v>
      </c>
      <c r="S124" s="120">
        <v>0</v>
      </c>
      <c r="T124" s="120">
        <v>100</v>
      </c>
      <c r="U124" s="200">
        <v>5</v>
      </c>
      <c r="V124" s="204">
        <v>2435</v>
      </c>
      <c r="W124" s="204">
        <v>20435</v>
      </c>
      <c r="X124" s="204">
        <v>5000</v>
      </c>
      <c r="Y124" s="204">
        <v>5000</v>
      </c>
      <c r="Z124" s="204">
        <v>24001</v>
      </c>
      <c r="AA124" s="204">
        <v>40000</v>
      </c>
      <c r="AB124" s="204">
        <v>-116</v>
      </c>
      <c r="AC124" s="201" t="str">
        <f>IF(ISBLANK(A124),"",VLOOKUP(A124,'eNB Info'!A:G,7,0)&amp;(A124*256+(VLOOKUP(C124,PCI!B:D,3,0))))</f>
        <v>30272012870964</v>
      </c>
      <c r="AF124" s="120" t="s">
        <v>784</v>
      </c>
      <c r="AI124" s="123" t="s">
        <v>1397</v>
      </c>
      <c r="AJ124" s="279" t="s">
        <v>1398</v>
      </c>
      <c r="AM124" s="8" t="s">
        <v>785</v>
      </c>
    </row>
    <row r="125" spans="1:39">
      <c r="A125" s="119">
        <v>50277</v>
      </c>
      <c r="B125" s="119" t="s">
        <v>1151</v>
      </c>
      <c r="C125" s="119" t="s">
        <v>1156</v>
      </c>
      <c r="D125" s="198">
        <v>45.496738999999998</v>
      </c>
      <c r="E125" s="120" t="s">
        <v>763</v>
      </c>
      <c r="F125" s="199">
        <v>-73.574427999999997</v>
      </c>
      <c r="G125" s="120" t="s">
        <v>764</v>
      </c>
      <c r="H125" s="120">
        <v>35</v>
      </c>
      <c r="I125" s="120">
        <v>270</v>
      </c>
      <c r="J125" s="120">
        <v>14.4</v>
      </c>
      <c r="K125" s="204" t="s">
        <v>265</v>
      </c>
      <c r="L125" s="204" t="s">
        <v>265</v>
      </c>
      <c r="M125" s="121">
        <v>0</v>
      </c>
      <c r="N125" s="121">
        <v>0</v>
      </c>
      <c r="O125" s="121">
        <v>0</v>
      </c>
      <c r="P125" s="121">
        <v>0</v>
      </c>
      <c r="Q125" s="66" t="s">
        <v>1155</v>
      </c>
      <c r="R125" s="120" t="s">
        <v>768</v>
      </c>
      <c r="S125" s="120">
        <v>0</v>
      </c>
      <c r="T125" s="120">
        <v>100</v>
      </c>
      <c r="U125" s="200">
        <v>5</v>
      </c>
      <c r="V125" s="204">
        <v>2435</v>
      </c>
      <c r="W125" s="204">
        <v>20435</v>
      </c>
      <c r="X125" s="204">
        <v>5000</v>
      </c>
      <c r="Y125" s="204">
        <v>5000</v>
      </c>
      <c r="Z125" s="204">
        <v>24001</v>
      </c>
      <c r="AA125" s="204">
        <v>40000</v>
      </c>
      <c r="AB125" s="204">
        <v>-116</v>
      </c>
      <c r="AC125" s="201" t="str">
        <f>IF(ISBLANK(A125),"",VLOOKUP(A125,'eNB Info'!A:G,7,0)&amp;(A125*256+(VLOOKUP(C125,PCI!B:D,3,0))))</f>
        <v>30272012870965</v>
      </c>
      <c r="AF125" s="120" t="s">
        <v>784</v>
      </c>
      <c r="AI125" s="123" t="s">
        <v>1397</v>
      </c>
      <c r="AJ125" s="279" t="s">
        <v>1398</v>
      </c>
      <c r="AM125" s="8" t="s">
        <v>865</v>
      </c>
    </row>
    <row r="126" spans="1:39">
      <c r="A126" s="119">
        <v>52062</v>
      </c>
      <c r="B126" s="119" t="s">
        <v>1160</v>
      </c>
      <c r="C126" s="119" t="s">
        <v>1163</v>
      </c>
      <c r="D126" s="198">
        <v>45.543399999999998</v>
      </c>
      <c r="E126" s="120" t="s">
        <v>763</v>
      </c>
      <c r="F126" s="199">
        <v>-73.64</v>
      </c>
      <c r="G126" s="120" t="s">
        <v>764</v>
      </c>
      <c r="H126" s="275">
        <v>15</v>
      </c>
      <c r="I126" s="120">
        <v>10</v>
      </c>
      <c r="J126" s="120">
        <v>26.3</v>
      </c>
      <c r="K126" s="204" t="s">
        <v>265</v>
      </c>
      <c r="L126" s="204" t="s">
        <v>265</v>
      </c>
      <c r="M126" s="121">
        <v>0</v>
      </c>
      <c r="N126" s="121">
        <v>0</v>
      </c>
      <c r="O126" s="121">
        <v>0</v>
      </c>
      <c r="P126" s="121">
        <v>0</v>
      </c>
      <c r="Q126" s="66" t="s">
        <v>766</v>
      </c>
      <c r="R126" s="120" t="s">
        <v>768</v>
      </c>
      <c r="S126" s="120">
        <v>0</v>
      </c>
      <c r="T126" s="120">
        <v>80</v>
      </c>
      <c r="U126" s="200">
        <v>4</v>
      </c>
      <c r="V126" s="204">
        <v>2050</v>
      </c>
      <c r="W126" s="204">
        <v>20050</v>
      </c>
      <c r="X126" s="204">
        <v>20000</v>
      </c>
      <c r="Y126" s="204">
        <v>20000</v>
      </c>
      <c r="Z126" s="204">
        <v>60000</v>
      </c>
      <c r="AA126" s="204">
        <v>60000</v>
      </c>
      <c r="AB126" s="204">
        <v>-128</v>
      </c>
      <c r="AC126" s="201" t="str">
        <f>IF(ISBLANK(A126),"",VLOOKUP(A126,'eNB Info'!A:G,7,0)&amp;(A126*256+(VLOOKUP(C126,PCI!B:D,3,0))))</f>
        <v>30272013327913</v>
      </c>
      <c r="AF126" s="120" t="s">
        <v>767</v>
      </c>
      <c r="AI126" s="120" t="s">
        <v>765</v>
      </c>
      <c r="AM126" s="8" t="s">
        <v>848</v>
      </c>
    </row>
    <row r="127" spans="1:39">
      <c r="A127" s="119">
        <v>52062</v>
      </c>
      <c r="B127" s="119" t="s">
        <v>1160</v>
      </c>
      <c r="C127" s="119" t="s">
        <v>1164</v>
      </c>
      <c r="D127" s="198">
        <v>45.543199999999999</v>
      </c>
      <c r="E127" s="120" t="s">
        <v>763</v>
      </c>
      <c r="F127" s="199">
        <v>-73.639600000000002</v>
      </c>
      <c r="G127" s="120" t="s">
        <v>764</v>
      </c>
      <c r="H127" s="275">
        <v>15</v>
      </c>
      <c r="I127" s="120">
        <v>110</v>
      </c>
      <c r="J127" s="120">
        <v>26.3</v>
      </c>
      <c r="K127" s="204" t="s">
        <v>265</v>
      </c>
      <c r="L127" s="204" t="s">
        <v>265</v>
      </c>
      <c r="M127" s="121">
        <v>0</v>
      </c>
      <c r="N127" s="121">
        <v>0</v>
      </c>
      <c r="O127" s="121">
        <v>0</v>
      </c>
      <c r="P127" s="121">
        <v>0</v>
      </c>
      <c r="Q127" s="66" t="s">
        <v>766</v>
      </c>
      <c r="R127" s="120" t="s">
        <v>768</v>
      </c>
      <c r="S127" s="120">
        <v>0</v>
      </c>
      <c r="T127" s="120">
        <v>80</v>
      </c>
      <c r="U127" s="200">
        <v>4</v>
      </c>
      <c r="V127" s="204">
        <v>2050</v>
      </c>
      <c r="W127" s="204">
        <v>20050</v>
      </c>
      <c r="X127" s="204">
        <v>20000</v>
      </c>
      <c r="Y127" s="204">
        <v>20000</v>
      </c>
      <c r="Z127" s="204">
        <v>60000</v>
      </c>
      <c r="AA127" s="204">
        <v>60000</v>
      </c>
      <c r="AB127" s="204">
        <v>-128</v>
      </c>
      <c r="AC127" s="201" t="str">
        <f>IF(ISBLANK(A127),"",VLOOKUP(A127,'eNB Info'!A:G,7,0)&amp;(A127*256+(VLOOKUP(C127,PCI!B:D,3,0))))</f>
        <v>30272013327914</v>
      </c>
      <c r="AF127" s="120" t="s">
        <v>767</v>
      </c>
      <c r="AI127" s="120" t="s">
        <v>765</v>
      </c>
      <c r="AM127" s="8" t="s">
        <v>769</v>
      </c>
    </row>
    <row r="128" spans="1:39">
      <c r="A128" s="119">
        <v>52062</v>
      </c>
      <c r="B128" s="119" t="s">
        <v>1160</v>
      </c>
      <c r="C128" s="119" t="s">
        <v>1165</v>
      </c>
      <c r="D128" s="198">
        <v>45.543199999999999</v>
      </c>
      <c r="E128" s="120" t="s">
        <v>763</v>
      </c>
      <c r="F128" s="199">
        <v>-73.640100000000004</v>
      </c>
      <c r="G128" s="120" t="s">
        <v>764</v>
      </c>
      <c r="H128" s="275">
        <v>15</v>
      </c>
      <c r="I128" s="120">
        <v>215</v>
      </c>
      <c r="J128" s="120">
        <v>26.7</v>
      </c>
      <c r="K128" s="204" t="s">
        <v>265</v>
      </c>
      <c r="L128" s="204" t="s">
        <v>265</v>
      </c>
      <c r="M128" s="121">
        <v>0</v>
      </c>
      <c r="N128" s="121">
        <v>0</v>
      </c>
      <c r="O128" s="121">
        <v>0</v>
      </c>
      <c r="P128" s="121">
        <v>0</v>
      </c>
      <c r="Q128" s="66" t="s">
        <v>766</v>
      </c>
      <c r="R128" s="120" t="s">
        <v>768</v>
      </c>
      <c r="S128" s="120">
        <v>0</v>
      </c>
      <c r="T128" s="120">
        <v>80</v>
      </c>
      <c r="U128" s="200">
        <v>4</v>
      </c>
      <c r="V128" s="204">
        <v>2050</v>
      </c>
      <c r="W128" s="204">
        <v>20050</v>
      </c>
      <c r="X128" s="204">
        <v>20000</v>
      </c>
      <c r="Y128" s="204">
        <v>20000</v>
      </c>
      <c r="Z128" s="204">
        <v>60000</v>
      </c>
      <c r="AA128" s="204">
        <v>60000</v>
      </c>
      <c r="AB128" s="204">
        <v>-128</v>
      </c>
      <c r="AC128" s="201" t="str">
        <f>IF(ISBLANK(A128),"",VLOOKUP(A128,'eNB Info'!A:G,7,0)&amp;(A128*256+(VLOOKUP(C128,PCI!B:D,3,0))))</f>
        <v>30272013327915</v>
      </c>
      <c r="AF128" s="120" t="s">
        <v>767</v>
      </c>
      <c r="AI128" s="120" t="s">
        <v>765</v>
      </c>
      <c r="AM128" s="8" t="s">
        <v>852</v>
      </c>
    </row>
    <row r="129" spans="1:39">
      <c r="A129" s="119">
        <v>52062</v>
      </c>
      <c r="B129" s="119" t="s">
        <v>1160</v>
      </c>
      <c r="C129" s="119" t="s">
        <v>1166</v>
      </c>
      <c r="D129" s="198">
        <v>45.543399999999998</v>
      </c>
      <c r="E129" s="120" t="s">
        <v>763</v>
      </c>
      <c r="F129" s="199">
        <v>-73.64</v>
      </c>
      <c r="G129" s="120" t="s">
        <v>764</v>
      </c>
      <c r="H129" s="275">
        <v>15</v>
      </c>
      <c r="I129" s="120">
        <v>10</v>
      </c>
      <c r="J129" s="120">
        <v>26.3</v>
      </c>
      <c r="K129" s="204" t="s">
        <v>265</v>
      </c>
      <c r="L129" s="204" t="s">
        <v>265</v>
      </c>
      <c r="M129" s="121">
        <v>0</v>
      </c>
      <c r="N129" s="121">
        <v>0</v>
      </c>
      <c r="O129" s="121">
        <v>0</v>
      </c>
      <c r="P129" s="121">
        <v>0</v>
      </c>
      <c r="Q129" s="66" t="s">
        <v>775</v>
      </c>
      <c r="R129" s="120" t="s">
        <v>768</v>
      </c>
      <c r="S129" s="120">
        <v>0</v>
      </c>
      <c r="T129" s="120">
        <v>80</v>
      </c>
      <c r="U129" s="200">
        <v>7</v>
      </c>
      <c r="V129" s="204">
        <v>3050</v>
      </c>
      <c r="W129" s="204">
        <v>21050</v>
      </c>
      <c r="X129" s="204">
        <v>20000</v>
      </c>
      <c r="Y129" s="204">
        <v>20000</v>
      </c>
      <c r="Z129" s="204">
        <v>60000</v>
      </c>
      <c r="AA129" s="204">
        <v>60000</v>
      </c>
      <c r="AB129" s="204">
        <v>-128</v>
      </c>
      <c r="AC129" s="201" t="str">
        <f>IF(ISBLANK(A129),"",VLOOKUP(A129,'eNB Info'!A:G,7,0)&amp;(A129*256+(VLOOKUP(C129,PCI!B:D,3,0))))</f>
        <v>30272013327943</v>
      </c>
      <c r="AF129" s="120" t="s">
        <v>776</v>
      </c>
      <c r="AI129" s="120" t="s">
        <v>765</v>
      </c>
      <c r="AM129" s="8" t="s">
        <v>974</v>
      </c>
    </row>
    <row r="130" spans="1:39">
      <c r="A130" s="119">
        <v>52062</v>
      </c>
      <c r="B130" s="119" t="s">
        <v>1160</v>
      </c>
      <c r="C130" s="119" t="s">
        <v>1167</v>
      </c>
      <c r="D130" s="198">
        <v>45.543199999999999</v>
      </c>
      <c r="E130" s="120" t="s">
        <v>763</v>
      </c>
      <c r="F130" s="199">
        <v>-73.639600000000002</v>
      </c>
      <c r="G130" s="120" t="s">
        <v>764</v>
      </c>
      <c r="H130" s="275">
        <v>15</v>
      </c>
      <c r="I130" s="120">
        <v>110</v>
      </c>
      <c r="J130" s="120">
        <v>26.3</v>
      </c>
      <c r="K130" s="204" t="s">
        <v>265</v>
      </c>
      <c r="L130" s="204" t="s">
        <v>265</v>
      </c>
      <c r="M130" s="121">
        <v>0</v>
      </c>
      <c r="N130" s="121">
        <v>0</v>
      </c>
      <c r="O130" s="121">
        <v>0</v>
      </c>
      <c r="P130" s="121">
        <v>0</v>
      </c>
      <c r="Q130" s="66" t="s">
        <v>775</v>
      </c>
      <c r="R130" s="120" t="s">
        <v>768</v>
      </c>
      <c r="S130" s="120">
        <v>0</v>
      </c>
      <c r="T130" s="120">
        <v>80</v>
      </c>
      <c r="U130" s="200">
        <v>7</v>
      </c>
      <c r="V130" s="204">
        <v>3050</v>
      </c>
      <c r="W130" s="204">
        <v>21050</v>
      </c>
      <c r="X130" s="204">
        <v>20000</v>
      </c>
      <c r="Y130" s="204">
        <v>20000</v>
      </c>
      <c r="Z130" s="204">
        <v>60000</v>
      </c>
      <c r="AA130" s="204">
        <v>60000</v>
      </c>
      <c r="AB130" s="204">
        <v>-128</v>
      </c>
      <c r="AC130" s="201" t="str">
        <f>IF(ISBLANK(A130),"",VLOOKUP(A130,'eNB Info'!A:G,7,0)&amp;(A130*256+(VLOOKUP(C130,PCI!B:D,3,0))))</f>
        <v>30272013327944</v>
      </c>
      <c r="AF130" s="120" t="s">
        <v>776</v>
      </c>
      <c r="AI130" s="120" t="s">
        <v>765</v>
      </c>
      <c r="AM130" s="8" t="s">
        <v>777</v>
      </c>
    </row>
    <row r="131" spans="1:39">
      <c r="A131" s="119">
        <v>52062</v>
      </c>
      <c r="B131" s="119" t="s">
        <v>1160</v>
      </c>
      <c r="C131" s="119" t="s">
        <v>1168</v>
      </c>
      <c r="D131" s="198">
        <v>45.543199999999999</v>
      </c>
      <c r="E131" s="120" t="s">
        <v>763</v>
      </c>
      <c r="F131" s="199">
        <v>-73.640100000000004</v>
      </c>
      <c r="G131" s="120" t="s">
        <v>764</v>
      </c>
      <c r="H131" s="275">
        <v>15</v>
      </c>
      <c r="I131" s="120">
        <v>215</v>
      </c>
      <c r="J131" s="120">
        <v>26.7</v>
      </c>
      <c r="K131" s="204" t="s">
        <v>265</v>
      </c>
      <c r="L131" s="204" t="s">
        <v>265</v>
      </c>
      <c r="M131" s="121">
        <v>0</v>
      </c>
      <c r="N131" s="121">
        <v>0</v>
      </c>
      <c r="O131" s="121">
        <v>0</v>
      </c>
      <c r="P131" s="121">
        <v>0</v>
      </c>
      <c r="Q131" s="66" t="s">
        <v>775</v>
      </c>
      <c r="R131" s="120" t="s">
        <v>768</v>
      </c>
      <c r="S131" s="120">
        <v>0</v>
      </c>
      <c r="T131" s="120">
        <v>80</v>
      </c>
      <c r="U131" s="200">
        <v>7</v>
      </c>
      <c r="V131" s="204">
        <v>3050</v>
      </c>
      <c r="W131" s="204">
        <v>21050</v>
      </c>
      <c r="X131" s="204">
        <v>20000</v>
      </c>
      <c r="Y131" s="204">
        <v>20000</v>
      </c>
      <c r="Z131" s="204">
        <v>60000</v>
      </c>
      <c r="AA131" s="204">
        <v>60000</v>
      </c>
      <c r="AB131" s="204">
        <v>-128</v>
      </c>
      <c r="AC131" s="201" t="str">
        <f>IF(ISBLANK(A131),"",VLOOKUP(A131,'eNB Info'!A:G,7,0)&amp;(A131*256+(VLOOKUP(C131,PCI!B:D,3,0))))</f>
        <v>30272013327945</v>
      </c>
      <c r="AF131" s="120" t="s">
        <v>776</v>
      </c>
      <c r="AI131" s="120" t="s">
        <v>765</v>
      </c>
      <c r="AM131" s="8" t="s">
        <v>977</v>
      </c>
    </row>
    <row r="132" spans="1:39">
      <c r="A132" s="119">
        <v>50278</v>
      </c>
      <c r="B132" s="119" t="s">
        <v>1169</v>
      </c>
      <c r="C132" s="119" t="s">
        <v>1170</v>
      </c>
      <c r="D132" s="198">
        <v>45.543393999999999</v>
      </c>
      <c r="E132" s="120" t="s">
        <v>763</v>
      </c>
      <c r="F132" s="199">
        <v>-73.640006</v>
      </c>
      <c r="G132" s="120" t="s">
        <v>764</v>
      </c>
      <c r="H132" s="275">
        <v>35</v>
      </c>
      <c r="I132" s="120">
        <v>10</v>
      </c>
      <c r="J132" s="120">
        <v>26.3</v>
      </c>
      <c r="K132" s="204" t="s">
        <v>265</v>
      </c>
      <c r="L132" s="204" t="s">
        <v>265</v>
      </c>
      <c r="M132" s="121">
        <v>0</v>
      </c>
      <c r="N132" s="121">
        <v>0</v>
      </c>
      <c r="O132" s="121">
        <v>0</v>
      </c>
      <c r="P132" s="121">
        <v>0</v>
      </c>
      <c r="Q132" s="66" t="s">
        <v>1171</v>
      </c>
      <c r="R132" s="120" t="s">
        <v>768</v>
      </c>
      <c r="S132" s="120">
        <v>0</v>
      </c>
      <c r="T132" s="120">
        <v>120</v>
      </c>
      <c r="U132" s="200">
        <v>5</v>
      </c>
      <c r="V132" s="204">
        <v>2435</v>
      </c>
      <c r="W132" s="204">
        <v>20435</v>
      </c>
      <c r="X132" s="204">
        <v>5000</v>
      </c>
      <c r="Y132" s="204">
        <v>5000</v>
      </c>
      <c r="Z132" s="275">
        <v>26201</v>
      </c>
      <c r="AA132" s="275">
        <v>40000</v>
      </c>
      <c r="AB132" s="204">
        <v>-116</v>
      </c>
      <c r="AC132" s="201" t="str">
        <f>IF(ISBLANK(A132),"",VLOOKUP(A132,'eNB Info'!A:G,7,0)&amp;(A132*256+(VLOOKUP(C132,PCI!B:D,3,0))))</f>
        <v>30272012871219</v>
      </c>
      <c r="AF132" s="120" t="s">
        <v>784</v>
      </c>
      <c r="AI132" s="123" t="s">
        <v>1397</v>
      </c>
      <c r="AJ132" s="279" t="s">
        <v>1398</v>
      </c>
      <c r="AM132" s="8" t="s">
        <v>862</v>
      </c>
    </row>
    <row r="133" spans="1:39">
      <c r="A133" s="119">
        <v>50278</v>
      </c>
      <c r="B133" s="119" t="s">
        <v>1169</v>
      </c>
      <c r="C133" s="119" t="s">
        <v>1172</v>
      </c>
      <c r="D133" s="198">
        <v>45.543202999999998</v>
      </c>
      <c r="E133" s="120" t="s">
        <v>763</v>
      </c>
      <c r="F133" s="199">
        <v>-73.639557999999994</v>
      </c>
      <c r="G133" s="120" t="s">
        <v>764</v>
      </c>
      <c r="H133" s="275">
        <v>35</v>
      </c>
      <c r="I133" s="120">
        <v>110</v>
      </c>
      <c r="J133" s="120">
        <v>26.3</v>
      </c>
      <c r="K133" s="204" t="s">
        <v>265</v>
      </c>
      <c r="L133" s="204" t="s">
        <v>265</v>
      </c>
      <c r="M133" s="121">
        <v>0</v>
      </c>
      <c r="N133" s="121">
        <v>0</v>
      </c>
      <c r="O133" s="121">
        <v>0</v>
      </c>
      <c r="P133" s="121">
        <v>0</v>
      </c>
      <c r="Q133" s="66" t="s">
        <v>1173</v>
      </c>
      <c r="R133" s="120" t="s">
        <v>768</v>
      </c>
      <c r="S133" s="120">
        <v>0</v>
      </c>
      <c r="T133" s="120">
        <v>80</v>
      </c>
      <c r="U133" s="200">
        <v>5</v>
      </c>
      <c r="V133" s="204">
        <v>2435</v>
      </c>
      <c r="W133" s="204">
        <v>20435</v>
      </c>
      <c r="X133" s="204">
        <v>5000</v>
      </c>
      <c r="Y133" s="204">
        <v>5000</v>
      </c>
      <c r="Z133" s="275">
        <v>25801</v>
      </c>
      <c r="AA133" s="275">
        <v>40000</v>
      </c>
      <c r="AB133" s="204">
        <v>-116</v>
      </c>
      <c r="AC133" s="201" t="str">
        <f>IF(ISBLANK(A133),"",VLOOKUP(A133,'eNB Info'!A:G,7,0)&amp;(A133*256+(VLOOKUP(C133,PCI!B:D,3,0))))</f>
        <v>30272012871220</v>
      </c>
      <c r="AF133" s="120" t="s">
        <v>784</v>
      </c>
      <c r="AI133" s="123" t="s">
        <v>1397</v>
      </c>
      <c r="AJ133" s="279" t="s">
        <v>1398</v>
      </c>
      <c r="AM133" s="8" t="s">
        <v>785</v>
      </c>
    </row>
    <row r="134" spans="1:39">
      <c r="A134" s="119">
        <v>50278</v>
      </c>
      <c r="B134" s="119" t="s">
        <v>1169</v>
      </c>
      <c r="C134" s="119" t="s">
        <v>1174</v>
      </c>
      <c r="D134" s="198">
        <v>45.543194</v>
      </c>
      <c r="E134" s="120" t="s">
        <v>763</v>
      </c>
      <c r="F134" s="199">
        <v>-73.640100000000004</v>
      </c>
      <c r="G134" s="120" t="s">
        <v>764</v>
      </c>
      <c r="H134" s="275">
        <v>35</v>
      </c>
      <c r="I134" s="120">
        <v>215</v>
      </c>
      <c r="J134" s="120">
        <v>26.7</v>
      </c>
      <c r="K134" s="204" t="s">
        <v>265</v>
      </c>
      <c r="L134" s="204" t="s">
        <v>265</v>
      </c>
      <c r="M134" s="121">
        <v>0</v>
      </c>
      <c r="N134" s="121">
        <v>0</v>
      </c>
      <c r="O134" s="121">
        <v>0</v>
      </c>
      <c r="P134" s="121">
        <v>0</v>
      </c>
      <c r="Q134" s="66" t="s">
        <v>1171</v>
      </c>
      <c r="R134" s="120" t="s">
        <v>768</v>
      </c>
      <c r="S134" s="120">
        <v>0</v>
      </c>
      <c r="T134" s="120">
        <v>120</v>
      </c>
      <c r="U134" s="200">
        <v>5</v>
      </c>
      <c r="V134" s="204">
        <v>2435</v>
      </c>
      <c r="W134" s="204">
        <v>20435</v>
      </c>
      <c r="X134" s="204">
        <v>5000</v>
      </c>
      <c r="Y134" s="204">
        <v>5000</v>
      </c>
      <c r="Z134" s="275">
        <v>26201</v>
      </c>
      <c r="AA134" s="275">
        <v>40000</v>
      </c>
      <c r="AB134" s="204">
        <v>-116</v>
      </c>
      <c r="AC134" s="201" t="str">
        <f>IF(ISBLANK(A134),"",VLOOKUP(A134,'eNB Info'!A:G,7,0)&amp;(A134*256+(VLOOKUP(C134,PCI!B:D,3,0))))</f>
        <v>30272012871221</v>
      </c>
      <c r="AF134" s="120" t="s">
        <v>784</v>
      </c>
      <c r="AI134" s="123" t="s">
        <v>1397</v>
      </c>
      <c r="AJ134" s="279" t="s">
        <v>1398</v>
      </c>
      <c r="AM134" s="8" t="s">
        <v>865</v>
      </c>
    </row>
    <row r="135" spans="1:39">
      <c r="A135" s="119">
        <v>50231</v>
      </c>
      <c r="B135" s="119" t="s">
        <v>1176</v>
      </c>
      <c r="C135" s="119" t="s">
        <v>1181</v>
      </c>
      <c r="D135" s="198">
        <v>45.289419000000002</v>
      </c>
      <c r="E135" s="120" t="s">
        <v>763</v>
      </c>
      <c r="F135" s="199">
        <v>-72.636339000000007</v>
      </c>
      <c r="G135" s="120" t="s">
        <v>764</v>
      </c>
      <c r="H135" s="275">
        <v>15</v>
      </c>
      <c r="I135" s="120">
        <v>55</v>
      </c>
      <c r="J135" s="120">
        <v>68</v>
      </c>
      <c r="K135" s="204" t="s">
        <v>265</v>
      </c>
      <c r="L135" s="204" t="s">
        <v>265</v>
      </c>
      <c r="M135" s="121">
        <v>0</v>
      </c>
      <c r="N135" s="121">
        <v>0</v>
      </c>
      <c r="O135" s="121">
        <v>0</v>
      </c>
      <c r="P135" s="121">
        <v>0</v>
      </c>
      <c r="Q135" s="66" t="s">
        <v>1182</v>
      </c>
      <c r="R135" s="120" t="s">
        <v>768</v>
      </c>
      <c r="S135" s="120">
        <v>0</v>
      </c>
      <c r="T135" s="120">
        <v>30</v>
      </c>
      <c r="U135" s="200">
        <v>7</v>
      </c>
      <c r="V135" s="204">
        <v>3050</v>
      </c>
      <c r="W135" s="204">
        <v>21050</v>
      </c>
      <c r="X135" s="204">
        <v>20000</v>
      </c>
      <c r="Y135" s="204">
        <v>20000</v>
      </c>
      <c r="Z135" s="204">
        <v>160000</v>
      </c>
      <c r="AA135" s="204">
        <v>160000</v>
      </c>
      <c r="AB135" s="204">
        <v>-128</v>
      </c>
      <c r="AC135" s="201" t="str">
        <f>IF(ISBLANK(A135),"",VLOOKUP(A135,'eNB Info'!A:G,7,0)&amp;(A135*256+(VLOOKUP(C135,PCI!B:D,3,0))))</f>
        <v>30272012859207</v>
      </c>
      <c r="AF135" s="120" t="s">
        <v>1139</v>
      </c>
      <c r="AI135" s="120" t="s">
        <v>845</v>
      </c>
      <c r="AM135" s="8" t="s">
        <v>974</v>
      </c>
    </row>
    <row r="136" spans="1:39">
      <c r="A136" s="119">
        <v>50231</v>
      </c>
      <c r="B136" s="119" t="s">
        <v>1176</v>
      </c>
      <c r="C136" s="119" t="s">
        <v>1183</v>
      </c>
      <c r="D136" s="198">
        <v>45.289419000000002</v>
      </c>
      <c r="E136" s="120" t="s">
        <v>763</v>
      </c>
      <c r="F136" s="199">
        <v>-72.636339000000007</v>
      </c>
      <c r="G136" s="120" t="s">
        <v>764</v>
      </c>
      <c r="H136" s="275">
        <v>15</v>
      </c>
      <c r="I136" s="120">
        <v>180</v>
      </c>
      <c r="J136" s="120">
        <v>68</v>
      </c>
      <c r="K136" s="204" t="s">
        <v>265</v>
      </c>
      <c r="L136" s="204" t="s">
        <v>265</v>
      </c>
      <c r="M136" s="121">
        <v>0</v>
      </c>
      <c r="N136" s="121">
        <v>0</v>
      </c>
      <c r="O136" s="121">
        <v>0</v>
      </c>
      <c r="P136" s="121">
        <v>0</v>
      </c>
      <c r="Q136" s="66" t="s">
        <v>1184</v>
      </c>
      <c r="R136" s="120" t="s">
        <v>768</v>
      </c>
      <c r="S136" s="120">
        <v>0</v>
      </c>
      <c r="T136" s="120">
        <v>60</v>
      </c>
      <c r="U136" s="200">
        <v>7</v>
      </c>
      <c r="V136" s="204">
        <v>3050</v>
      </c>
      <c r="W136" s="204">
        <v>21050</v>
      </c>
      <c r="X136" s="204">
        <v>20000</v>
      </c>
      <c r="Y136" s="204">
        <v>20000</v>
      </c>
      <c r="Z136" s="204">
        <v>160000</v>
      </c>
      <c r="AA136" s="204">
        <v>160000</v>
      </c>
      <c r="AB136" s="204">
        <v>-128</v>
      </c>
      <c r="AC136" s="201" t="str">
        <f>IF(ISBLANK(A136),"",VLOOKUP(A136,'eNB Info'!A:G,7,0)&amp;(A136*256+(VLOOKUP(C136,PCI!B:D,3,0))))</f>
        <v>30272012859208</v>
      </c>
      <c r="AF136" s="120" t="s">
        <v>1139</v>
      </c>
      <c r="AI136" s="120" t="s">
        <v>845</v>
      </c>
      <c r="AM136" s="8" t="s">
        <v>777</v>
      </c>
    </row>
    <row r="137" spans="1:39">
      <c r="A137" s="119">
        <v>50231</v>
      </c>
      <c r="B137" s="119" t="s">
        <v>1176</v>
      </c>
      <c r="C137" s="119" t="s">
        <v>1185</v>
      </c>
      <c r="D137" s="198">
        <v>45.289419000000002</v>
      </c>
      <c r="E137" s="120" t="s">
        <v>763</v>
      </c>
      <c r="F137" s="199">
        <v>-72.636339000000007</v>
      </c>
      <c r="G137" s="120" t="s">
        <v>764</v>
      </c>
      <c r="H137" s="275">
        <v>15</v>
      </c>
      <c r="I137" s="120">
        <v>320</v>
      </c>
      <c r="J137" s="120">
        <v>68</v>
      </c>
      <c r="K137" s="204" t="s">
        <v>265</v>
      </c>
      <c r="L137" s="204" t="s">
        <v>265</v>
      </c>
      <c r="M137" s="121">
        <v>0</v>
      </c>
      <c r="N137" s="121">
        <v>0</v>
      </c>
      <c r="O137" s="121">
        <v>0</v>
      </c>
      <c r="P137" s="121">
        <v>0</v>
      </c>
      <c r="Q137" s="66" t="s">
        <v>1182</v>
      </c>
      <c r="R137" s="120" t="s">
        <v>768</v>
      </c>
      <c r="S137" s="120">
        <v>0</v>
      </c>
      <c r="T137" s="120">
        <v>30</v>
      </c>
      <c r="U137" s="200">
        <v>7</v>
      </c>
      <c r="V137" s="204">
        <v>3050</v>
      </c>
      <c r="W137" s="204">
        <v>21050</v>
      </c>
      <c r="X137" s="204">
        <v>20000</v>
      </c>
      <c r="Y137" s="204">
        <v>20000</v>
      </c>
      <c r="Z137" s="204">
        <v>160000</v>
      </c>
      <c r="AA137" s="204">
        <v>160000</v>
      </c>
      <c r="AB137" s="204">
        <v>-128</v>
      </c>
      <c r="AC137" s="201" t="str">
        <f>IF(ISBLANK(A137),"",VLOOKUP(A137,'eNB Info'!A:G,7,0)&amp;(A137*256+(VLOOKUP(C137,PCI!B:D,3,0))))</f>
        <v>30272012859209</v>
      </c>
      <c r="AF137" s="120" t="s">
        <v>1139</v>
      </c>
      <c r="AI137" s="120" t="s">
        <v>845</v>
      </c>
      <c r="AM137" s="8" t="s">
        <v>977</v>
      </c>
    </row>
    <row r="138" spans="1:39">
      <c r="A138" s="119">
        <v>50231</v>
      </c>
      <c r="B138" s="119" t="s">
        <v>1176</v>
      </c>
      <c r="C138" s="119" t="s">
        <v>1186</v>
      </c>
      <c r="D138" s="198">
        <v>45.289419000000002</v>
      </c>
      <c r="E138" s="120" t="s">
        <v>763</v>
      </c>
      <c r="F138" s="199">
        <v>-72.636339000000007</v>
      </c>
      <c r="G138" s="120" t="s">
        <v>764</v>
      </c>
      <c r="H138" s="275">
        <v>15</v>
      </c>
      <c r="I138" s="120">
        <v>250</v>
      </c>
      <c r="J138" s="120">
        <v>68</v>
      </c>
      <c r="K138" s="204" t="s">
        <v>265</v>
      </c>
      <c r="L138" s="204" t="s">
        <v>265</v>
      </c>
      <c r="M138" s="121">
        <v>0</v>
      </c>
      <c r="N138" s="121">
        <v>0</v>
      </c>
      <c r="O138" s="121">
        <v>0</v>
      </c>
      <c r="P138" s="121">
        <v>0</v>
      </c>
      <c r="Q138" s="66" t="s">
        <v>1187</v>
      </c>
      <c r="R138" s="120" t="s">
        <v>768</v>
      </c>
      <c r="S138" s="120">
        <v>0</v>
      </c>
      <c r="T138" s="120">
        <v>30</v>
      </c>
      <c r="U138" s="200">
        <v>2</v>
      </c>
      <c r="V138" s="204">
        <v>1075</v>
      </c>
      <c r="W138" s="204">
        <v>19075</v>
      </c>
      <c r="X138" s="204">
        <v>15000</v>
      </c>
      <c r="Y138" s="204">
        <v>15000</v>
      </c>
      <c r="Z138" s="204">
        <v>80000</v>
      </c>
      <c r="AA138" s="204">
        <v>80000</v>
      </c>
      <c r="AB138" s="204">
        <v>-120</v>
      </c>
      <c r="AC138" s="201" t="str">
        <f>IF(ISBLANK(A138),"",VLOOKUP(A138,'eNB Info'!A:G,7,0)&amp;(A138*256+(VLOOKUP(C138,PCI!B:D,3,0))))</f>
        <v>30272012859159</v>
      </c>
      <c r="AF138" s="120" t="s">
        <v>800</v>
      </c>
      <c r="AI138" s="120" t="s">
        <v>798</v>
      </c>
      <c r="AJ138" s="276" t="s">
        <v>782</v>
      </c>
      <c r="AM138" s="8" t="s">
        <v>805</v>
      </c>
    </row>
    <row r="139" spans="1:39">
      <c r="A139" s="119">
        <v>50231</v>
      </c>
      <c r="B139" s="119" t="s">
        <v>1176</v>
      </c>
      <c r="C139" s="119" t="s">
        <v>1188</v>
      </c>
      <c r="D139" s="198">
        <v>45.289419000000002</v>
      </c>
      <c r="E139" s="120" t="s">
        <v>763</v>
      </c>
      <c r="F139" s="199">
        <v>-72.636339000000007</v>
      </c>
      <c r="G139" s="120" t="s">
        <v>764</v>
      </c>
      <c r="H139" s="275">
        <v>35</v>
      </c>
      <c r="I139" s="120">
        <v>55</v>
      </c>
      <c r="J139" s="120">
        <v>68</v>
      </c>
      <c r="K139" s="204" t="s">
        <v>265</v>
      </c>
      <c r="L139" s="204" t="s">
        <v>265</v>
      </c>
      <c r="M139" s="121">
        <v>0</v>
      </c>
      <c r="N139" s="121">
        <v>0</v>
      </c>
      <c r="O139" s="121">
        <v>0</v>
      </c>
      <c r="P139" s="121">
        <v>0</v>
      </c>
      <c r="Q139" s="66" t="s">
        <v>808</v>
      </c>
      <c r="R139" s="120" t="s">
        <v>768</v>
      </c>
      <c r="S139" s="120">
        <v>0</v>
      </c>
      <c r="T139" s="120">
        <v>50</v>
      </c>
      <c r="U139" s="200">
        <v>71</v>
      </c>
      <c r="V139" s="204">
        <v>68636</v>
      </c>
      <c r="W139" s="204">
        <v>133172</v>
      </c>
      <c r="X139" s="204">
        <v>10000</v>
      </c>
      <c r="Y139" s="204">
        <v>10000</v>
      </c>
      <c r="Z139" s="204">
        <v>80000</v>
      </c>
      <c r="AA139" s="204">
        <v>80000</v>
      </c>
      <c r="AB139" s="204">
        <v>-124</v>
      </c>
      <c r="AC139" s="201" t="str">
        <f>IF(ISBLANK(A139),"",VLOOKUP(A139,'eNB Info'!A:G,7,0)&amp;(A139*256+(VLOOKUP(C139,PCI!B:D,3,0))))</f>
        <v>30272012859197</v>
      </c>
      <c r="AF139" s="120" t="s">
        <v>809</v>
      </c>
      <c r="AI139" s="120" t="s">
        <v>765</v>
      </c>
      <c r="AM139" s="8" t="s">
        <v>810</v>
      </c>
    </row>
    <row r="140" spans="1:39">
      <c r="A140" s="119">
        <v>50231</v>
      </c>
      <c r="B140" s="119" t="s">
        <v>1176</v>
      </c>
      <c r="C140" s="119" t="s">
        <v>1189</v>
      </c>
      <c r="D140" s="198">
        <v>45.289419000000002</v>
      </c>
      <c r="E140" s="120" t="s">
        <v>763</v>
      </c>
      <c r="F140" s="199">
        <v>-72.636339000000007</v>
      </c>
      <c r="G140" s="120" t="s">
        <v>764</v>
      </c>
      <c r="H140" s="275">
        <v>35</v>
      </c>
      <c r="I140" s="120">
        <v>180</v>
      </c>
      <c r="J140" s="120">
        <v>68</v>
      </c>
      <c r="K140" s="204" t="s">
        <v>265</v>
      </c>
      <c r="L140" s="204" t="s">
        <v>265</v>
      </c>
      <c r="M140" s="121">
        <v>0</v>
      </c>
      <c r="N140" s="121">
        <v>0</v>
      </c>
      <c r="O140" s="121">
        <v>0</v>
      </c>
      <c r="P140" s="121">
        <v>0</v>
      </c>
      <c r="Q140" s="66" t="s">
        <v>1190</v>
      </c>
      <c r="R140" s="120" t="s">
        <v>768</v>
      </c>
      <c r="S140" s="120">
        <v>0</v>
      </c>
      <c r="T140" s="120">
        <v>40</v>
      </c>
      <c r="U140" s="200">
        <v>71</v>
      </c>
      <c r="V140" s="204">
        <v>68636</v>
      </c>
      <c r="W140" s="204">
        <v>133172</v>
      </c>
      <c r="X140" s="204">
        <v>10000</v>
      </c>
      <c r="Y140" s="204">
        <v>10000</v>
      </c>
      <c r="Z140" s="204">
        <v>80000</v>
      </c>
      <c r="AA140" s="204">
        <v>80000</v>
      </c>
      <c r="AB140" s="204">
        <v>-124</v>
      </c>
      <c r="AC140" s="201" t="str">
        <f>IF(ISBLANK(A140),"",VLOOKUP(A140,'eNB Info'!A:G,7,0)&amp;(A140*256+(VLOOKUP(C140,PCI!B:D,3,0))))</f>
        <v>30272012859198</v>
      </c>
      <c r="AF140" s="120" t="s">
        <v>809</v>
      </c>
      <c r="AI140" s="120" t="s">
        <v>781</v>
      </c>
      <c r="AJ140" s="276" t="s">
        <v>807</v>
      </c>
      <c r="AM140" s="8" t="s">
        <v>814</v>
      </c>
    </row>
    <row r="141" spans="1:39">
      <c r="A141" s="119">
        <v>50231</v>
      </c>
      <c r="B141" s="119" t="s">
        <v>1176</v>
      </c>
      <c r="C141" s="119" t="s">
        <v>1191</v>
      </c>
      <c r="D141" s="198">
        <v>45.289419000000002</v>
      </c>
      <c r="E141" s="120" t="s">
        <v>763</v>
      </c>
      <c r="F141" s="199">
        <v>-72.636339000000007</v>
      </c>
      <c r="G141" s="120" t="s">
        <v>764</v>
      </c>
      <c r="H141" s="275">
        <v>35</v>
      </c>
      <c r="I141" s="120">
        <v>320</v>
      </c>
      <c r="J141" s="120">
        <v>68</v>
      </c>
      <c r="K141" s="204" t="s">
        <v>265</v>
      </c>
      <c r="L141" s="204" t="s">
        <v>265</v>
      </c>
      <c r="M141" s="121">
        <v>0</v>
      </c>
      <c r="N141" s="121">
        <v>0</v>
      </c>
      <c r="O141" s="121">
        <v>0</v>
      </c>
      <c r="P141" s="121">
        <v>0</v>
      </c>
      <c r="Q141" s="66" t="s">
        <v>808</v>
      </c>
      <c r="R141" s="120" t="s">
        <v>768</v>
      </c>
      <c r="S141" s="120">
        <v>0</v>
      </c>
      <c r="T141" s="120">
        <v>50</v>
      </c>
      <c r="U141" s="200">
        <v>71</v>
      </c>
      <c r="V141" s="204">
        <v>68636</v>
      </c>
      <c r="W141" s="204">
        <v>133172</v>
      </c>
      <c r="X141" s="204">
        <v>10000</v>
      </c>
      <c r="Y141" s="204">
        <v>10000</v>
      </c>
      <c r="Z141" s="204">
        <v>80000</v>
      </c>
      <c r="AA141" s="204">
        <v>80000</v>
      </c>
      <c r="AB141" s="204">
        <v>-124</v>
      </c>
      <c r="AC141" s="201" t="str">
        <f>IF(ISBLANK(A141),"",VLOOKUP(A141,'eNB Info'!A:G,7,0)&amp;(A141*256+(VLOOKUP(C141,PCI!B:D,3,0))))</f>
        <v>30272012859199</v>
      </c>
      <c r="AF141" s="120" t="s">
        <v>809</v>
      </c>
      <c r="AI141" s="120" t="s">
        <v>781</v>
      </c>
      <c r="AJ141" s="276" t="s">
        <v>807</v>
      </c>
      <c r="AM141" s="8" t="s">
        <v>816</v>
      </c>
    </row>
    <row r="142" spans="1:39">
      <c r="A142" s="119">
        <v>50938</v>
      </c>
      <c r="B142" s="119" t="s">
        <v>1207</v>
      </c>
      <c r="C142" s="119" t="s">
        <v>1214</v>
      </c>
      <c r="D142" s="198">
        <v>45.289419000000002</v>
      </c>
      <c r="E142" s="120" t="s">
        <v>763</v>
      </c>
      <c r="F142" s="199">
        <v>-72.636339000000007</v>
      </c>
      <c r="G142" s="120" t="s">
        <v>764</v>
      </c>
      <c r="H142" s="275">
        <v>15</v>
      </c>
      <c r="I142" s="120">
        <v>55</v>
      </c>
      <c r="J142" s="120">
        <v>68</v>
      </c>
      <c r="K142" s="204" t="s">
        <v>265</v>
      </c>
      <c r="L142" s="204" t="s">
        <v>265</v>
      </c>
      <c r="M142" s="121">
        <v>0</v>
      </c>
      <c r="N142" s="121">
        <v>0</v>
      </c>
      <c r="O142" s="121">
        <v>0</v>
      </c>
      <c r="P142" s="121">
        <v>0</v>
      </c>
      <c r="Q142" s="66" t="s">
        <v>846</v>
      </c>
      <c r="R142" s="120" t="s">
        <v>768</v>
      </c>
      <c r="S142" s="120">
        <v>0</v>
      </c>
      <c r="T142" s="120">
        <v>30</v>
      </c>
      <c r="U142" s="200">
        <v>4</v>
      </c>
      <c r="V142" s="204">
        <v>2050</v>
      </c>
      <c r="W142" s="204">
        <v>20050</v>
      </c>
      <c r="X142" s="204">
        <v>20000</v>
      </c>
      <c r="Y142" s="204">
        <v>20000</v>
      </c>
      <c r="Z142" s="204">
        <v>160000</v>
      </c>
      <c r="AA142" s="204">
        <v>160000</v>
      </c>
      <c r="AB142" s="204">
        <v>-128</v>
      </c>
      <c r="AC142" s="201" t="str">
        <f>IF(ISBLANK(A142),"",VLOOKUP(A142,'eNB Info'!A:G,7,0)&amp;(A142*256+(VLOOKUP(C142,PCI!B:D,3,0))))</f>
        <v>30272013040169</v>
      </c>
      <c r="AF142" s="120" t="s">
        <v>847</v>
      </c>
      <c r="AI142" s="120" t="s">
        <v>845</v>
      </c>
      <c r="AM142" s="8" t="s">
        <v>848</v>
      </c>
    </row>
    <row r="143" spans="1:39">
      <c r="A143" s="119">
        <v>50938</v>
      </c>
      <c r="B143" s="119" t="s">
        <v>1207</v>
      </c>
      <c r="C143" s="119" t="s">
        <v>1215</v>
      </c>
      <c r="D143" s="198">
        <v>45.289419000000002</v>
      </c>
      <c r="E143" s="120" t="s">
        <v>763</v>
      </c>
      <c r="F143" s="199">
        <v>-72.636339000000007</v>
      </c>
      <c r="G143" s="120" t="s">
        <v>764</v>
      </c>
      <c r="H143" s="275">
        <v>15</v>
      </c>
      <c r="I143" s="120">
        <v>180</v>
      </c>
      <c r="J143" s="120">
        <v>68</v>
      </c>
      <c r="K143" s="204" t="s">
        <v>265</v>
      </c>
      <c r="L143" s="204" t="s">
        <v>265</v>
      </c>
      <c r="M143" s="121">
        <v>0</v>
      </c>
      <c r="N143" s="121">
        <v>0</v>
      </c>
      <c r="O143" s="121">
        <v>0</v>
      </c>
      <c r="P143" s="121">
        <v>0</v>
      </c>
      <c r="Q143" s="66" t="s">
        <v>846</v>
      </c>
      <c r="R143" s="120" t="s">
        <v>768</v>
      </c>
      <c r="S143" s="120">
        <v>0</v>
      </c>
      <c r="T143" s="120">
        <v>30</v>
      </c>
      <c r="U143" s="200">
        <v>4</v>
      </c>
      <c r="V143" s="204">
        <v>2050</v>
      </c>
      <c r="W143" s="204">
        <v>20050</v>
      </c>
      <c r="X143" s="204">
        <v>20000</v>
      </c>
      <c r="Y143" s="204">
        <v>20000</v>
      </c>
      <c r="Z143" s="204">
        <v>160000</v>
      </c>
      <c r="AA143" s="204">
        <v>160000</v>
      </c>
      <c r="AB143" s="204">
        <v>-128</v>
      </c>
      <c r="AC143" s="201" t="str">
        <f>IF(ISBLANK(A143),"",VLOOKUP(A143,'eNB Info'!A:G,7,0)&amp;(A143*256+(VLOOKUP(C143,PCI!B:D,3,0))))</f>
        <v>30272013040170</v>
      </c>
      <c r="AF143" s="120" t="s">
        <v>847</v>
      </c>
      <c r="AI143" s="120" t="s">
        <v>845</v>
      </c>
      <c r="AM143" s="8" t="s">
        <v>769</v>
      </c>
    </row>
    <row r="144" spans="1:39">
      <c r="A144" s="119">
        <v>50938</v>
      </c>
      <c r="B144" s="119" t="s">
        <v>1207</v>
      </c>
      <c r="C144" s="119" t="s">
        <v>1216</v>
      </c>
      <c r="D144" s="198">
        <v>45.289419000000002</v>
      </c>
      <c r="E144" s="120" t="s">
        <v>763</v>
      </c>
      <c r="F144" s="199">
        <v>-72.636339000000007</v>
      </c>
      <c r="G144" s="120" t="s">
        <v>764</v>
      </c>
      <c r="H144" s="275">
        <v>15</v>
      </c>
      <c r="I144" s="120">
        <v>320</v>
      </c>
      <c r="J144" s="120">
        <v>68</v>
      </c>
      <c r="K144" s="204" t="s">
        <v>265</v>
      </c>
      <c r="L144" s="204" t="s">
        <v>265</v>
      </c>
      <c r="M144" s="121">
        <v>0</v>
      </c>
      <c r="N144" s="121">
        <v>0</v>
      </c>
      <c r="O144" s="121">
        <v>0</v>
      </c>
      <c r="P144" s="121">
        <v>0</v>
      </c>
      <c r="Q144" s="66" t="s">
        <v>846</v>
      </c>
      <c r="R144" s="120" t="s">
        <v>768</v>
      </c>
      <c r="S144" s="120">
        <v>0</v>
      </c>
      <c r="T144" s="120">
        <v>30</v>
      </c>
      <c r="U144" s="200">
        <v>4</v>
      </c>
      <c r="V144" s="204">
        <v>2050</v>
      </c>
      <c r="W144" s="204">
        <v>20050</v>
      </c>
      <c r="X144" s="204">
        <v>20000</v>
      </c>
      <c r="Y144" s="204">
        <v>20000</v>
      </c>
      <c r="Z144" s="204">
        <v>160000</v>
      </c>
      <c r="AA144" s="204">
        <v>160000</v>
      </c>
      <c r="AB144" s="204">
        <v>-128</v>
      </c>
      <c r="AC144" s="201" t="str">
        <f>IF(ISBLANK(A144),"",VLOOKUP(A144,'eNB Info'!A:G,7,0)&amp;(A144*256+(VLOOKUP(C144,PCI!B:D,3,0))))</f>
        <v>30272013040171</v>
      </c>
      <c r="AF144" s="120" t="s">
        <v>847</v>
      </c>
      <c r="AI144" s="120" t="s">
        <v>845</v>
      </c>
      <c r="AM144" s="8" t="s">
        <v>852</v>
      </c>
    </row>
    <row r="145" spans="1:39">
      <c r="A145" s="119">
        <v>50938</v>
      </c>
      <c r="B145" s="119" t="s">
        <v>1207</v>
      </c>
      <c r="C145" s="119" t="s">
        <v>1208</v>
      </c>
      <c r="D145" s="198">
        <v>45.289419000000002</v>
      </c>
      <c r="E145" s="120" t="s">
        <v>763</v>
      </c>
      <c r="F145" s="199">
        <v>-72.636339000000007</v>
      </c>
      <c r="G145" s="120" t="s">
        <v>764</v>
      </c>
      <c r="H145" s="275">
        <v>35</v>
      </c>
      <c r="I145" s="120">
        <v>55</v>
      </c>
      <c r="J145" s="120">
        <v>68</v>
      </c>
      <c r="K145" s="204" t="s">
        <v>265</v>
      </c>
      <c r="L145" s="204" t="s">
        <v>265</v>
      </c>
      <c r="M145" s="121">
        <v>0</v>
      </c>
      <c r="N145" s="121">
        <v>0</v>
      </c>
      <c r="O145" s="121">
        <v>0</v>
      </c>
      <c r="P145" s="121">
        <v>0</v>
      </c>
      <c r="Q145" s="66" t="s">
        <v>853</v>
      </c>
      <c r="R145" s="120" t="s">
        <v>768</v>
      </c>
      <c r="S145" s="120">
        <v>0</v>
      </c>
      <c r="T145" s="120">
        <v>50</v>
      </c>
      <c r="U145" s="200">
        <v>12</v>
      </c>
      <c r="V145" s="204">
        <v>5060</v>
      </c>
      <c r="W145" s="204">
        <v>23060</v>
      </c>
      <c r="X145" s="204">
        <v>10000</v>
      </c>
      <c r="Y145" s="204">
        <v>10000</v>
      </c>
      <c r="Z145" s="204">
        <v>80000</v>
      </c>
      <c r="AA145" s="204">
        <v>80000</v>
      </c>
      <c r="AB145" s="204">
        <v>-124</v>
      </c>
      <c r="AC145" s="201" t="str">
        <f>IF(ISBLANK(A145),"",VLOOKUP(A145,'eNB Info'!A:G,7,0)&amp;(A145*256+(VLOOKUP(C145,PCI!B:D,3,0))))</f>
        <v>30272013040249</v>
      </c>
      <c r="AF145" s="120" t="s">
        <v>854</v>
      </c>
      <c r="AI145" s="120" t="s">
        <v>765</v>
      </c>
      <c r="AM145" s="8" t="s">
        <v>855</v>
      </c>
    </row>
    <row r="146" spans="1:39">
      <c r="A146" s="119">
        <v>50938</v>
      </c>
      <c r="B146" s="119" t="s">
        <v>1207</v>
      </c>
      <c r="C146" s="119" t="s">
        <v>1210</v>
      </c>
      <c r="D146" s="198">
        <v>45.289419000000002</v>
      </c>
      <c r="E146" s="120" t="s">
        <v>763</v>
      </c>
      <c r="F146" s="199">
        <v>-72.636339000000007</v>
      </c>
      <c r="G146" s="120" t="s">
        <v>764</v>
      </c>
      <c r="H146" s="275">
        <v>35</v>
      </c>
      <c r="I146" s="120">
        <v>180</v>
      </c>
      <c r="J146" s="120">
        <v>68</v>
      </c>
      <c r="K146" s="204" t="s">
        <v>265</v>
      </c>
      <c r="L146" s="204" t="s">
        <v>265</v>
      </c>
      <c r="M146" s="121">
        <v>0</v>
      </c>
      <c r="N146" s="121">
        <v>0</v>
      </c>
      <c r="O146" s="121">
        <v>0</v>
      </c>
      <c r="P146" s="121">
        <v>0</v>
      </c>
      <c r="Q146" s="66" t="s">
        <v>1217</v>
      </c>
      <c r="R146" s="120" t="s">
        <v>768</v>
      </c>
      <c r="S146" s="120">
        <v>0</v>
      </c>
      <c r="T146" s="120">
        <v>40</v>
      </c>
      <c r="U146" s="200">
        <v>12</v>
      </c>
      <c r="V146" s="204">
        <v>5060</v>
      </c>
      <c r="W146" s="204">
        <v>23060</v>
      </c>
      <c r="X146" s="204">
        <v>10000</v>
      </c>
      <c r="Y146" s="204">
        <v>10000</v>
      </c>
      <c r="Z146" s="204">
        <v>80000</v>
      </c>
      <c r="AA146" s="204">
        <v>80000</v>
      </c>
      <c r="AB146" s="204">
        <v>-124</v>
      </c>
      <c r="AC146" s="201" t="str">
        <f>IF(ISBLANK(A146),"",VLOOKUP(A146,'eNB Info'!A:G,7,0)&amp;(A146*256+(VLOOKUP(C146,PCI!B:D,3,0))))</f>
        <v>30272013040250</v>
      </c>
      <c r="AF146" s="120" t="s">
        <v>854</v>
      </c>
      <c r="AI146" s="120" t="s">
        <v>781</v>
      </c>
      <c r="AJ146" s="276" t="s">
        <v>782</v>
      </c>
      <c r="AM146" s="8" t="s">
        <v>857</v>
      </c>
    </row>
    <row r="147" spans="1:39">
      <c r="A147" s="119">
        <v>50938</v>
      </c>
      <c r="B147" s="119" t="s">
        <v>1207</v>
      </c>
      <c r="C147" s="119" t="s">
        <v>1212</v>
      </c>
      <c r="D147" s="198">
        <v>45.289419000000002</v>
      </c>
      <c r="E147" s="120" t="s">
        <v>763</v>
      </c>
      <c r="F147" s="199">
        <v>-72.636339000000007</v>
      </c>
      <c r="G147" s="120" t="s">
        <v>764</v>
      </c>
      <c r="H147" s="275">
        <v>35</v>
      </c>
      <c r="I147" s="120">
        <v>320</v>
      </c>
      <c r="J147" s="120">
        <v>68</v>
      </c>
      <c r="K147" s="204" t="s">
        <v>265</v>
      </c>
      <c r="L147" s="204" t="s">
        <v>265</v>
      </c>
      <c r="M147" s="121">
        <v>0</v>
      </c>
      <c r="N147" s="121">
        <v>0</v>
      </c>
      <c r="O147" s="121">
        <v>0</v>
      </c>
      <c r="P147" s="121">
        <v>0</v>
      </c>
      <c r="Q147" s="66" t="s">
        <v>853</v>
      </c>
      <c r="R147" s="120" t="s">
        <v>768</v>
      </c>
      <c r="S147" s="120">
        <v>0</v>
      </c>
      <c r="T147" s="120">
        <v>50</v>
      </c>
      <c r="U147" s="200">
        <v>12</v>
      </c>
      <c r="V147" s="204">
        <v>5060</v>
      </c>
      <c r="W147" s="204">
        <v>23060</v>
      </c>
      <c r="X147" s="204">
        <v>10000</v>
      </c>
      <c r="Y147" s="204">
        <v>10000</v>
      </c>
      <c r="Z147" s="204">
        <v>80000</v>
      </c>
      <c r="AA147" s="204">
        <v>80000</v>
      </c>
      <c r="AB147" s="204">
        <v>-124</v>
      </c>
      <c r="AC147" s="201" t="str">
        <f>IF(ISBLANK(A147),"",VLOOKUP(A147,'eNB Info'!A:G,7,0)&amp;(A147*256+(VLOOKUP(C147,PCI!B:D,3,0))))</f>
        <v>30272013040251</v>
      </c>
      <c r="AF147" s="120" t="s">
        <v>854</v>
      </c>
      <c r="AI147" s="120" t="s">
        <v>781</v>
      </c>
      <c r="AJ147" s="276" t="s">
        <v>782</v>
      </c>
      <c r="AM147" s="8" t="s">
        <v>858</v>
      </c>
    </row>
    <row r="148" spans="1:39">
      <c r="A148" s="119">
        <v>50518</v>
      </c>
      <c r="B148" s="119" t="s">
        <v>1218</v>
      </c>
      <c r="C148" s="119" t="s">
        <v>1219</v>
      </c>
      <c r="D148" s="198">
        <v>45.289419000000002</v>
      </c>
      <c r="E148" s="120" t="s">
        <v>763</v>
      </c>
      <c r="F148" s="199">
        <v>-72.636339000000007</v>
      </c>
      <c r="G148" s="120" t="s">
        <v>764</v>
      </c>
      <c r="H148" s="120">
        <v>35</v>
      </c>
      <c r="I148" s="120">
        <v>55</v>
      </c>
      <c r="J148" s="120">
        <v>68</v>
      </c>
      <c r="K148" s="204" t="s">
        <v>265</v>
      </c>
      <c r="L148" s="204" t="s">
        <v>265</v>
      </c>
      <c r="M148" s="121">
        <v>0</v>
      </c>
      <c r="N148" s="121">
        <v>0</v>
      </c>
      <c r="O148" s="121">
        <v>0</v>
      </c>
      <c r="P148" s="121">
        <v>0</v>
      </c>
      <c r="Q148" s="66" t="s">
        <v>1220</v>
      </c>
      <c r="R148" s="120" t="s">
        <v>768</v>
      </c>
      <c r="S148" s="120">
        <v>0</v>
      </c>
      <c r="T148" s="120">
        <v>50</v>
      </c>
      <c r="U148" s="200">
        <v>5</v>
      </c>
      <c r="V148" s="204">
        <v>2435</v>
      </c>
      <c r="W148" s="204">
        <v>20435</v>
      </c>
      <c r="X148" s="204">
        <v>5000</v>
      </c>
      <c r="Y148" s="204">
        <v>5000</v>
      </c>
      <c r="Z148" s="275">
        <v>39901</v>
      </c>
      <c r="AA148" s="275">
        <v>40000</v>
      </c>
      <c r="AB148" s="204">
        <v>-116</v>
      </c>
      <c r="AC148" s="201" t="str">
        <f>IF(ISBLANK(A148),"",VLOOKUP(A148,'eNB Info'!A:G,7,0)&amp;(A148*256+(VLOOKUP(C148,PCI!B:D,3,0))))</f>
        <v>30272012932659</v>
      </c>
      <c r="AF148" s="120" t="s">
        <v>784</v>
      </c>
      <c r="AI148" s="123" t="s">
        <v>1397</v>
      </c>
      <c r="AJ148" s="279" t="s">
        <v>3286</v>
      </c>
      <c r="AM148" s="8" t="s">
        <v>862</v>
      </c>
    </row>
    <row r="149" spans="1:39">
      <c r="A149" s="119">
        <v>50518</v>
      </c>
      <c r="B149" s="119" t="s">
        <v>1218</v>
      </c>
      <c r="C149" s="119" t="s">
        <v>1221</v>
      </c>
      <c r="D149" s="198">
        <v>45.289419000000002</v>
      </c>
      <c r="E149" s="120" t="s">
        <v>763</v>
      </c>
      <c r="F149" s="199">
        <v>-72.636339000000007</v>
      </c>
      <c r="G149" s="120" t="s">
        <v>764</v>
      </c>
      <c r="H149" s="275">
        <v>35</v>
      </c>
      <c r="I149" s="120">
        <v>250</v>
      </c>
      <c r="J149" s="120">
        <v>68</v>
      </c>
      <c r="K149" s="204" t="s">
        <v>265</v>
      </c>
      <c r="L149" s="204" t="s">
        <v>265</v>
      </c>
      <c r="M149" s="121">
        <v>0</v>
      </c>
      <c r="N149" s="121">
        <v>0</v>
      </c>
      <c r="O149" s="121">
        <v>0</v>
      </c>
      <c r="P149" s="121">
        <v>0</v>
      </c>
      <c r="Q149" s="66" t="s">
        <v>1222</v>
      </c>
      <c r="R149" s="120" t="s">
        <v>768</v>
      </c>
      <c r="S149" s="120">
        <v>0</v>
      </c>
      <c r="T149" s="120">
        <v>70</v>
      </c>
      <c r="U149" s="200">
        <v>5</v>
      </c>
      <c r="V149" s="204">
        <v>2435</v>
      </c>
      <c r="W149" s="204">
        <v>20435</v>
      </c>
      <c r="X149" s="204">
        <v>5000</v>
      </c>
      <c r="Y149" s="204">
        <v>5000</v>
      </c>
      <c r="Z149" s="275">
        <v>59901</v>
      </c>
      <c r="AA149" s="275">
        <v>80000</v>
      </c>
      <c r="AB149" s="204">
        <v>-116</v>
      </c>
      <c r="AC149" s="201" t="str">
        <f>IF(ISBLANK(A149),"",VLOOKUP(A149,'eNB Info'!A:G,7,0)&amp;(A149*256+(VLOOKUP(C149,PCI!B:D,3,0))))</f>
        <v>30272012932661</v>
      </c>
      <c r="AF149" s="120" t="s">
        <v>784</v>
      </c>
      <c r="AI149" s="120" t="s">
        <v>781</v>
      </c>
      <c r="AJ149" s="276" t="s">
        <v>782</v>
      </c>
      <c r="AM149" s="8" t="s">
        <v>865</v>
      </c>
    </row>
    <row r="150" spans="1:39">
      <c r="A150" s="119">
        <v>67816</v>
      </c>
      <c r="B150" s="119" t="s">
        <v>1226</v>
      </c>
      <c r="C150" s="119" t="s">
        <v>1231</v>
      </c>
      <c r="D150" s="198">
        <v>45.497667</v>
      </c>
      <c r="E150" s="120" t="s">
        <v>763</v>
      </c>
      <c r="F150" s="199">
        <v>-73.553760999999994</v>
      </c>
      <c r="G150" s="120" t="s">
        <v>764</v>
      </c>
      <c r="H150" s="275">
        <v>15</v>
      </c>
      <c r="I150" s="120">
        <v>30</v>
      </c>
      <c r="J150" s="120">
        <v>23.4</v>
      </c>
      <c r="K150" s="204" t="s">
        <v>265</v>
      </c>
      <c r="L150" s="204" t="s">
        <v>265</v>
      </c>
      <c r="M150" s="121">
        <v>0</v>
      </c>
      <c r="N150" s="121">
        <v>0</v>
      </c>
      <c r="O150" s="121">
        <v>0</v>
      </c>
      <c r="P150" s="121">
        <v>0</v>
      </c>
      <c r="Q150" s="66" t="s">
        <v>1232</v>
      </c>
      <c r="R150" s="120" t="s">
        <v>768</v>
      </c>
      <c r="S150" s="120">
        <v>0</v>
      </c>
      <c r="T150" s="120">
        <v>100</v>
      </c>
      <c r="U150" s="200">
        <v>4</v>
      </c>
      <c r="V150" s="204">
        <v>2050</v>
      </c>
      <c r="W150" s="204">
        <v>20050</v>
      </c>
      <c r="X150" s="204">
        <v>20000</v>
      </c>
      <c r="Y150" s="204">
        <v>20000</v>
      </c>
      <c r="Z150" s="204">
        <v>80000</v>
      </c>
      <c r="AA150" s="204">
        <v>80000</v>
      </c>
      <c r="AB150" s="204">
        <v>-128</v>
      </c>
      <c r="AC150" s="201" t="str">
        <f>IF(ISBLANK(A150),"",VLOOKUP(A150,'eNB Info'!A:G,7,0)&amp;(A150*256+(VLOOKUP(C150,PCI!B:D,3,0))))</f>
        <v>30272017360937</v>
      </c>
      <c r="AF150" s="120" t="s">
        <v>767</v>
      </c>
      <c r="AI150" s="120" t="s">
        <v>765</v>
      </c>
      <c r="AM150" s="8" t="s">
        <v>848</v>
      </c>
    </row>
    <row r="151" spans="1:39">
      <c r="A151" s="119">
        <v>67816</v>
      </c>
      <c r="B151" s="119" t="s">
        <v>1226</v>
      </c>
      <c r="C151" s="119" t="s">
        <v>1233</v>
      </c>
      <c r="D151" s="198">
        <v>45.497233000000001</v>
      </c>
      <c r="E151" s="120" t="s">
        <v>763</v>
      </c>
      <c r="F151" s="199">
        <v>-73.554078000000004</v>
      </c>
      <c r="G151" s="120" t="s">
        <v>764</v>
      </c>
      <c r="H151" s="275">
        <v>15</v>
      </c>
      <c r="I151" s="120">
        <v>180</v>
      </c>
      <c r="J151" s="120">
        <v>23.4</v>
      </c>
      <c r="K151" s="204" t="s">
        <v>265</v>
      </c>
      <c r="L151" s="204" t="s">
        <v>265</v>
      </c>
      <c r="M151" s="121">
        <v>0</v>
      </c>
      <c r="N151" s="121">
        <v>0</v>
      </c>
      <c r="O151" s="121">
        <v>0</v>
      </c>
      <c r="P151" s="121">
        <v>0</v>
      </c>
      <c r="Q151" s="66" t="s">
        <v>1232</v>
      </c>
      <c r="R151" s="120" t="s">
        <v>768</v>
      </c>
      <c r="S151" s="120">
        <v>0</v>
      </c>
      <c r="T151" s="120">
        <v>100</v>
      </c>
      <c r="U151" s="200">
        <v>4</v>
      </c>
      <c r="V151" s="204">
        <v>2050</v>
      </c>
      <c r="W151" s="204">
        <v>20050</v>
      </c>
      <c r="X151" s="204">
        <v>20000</v>
      </c>
      <c r="Y151" s="204">
        <v>20000</v>
      </c>
      <c r="Z151" s="204">
        <v>80000</v>
      </c>
      <c r="AA151" s="204">
        <v>80000</v>
      </c>
      <c r="AB151" s="204">
        <v>-128</v>
      </c>
      <c r="AC151" s="201" t="str">
        <f>IF(ISBLANK(A151),"",VLOOKUP(A151,'eNB Info'!A:G,7,0)&amp;(A151*256+(VLOOKUP(C151,PCI!B:D,3,0))))</f>
        <v>30272017360938</v>
      </c>
      <c r="AF151" s="120" t="s">
        <v>767</v>
      </c>
      <c r="AI151" s="120" t="s">
        <v>765</v>
      </c>
      <c r="AM151" s="8" t="s">
        <v>769</v>
      </c>
    </row>
    <row r="152" spans="1:39">
      <c r="A152" s="119">
        <v>67816</v>
      </c>
      <c r="B152" s="119" t="s">
        <v>1226</v>
      </c>
      <c r="C152" s="119" t="s">
        <v>1234</v>
      </c>
      <c r="D152" s="198">
        <v>45.497728000000002</v>
      </c>
      <c r="E152" s="120" t="s">
        <v>763</v>
      </c>
      <c r="F152" s="199">
        <v>-73.554546999999999</v>
      </c>
      <c r="G152" s="120" t="s">
        <v>764</v>
      </c>
      <c r="H152" s="275">
        <v>15</v>
      </c>
      <c r="I152" s="120">
        <v>300</v>
      </c>
      <c r="J152" s="120">
        <v>23.4</v>
      </c>
      <c r="K152" s="204" t="s">
        <v>265</v>
      </c>
      <c r="L152" s="204" t="s">
        <v>265</v>
      </c>
      <c r="M152" s="121">
        <v>0</v>
      </c>
      <c r="N152" s="121">
        <v>0</v>
      </c>
      <c r="O152" s="121">
        <v>0</v>
      </c>
      <c r="P152" s="121">
        <v>0</v>
      </c>
      <c r="Q152" s="66" t="s">
        <v>1235</v>
      </c>
      <c r="R152" s="120" t="s">
        <v>768</v>
      </c>
      <c r="S152" s="120">
        <v>0</v>
      </c>
      <c r="T152" s="120">
        <v>120</v>
      </c>
      <c r="U152" s="200">
        <v>4</v>
      </c>
      <c r="V152" s="204">
        <v>2050</v>
      </c>
      <c r="W152" s="204">
        <v>20050</v>
      </c>
      <c r="X152" s="204">
        <v>20000</v>
      </c>
      <c r="Y152" s="204">
        <v>20000</v>
      </c>
      <c r="Z152" s="204">
        <v>80000</v>
      </c>
      <c r="AA152" s="204">
        <v>80000</v>
      </c>
      <c r="AB152" s="204">
        <v>-128</v>
      </c>
      <c r="AC152" s="201" t="str">
        <f>IF(ISBLANK(A152),"",VLOOKUP(A152,'eNB Info'!A:G,7,0)&amp;(A152*256+(VLOOKUP(C152,PCI!B:D,3,0))))</f>
        <v>30272017360939</v>
      </c>
      <c r="AF152" s="120" t="s">
        <v>767</v>
      </c>
      <c r="AI152" s="120" t="s">
        <v>765</v>
      </c>
      <c r="AM152" s="8" t="s">
        <v>852</v>
      </c>
    </row>
    <row r="153" spans="1:39">
      <c r="A153" s="119">
        <v>50283</v>
      </c>
      <c r="B153" s="119" t="s">
        <v>1236</v>
      </c>
      <c r="C153" s="119" t="s">
        <v>1237</v>
      </c>
      <c r="D153" s="198">
        <v>45.497667</v>
      </c>
      <c r="E153" s="120" t="s">
        <v>763</v>
      </c>
      <c r="F153" s="199">
        <v>-73.553760999999994</v>
      </c>
      <c r="G153" s="120" t="s">
        <v>764</v>
      </c>
      <c r="H153" s="275">
        <v>15</v>
      </c>
      <c r="I153" s="120">
        <v>30</v>
      </c>
      <c r="J153" s="120">
        <v>23.4</v>
      </c>
      <c r="K153" s="204" t="s">
        <v>265</v>
      </c>
      <c r="L153" s="204" t="s">
        <v>265</v>
      </c>
      <c r="M153" s="121">
        <v>0</v>
      </c>
      <c r="N153" s="121">
        <v>0</v>
      </c>
      <c r="O153" s="121">
        <v>0</v>
      </c>
      <c r="P153" s="121">
        <v>0</v>
      </c>
      <c r="Q153" s="66" t="s">
        <v>1238</v>
      </c>
      <c r="R153" s="120" t="s">
        <v>768</v>
      </c>
      <c r="S153" s="120">
        <v>0</v>
      </c>
      <c r="T153" s="120">
        <v>50</v>
      </c>
      <c r="U153" s="200">
        <v>5</v>
      </c>
      <c r="V153" s="204">
        <v>2435</v>
      </c>
      <c r="W153" s="204">
        <v>20435</v>
      </c>
      <c r="X153" s="204">
        <v>5000</v>
      </c>
      <c r="Y153" s="204">
        <v>5000</v>
      </c>
      <c r="Z153" s="275">
        <v>29001</v>
      </c>
      <c r="AA153" s="275">
        <v>80000</v>
      </c>
      <c r="AB153" s="204">
        <v>-116</v>
      </c>
      <c r="AC153" s="201" t="str">
        <f>IF(ISBLANK(A153),"",VLOOKUP(A153,'eNB Info'!A:G,7,0)&amp;(A153*256+(VLOOKUP(C153,PCI!B:D,3,0))))</f>
        <v>30272012872499</v>
      </c>
      <c r="AF153" s="120" t="s">
        <v>784</v>
      </c>
      <c r="AI153" s="120" t="s">
        <v>781</v>
      </c>
      <c r="AJ153" s="276" t="s">
        <v>782</v>
      </c>
      <c r="AM153" s="8" t="s">
        <v>862</v>
      </c>
    </row>
    <row r="154" spans="1:39">
      <c r="A154" s="119">
        <v>50283</v>
      </c>
      <c r="B154" s="119" t="s">
        <v>1236</v>
      </c>
      <c r="C154" s="119" t="s">
        <v>1239</v>
      </c>
      <c r="D154" s="198">
        <v>45.497233000000001</v>
      </c>
      <c r="E154" s="120" t="s">
        <v>763</v>
      </c>
      <c r="F154" s="199">
        <v>-73.554078000000004</v>
      </c>
      <c r="G154" s="120" t="s">
        <v>764</v>
      </c>
      <c r="H154" s="275">
        <v>15</v>
      </c>
      <c r="I154" s="120">
        <v>180</v>
      </c>
      <c r="J154" s="120">
        <v>23.4</v>
      </c>
      <c r="K154" s="204" t="s">
        <v>265</v>
      </c>
      <c r="L154" s="204" t="s">
        <v>265</v>
      </c>
      <c r="M154" s="121">
        <v>0</v>
      </c>
      <c r="N154" s="121">
        <v>0</v>
      </c>
      <c r="O154" s="121">
        <v>0</v>
      </c>
      <c r="P154" s="121">
        <v>0</v>
      </c>
      <c r="Q154" s="66" t="s">
        <v>1238</v>
      </c>
      <c r="R154" s="120" t="s">
        <v>768</v>
      </c>
      <c r="S154" s="120">
        <v>0</v>
      </c>
      <c r="T154" s="120">
        <v>50</v>
      </c>
      <c r="U154" s="200">
        <v>5</v>
      </c>
      <c r="V154" s="204">
        <v>2435</v>
      </c>
      <c r="W154" s="204">
        <v>20435</v>
      </c>
      <c r="X154" s="204">
        <v>5000</v>
      </c>
      <c r="Y154" s="204">
        <v>5000</v>
      </c>
      <c r="Z154" s="275">
        <v>29001</v>
      </c>
      <c r="AA154" s="275">
        <v>80000</v>
      </c>
      <c r="AB154" s="204">
        <v>-116</v>
      </c>
      <c r="AC154" s="201" t="str">
        <f>IF(ISBLANK(A154),"",VLOOKUP(A154,'eNB Info'!A:G,7,0)&amp;(A154*256+(VLOOKUP(C154,PCI!B:D,3,0))))</f>
        <v>30272012872500</v>
      </c>
      <c r="AF154" s="120" t="s">
        <v>784</v>
      </c>
      <c r="AI154" s="120" t="s">
        <v>781</v>
      </c>
      <c r="AJ154" s="276" t="s">
        <v>782</v>
      </c>
      <c r="AM154" s="8" t="s">
        <v>785</v>
      </c>
    </row>
    <row r="155" spans="1:39">
      <c r="A155" s="119">
        <v>50283</v>
      </c>
      <c r="B155" s="119" t="s">
        <v>1236</v>
      </c>
      <c r="C155" s="119" t="s">
        <v>1240</v>
      </c>
      <c r="D155" s="198">
        <v>45.497728000000002</v>
      </c>
      <c r="E155" s="120" t="s">
        <v>763</v>
      </c>
      <c r="F155" s="199">
        <v>-73.553760999999994</v>
      </c>
      <c r="G155" s="120" t="s">
        <v>764</v>
      </c>
      <c r="H155" s="275">
        <v>15</v>
      </c>
      <c r="I155" s="120">
        <v>300</v>
      </c>
      <c r="J155" s="120">
        <v>23.4</v>
      </c>
      <c r="K155" s="204" t="s">
        <v>265</v>
      </c>
      <c r="L155" s="204" t="s">
        <v>265</v>
      </c>
      <c r="M155" s="121">
        <v>0</v>
      </c>
      <c r="N155" s="121">
        <v>0</v>
      </c>
      <c r="O155" s="121">
        <v>0</v>
      </c>
      <c r="P155" s="121">
        <v>0</v>
      </c>
      <c r="Q155" s="66" t="s">
        <v>1238</v>
      </c>
      <c r="R155" s="120" t="s">
        <v>768</v>
      </c>
      <c r="S155" s="120">
        <v>0</v>
      </c>
      <c r="T155" s="120">
        <v>50</v>
      </c>
      <c r="U155" s="200">
        <v>5</v>
      </c>
      <c r="V155" s="204">
        <v>2435</v>
      </c>
      <c r="W155" s="204">
        <v>20435</v>
      </c>
      <c r="X155" s="204">
        <v>5000</v>
      </c>
      <c r="Y155" s="204">
        <v>5000</v>
      </c>
      <c r="Z155" s="275">
        <v>29001</v>
      </c>
      <c r="AA155" s="275">
        <v>80000</v>
      </c>
      <c r="AB155" s="204">
        <v>-116</v>
      </c>
      <c r="AC155" s="201" t="str">
        <f>IF(ISBLANK(A155),"",VLOOKUP(A155,'eNB Info'!A:G,7,0)&amp;(A155*256+(VLOOKUP(C155,PCI!B:D,3,0))))</f>
        <v>30272012872501</v>
      </c>
      <c r="AF155" s="120" t="s">
        <v>784</v>
      </c>
      <c r="AI155" s="120" t="s">
        <v>781</v>
      </c>
      <c r="AJ155" s="276" t="s">
        <v>782</v>
      </c>
      <c r="AM155" s="8" t="s">
        <v>865</v>
      </c>
    </row>
    <row r="156" spans="1:39">
      <c r="A156" s="119">
        <v>66498</v>
      </c>
      <c r="B156" s="119" t="s">
        <v>1242</v>
      </c>
      <c r="C156" s="119" t="s">
        <v>1251</v>
      </c>
      <c r="D156" s="198">
        <v>45.524999999999999</v>
      </c>
      <c r="E156" s="120" t="s">
        <v>763</v>
      </c>
      <c r="F156" s="199">
        <v>-73.580200000000005</v>
      </c>
      <c r="G156" s="120" t="s">
        <v>764</v>
      </c>
      <c r="H156" s="275">
        <v>15</v>
      </c>
      <c r="I156" s="120">
        <v>105</v>
      </c>
      <c r="J156" s="120">
        <v>26.5</v>
      </c>
      <c r="K156" s="204" t="s">
        <v>265</v>
      </c>
      <c r="L156" s="204" t="s">
        <v>265</v>
      </c>
      <c r="M156" s="121">
        <v>0</v>
      </c>
      <c r="N156" s="121">
        <v>0</v>
      </c>
      <c r="O156" s="121">
        <v>0</v>
      </c>
      <c r="P156" s="121">
        <v>0</v>
      </c>
      <c r="Q156" s="66" t="s">
        <v>1032</v>
      </c>
      <c r="R156" s="120" t="s">
        <v>768</v>
      </c>
      <c r="S156" s="120">
        <v>20</v>
      </c>
      <c r="T156" s="120">
        <v>50</v>
      </c>
      <c r="U156" s="200">
        <v>4</v>
      </c>
      <c r="V156" s="204">
        <v>2050</v>
      </c>
      <c r="W156" s="204">
        <v>20050</v>
      </c>
      <c r="X156" s="204">
        <v>20000</v>
      </c>
      <c r="Y156" s="204">
        <v>20000</v>
      </c>
      <c r="Z156" s="204">
        <v>60000</v>
      </c>
      <c r="AA156" s="204">
        <v>60000</v>
      </c>
      <c r="AB156" s="204">
        <v>-128</v>
      </c>
      <c r="AC156" s="201" t="str">
        <f>IF(ISBLANK(A156),"",VLOOKUP(A156,'eNB Info'!A:G,7,0)&amp;(A156*256+(VLOOKUP(C156,PCI!B:D,3,0))))</f>
        <v>30272017023489</v>
      </c>
      <c r="AF156" s="120" t="s">
        <v>1001</v>
      </c>
      <c r="AI156" s="120" t="s">
        <v>765</v>
      </c>
      <c r="AM156" s="8" t="s">
        <v>848</v>
      </c>
    </row>
    <row r="157" spans="1:39">
      <c r="A157" s="119">
        <v>66498</v>
      </c>
      <c r="B157" s="119" t="s">
        <v>1242</v>
      </c>
      <c r="C157" s="119" t="s">
        <v>1252</v>
      </c>
      <c r="D157" s="198">
        <v>45.524799999999999</v>
      </c>
      <c r="E157" s="120" t="s">
        <v>763</v>
      </c>
      <c r="F157" s="199">
        <v>-73.580100000000002</v>
      </c>
      <c r="G157" s="120" t="s">
        <v>764</v>
      </c>
      <c r="H157" s="275">
        <v>15</v>
      </c>
      <c r="I157" s="120">
        <v>225</v>
      </c>
      <c r="J157" s="120">
        <v>25.5</v>
      </c>
      <c r="K157" s="204" t="s">
        <v>265</v>
      </c>
      <c r="L157" s="204" t="s">
        <v>265</v>
      </c>
      <c r="M157" s="121">
        <v>0</v>
      </c>
      <c r="N157" s="121">
        <v>0</v>
      </c>
      <c r="O157" s="121">
        <v>0</v>
      </c>
      <c r="P157" s="121">
        <v>0</v>
      </c>
      <c r="Q157" s="66" t="s">
        <v>1253</v>
      </c>
      <c r="R157" s="120" t="s">
        <v>768</v>
      </c>
      <c r="S157" s="120">
        <v>0</v>
      </c>
      <c r="T157" s="120">
        <v>60</v>
      </c>
      <c r="U157" s="200">
        <v>4</v>
      </c>
      <c r="V157" s="204">
        <v>2050</v>
      </c>
      <c r="W157" s="204">
        <v>20050</v>
      </c>
      <c r="X157" s="204">
        <v>20000</v>
      </c>
      <c r="Y157" s="204">
        <v>20000</v>
      </c>
      <c r="Z157" s="204">
        <v>60000</v>
      </c>
      <c r="AA157" s="204">
        <v>60000</v>
      </c>
      <c r="AB157" s="204">
        <v>-128</v>
      </c>
      <c r="AC157" s="201" t="str">
        <f>IF(ISBLANK(A157),"",VLOOKUP(A157,'eNB Info'!A:G,7,0)&amp;(A157*256+(VLOOKUP(C157,PCI!B:D,3,0))))</f>
        <v>30272017023490</v>
      </c>
      <c r="AF157" s="120" t="s">
        <v>1001</v>
      </c>
      <c r="AI157" s="120" t="s">
        <v>765</v>
      </c>
      <c r="AM157" s="8" t="s">
        <v>769</v>
      </c>
    </row>
    <row r="158" spans="1:39">
      <c r="A158" s="119">
        <v>66498</v>
      </c>
      <c r="B158" s="119" t="s">
        <v>1242</v>
      </c>
      <c r="C158" s="119" t="s">
        <v>1254</v>
      </c>
      <c r="D158" s="198">
        <v>45.525100000000002</v>
      </c>
      <c r="E158" s="120" t="s">
        <v>763</v>
      </c>
      <c r="F158" s="199">
        <v>-73.580600000000004</v>
      </c>
      <c r="G158" s="120" t="s">
        <v>764</v>
      </c>
      <c r="H158" s="275">
        <v>15</v>
      </c>
      <c r="I158" s="120">
        <v>345</v>
      </c>
      <c r="J158" s="120">
        <v>24</v>
      </c>
      <c r="K158" s="204" t="s">
        <v>265</v>
      </c>
      <c r="L158" s="204" t="s">
        <v>265</v>
      </c>
      <c r="M158" s="121">
        <v>0</v>
      </c>
      <c r="N158" s="121">
        <v>0</v>
      </c>
      <c r="O158" s="121">
        <v>0</v>
      </c>
      <c r="P158" s="121">
        <v>0</v>
      </c>
      <c r="Q158" s="66" t="s">
        <v>1000</v>
      </c>
      <c r="R158" s="120" t="s">
        <v>768</v>
      </c>
      <c r="S158" s="120">
        <v>0</v>
      </c>
      <c r="T158" s="120">
        <v>30</v>
      </c>
      <c r="U158" s="200">
        <v>4</v>
      </c>
      <c r="V158" s="204">
        <v>2050</v>
      </c>
      <c r="W158" s="204">
        <v>20050</v>
      </c>
      <c r="X158" s="204">
        <v>20000</v>
      </c>
      <c r="Y158" s="204">
        <v>20000</v>
      </c>
      <c r="Z158" s="204">
        <v>60000</v>
      </c>
      <c r="AA158" s="204">
        <v>60000</v>
      </c>
      <c r="AB158" s="204">
        <v>-128</v>
      </c>
      <c r="AC158" s="201" t="str">
        <f>IF(ISBLANK(A158),"",VLOOKUP(A158,'eNB Info'!A:G,7,0)&amp;(A158*256+(VLOOKUP(C158,PCI!B:D,3,0))))</f>
        <v>30272017023491</v>
      </c>
      <c r="AF158" s="120" t="s">
        <v>1001</v>
      </c>
      <c r="AI158" s="120" t="s">
        <v>765</v>
      </c>
      <c r="AM158" s="8" t="s">
        <v>852</v>
      </c>
    </row>
    <row r="159" spans="1:39">
      <c r="A159" s="119">
        <v>66498</v>
      </c>
      <c r="B159" s="119" t="s">
        <v>1242</v>
      </c>
      <c r="C159" s="119" t="s">
        <v>1255</v>
      </c>
      <c r="D159" s="198">
        <v>45.524999999999999</v>
      </c>
      <c r="E159" s="120" t="s">
        <v>763</v>
      </c>
      <c r="F159" s="199">
        <v>-73.580200000000005</v>
      </c>
      <c r="G159" s="120" t="s">
        <v>764</v>
      </c>
      <c r="H159" s="275">
        <v>15</v>
      </c>
      <c r="I159" s="120">
        <v>105</v>
      </c>
      <c r="J159" s="120">
        <v>25.3</v>
      </c>
      <c r="K159" s="204" t="s">
        <v>265</v>
      </c>
      <c r="L159" s="204" t="s">
        <v>265</v>
      </c>
      <c r="M159" s="121">
        <v>0</v>
      </c>
      <c r="N159" s="121">
        <v>0</v>
      </c>
      <c r="O159" s="121">
        <v>0</v>
      </c>
      <c r="P159" s="121">
        <v>0</v>
      </c>
      <c r="Q159" s="66" t="s">
        <v>1008</v>
      </c>
      <c r="R159" s="120" t="s">
        <v>768</v>
      </c>
      <c r="S159" s="120">
        <v>20</v>
      </c>
      <c r="T159" s="120">
        <v>30</v>
      </c>
      <c r="U159" s="200">
        <v>7</v>
      </c>
      <c r="V159" s="204">
        <v>3050</v>
      </c>
      <c r="W159" s="204">
        <v>21050</v>
      </c>
      <c r="X159" s="204">
        <v>20000</v>
      </c>
      <c r="Y159" s="204">
        <v>20000</v>
      </c>
      <c r="Z159" s="204">
        <v>60000</v>
      </c>
      <c r="AA159" s="204">
        <v>60000</v>
      </c>
      <c r="AB159" s="204">
        <v>-128</v>
      </c>
      <c r="AC159" s="201" t="str">
        <f>IF(ISBLANK(A159),"",VLOOKUP(A159,'eNB Info'!A:G,7,0)&amp;(A159*256+(VLOOKUP(C159,PCI!B:D,3,0))))</f>
        <v>30272017023559</v>
      </c>
      <c r="AF159" s="120" t="s">
        <v>776</v>
      </c>
      <c r="AI159" s="120" t="s">
        <v>765</v>
      </c>
      <c r="AM159" s="8" t="s">
        <v>974</v>
      </c>
    </row>
    <row r="160" spans="1:39">
      <c r="A160" s="119">
        <v>66498</v>
      </c>
      <c r="B160" s="119" t="s">
        <v>1242</v>
      </c>
      <c r="C160" s="119" t="s">
        <v>1256</v>
      </c>
      <c r="D160" s="198">
        <v>45.524799999999999</v>
      </c>
      <c r="E160" s="120" t="s">
        <v>763</v>
      </c>
      <c r="F160" s="199">
        <v>-73.580100000000002</v>
      </c>
      <c r="G160" s="120" t="s">
        <v>764</v>
      </c>
      <c r="H160" s="275">
        <v>15</v>
      </c>
      <c r="I160" s="120">
        <v>225</v>
      </c>
      <c r="J160" s="120">
        <v>20.3</v>
      </c>
      <c r="K160" s="204" t="s">
        <v>265</v>
      </c>
      <c r="L160" s="204" t="s">
        <v>265</v>
      </c>
      <c r="M160" s="121">
        <v>0</v>
      </c>
      <c r="N160" s="121">
        <v>0</v>
      </c>
      <c r="O160" s="121">
        <v>0</v>
      </c>
      <c r="P160" s="121">
        <v>0</v>
      </c>
      <c r="Q160" s="66" t="s">
        <v>1034</v>
      </c>
      <c r="R160" s="120" t="s">
        <v>768</v>
      </c>
      <c r="S160" s="120">
        <v>0</v>
      </c>
      <c r="T160" s="120">
        <v>60</v>
      </c>
      <c r="U160" s="200">
        <v>7</v>
      </c>
      <c r="V160" s="204">
        <v>3050</v>
      </c>
      <c r="W160" s="204">
        <v>21050</v>
      </c>
      <c r="X160" s="204">
        <v>20000</v>
      </c>
      <c r="Y160" s="204">
        <v>20000</v>
      </c>
      <c r="Z160" s="204">
        <v>60000</v>
      </c>
      <c r="AA160" s="204">
        <v>60000</v>
      </c>
      <c r="AB160" s="204">
        <v>-128</v>
      </c>
      <c r="AC160" s="201" t="str">
        <f>IF(ISBLANK(A160),"",VLOOKUP(A160,'eNB Info'!A:G,7,0)&amp;(A160*256+(VLOOKUP(C160,PCI!B:D,3,0))))</f>
        <v>30272017023560</v>
      </c>
      <c r="AF160" s="120" t="s">
        <v>776</v>
      </c>
      <c r="AI160" s="120" t="s">
        <v>765</v>
      </c>
      <c r="AM160" s="8" t="s">
        <v>777</v>
      </c>
    </row>
    <row r="161" spans="1:39">
      <c r="A161" s="119">
        <v>66498</v>
      </c>
      <c r="B161" s="119" t="s">
        <v>1242</v>
      </c>
      <c r="C161" s="119" t="s">
        <v>1257</v>
      </c>
      <c r="D161" s="198">
        <v>45.525100000000002</v>
      </c>
      <c r="E161" s="120" t="s">
        <v>763</v>
      </c>
      <c r="F161" s="199">
        <v>-73.580600000000004</v>
      </c>
      <c r="G161" s="120" t="s">
        <v>764</v>
      </c>
      <c r="H161" s="275">
        <v>15</v>
      </c>
      <c r="I161" s="120">
        <v>345</v>
      </c>
      <c r="J161" s="120">
        <v>22.8</v>
      </c>
      <c r="K161" s="204" t="s">
        <v>265</v>
      </c>
      <c r="L161" s="204" t="s">
        <v>265</v>
      </c>
      <c r="M161" s="121">
        <v>0</v>
      </c>
      <c r="N161" s="121">
        <v>0</v>
      </c>
      <c r="O161" s="121">
        <v>0</v>
      </c>
      <c r="P161" s="121">
        <v>0</v>
      </c>
      <c r="Q161" s="66" t="s">
        <v>1008</v>
      </c>
      <c r="R161" s="120" t="s">
        <v>768</v>
      </c>
      <c r="S161" s="120">
        <v>0</v>
      </c>
      <c r="T161" s="120">
        <v>30</v>
      </c>
      <c r="U161" s="200">
        <v>7</v>
      </c>
      <c r="V161" s="204">
        <v>3050</v>
      </c>
      <c r="W161" s="204">
        <v>21050</v>
      </c>
      <c r="X161" s="204">
        <v>20000</v>
      </c>
      <c r="Y161" s="204">
        <v>20000</v>
      </c>
      <c r="Z161" s="204">
        <v>60000</v>
      </c>
      <c r="AA161" s="204">
        <v>60000</v>
      </c>
      <c r="AB161" s="204">
        <v>-128</v>
      </c>
      <c r="AC161" s="201" t="str">
        <f>IF(ISBLANK(A161),"",VLOOKUP(A161,'eNB Info'!A:G,7,0)&amp;(A161*256+(VLOOKUP(C161,PCI!B:D,3,0))))</f>
        <v>30272017023561</v>
      </c>
      <c r="AF161" s="120" t="s">
        <v>776</v>
      </c>
      <c r="AI161" s="120" t="s">
        <v>765</v>
      </c>
      <c r="AM161" s="8" t="s">
        <v>977</v>
      </c>
    </row>
    <row r="162" spans="1:39">
      <c r="A162" s="119">
        <v>66498</v>
      </c>
      <c r="B162" s="119" t="s">
        <v>1242</v>
      </c>
      <c r="C162" s="119" t="s">
        <v>1245</v>
      </c>
      <c r="D162" s="198">
        <v>45.524999999999999</v>
      </c>
      <c r="E162" s="120" t="s">
        <v>763</v>
      </c>
      <c r="F162" s="199">
        <v>-73.580200000000005</v>
      </c>
      <c r="G162" s="120" t="s">
        <v>764</v>
      </c>
      <c r="H162" s="275">
        <v>15</v>
      </c>
      <c r="I162" s="120">
        <v>105</v>
      </c>
      <c r="J162" s="120">
        <v>26.5</v>
      </c>
      <c r="K162" s="204" t="s">
        <v>265</v>
      </c>
      <c r="L162" s="204" t="s">
        <v>265</v>
      </c>
      <c r="M162" s="121">
        <v>0</v>
      </c>
      <c r="N162" s="121">
        <v>0</v>
      </c>
      <c r="O162" s="121">
        <v>0</v>
      </c>
      <c r="P162" s="121">
        <v>0</v>
      </c>
      <c r="Q162" s="66" t="s">
        <v>1258</v>
      </c>
      <c r="R162" s="120" t="s">
        <v>768</v>
      </c>
      <c r="S162" s="120">
        <v>20</v>
      </c>
      <c r="T162" s="120">
        <v>120</v>
      </c>
      <c r="U162" s="200">
        <v>12</v>
      </c>
      <c r="V162" s="204">
        <v>5060</v>
      </c>
      <c r="W162" s="204">
        <v>23060</v>
      </c>
      <c r="X162" s="204">
        <v>10000</v>
      </c>
      <c r="Y162" s="204">
        <v>10000</v>
      </c>
      <c r="Z162" s="204">
        <v>80000</v>
      </c>
      <c r="AA162" s="204">
        <v>80000</v>
      </c>
      <c r="AB162" s="204">
        <v>-124</v>
      </c>
      <c r="AC162" s="201" t="str">
        <f>IF(ISBLANK(A162),"",VLOOKUP(A162,'eNB Info'!A:G,7,0)&amp;(A162*256+(VLOOKUP(C162,PCI!B:D,3,0))))</f>
        <v>30272017023495</v>
      </c>
      <c r="AF162" s="120" t="s">
        <v>979</v>
      </c>
      <c r="AI162" s="120" t="s">
        <v>765</v>
      </c>
      <c r="AM162" s="8" t="s">
        <v>855</v>
      </c>
    </row>
    <row r="163" spans="1:39">
      <c r="A163" s="119">
        <v>66498</v>
      </c>
      <c r="B163" s="119" t="s">
        <v>1242</v>
      </c>
      <c r="C163" s="119" t="s">
        <v>1247</v>
      </c>
      <c r="D163" s="198">
        <v>45.524799999999999</v>
      </c>
      <c r="E163" s="120" t="s">
        <v>763</v>
      </c>
      <c r="F163" s="199">
        <v>-73.580100000000002</v>
      </c>
      <c r="G163" s="120" t="s">
        <v>764</v>
      </c>
      <c r="H163" s="275">
        <v>15</v>
      </c>
      <c r="I163" s="120">
        <v>225</v>
      </c>
      <c r="J163" s="120">
        <v>25.5</v>
      </c>
      <c r="K163" s="204" t="s">
        <v>265</v>
      </c>
      <c r="L163" s="204" t="s">
        <v>265</v>
      </c>
      <c r="M163" s="121">
        <v>0</v>
      </c>
      <c r="N163" s="121">
        <v>0</v>
      </c>
      <c r="O163" s="121">
        <v>0</v>
      </c>
      <c r="P163" s="121">
        <v>0</v>
      </c>
      <c r="Q163" s="66" t="s">
        <v>1259</v>
      </c>
      <c r="R163" s="120" t="s">
        <v>768</v>
      </c>
      <c r="S163" s="120">
        <v>0</v>
      </c>
      <c r="T163" s="120">
        <v>80</v>
      </c>
      <c r="U163" s="200">
        <v>12</v>
      </c>
      <c r="V163" s="204">
        <v>5060</v>
      </c>
      <c r="W163" s="204">
        <v>23060</v>
      </c>
      <c r="X163" s="204">
        <v>10000</v>
      </c>
      <c r="Y163" s="204">
        <v>10000</v>
      </c>
      <c r="Z163" s="204">
        <v>80000</v>
      </c>
      <c r="AA163" s="204">
        <v>80000</v>
      </c>
      <c r="AB163" s="204">
        <v>-124</v>
      </c>
      <c r="AC163" s="201" t="str">
        <f>IF(ISBLANK(A163),"",VLOOKUP(A163,'eNB Info'!A:G,7,0)&amp;(A163*256+(VLOOKUP(C163,PCI!B:D,3,0))))</f>
        <v>30272017023496</v>
      </c>
      <c r="AF163" s="120" t="s">
        <v>979</v>
      </c>
      <c r="AI163" s="120" t="s">
        <v>765</v>
      </c>
      <c r="AM163" s="8" t="s">
        <v>857</v>
      </c>
    </row>
    <row r="164" spans="1:39">
      <c r="A164" s="119">
        <v>66498</v>
      </c>
      <c r="B164" s="119" t="s">
        <v>1242</v>
      </c>
      <c r="C164" s="119" t="s">
        <v>1249</v>
      </c>
      <c r="D164" s="198">
        <v>45.525100000000002</v>
      </c>
      <c r="E164" s="120" t="s">
        <v>763</v>
      </c>
      <c r="F164" s="199">
        <v>-73.580600000000004</v>
      </c>
      <c r="G164" s="120" t="s">
        <v>764</v>
      </c>
      <c r="H164" s="275">
        <v>15</v>
      </c>
      <c r="I164" s="120">
        <v>345</v>
      </c>
      <c r="J164" s="120">
        <v>24</v>
      </c>
      <c r="K164" s="204" t="s">
        <v>265</v>
      </c>
      <c r="L164" s="204" t="s">
        <v>265</v>
      </c>
      <c r="M164" s="121">
        <v>0</v>
      </c>
      <c r="N164" s="121">
        <v>0</v>
      </c>
      <c r="O164" s="121">
        <v>0</v>
      </c>
      <c r="P164" s="121">
        <v>0</v>
      </c>
      <c r="Q164" s="66" t="s">
        <v>1038</v>
      </c>
      <c r="R164" s="120" t="s">
        <v>768</v>
      </c>
      <c r="S164" s="120">
        <v>0</v>
      </c>
      <c r="T164" s="120">
        <v>90</v>
      </c>
      <c r="U164" s="200">
        <v>12</v>
      </c>
      <c r="V164" s="204">
        <v>5060</v>
      </c>
      <c r="W164" s="204">
        <v>23060</v>
      </c>
      <c r="X164" s="204">
        <v>10000</v>
      </c>
      <c r="Y164" s="204">
        <v>10000</v>
      </c>
      <c r="Z164" s="204">
        <v>80000</v>
      </c>
      <c r="AA164" s="204">
        <v>80000</v>
      </c>
      <c r="AB164" s="204">
        <v>-124</v>
      </c>
      <c r="AC164" s="201" t="str">
        <f>IF(ISBLANK(A164),"",VLOOKUP(A164,'eNB Info'!A:G,7,0)&amp;(A164*256+(VLOOKUP(C164,PCI!B:D,3,0))))</f>
        <v>30272017023497</v>
      </c>
      <c r="AF164" s="120" t="s">
        <v>979</v>
      </c>
      <c r="AI164" s="120" t="s">
        <v>765</v>
      </c>
      <c r="AM164" s="8" t="s">
        <v>858</v>
      </c>
    </row>
    <row r="165" spans="1:39" ht="11.5" customHeight="1">
      <c r="A165" s="119">
        <v>50519</v>
      </c>
      <c r="B165" s="119" t="s">
        <v>1260</v>
      </c>
      <c r="C165" s="119" t="s">
        <v>1261</v>
      </c>
      <c r="D165" s="198">
        <v>45.525142000000002</v>
      </c>
      <c r="E165" s="120" t="s">
        <v>763</v>
      </c>
      <c r="F165" s="199">
        <v>-73.580635999999998</v>
      </c>
      <c r="G165" s="120" t="s">
        <v>764</v>
      </c>
      <c r="H165" s="275">
        <v>15</v>
      </c>
      <c r="I165" s="120">
        <v>45</v>
      </c>
      <c r="J165" s="120">
        <v>24</v>
      </c>
      <c r="K165" s="204" t="s">
        <v>265</v>
      </c>
      <c r="L165" s="204" t="s">
        <v>265</v>
      </c>
      <c r="M165" s="121">
        <v>0</v>
      </c>
      <c r="N165" s="121">
        <v>0</v>
      </c>
      <c r="O165" s="121">
        <v>0</v>
      </c>
      <c r="P165" s="121">
        <v>0</v>
      </c>
      <c r="Q165" s="66" t="s">
        <v>1262</v>
      </c>
      <c r="R165" s="120" t="s">
        <v>768</v>
      </c>
      <c r="S165" s="120">
        <v>20</v>
      </c>
      <c r="T165" s="120">
        <v>100</v>
      </c>
      <c r="U165" s="200">
        <v>5</v>
      </c>
      <c r="V165" s="204">
        <v>2435</v>
      </c>
      <c r="W165" s="204">
        <v>20435</v>
      </c>
      <c r="X165" s="204">
        <v>5000</v>
      </c>
      <c r="Y165" s="204">
        <v>5000</v>
      </c>
      <c r="Z165" s="275">
        <v>26301</v>
      </c>
      <c r="AA165" s="275">
        <v>40000</v>
      </c>
      <c r="AB165" s="204">
        <v>-116</v>
      </c>
      <c r="AC165" s="201" t="str">
        <f>IF(ISBLANK(A165),"",VLOOKUP(A165,'eNB Info'!A:G,7,0)&amp;(A165*256+(VLOOKUP(C165,PCI!B:D,3,0))))</f>
        <v>30272012932915</v>
      </c>
      <c r="AF165" s="120" t="s">
        <v>784</v>
      </c>
      <c r="AI165" s="123" t="s">
        <v>1397</v>
      </c>
      <c r="AJ165" s="279" t="s">
        <v>1398</v>
      </c>
      <c r="AM165" s="8" t="s">
        <v>862</v>
      </c>
    </row>
    <row r="166" spans="1:39">
      <c r="A166" s="119">
        <v>50519</v>
      </c>
      <c r="B166" s="119" t="s">
        <v>1260</v>
      </c>
      <c r="C166" s="119" t="s">
        <v>1263</v>
      </c>
      <c r="D166" s="198">
        <v>45.524752999999997</v>
      </c>
      <c r="E166" s="120" t="s">
        <v>763</v>
      </c>
      <c r="F166" s="199">
        <v>-73.580111000000002</v>
      </c>
      <c r="G166" s="120" t="s">
        <v>764</v>
      </c>
      <c r="H166" s="275">
        <v>15</v>
      </c>
      <c r="I166" s="120">
        <v>285</v>
      </c>
      <c r="J166" s="120">
        <v>25.5</v>
      </c>
      <c r="K166" s="204" t="s">
        <v>265</v>
      </c>
      <c r="L166" s="204" t="s">
        <v>265</v>
      </c>
      <c r="M166" s="121">
        <v>0</v>
      </c>
      <c r="N166" s="121">
        <v>0</v>
      </c>
      <c r="O166" s="121">
        <v>0</v>
      </c>
      <c r="P166" s="121">
        <v>0</v>
      </c>
      <c r="Q166" s="66" t="s">
        <v>1264</v>
      </c>
      <c r="R166" s="120" t="s">
        <v>768</v>
      </c>
      <c r="S166" s="120">
        <v>0</v>
      </c>
      <c r="T166" s="120">
        <v>90</v>
      </c>
      <c r="U166" s="200">
        <v>5</v>
      </c>
      <c r="V166" s="204">
        <v>2435</v>
      </c>
      <c r="W166" s="204">
        <v>20435</v>
      </c>
      <c r="X166" s="204">
        <v>5000</v>
      </c>
      <c r="Y166" s="204">
        <v>5000</v>
      </c>
      <c r="Z166" s="275">
        <v>26301</v>
      </c>
      <c r="AA166" s="275">
        <v>40000</v>
      </c>
      <c r="AB166" s="204">
        <v>-116</v>
      </c>
      <c r="AC166" s="201" t="str">
        <f>IF(ISBLANK(A166),"",VLOOKUP(A166,'eNB Info'!A:G,7,0)&amp;(A166*256+(VLOOKUP(C166,PCI!B:D,3,0))))</f>
        <v>30272012932917</v>
      </c>
      <c r="AF166" s="120" t="s">
        <v>784</v>
      </c>
      <c r="AI166" s="123" t="s">
        <v>1397</v>
      </c>
      <c r="AJ166" s="279" t="s">
        <v>1398</v>
      </c>
      <c r="AM166" s="8" t="s">
        <v>865</v>
      </c>
    </row>
    <row r="167" spans="1:39">
      <c r="A167" s="119">
        <v>50517</v>
      </c>
      <c r="B167" s="119" t="s">
        <v>1266</v>
      </c>
      <c r="C167" s="119" t="s">
        <v>1269</v>
      </c>
      <c r="D167" s="198">
        <v>45.528100000000002</v>
      </c>
      <c r="E167" s="120" t="s">
        <v>763</v>
      </c>
      <c r="F167" s="199">
        <v>-73.552400000000006</v>
      </c>
      <c r="G167" s="120" t="s">
        <v>764</v>
      </c>
      <c r="H167" s="275">
        <v>15</v>
      </c>
      <c r="I167" s="120">
        <v>105</v>
      </c>
      <c r="J167" s="120">
        <v>72.5</v>
      </c>
      <c r="K167" s="204" t="s">
        <v>265</v>
      </c>
      <c r="L167" s="204" t="s">
        <v>265</v>
      </c>
      <c r="M167" s="121">
        <v>0</v>
      </c>
      <c r="N167" s="121">
        <v>0</v>
      </c>
      <c r="O167" s="121">
        <v>0</v>
      </c>
      <c r="P167" s="121">
        <v>0</v>
      </c>
      <c r="Q167" s="66" t="s">
        <v>1270</v>
      </c>
      <c r="R167" s="120" t="s">
        <v>768</v>
      </c>
      <c r="S167" s="120">
        <v>0</v>
      </c>
      <c r="T167" s="120">
        <v>90</v>
      </c>
      <c r="U167" s="200">
        <v>4</v>
      </c>
      <c r="V167" s="204">
        <v>2050</v>
      </c>
      <c r="W167" s="204">
        <v>20050</v>
      </c>
      <c r="X167" s="204">
        <v>20000</v>
      </c>
      <c r="Y167" s="204">
        <v>20000</v>
      </c>
      <c r="Z167" s="204">
        <v>60000</v>
      </c>
      <c r="AA167" s="204">
        <v>60000</v>
      </c>
      <c r="AB167" s="204">
        <v>-128</v>
      </c>
      <c r="AC167" s="201" t="str">
        <f>IF(ISBLANK(A167),"",VLOOKUP(A167,'eNB Info'!A:G,7,0)&amp;(A167*256+(VLOOKUP(C167,PCI!B:D,3,0))))</f>
        <v>30272012932353</v>
      </c>
      <c r="AF167" s="120" t="s">
        <v>767</v>
      </c>
      <c r="AI167" s="120" t="s">
        <v>765</v>
      </c>
      <c r="AM167" s="8" t="s">
        <v>848</v>
      </c>
    </row>
    <row r="168" spans="1:39">
      <c r="A168" s="119">
        <v>50517</v>
      </c>
      <c r="B168" s="119" t="s">
        <v>1266</v>
      </c>
      <c r="C168" s="119" t="s">
        <v>1271</v>
      </c>
      <c r="D168" s="198">
        <v>45.528100000000002</v>
      </c>
      <c r="E168" s="120" t="s">
        <v>763</v>
      </c>
      <c r="F168" s="199">
        <v>-73.552499999999995</v>
      </c>
      <c r="G168" s="120" t="s">
        <v>764</v>
      </c>
      <c r="H168" s="275">
        <v>15</v>
      </c>
      <c r="I168" s="120">
        <v>225</v>
      </c>
      <c r="J168" s="120">
        <v>72.5</v>
      </c>
      <c r="K168" s="204" t="s">
        <v>265</v>
      </c>
      <c r="L168" s="204" t="s">
        <v>265</v>
      </c>
      <c r="M168" s="121">
        <v>0</v>
      </c>
      <c r="N168" s="121">
        <v>0</v>
      </c>
      <c r="O168" s="121">
        <v>0</v>
      </c>
      <c r="P168" s="121">
        <v>0</v>
      </c>
      <c r="Q168" s="66" t="s">
        <v>1270</v>
      </c>
      <c r="R168" s="120" t="s">
        <v>768</v>
      </c>
      <c r="S168" s="120">
        <v>0</v>
      </c>
      <c r="T168" s="120">
        <v>90</v>
      </c>
      <c r="U168" s="200">
        <v>4</v>
      </c>
      <c r="V168" s="204">
        <v>2050</v>
      </c>
      <c r="W168" s="204">
        <v>20050</v>
      </c>
      <c r="X168" s="204">
        <v>20000</v>
      </c>
      <c r="Y168" s="204">
        <v>20000</v>
      </c>
      <c r="Z168" s="204">
        <v>60000</v>
      </c>
      <c r="AA168" s="204">
        <v>60000</v>
      </c>
      <c r="AB168" s="204">
        <v>-128</v>
      </c>
      <c r="AC168" s="201" t="str">
        <f>IF(ISBLANK(A168),"",VLOOKUP(A168,'eNB Info'!A:G,7,0)&amp;(A168*256+(VLOOKUP(C168,PCI!B:D,3,0))))</f>
        <v>30272012932354</v>
      </c>
      <c r="AF168" s="120" t="s">
        <v>767</v>
      </c>
      <c r="AI168" s="120" t="s">
        <v>765</v>
      </c>
      <c r="AM168" s="8" t="s">
        <v>769</v>
      </c>
    </row>
    <row r="169" spans="1:39">
      <c r="A169" s="119">
        <v>50517</v>
      </c>
      <c r="B169" s="119" t="s">
        <v>1266</v>
      </c>
      <c r="C169" s="119" t="s">
        <v>1272</v>
      </c>
      <c r="D169" s="198">
        <v>45.528599999999997</v>
      </c>
      <c r="E169" s="120" t="s">
        <v>763</v>
      </c>
      <c r="F169" s="199">
        <v>-73.553799999999995</v>
      </c>
      <c r="G169" s="120" t="s">
        <v>764</v>
      </c>
      <c r="H169" s="275">
        <v>15</v>
      </c>
      <c r="I169" s="120">
        <v>345</v>
      </c>
      <c r="J169" s="120">
        <v>65.5</v>
      </c>
      <c r="K169" s="204" t="s">
        <v>265</v>
      </c>
      <c r="L169" s="204" t="s">
        <v>265</v>
      </c>
      <c r="M169" s="121">
        <v>0</v>
      </c>
      <c r="N169" s="121">
        <v>0</v>
      </c>
      <c r="O169" s="121">
        <v>0</v>
      </c>
      <c r="P169" s="121">
        <v>0</v>
      </c>
      <c r="Q169" s="66" t="s">
        <v>766</v>
      </c>
      <c r="R169" s="120" t="s">
        <v>768</v>
      </c>
      <c r="S169" s="120">
        <v>0</v>
      </c>
      <c r="T169" s="120">
        <v>80</v>
      </c>
      <c r="U169" s="200">
        <v>4</v>
      </c>
      <c r="V169" s="204">
        <v>2050</v>
      </c>
      <c r="W169" s="204">
        <v>20050</v>
      </c>
      <c r="X169" s="204">
        <v>20000</v>
      </c>
      <c r="Y169" s="204">
        <v>20000</v>
      </c>
      <c r="Z169" s="204">
        <v>60000</v>
      </c>
      <c r="AA169" s="204">
        <v>60000</v>
      </c>
      <c r="AB169" s="204">
        <v>-128</v>
      </c>
      <c r="AC169" s="201" t="str">
        <f>IF(ISBLANK(A169),"",VLOOKUP(A169,'eNB Info'!A:G,7,0)&amp;(A169*256+(VLOOKUP(C169,PCI!B:D,3,0))))</f>
        <v>30272012932355</v>
      </c>
      <c r="AF169" s="120" t="s">
        <v>767</v>
      </c>
      <c r="AI169" s="120" t="s">
        <v>765</v>
      </c>
      <c r="AM169" s="8" t="s">
        <v>852</v>
      </c>
    </row>
    <row r="170" spans="1:39">
      <c r="A170" s="119">
        <v>50517</v>
      </c>
      <c r="B170" s="119" t="s">
        <v>1266</v>
      </c>
      <c r="C170" s="119" t="s">
        <v>1273</v>
      </c>
      <c r="D170" s="198">
        <v>45.528100000000002</v>
      </c>
      <c r="E170" s="120" t="s">
        <v>763</v>
      </c>
      <c r="F170" s="199">
        <v>-73.552400000000006</v>
      </c>
      <c r="G170" s="120" t="s">
        <v>764</v>
      </c>
      <c r="H170" s="275">
        <v>15</v>
      </c>
      <c r="I170" s="120">
        <v>105</v>
      </c>
      <c r="J170" s="120">
        <v>72.5</v>
      </c>
      <c r="K170" s="204" t="s">
        <v>265</v>
      </c>
      <c r="L170" s="204" t="s">
        <v>265</v>
      </c>
      <c r="M170" s="121">
        <v>0</v>
      </c>
      <c r="N170" s="121">
        <v>0</v>
      </c>
      <c r="O170" s="121">
        <v>0</v>
      </c>
      <c r="P170" s="121">
        <v>0</v>
      </c>
      <c r="Q170" s="66" t="s">
        <v>1141</v>
      </c>
      <c r="R170" s="120" t="s">
        <v>768</v>
      </c>
      <c r="S170" s="120">
        <v>0</v>
      </c>
      <c r="T170" s="120">
        <v>110</v>
      </c>
      <c r="U170" s="200">
        <v>7</v>
      </c>
      <c r="V170" s="204">
        <v>3050</v>
      </c>
      <c r="W170" s="204">
        <v>21050</v>
      </c>
      <c r="X170" s="204">
        <v>20000</v>
      </c>
      <c r="Y170" s="204">
        <v>20000</v>
      </c>
      <c r="Z170" s="204">
        <v>60000</v>
      </c>
      <c r="AA170" s="204">
        <v>60000</v>
      </c>
      <c r="AB170" s="204">
        <v>-128</v>
      </c>
      <c r="AC170" s="201" t="str">
        <f>IF(ISBLANK(A170),"",VLOOKUP(A170,'eNB Info'!A:G,7,0)&amp;(A170*256+(VLOOKUP(C170,PCI!B:D,3,0))))</f>
        <v>30272012932423</v>
      </c>
      <c r="AF170" s="120" t="s">
        <v>776</v>
      </c>
      <c r="AI170" s="120" t="s">
        <v>765</v>
      </c>
      <c r="AM170" s="8" t="s">
        <v>974</v>
      </c>
    </row>
    <row r="171" spans="1:39">
      <c r="A171" s="119">
        <v>50517</v>
      </c>
      <c r="B171" s="119" t="s">
        <v>1266</v>
      </c>
      <c r="C171" s="119" t="s">
        <v>1274</v>
      </c>
      <c r="D171" s="198">
        <v>45.528100000000002</v>
      </c>
      <c r="E171" s="120" t="s">
        <v>763</v>
      </c>
      <c r="F171" s="199">
        <v>-73.552499999999995</v>
      </c>
      <c r="G171" s="120" t="s">
        <v>764</v>
      </c>
      <c r="H171" s="275">
        <v>15</v>
      </c>
      <c r="I171" s="120">
        <v>225</v>
      </c>
      <c r="J171" s="120">
        <v>72.5</v>
      </c>
      <c r="K171" s="204" t="s">
        <v>265</v>
      </c>
      <c r="L171" s="204" t="s">
        <v>265</v>
      </c>
      <c r="M171" s="121">
        <v>0</v>
      </c>
      <c r="N171" s="121">
        <v>0</v>
      </c>
      <c r="O171" s="121">
        <v>0</v>
      </c>
      <c r="P171" s="121">
        <v>0</v>
      </c>
      <c r="Q171" s="66" t="s">
        <v>1275</v>
      </c>
      <c r="R171" s="120" t="s">
        <v>768</v>
      </c>
      <c r="S171" s="120">
        <v>0</v>
      </c>
      <c r="T171" s="120">
        <v>120</v>
      </c>
      <c r="U171" s="200">
        <v>7</v>
      </c>
      <c r="V171" s="204">
        <v>3050</v>
      </c>
      <c r="W171" s="204">
        <v>21050</v>
      </c>
      <c r="X171" s="204">
        <v>20000</v>
      </c>
      <c r="Y171" s="204">
        <v>20000</v>
      </c>
      <c r="Z171" s="204">
        <v>60000</v>
      </c>
      <c r="AA171" s="204">
        <v>60000</v>
      </c>
      <c r="AB171" s="204">
        <v>-128</v>
      </c>
      <c r="AC171" s="201" t="str">
        <f>IF(ISBLANK(A171),"",VLOOKUP(A171,'eNB Info'!A:G,7,0)&amp;(A171*256+(VLOOKUP(C171,PCI!B:D,3,0))))</f>
        <v>30272012932424</v>
      </c>
      <c r="AF171" s="120" t="s">
        <v>776</v>
      </c>
      <c r="AI171" s="120" t="s">
        <v>765</v>
      </c>
      <c r="AM171" s="8" t="s">
        <v>777</v>
      </c>
    </row>
    <row r="172" spans="1:39">
      <c r="A172" s="119">
        <v>50517</v>
      </c>
      <c r="B172" s="119" t="s">
        <v>1266</v>
      </c>
      <c r="C172" s="119" t="s">
        <v>1276</v>
      </c>
      <c r="D172" s="198">
        <v>45.528599999999997</v>
      </c>
      <c r="E172" s="120" t="s">
        <v>763</v>
      </c>
      <c r="F172" s="199">
        <v>-73.553799999999995</v>
      </c>
      <c r="G172" s="120" t="s">
        <v>764</v>
      </c>
      <c r="H172" s="275">
        <v>15</v>
      </c>
      <c r="I172" s="120">
        <v>345</v>
      </c>
      <c r="J172" s="120">
        <v>65.5</v>
      </c>
      <c r="K172" s="204" t="s">
        <v>265</v>
      </c>
      <c r="L172" s="204" t="s">
        <v>265</v>
      </c>
      <c r="M172" s="121">
        <v>0</v>
      </c>
      <c r="N172" s="121">
        <v>0</v>
      </c>
      <c r="O172" s="121">
        <v>0</v>
      </c>
      <c r="P172" s="121">
        <v>0</v>
      </c>
      <c r="Q172" s="66" t="s">
        <v>775</v>
      </c>
      <c r="R172" s="120" t="s">
        <v>768</v>
      </c>
      <c r="S172" s="120">
        <v>0</v>
      </c>
      <c r="T172" s="120">
        <v>80</v>
      </c>
      <c r="U172" s="200">
        <v>7</v>
      </c>
      <c r="V172" s="204">
        <v>3050</v>
      </c>
      <c r="W172" s="204">
        <v>21050</v>
      </c>
      <c r="X172" s="204">
        <v>20000</v>
      </c>
      <c r="Y172" s="204">
        <v>20000</v>
      </c>
      <c r="Z172" s="204">
        <v>60000</v>
      </c>
      <c r="AA172" s="204">
        <v>60000</v>
      </c>
      <c r="AB172" s="204">
        <v>-128</v>
      </c>
      <c r="AC172" s="201" t="str">
        <f>IF(ISBLANK(A172),"",VLOOKUP(A172,'eNB Info'!A:G,7,0)&amp;(A172*256+(VLOOKUP(C172,PCI!B:D,3,0))))</f>
        <v>30272012932425</v>
      </c>
      <c r="AF172" s="120" t="s">
        <v>776</v>
      </c>
      <c r="AI172" s="120" t="s">
        <v>765</v>
      </c>
      <c r="AM172" s="8" t="s">
        <v>977</v>
      </c>
    </row>
    <row r="173" spans="1:39">
      <c r="A173" s="119">
        <v>50521</v>
      </c>
      <c r="B173" s="119" t="s">
        <v>1277</v>
      </c>
      <c r="C173" s="119" t="s">
        <v>1278</v>
      </c>
      <c r="D173" s="198">
        <v>45.528616999999997</v>
      </c>
      <c r="E173" s="120" t="s">
        <v>763</v>
      </c>
      <c r="F173" s="199">
        <v>-73.553799999999995</v>
      </c>
      <c r="G173" s="120" t="s">
        <v>764</v>
      </c>
      <c r="H173" s="275">
        <v>35</v>
      </c>
      <c r="I173" s="120">
        <v>45</v>
      </c>
      <c r="J173" s="120">
        <v>65.5</v>
      </c>
      <c r="K173" s="204" t="s">
        <v>265</v>
      </c>
      <c r="L173" s="204" t="s">
        <v>265</v>
      </c>
      <c r="M173" s="121">
        <v>0</v>
      </c>
      <c r="N173" s="121">
        <v>0</v>
      </c>
      <c r="O173" s="121">
        <v>0</v>
      </c>
      <c r="P173" s="121">
        <v>0</v>
      </c>
      <c r="Q173" s="66" t="s">
        <v>1279</v>
      </c>
      <c r="R173" s="120" t="s">
        <v>768</v>
      </c>
      <c r="S173" s="120">
        <v>0</v>
      </c>
      <c r="T173" s="120">
        <v>110</v>
      </c>
      <c r="U173" s="200">
        <v>5</v>
      </c>
      <c r="V173" s="204">
        <v>2435</v>
      </c>
      <c r="W173" s="204">
        <v>20435</v>
      </c>
      <c r="X173" s="204">
        <v>5000</v>
      </c>
      <c r="Y173" s="204">
        <v>5000</v>
      </c>
      <c r="Z173" s="275">
        <v>25901</v>
      </c>
      <c r="AA173" s="275">
        <v>40000</v>
      </c>
      <c r="AB173" s="204">
        <v>-116</v>
      </c>
      <c r="AC173" s="201" t="str">
        <f>IF(ISBLANK(A173),"",VLOOKUP(A173,'eNB Info'!A:G,7,0)&amp;(A173*256+(VLOOKUP(C173,PCI!B:D,3,0))))</f>
        <v>30272012933427</v>
      </c>
      <c r="AF173" s="120" t="s">
        <v>784</v>
      </c>
      <c r="AI173" s="123" t="s">
        <v>1397</v>
      </c>
      <c r="AJ173" s="279" t="s">
        <v>1398</v>
      </c>
      <c r="AM173" s="8" t="s">
        <v>862</v>
      </c>
    </row>
    <row r="174" spans="1:39">
      <c r="A174" s="119">
        <v>50521</v>
      </c>
      <c r="B174" s="119" t="s">
        <v>1277</v>
      </c>
      <c r="C174" s="119" t="s">
        <v>1280</v>
      </c>
      <c r="D174" s="198">
        <v>45.528117000000002</v>
      </c>
      <c r="E174" s="120" t="s">
        <v>763</v>
      </c>
      <c r="F174" s="199">
        <v>-73.552400000000006</v>
      </c>
      <c r="G174" s="120" t="s">
        <v>764</v>
      </c>
      <c r="H174" s="275">
        <v>35</v>
      </c>
      <c r="I174" s="120">
        <v>165</v>
      </c>
      <c r="J174" s="120">
        <v>71.3</v>
      </c>
      <c r="K174" s="204" t="s">
        <v>265</v>
      </c>
      <c r="L174" s="204" t="s">
        <v>265</v>
      </c>
      <c r="M174" s="121">
        <v>0</v>
      </c>
      <c r="N174" s="121">
        <v>0</v>
      </c>
      <c r="O174" s="121">
        <v>0</v>
      </c>
      <c r="P174" s="121">
        <v>0</v>
      </c>
      <c r="Q174" s="66" t="s">
        <v>1279</v>
      </c>
      <c r="R174" s="120" t="s">
        <v>768</v>
      </c>
      <c r="S174" s="120">
        <v>0</v>
      </c>
      <c r="T174" s="120">
        <v>110</v>
      </c>
      <c r="U174" s="200">
        <v>5</v>
      </c>
      <c r="V174" s="204">
        <v>2435</v>
      </c>
      <c r="W174" s="204">
        <v>20435</v>
      </c>
      <c r="X174" s="204">
        <v>5000</v>
      </c>
      <c r="Y174" s="204">
        <v>5000</v>
      </c>
      <c r="Z174" s="275">
        <v>25901</v>
      </c>
      <c r="AA174" s="275">
        <v>40000</v>
      </c>
      <c r="AB174" s="204">
        <v>-116</v>
      </c>
      <c r="AC174" s="201" t="str">
        <f>IF(ISBLANK(A174),"",VLOOKUP(A174,'eNB Info'!A:G,7,0)&amp;(A174*256+(VLOOKUP(C174,PCI!B:D,3,0))))</f>
        <v>30272012933428</v>
      </c>
      <c r="AF174" s="120" t="s">
        <v>784</v>
      </c>
      <c r="AI174" s="123" t="s">
        <v>1397</v>
      </c>
      <c r="AJ174" s="279" t="s">
        <v>1398</v>
      </c>
      <c r="AM174" s="8" t="s">
        <v>785</v>
      </c>
    </row>
    <row r="175" spans="1:39">
      <c r="A175" s="119">
        <v>50521</v>
      </c>
      <c r="B175" s="119" t="s">
        <v>1277</v>
      </c>
      <c r="C175" s="119" t="s">
        <v>1281</v>
      </c>
      <c r="D175" s="198">
        <v>45.528092000000001</v>
      </c>
      <c r="E175" s="120" t="s">
        <v>763</v>
      </c>
      <c r="F175" s="199">
        <v>-73.552477999999994</v>
      </c>
      <c r="G175" s="120" t="s">
        <v>764</v>
      </c>
      <c r="H175" s="275">
        <v>35</v>
      </c>
      <c r="I175" s="120">
        <v>285</v>
      </c>
      <c r="J175" s="120">
        <v>71.3</v>
      </c>
      <c r="K175" s="204" t="s">
        <v>265</v>
      </c>
      <c r="L175" s="204" t="s">
        <v>265</v>
      </c>
      <c r="M175" s="121">
        <v>0</v>
      </c>
      <c r="N175" s="121">
        <v>0</v>
      </c>
      <c r="O175" s="121">
        <v>0</v>
      </c>
      <c r="P175" s="121">
        <v>0</v>
      </c>
      <c r="Q175" s="66" t="s">
        <v>1279</v>
      </c>
      <c r="R175" s="120" t="s">
        <v>768</v>
      </c>
      <c r="S175" s="120">
        <v>0</v>
      </c>
      <c r="T175" s="120">
        <v>110</v>
      </c>
      <c r="U175" s="200">
        <v>5</v>
      </c>
      <c r="V175" s="204">
        <v>2435</v>
      </c>
      <c r="W175" s="204">
        <v>20435</v>
      </c>
      <c r="X175" s="204">
        <v>5000</v>
      </c>
      <c r="Y175" s="204">
        <v>5000</v>
      </c>
      <c r="Z175" s="275">
        <v>25901</v>
      </c>
      <c r="AA175" s="275">
        <v>40000</v>
      </c>
      <c r="AB175" s="204">
        <v>-116</v>
      </c>
      <c r="AC175" s="201" t="str">
        <f>IF(ISBLANK(A175),"",VLOOKUP(A175,'eNB Info'!A:G,7,0)&amp;(A175*256+(VLOOKUP(C175,PCI!B:D,3,0))))</f>
        <v>30272012933429</v>
      </c>
      <c r="AF175" s="120" t="s">
        <v>784</v>
      </c>
      <c r="AI175" s="123" t="s">
        <v>1397</v>
      </c>
      <c r="AJ175" s="279" t="s">
        <v>1398</v>
      </c>
      <c r="AM175" s="8" t="s">
        <v>865</v>
      </c>
    </row>
    <row r="176" spans="1:39">
      <c r="A176" s="119">
        <v>50522</v>
      </c>
      <c r="B176" s="119" t="s">
        <v>1283</v>
      </c>
      <c r="C176" s="119" t="s">
        <v>1287</v>
      </c>
      <c r="D176" s="198">
        <v>45.505741999999998</v>
      </c>
      <c r="E176" s="120" t="s">
        <v>763</v>
      </c>
      <c r="F176" s="199">
        <v>-73.559552999999994</v>
      </c>
      <c r="G176" s="120" t="s">
        <v>764</v>
      </c>
      <c r="H176" s="120">
        <v>35</v>
      </c>
      <c r="I176" s="120">
        <v>218</v>
      </c>
      <c r="J176" s="120">
        <v>13</v>
      </c>
      <c r="K176" s="204" t="s">
        <v>265</v>
      </c>
      <c r="L176" s="204" t="s">
        <v>265</v>
      </c>
      <c r="M176" s="121">
        <v>0</v>
      </c>
      <c r="N176" s="121">
        <v>0</v>
      </c>
      <c r="O176" s="121">
        <v>0</v>
      </c>
      <c r="P176" s="121">
        <v>0</v>
      </c>
      <c r="Q176" s="66" t="s">
        <v>1288</v>
      </c>
      <c r="R176" s="120" t="s">
        <v>768</v>
      </c>
      <c r="S176" s="120">
        <v>0</v>
      </c>
      <c r="U176" s="200">
        <v>5</v>
      </c>
      <c r="V176" s="204">
        <v>2435</v>
      </c>
      <c r="W176" s="204">
        <v>20435</v>
      </c>
      <c r="X176" s="204">
        <v>5000</v>
      </c>
      <c r="Y176" s="204">
        <v>5000</v>
      </c>
      <c r="Z176" s="204">
        <v>24001</v>
      </c>
      <c r="AA176" s="204">
        <v>40000</v>
      </c>
      <c r="AB176" s="204">
        <v>-116</v>
      </c>
      <c r="AC176" s="201" t="str">
        <f>IF(ISBLANK(A176),"",VLOOKUP(A176,'eNB Info'!A:G,7,0)&amp;(A176*256+(VLOOKUP(C176,PCI!B:D,3,0))))</f>
        <v>30272012933683</v>
      </c>
      <c r="AF176" s="120" t="s">
        <v>784</v>
      </c>
      <c r="AI176" s="123" t="s">
        <v>1397</v>
      </c>
      <c r="AJ176" s="279" t="s">
        <v>1398</v>
      </c>
      <c r="AM176" s="8" t="s">
        <v>862</v>
      </c>
    </row>
    <row r="177" spans="1:39">
      <c r="A177" s="119">
        <v>50306</v>
      </c>
      <c r="B177" s="119" t="s">
        <v>1290</v>
      </c>
      <c r="C177" s="119" t="s">
        <v>1299</v>
      </c>
      <c r="D177" s="198">
        <v>45.516432999999999</v>
      </c>
      <c r="E177" s="120" t="s">
        <v>763</v>
      </c>
      <c r="F177" s="199">
        <v>-73.591399999999993</v>
      </c>
      <c r="G177" s="120" t="s">
        <v>764</v>
      </c>
      <c r="H177" s="275">
        <v>15</v>
      </c>
      <c r="I177" s="120">
        <v>105</v>
      </c>
      <c r="J177" s="120">
        <v>67.2</v>
      </c>
      <c r="K177" s="204" t="s">
        <v>265</v>
      </c>
      <c r="L177" s="204" t="s">
        <v>265</v>
      </c>
      <c r="M177" s="121">
        <v>0</v>
      </c>
      <c r="N177" s="121">
        <v>0</v>
      </c>
      <c r="O177" s="121">
        <v>0</v>
      </c>
      <c r="P177" s="121">
        <v>0</v>
      </c>
      <c r="Q177" s="66" t="s">
        <v>1300</v>
      </c>
      <c r="R177" s="120" t="s">
        <v>768</v>
      </c>
      <c r="S177" s="120">
        <v>40</v>
      </c>
      <c r="T177" s="120">
        <v>70</v>
      </c>
      <c r="U177" s="200">
        <v>4</v>
      </c>
      <c r="V177" s="204">
        <v>2050</v>
      </c>
      <c r="W177" s="204">
        <v>20050</v>
      </c>
      <c r="X177" s="204">
        <v>20000</v>
      </c>
      <c r="Y177" s="204">
        <v>20000</v>
      </c>
      <c r="Z177" s="204">
        <v>60000</v>
      </c>
      <c r="AA177" s="204">
        <v>60000</v>
      </c>
      <c r="AB177" s="204">
        <v>-128</v>
      </c>
      <c r="AC177" s="201" t="str">
        <f>IF(ISBLANK(A177),"",VLOOKUP(A177,'eNB Info'!A:G,7,0)&amp;(A177*256+(VLOOKUP(C177,PCI!B:D,3,0))))</f>
        <v>30272012878337</v>
      </c>
      <c r="AF177" s="120" t="s">
        <v>767</v>
      </c>
      <c r="AI177" s="120" t="s">
        <v>765</v>
      </c>
      <c r="AM177" s="8" t="s">
        <v>848</v>
      </c>
    </row>
    <row r="178" spans="1:39">
      <c r="A178" s="119">
        <v>50306</v>
      </c>
      <c r="B178" s="119" t="s">
        <v>1290</v>
      </c>
      <c r="C178" s="119" t="s">
        <v>1301</v>
      </c>
      <c r="D178" s="198">
        <v>45.516432999999999</v>
      </c>
      <c r="E178" s="120" t="s">
        <v>763</v>
      </c>
      <c r="F178" s="199">
        <v>-73.591399999999993</v>
      </c>
      <c r="G178" s="120" t="s">
        <v>764</v>
      </c>
      <c r="H178" s="275">
        <v>15</v>
      </c>
      <c r="I178" s="120">
        <v>225</v>
      </c>
      <c r="J178" s="120">
        <v>73.400000000000006</v>
      </c>
      <c r="K178" s="204" t="s">
        <v>265</v>
      </c>
      <c r="L178" s="204" t="s">
        <v>265</v>
      </c>
      <c r="M178" s="121">
        <v>0</v>
      </c>
      <c r="N178" s="121">
        <v>0</v>
      </c>
      <c r="O178" s="121">
        <v>0</v>
      </c>
      <c r="P178" s="121">
        <v>0</v>
      </c>
      <c r="Q178" s="66" t="s">
        <v>1300</v>
      </c>
      <c r="R178" s="120" t="s">
        <v>768</v>
      </c>
      <c r="S178" s="120">
        <v>0</v>
      </c>
      <c r="T178" s="120">
        <v>70</v>
      </c>
      <c r="U178" s="200">
        <v>4</v>
      </c>
      <c r="V178" s="204">
        <v>2050</v>
      </c>
      <c r="W178" s="204">
        <v>20050</v>
      </c>
      <c r="X178" s="204">
        <v>20000</v>
      </c>
      <c r="Y178" s="204">
        <v>20000</v>
      </c>
      <c r="Z178" s="204">
        <v>60000</v>
      </c>
      <c r="AA178" s="204">
        <v>60000</v>
      </c>
      <c r="AB178" s="204">
        <v>-128</v>
      </c>
      <c r="AC178" s="201" t="str">
        <f>IF(ISBLANK(A178),"",VLOOKUP(A178,'eNB Info'!A:G,7,0)&amp;(A178*256+(VLOOKUP(C178,PCI!B:D,3,0))))</f>
        <v>30272012878338</v>
      </c>
      <c r="AF178" s="120" t="s">
        <v>767</v>
      </c>
      <c r="AI178" s="120" t="s">
        <v>765</v>
      </c>
      <c r="AM178" s="8" t="s">
        <v>769</v>
      </c>
    </row>
    <row r="179" spans="1:39">
      <c r="A179" s="119">
        <v>50306</v>
      </c>
      <c r="B179" s="119" t="s">
        <v>1290</v>
      </c>
      <c r="C179" s="119" t="s">
        <v>1302</v>
      </c>
      <c r="D179" s="198">
        <v>45.516399999999997</v>
      </c>
      <c r="E179" s="120" t="s">
        <v>763</v>
      </c>
      <c r="F179" s="199">
        <v>-73.591399999999993</v>
      </c>
      <c r="G179" s="120" t="s">
        <v>764</v>
      </c>
      <c r="H179" s="275">
        <v>15</v>
      </c>
      <c r="I179" s="120">
        <v>345</v>
      </c>
      <c r="J179" s="120">
        <v>71.599999999999994</v>
      </c>
      <c r="K179" s="204" t="s">
        <v>265</v>
      </c>
      <c r="L179" s="204" t="s">
        <v>265</v>
      </c>
      <c r="M179" s="121">
        <v>0</v>
      </c>
      <c r="N179" s="121">
        <v>0</v>
      </c>
      <c r="O179" s="121">
        <v>0</v>
      </c>
      <c r="P179" s="121">
        <v>0</v>
      </c>
      <c r="Q179" s="66" t="s">
        <v>1303</v>
      </c>
      <c r="R179" s="120" t="s">
        <v>768</v>
      </c>
      <c r="S179" s="120">
        <v>40</v>
      </c>
      <c r="T179" s="120">
        <v>90</v>
      </c>
      <c r="U179" s="200">
        <v>4</v>
      </c>
      <c r="V179" s="204">
        <v>2050</v>
      </c>
      <c r="W179" s="204">
        <v>20050</v>
      </c>
      <c r="X179" s="204">
        <v>20000</v>
      </c>
      <c r="Y179" s="204">
        <v>20000</v>
      </c>
      <c r="Z179" s="204">
        <v>60000</v>
      </c>
      <c r="AA179" s="204">
        <v>60000</v>
      </c>
      <c r="AB179" s="204">
        <v>-128</v>
      </c>
      <c r="AC179" s="201" t="str">
        <f>IF(ISBLANK(A179),"",VLOOKUP(A179,'eNB Info'!A:G,7,0)&amp;(A179*256+(VLOOKUP(C179,PCI!B:D,3,0))))</f>
        <v>30272012878339</v>
      </c>
      <c r="AF179" s="120" t="s">
        <v>767</v>
      </c>
      <c r="AI179" s="120" t="s">
        <v>765</v>
      </c>
      <c r="AM179" s="8" t="s">
        <v>852</v>
      </c>
    </row>
    <row r="180" spans="1:39">
      <c r="A180" s="119">
        <v>50306</v>
      </c>
      <c r="B180" s="119" t="s">
        <v>1290</v>
      </c>
      <c r="C180" s="119" t="s">
        <v>1304</v>
      </c>
      <c r="D180" s="198">
        <v>45.516432999999999</v>
      </c>
      <c r="E180" s="120" t="s">
        <v>763</v>
      </c>
      <c r="F180" s="199">
        <v>-73.591399999999993</v>
      </c>
      <c r="G180" s="120" t="s">
        <v>764</v>
      </c>
      <c r="H180" s="275">
        <v>15</v>
      </c>
      <c r="I180" s="120">
        <v>105</v>
      </c>
      <c r="J180" s="120">
        <v>67.2</v>
      </c>
      <c r="K180" s="204" t="s">
        <v>265</v>
      </c>
      <c r="L180" s="204" t="s">
        <v>265</v>
      </c>
      <c r="M180" s="121">
        <v>0</v>
      </c>
      <c r="N180" s="121">
        <v>0</v>
      </c>
      <c r="O180" s="121">
        <v>0</v>
      </c>
      <c r="P180" s="121">
        <v>0</v>
      </c>
      <c r="Q180" s="66" t="s">
        <v>1305</v>
      </c>
      <c r="R180" s="120" t="s">
        <v>768</v>
      </c>
      <c r="S180" s="120">
        <v>40</v>
      </c>
      <c r="T180" s="120">
        <v>70</v>
      </c>
      <c r="U180" s="200">
        <v>7</v>
      </c>
      <c r="V180" s="204">
        <v>3050</v>
      </c>
      <c r="W180" s="204">
        <v>21050</v>
      </c>
      <c r="X180" s="204">
        <v>20000</v>
      </c>
      <c r="Y180" s="204">
        <v>20000</v>
      </c>
      <c r="Z180" s="204">
        <v>60000</v>
      </c>
      <c r="AA180" s="204">
        <v>60000</v>
      </c>
      <c r="AB180" s="204">
        <v>-128</v>
      </c>
      <c r="AC180" s="201" t="str">
        <f>IF(ISBLANK(A180),"",VLOOKUP(A180,'eNB Info'!A:G,7,0)&amp;(A180*256+(VLOOKUP(C180,PCI!B:D,3,0))))</f>
        <v>30272012878407</v>
      </c>
      <c r="AF180" s="120" t="s">
        <v>776</v>
      </c>
      <c r="AI180" s="120" t="s">
        <v>765</v>
      </c>
      <c r="AM180" s="8" t="s">
        <v>974</v>
      </c>
    </row>
    <row r="181" spans="1:39">
      <c r="A181" s="119">
        <v>50306</v>
      </c>
      <c r="B181" s="119" t="s">
        <v>1290</v>
      </c>
      <c r="C181" s="119" t="s">
        <v>1306</v>
      </c>
      <c r="D181" s="198">
        <v>45.516432999999999</v>
      </c>
      <c r="E181" s="120" t="s">
        <v>763</v>
      </c>
      <c r="F181" s="199">
        <v>-73.591399999999993</v>
      </c>
      <c r="G181" s="120" t="s">
        <v>764</v>
      </c>
      <c r="H181" s="275">
        <v>15</v>
      </c>
      <c r="I181" s="120">
        <v>225</v>
      </c>
      <c r="J181" s="120">
        <v>73.400000000000006</v>
      </c>
      <c r="K181" s="204" t="s">
        <v>265</v>
      </c>
      <c r="L181" s="204" t="s">
        <v>265</v>
      </c>
      <c r="M181" s="121">
        <v>0</v>
      </c>
      <c r="N181" s="121">
        <v>0</v>
      </c>
      <c r="O181" s="121">
        <v>0</v>
      </c>
      <c r="P181" s="121">
        <v>0</v>
      </c>
      <c r="Q181" s="66" t="s">
        <v>1305</v>
      </c>
      <c r="R181" s="120" t="s">
        <v>768</v>
      </c>
      <c r="S181" s="120">
        <v>0</v>
      </c>
      <c r="T181" s="120">
        <v>70</v>
      </c>
      <c r="U181" s="200">
        <v>7</v>
      </c>
      <c r="V181" s="204">
        <v>3050</v>
      </c>
      <c r="W181" s="204">
        <v>21050</v>
      </c>
      <c r="X181" s="204">
        <v>20000</v>
      </c>
      <c r="Y181" s="204">
        <v>20000</v>
      </c>
      <c r="Z181" s="204">
        <v>60000</v>
      </c>
      <c r="AA181" s="204">
        <v>60000</v>
      </c>
      <c r="AB181" s="204">
        <v>-128</v>
      </c>
      <c r="AC181" s="201" t="str">
        <f>IF(ISBLANK(A181),"",VLOOKUP(A181,'eNB Info'!A:G,7,0)&amp;(A181*256+(VLOOKUP(C181,PCI!B:D,3,0))))</f>
        <v>30272012878408</v>
      </c>
      <c r="AF181" s="120" t="s">
        <v>776</v>
      </c>
      <c r="AI181" s="120" t="s">
        <v>765</v>
      </c>
      <c r="AM181" s="8" t="s">
        <v>777</v>
      </c>
    </row>
    <row r="182" spans="1:39">
      <c r="A182" s="119">
        <v>50306</v>
      </c>
      <c r="B182" s="119" t="s">
        <v>1290</v>
      </c>
      <c r="C182" s="119" t="s">
        <v>1307</v>
      </c>
      <c r="D182" s="198">
        <v>45.516399999999997</v>
      </c>
      <c r="E182" s="120" t="s">
        <v>763</v>
      </c>
      <c r="F182" s="199">
        <v>-73.591399999999993</v>
      </c>
      <c r="G182" s="120" t="s">
        <v>764</v>
      </c>
      <c r="H182" s="275">
        <v>15</v>
      </c>
      <c r="I182" s="120">
        <v>345</v>
      </c>
      <c r="J182" s="120">
        <v>71.599999999999994</v>
      </c>
      <c r="K182" s="204" t="s">
        <v>265</v>
      </c>
      <c r="L182" s="204" t="s">
        <v>265</v>
      </c>
      <c r="M182" s="121">
        <v>0</v>
      </c>
      <c r="N182" s="121">
        <v>0</v>
      </c>
      <c r="O182" s="121">
        <v>0</v>
      </c>
      <c r="P182" s="121">
        <v>0</v>
      </c>
      <c r="Q182" s="66" t="s">
        <v>1305</v>
      </c>
      <c r="R182" s="120" t="s">
        <v>768</v>
      </c>
      <c r="S182" s="120">
        <v>40</v>
      </c>
      <c r="T182" s="120">
        <v>70</v>
      </c>
      <c r="U182" s="200">
        <v>7</v>
      </c>
      <c r="V182" s="204">
        <v>3050</v>
      </c>
      <c r="W182" s="204">
        <v>21050</v>
      </c>
      <c r="X182" s="204">
        <v>20000</v>
      </c>
      <c r="Y182" s="204">
        <v>20000</v>
      </c>
      <c r="Z182" s="204">
        <v>60000</v>
      </c>
      <c r="AA182" s="204">
        <v>60000</v>
      </c>
      <c r="AB182" s="204">
        <v>-128</v>
      </c>
      <c r="AC182" s="201" t="str">
        <f>IF(ISBLANK(A182),"",VLOOKUP(A182,'eNB Info'!A:G,7,0)&amp;(A182*256+(VLOOKUP(C182,PCI!B:D,3,0))))</f>
        <v>30272012878409</v>
      </c>
      <c r="AF182" s="120" t="s">
        <v>776</v>
      </c>
      <c r="AI182" s="120" t="s">
        <v>765</v>
      </c>
      <c r="AM182" s="8" t="s">
        <v>977</v>
      </c>
    </row>
    <row r="183" spans="1:39">
      <c r="A183" s="119">
        <v>50306</v>
      </c>
      <c r="B183" s="119" t="s">
        <v>1290</v>
      </c>
      <c r="C183" s="119" t="s">
        <v>1293</v>
      </c>
      <c r="D183" s="198">
        <v>45.516432999999999</v>
      </c>
      <c r="E183" s="120" t="s">
        <v>763</v>
      </c>
      <c r="F183" s="199">
        <v>-73.591399999999993</v>
      </c>
      <c r="G183" s="120" t="s">
        <v>764</v>
      </c>
      <c r="H183" s="275">
        <v>15</v>
      </c>
      <c r="I183" s="120">
        <v>105</v>
      </c>
      <c r="J183" s="120">
        <v>67.2</v>
      </c>
      <c r="K183" s="204" t="s">
        <v>265</v>
      </c>
      <c r="L183" s="204" t="s">
        <v>265</v>
      </c>
      <c r="M183" s="121">
        <v>0</v>
      </c>
      <c r="N183" s="121">
        <v>0</v>
      </c>
      <c r="O183" s="121">
        <v>0</v>
      </c>
      <c r="P183" s="121">
        <v>0</v>
      </c>
      <c r="Q183" s="66" t="s">
        <v>1259</v>
      </c>
      <c r="R183" s="120" t="s">
        <v>768</v>
      </c>
      <c r="S183" s="120">
        <v>40</v>
      </c>
      <c r="T183" s="120">
        <v>80</v>
      </c>
      <c r="U183" s="200">
        <v>12</v>
      </c>
      <c r="V183" s="204">
        <v>5060</v>
      </c>
      <c r="W183" s="204">
        <v>23060</v>
      </c>
      <c r="X183" s="204">
        <v>10000</v>
      </c>
      <c r="Y183" s="204">
        <v>10000</v>
      </c>
      <c r="Z183" s="204">
        <v>80000</v>
      </c>
      <c r="AA183" s="204">
        <v>80000</v>
      </c>
      <c r="AB183" s="204">
        <v>-124</v>
      </c>
      <c r="AC183" s="201" t="str">
        <f>IF(ISBLANK(A183),"",VLOOKUP(A183,'eNB Info'!A:G,7,0)&amp;(A183*256+(VLOOKUP(C183,PCI!B:D,3,0))))</f>
        <v>30272012878457</v>
      </c>
      <c r="AF183" s="120" t="s">
        <v>979</v>
      </c>
      <c r="AI183" s="120" t="s">
        <v>765</v>
      </c>
      <c r="AM183" s="8" t="s">
        <v>855</v>
      </c>
    </row>
    <row r="184" spans="1:39">
      <c r="A184" s="119">
        <v>50306</v>
      </c>
      <c r="B184" s="119" t="s">
        <v>1290</v>
      </c>
      <c r="C184" s="119" t="s">
        <v>1295</v>
      </c>
      <c r="D184" s="198">
        <v>45.516432999999999</v>
      </c>
      <c r="E184" s="120" t="s">
        <v>763</v>
      </c>
      <c r="F184" s="199">
        <v>-73.591399999999993</v>
      </c>
      <c r="G184" s="120" t="s">
        <v>764</v>
      </c>
      <c r="H184" s="275">
        <v>15</v>
      </c>
      <c r="I184" s="120">
        <v>225</v>
      </c>
      <c r="J184" s="120">
        <v>73.400000000000006</v>
      </c>
      <c r="K184" s="204" t="s">
        <v>265</v>
      </c>
      <c r="L184" s="204" t="s">
        <v>265</v>
      </c>
      <c r="M184" s="121">
        <v>0</v>
      </c>
      <c r="N184" s="121">
        <v>0</v>
      </c>
      <c r="O184" s="121">
        <v>0</v>
      </c>
      <c r="P184" s="121">
        <v>0</v>
      </c>
      <c r="Q184" s="66" t="s">
        <v>1259</v>
      </c>
      <c r="R184" s="120" t="s">
        <v>768</v>
      </c>
      <c r="S184" s="120">
        <v>0</v>
      </c>
      <c r="T184" s="120">
        <v>80</v>
      </c>
      <c r="U184" s="200">
        <v>12</v>
      </c>
      <c r="V184" s="204">
        <v>5060</v>
      </c>
      <c r="W184" s="204">
        <v>23060</v>
      </c>
      <c r="X184" s="204">
        <v>10000</v>
      </c>
      <c r="Y184" s="204">
        <v>10000</v>
      </c>
      <c r="Z184" s="204">
        <v>80000</v>
      </c>
      <c r="AA184" s="204">
        <v>80000</v>
      </c>
      <c r="AB184" s="204">
        <v>-124</v>
      </c>
      <c r="AC184" s="201" t="str">
        <f>IF(ISBLANK(A184),"",VLOOKUP(A184,'eNB Info'!A:G,7,0)&amp;(A184*256+(VLOOKUP(C184,PCI!B:D,3,0))))</f>
        <v>30272012878458</v>
      </c>
      <c r="AF184" s="120" t="s">
        <v>979</v>
      </c>
      <c r="AI184" s="120" t="s">
        <v>765</v>
      </c>
      <c r="AM184" s="8" t="s">
        <v>857</v>
      </c>
    </row>
    <row r="185" spans="1:39">
      <c r="A185" s="119">
        <v>50306</v>
      </c>
      <c r="B185" s="119" t="s">
        <v>1290</v>
      </c>
      <c r="C185" s="119" t="s">
        <v>1297</v>
      </c>
      <c r="D185" s="198">
        <v>45.516399999999997</v>
      </c>
      <c r="E185" s="120" t="s">
        <v>763</v>
      </c>
      <c r="F185" s="199">
        <v>-73.591399999999993</v>
      </c>
      <c r="G185" s="120" t="s">
        <v>764</v>
      </c>
      <c r="H185" s="275">
        <v>15</v>
      </c>
      <c r="I185" s="120">
        <v>345</v>
      </c>
      <c r="J185" s="120">
        <v>71.599999999999994</v>
      </c>
      <c r="K185" s="204" t="s">
        <v>265</v>
      </c>
      <c r="L185" s="204" t="s">
        <v>265</v>
      </c>
      <c r="M185" s="121">
        <v>0</v>
      </c>
      <c r="N185" s="121">
        <v>0</v>
      </c>
      <c r="O185" s="121">
        <v>0</v>
      </c>
      <c r="P185" s="121">
        <v>0</v>
      </c>
      <c r="Q185" s="66" t="s">
        <v>1308</v>
      </c>
      <c r="R185" s="120" t="s">
        <v>768</v>
      </c>
      <c r="S185" s="120">
        <v>40</v>
      </c>
      <c r="T185" s="120">
        <v>110</v>
      </c>
      <c r="U185" s="200">
        <v>12</v>
      </c>
      <c r="V185" s="204">
        <v>5060</v>
      </c>
      <c r="W185" s="204">
        <v>23060</v>
      </c>
      <c r="X185" s="204">
        <v>10000</v>
      </c>
      <c r="Y185" s="204">
        <v>10000</v>
      </c>
      <c r="Z185" s="204">
        <v>80000</v>
      </c>
      <c r="AA185" s="204">
        <v>80000</v>
      </c>
      <c r="AB185" s="204">
        <v>-124</v>
      </c>
      <c r="AC185" s="201" t="str">
        <f>IF(ISBLANK(A185),"",VLOOKUP(A185,'eNB Info'!A:G,7,0)&amp;(A185*256+(VLOOKUP(C185,PCI!B:D,3,0))))</f>
        <v>30272012878459</v>
      </c>
      <c r="AF185" s="120" t="s">
        <v>979</v>
      </c>
      <c r="AI185" s="120" t="s">
        <v>765</v>
      </c>
      <c r="AM185" s="8" t="s">
        <v>858</v>
      </c>
    </row>
    <row r="186" spans="1:39">
      <c r="A186" s="119">
        <v>50523</v>
      </c>
      <c r="B186" s="119" t="s">
        <v>1309</v>
      </c>
      <c r="C186" s="119" t="s">
        <v>1310</v>
      </c>
      <c r="D186" s="198">
        <v>45.516374999999996</v>
      </c>
      <c r="E186" s="120" t="s">
        <v>763</v>
      </c>
      <c r="F186" s="199">
        <v>-73.591389000000007</v>
      </c>
      <c r="G186" s="120" t="s">
        <v>764</v>
      </c>
      <c r="H186" s="275">
        <v>35</v>
      </c>
      <c r="I186" s="120">
        <v>105</v>
      </c>
      <c r="J186" s="120">
        <v>66.7</v>
      </c>
      <c r="K186" s="204" t="s">
        <v>265</v>
      </c>
      <c r="L186" s="204" t="s">
        <v>265</v>
      </c>
      <c r="M186" s="121">
        <v>0</v>
      </c>
      <c r="N186" s="121">
        <v>0</v>
      </c>
      <c r="O186" s="121">
        <v>0</v>
      </c>
      <c r="P186" s="121">
        <v>0</v>
      </c>
      <c r="Q186" s="66" t="s">
        <v>1311</v>
      </c>
      <c r="R186" s="120" t="s">
        <v>768</v>
      </c>
      <c r="S186" s="120">
        <v>0</v>
      </c>
      <c r="T186" s="120">
        <v>80</v>
      </c>
      <c r="U186" s="200">
        <v>5</v>
      </c>
      <c r="V186" s="204">
        <v>2435</v>
      </c>
      <c r="W186" s="204">
        <v>20435</v>
      </c>
      <c r="X186" s="204">
        <v>5000</v>
      </c>
      <c r="Y186" s="204">
        <v>5000</v>
      </c>
      <c r="Z186" s="275">
        <v>26301</v>
      </c>
      <c r="AA186" s="275">
        <v>40000</v>
      </c>
      <c r="AB186" s="204">
        <v>-116</v>
      </c>
      <c r="AC186" s="201" t="str">
        <f>IF(ISBLANK(A186),"",VLOOKUP(A186,'eNB Info'!A:G,7,0)&amp;(A186*256+(VLOOKUP(C186,PCI!B:D,3,0))))</f>
        <v>30272012933939</v>
      </c>
      <c r="AF186" s="120" t="s">
        <v>784</v>
      </c>
      <c r="AI186" s="123" t="s">
        <v>1397</v>
      </c>
      <c r="AJ186" s="279" t="s">
        <v>1398</v>
      </c>
      <c r="AM186" s="8" t="s">
        <v>862</v>
      </c>
    </row>
    <row r="187" spans="1:39">
      <c r="A187" s="119">
        <v>50523</v>
      </c>
      <c r="B187" s="119" t="s">
        <v>1309</v>
      </c>
      <c r="C187" s="119" t="s">
        <v>1312</v>
      </c>
      <c r="D187" s="198">
        <v>45.516378000000003</v>
      </c>
      <c r="E187" s="120" t="s">
        <v>763</v>
      </c>
      <c r="F187" s="199">
        <v>-73.591510999999997</v>
      </c>
      <c r="G187" s="120" t="s">
        <v>764</v>
      </c>
      <c r="H187" s="275">
        <v>35</v>
      </c>
      <c r="I187" s="120">
        <v>225</v>
      </c>
      <c r="J187" s="120">
        <v>71.599999999999994</v>
      </c>
      <c r="K187" s="204" t="s">
        <v>265</v>
      </c>
      <c r="L187" s="204" t="s">
        <v>265</v>
      </c>
      <c r="M187" s="121">
        <v>0</v>
      </c>
      <c r="N187" s="121">
        <v>0</v>
      </c>
      <c r="O187" s="121">
        <v>0</v>
      </c>
      <c r="P187" s="121">
        <v>0</v>
      </c>
      <c r="Q187" s="66" t="s">
        <v>1311</v>
      </c>
      <c r="R187" s="120" t="s">
        <v>768</v>
      </c>
      <c r="S187" s="120">
        <v>0</v>
      </c>
      <c r="T187" s="120">
        <v>80</v>
      </c>
      <c r="U187" s="200">
        <v>5</v>
      </c>
      <c r="V187" s="204">
        <v>2435</v>
      </c>
      <c r="W187" s="204">
        <v>20435</v>
      </c>
      <c r="X187" s="204">
        <v>5000</v>
      </c>
      <c r="Y187" s="204">
        <v>5000</v>
      </c>
      <c r="Z187" s="275">
        <v>26301</v>
      </c>
      <c r="AA187" s="275">
        <v>40000</v>
      </c>
      <c r="AB187" s="204">
        <v>-116</v>
      </c>
      <c r="AC187" s="201" t="str">
        <f>IF(ISBLANK(A187),"",VLOOKUP(A187,'eNB Info'!A:G,7,0)&amp;(A187*256+(VLOOKUP(C187,PCI!B:D,3,0))))</f>
        <v>30272012933940</v>
      </c>
      <c r="AF187" s="120" t="s">
        <v>784</v>
      </c>
      <c r="AI187" s="123" t="s">
        <v>1397</v>
      </c>
      <c r="AJ187" s="279" t="s">
        <v>1398</v>
      </c>
      <c r="AM187" s="8" t="s">
        <v>785</v>
      </c>
    </row>
    <row r="188" spans="1:39">
      <c r="A188" s="119">
        <v>50523</v>
      </c>
      <c r="B188" s="119" t="s">
        <v>1309</v>
      </c>
      <c r="C188" s="119" t="s">
        <v>1313</v>
      </c>
      <c r="D188" s="198">
        <v>45.516432999999999</v>
      </c>
      <c r="E188" s="120" t="s">
        <v>763</v>
      </c>
      <c r="F188" s="199">
        <v>-73.591399999999993</v>
      </c>
      <c r="G188" s="120" t="s">
        <v>764</v>
      </c>
      <c r="H188" s="275">
        <v>35</v>
      </c>
      <c r="I188" s="120">
        <v>345</v>
      </c>
      <c r="J188" s="120">
        <v>69.8</v>
      </c>
      <c r="K188" s="204" t="s">
        <v>265</v>
      </c>
      <c r="L188" s="204" t="s">
        <v>265</v>
      </c>
      <c r="M188" s="121">
        <v>0</v>
      </c>
      <c r="N188" s="121">
        <v>0</v>
      </c>
      <c r="O188" s="121">
        <v>0</v>
      </c>
      <c r="P188" s="121">
        <v>0</v>
      </c>
      <c r="Q188" s="66" t="s">
        <v>1314</v>
      </c>
      <c r="R188" s="120" t="s">
        <v>768</v>
      </c>
      <c r="S188" s="120">
        <v>0</v>
      </c>
      <c r="T188" s="120">
        <v>110</v>
      </c>
      <c r="U188" s="200">
        <v>5</v>
      </c>
      <c r="V188" s="204">
        <v>2435</v>
      </c>
      <c r="W188" s="204">
        <v>20435</v>
      </c>
      <c r="X188" s="204">
        <v>5000</v>
      </c>
      <c r="Y188" s="204">
        <v>5000</v>
      </c>
      <c r="Z188" s="275">
        <v>26301</v>
      </c>
      <c r="AA188" s="275">
        <v>40000</v>
      </c>
      <c r="AB188" s="204">
        <v>-116</v>
      </c>
      <c r="AC188" s="201" t="str">
        <f>IF(ISBLANK(A188),"",VLOOKUP(A188,'eNB Info'!A:G,7,0)&amp;(A188*256+(VLOOKUP(C188,PCI!B:D,3,0))))</f>
        <v>30272012933941</v>
      </c>
      <c r="AF188" s="120" t="s">
        <v>784</v>
      </c>
      <c r="AI188" s="123" t="s">
        <v>1397</v>
      </c>
      <c r="AJ188" s="279" t="s">
        <v>1398</v>
      </c>
      <c r="AM188" s="8" t="s">
        <v>865</v>
      </c>
    </row>
    <row r="189" spans="1:39">
      <c r="A189" s="119">
        <v>66501</v>
      </c>
      <c r="B189" s="119" t="s">
        <v>1340</v>
      </c>
      <c r="C189" s="119" t="s">
        <v>1349</v>
      </c>
      <c r="D189" s="198">
        <v>45.470399999999998</v>
      </c>
      <c r="E189" s="120" t="s">
        <v>763</v>
      </c>
      <c r="F189" s="199">
        <v>-73.636099999999999</v>
      </c>
      <c r="G189" s="120" t="s">
        <v>764</v>
      </c>
      <c r="H189" s="275">
        <v>15</v>
      </c>
      <c r="I189" s="120">
        <v>105</v>
      </c>
      <c r="J189" s="120">
        <v>44.8</v>
      </c>
      <c r="K189" s="204" t="s">
        <v>265</v>
      </c>
      <c r="L189" s="204" t="s">
        <v>265</v>
      </c>
      <c r="M189" s="121">
        <v>0</v>
      </c>
      <c r="N189" s="121">
        <v>0</v>
      </c>
      <c r="O189" s="121">
        <v>0</v>
      </c>
      <c r="P189" s="121">
        <v>0</v>
      </c>
      <c r="Q189" s="66" t="s">
        <v>1000</v>
      </c>
      <c r="R189" s="120" t="s">
        <v>768</v>
      </c>
      <c r="S189" s="120">
        <v>20</v>
      </c>
      <c r="T189" s="120">
        <v>30</v>
      </c>
      <c r="U189" s="200">
        <v>4</v>
      </c>
      <c r="V189" s="204">
        <v>2050</v>
      </c>
      <c r="W189" s="204">
        <v>20050</v>
      </c>
      <c r="X189" s="204">
        <v>20000</v>
      </c>
      <c r="Y189" s="204">
        <v>20000</v>
      </c>
      <c r="Z189" s="204">
        <v>80000</v>
      </c>
      <c r="AA189" s="204">
        <v>80000</v>
      </c>
      <c r="AB189" s="204">
        <v>-128</v>
      </c>
      <c r="AC189" s="201" t="str">
        <f>IF(ISBLANK(A189),"",VLOOKUP(A189,'eNB Info'!A:G,7,0)&amp;(A189*256+(VLOOKUP(C189,PCI!B:D,3,0))))</f>
        <v>30272017024257</v>
      </c>
      <c r="AF189" s="120" t="s">
        <v>767</v>
      </c>
      <c r="AI189" s="120" t="s">
        <v>765</v>
      </c>
      <c r="AM189" s="8" t="s">
        <v>848</v>
      </c>
    </row>
    <row r="190" spans="1:39">
      <c r="A190" s="119">
        <v>66501</v>
      </c>
      <c r="B190" s="119" t="s">
        <v>1340</v>
      </c>
      <c r="C190" s="119" t="s">
        <v>1350</v>
      </c>
      <c r="D190" s="198">
        <v>45.470399999999998</v>
      </c>
      <c r="E190" s="120" t="s">
        <v>763</v>
      </c>
      <c r="F190" s="199">
        <v>-73.636099999999999</v>
      </c>
      <c r="G190" s="120" t="s">
        <v>764</v>
      </c>
      <c r="H190" s="275">
        <v>15</v>
      </c>
      <c r="I190" s="120">
        <v>225</v>
      </c>
      <c r="J190" s="120">
        <v>44.8</v>
      </c>
      <c r="K190" s="204" t="s">
        <v>265</v>
      </c>
      <c r="L190" s="204" t="s">
        <v>265</v>
      </c>
      <c r="M190" s="121">
        <v>0</v>
      </c>
      <c r="N190" s="121">
        <v>0</v>
      </c>
      <c r="O190" s="121">
        <v>0</v>
      </c>
      <c r="P190" s="121">
        <v>0</v>
      </c>
      <c r="Q190" s="66" t="s">
        <v>1032</v>
      </c>
      <c r="R190" s="120" t="s">
        <v>768</v>
      </c>
      <c r="S190" s="120">
        <v>20</v>
      </c>
      <c r="T190" s="120">
        <v>50</v>
      </c>
      <c r="U190" s="200">
        <v>4</v>
      </c>
      <c r="V190" s="204">
        <v>2050</v>
      </c>
      <c r="W190" s="204">
        <v>20050</v>
      </c>
      <c r="X190" s="204">
        <v>20000</v>
      </c>
      <c r="Y190" s="204">
        <v>20000</v>
      </c>
      <c r="Z190" s="204">
        <v>80000</v>
      </c>
      <c r="AA190" s="204">
        <v>80000</v>
      </c>
      <c r="AB190" s="204">
        <v>-128</v>
      </c>
      <c r="AC190" s="201" t="str">
        <f>IF(ISBLANK(A190),"",VLOOKUP(A190,'eNB Info'!A:G,7,0)&amp;(A190*256+(VLOOKUP(C190,PCI!B:D,3,0))))</f>
        <v>30272017024258</v>
      </c>
      <c r="AF190" s="120" t="s">
        <v>767</v>
      </c>
      <c r="AI190" s="120" t="s">
        <v>765</v>
      </c>
      <c r="AM190" s="8" t="s">
        <v>769</v>
      </c>
    </row>
    <row r="191" spans="1:39">
      <c r="A191" s="119">
        <v>66501</v>
      </c>
      <c r="B191" s="119" t="s">
        <v>1340</v>
      </c>
      <c r="C191" s="119" t="s">
        <v>1351</v>
      </c>
      <c r="D191" s="198">
        <v>45.470500000000001</v>
      </c>
      <c r="E191" s="120" t="s">
        <v>763</v>
      </c>
      <c r="F191" s="199">
        <v>-73.636099999999999</v>
      </c>
      <c r="G191" s="120" t="s">
        <v>764</v>
      </c>
      <c r="H191" s="275">
        <v>15</v>
      </c>
      <c r="I191" s="120">
        <v>345</v>
      </c>
      <c r="J191" s="120">
        <v>46.9</v>
      </c>
      <c r="K191" s="204" t="s">
        <v>265</v>
      </c>
      <c r="L191" s="204" t="s">
        <v>265</v>
      </c>
      <c r="M191" s="121">
        <v>0</v>
      </c>
      <c r="N191" s="121">
        <v>0</v>
      </c>
      <c r="O191" s="121">
        <v>0</v>
      </c>
      <c r="P191" s="121">
        <v>0</v>
      </c>
      <c r="Q191" s="66" t="s">
        <v>1300</v>
      </c>
      <c r="R191" s="120" t="s">
        <v>768</v>
      </c>
      <c r="S191" s="120">
        <v>20</v>
      </c>
      <c r="T191" s="120">
        <v>70</v>
      </c>
      <c r="U191" s="200">
        <v>4</v>
      </c>
      <c r="V191" s="204">
        <v>2050</v>
      </c>
      <c r="W191" s="204">
        <v>20050</v>
      </c>
      <c r="X191" s="204">
        <v>20000</v>
      </c>
      <c r="Y191" s="204">
        <v>20000</v>
      </c>
      <c r="Z191" s="204">
        <v>80000</v>
      </c>
      <c r="AA191" s="204">
        <v>80000</v>
      </c>
      <c r="AB191" s="204">
        <v>-128</v>
      </c>
      <c r="AC191" s="201" t="str">
        <f>IF(ISBLANK(A191),"",VLOOKUP(A191,'eNB Info'!A:G,7,0)&amp;(A191*256+(VLOOKUP(C191,PCI!B:D,3,0))))</f>
        <v>30272017024259</v>
      </c>
      <c r="AF191" s="120" t="s">
        <v>767</v>
      </c>
      <c r="AI191" s="120" t="s">
        <v>765</v>
      </c>
      <c r="AM191" s="8" t="s">
        <v>852</v>
      </c>
    </row>
    <row r="192" spans="1:39">
      <c r="A192" s="119">
        <v>66501</v>
      </c>
      <c r="B192" s="119" t="s">
        <v>1340</v>
      </c>
      <c r="C192" s="119" t="s">
        <v>1352</v>
      </c>
      <c r="D192" s="198">
        <v>45.470399999999998</v>
      </c>
      <c r="E192" s="120" t="s">
        <v>763</v>
      </c>
      <c r="F192" s="199">
        <v>-73.636099999999999</v>
      </c>
      <c r="G192" s="120" t="s">
        <v>764</v>
      </c>
      <c r="H192" s="275">
        <v>15</v>
      </c>
      <c r="I192" s="120">
        <v>105</v>
      </c>
      <c r="J192" s="120">
        <v>44.8</v>
      </c>
      <c r="K192" s="204" t="s">
        <v>265</v>
      </c>
      <c r="L192" s="204" t="s">
        <v>265</v>
      </c>
      <c r="M192" s="121">
        <v>0</v>
      </c>
      <c r="N192" s="121">
        <v>0</v>
      </c>
      <c r="O192" s="121">
        <v>0</v>
      </c>
      <c r="P192" s="121">
        <v>0</v>
      </c>
      <c r="Q192" s="66" t="s">
        <v>1305</v>
      </c>
      <c r="R192" s="120" t="s">
        <v>768</v>
      </c>
      <c r="S192" s="120">
        <v>20</v>
      </c>
      <c r="T192" s="120">
        <v>70</v>
      </c>
      <c r="U192" s="200">
        <v>7</v>
      </c>
      <c r="V192" s="204">
        <v>3050</v>
      </c>
      <c r="W192" s="204">
        <v>21050</v>
      </c>
      <c r="X192" s="204">
        <v>20000</v>
      </c>
      <c r="Y192" s="204">
        <v>20000</v>
      </c>
      <c r="Z192" s="204">
        <v>60000</v>
      </c>
      <c r="AA192" s="204">
        <v>60000</v>
      </c>
      <c r="AB192" s="204">
        <v>-128</v>
      </c>
      <c r="AC192" s="201" t="str">
        <f>IF(ISBLANK(A192),"",VLOOKUP(A192,'eNB Info'!A:G,7,0)&amp;(A192*256+(VLOOKUP(C192,PCI!B:D,3,0))))</f>
        <v>30272017024327</v>
      </c>
      <c r="AF192" s="120" t="s">
        <v>776</v>
      </c>
      <c r="AI192" s="120" t="s">
        <v>765</v>
      </c>
      <c r="AM192" s="8" t="s">
        <v>974</v>
      </c>
    </row>
    <row r="193" spans="1:39">
      <c r="A193" s="119">
        <v>66501</v>
      </c>
      <c r="B193" s="119" t="s">
        <v>1340</v>
      </c>
      <c r="C193" s="119" t="s">
        <v>1353</v>
      </c>
      <c r="D193" s="198">
        <v>45.470399999999998</v>
      </c>
      <c r="E193" s="120" t="s">
        <v>763</v>
      </c>
      <c r="F193" s="199">
        <v>-73.636099999999999</v>
      </c>
      <c r="G193" s="120" t="s">
        <v>764</v>
      </c>
      <c r="H193" s="275">
        <v>15</v>
      </c>
      <c r="I193" s="120">
        <v>225</v>
      </c>
      <c r="J193" s="120">
        <v>44.8</v>
      </c>
      <c r="K193" s="204" t="s">
        <v>265</v>
      </c>
      <c r="L193" s="204" t="s">
        <v>265</v>
      </c>
      <c r="M193" s="121">
        <v>0</v>
      </c>
      <c r="N193" s="121">
        <v>0</v>
      </c>
      <c r="O193" s="121">
        <v>0</v>
      </c>
      <c r="P193" s="121">
        <v>0</v>
      </c>
      <c r="Q193" s="66" t="s">
        <v>1006</v>
      </c>
      <c r="R193" s="120" t="s">
        <v>768</v>
      </c>
      <c r="S193" s="120">
        <v>20</v>
      </c>
      <c r="T193" s="120">
        <v>40</v>
      </c>
      <c r="U193" s="200">
        <v>7</v>
      </c>
      <c r="V193" s="204">
        <v>3050</v>
      </c>
      <c r="W193" s="204">
        <v>21050</v>
      </c>
      <c r="X193" s="204">
        <v>20000</v>
      </c>
      <c r="Y193" s="204">
        <v>20000</v>
      </c>
      <c r="Z193" s="204">
        <v>60000</v>
      </c>
      <c r="AA193" s="204">
        <v>60000</v>
      </c>
      <c r="AB193" s="204">
        <v>-128</v>
      </c>
      <c r="AC193" s="201" t="str">
        <f>IF(ISBLANK(A193),"",VLOOKUP(A193,'eNB Info'!A:G,7,0)&amp;(A193*256+(VLOOKUP(C193,PCI!B:D,3,0))))</f>
        <v>30272017024328</v>
      </c>
      <c r="AF193" s="120" t="s">
        <v>776</v>
      </c>
      <c r="AI193" s="120" t="s">
        <v>765</v>
      </c>
      <c r="AM193" s="8" t="s">
        <v>777</v>
      </c>
    </row>
    <row r="194" spans="1:39">
      <c r="A194" s="119">
        <v>66501</v>
      </c>
      <c r="B194" s="119" t="s">
        <v>1340</v>
      </c>
      <c r="C194" s="119" t="s">
        <v>1354</v>
      </c>
      <c r="D194" s="198">
        <v>45.470500000000001</v>
      </c>
      <c r="E194" s="120" t="s">
        <v>763</v>
      </c>
      <c r="F194" s="199">
        <v>-73.636099999999999</v>
      </c>
      <c r="G194" s="120" t="s">
        <v>764</v>
      </c>
      <c r="H194" s="275">
        <v>15</v>
      </c>
      <c r="I194" s="120">
        <v>345</v>
      </c>
      <c r="J194" s="120">
        <v>46.9</v>
      </c>
      <c r="K194" s="204" t="s">
        <v>265</v>
      </c>
      <c r="L194" s="204" t="s">
        <v>265</v>
      </c>
      <c r="M194" s="121">
        <v>0</v>
      </c>
      <c r="N194" s="121">
        <v>0</v>
      </c>
      <c r="O194" s="121">
        <v>0</v>
      </c>
      <c r="P194" s="121">
        <v>0</v>
      </c>
      <c r="Q194" s="66" t="s">
        <v>1305</v>
      </c>
      <c r="R194" s="120" t="s">
        <v>768</v>
      </c>
      <c r="S194" s="120">
        <v>20</v>
      </c>
      <c r="T194" s="120">
        <v>70</v>
      </c>
      <c r="U194" s="200">
        <v>7</v>
      </c>
      <c r="V194" s="204">
        <v>3050</v>
      </c>
      <c r="W194" s="204">
        <v>21050</v>
      </c>
      <c r="X194" s="204">
        <v>20000</v>
      </c>
      <c r="Y194" s="204">
        <v>20000</v>
      </c>
      <c r="Z194" s="204">
        <v>60000</v>
      </c>
      <c r="AA194" s="204">
        <v>60000</v>
      </c>
      <c r="AB194" s="204">
        <v>-128</v>
      </c>
      <c r="AC194" s="201" t="str">
        <f>IF(ISBLANK(A194),"",VLOOKUP(A194,'eNB Info'!A:G,7,0)&amp;(A194*256+(VLOOKUP(C194,PCI!B:D,3,0))))</f>
        <v>30272017024329</v>
      </c>
      <c r="AF194" s="120" t="s">
        <v>776</v>
      </c>
      <c r="AI194" s="120" t="s">
        <v>765</v>
      </c>
      <c r="AM194" s="8" t="s">
        <v>977</v>
      </c>
    </row>
    <row r="195" spans="1:39">
      <c r="A195" s="119">
        <v>66501</v>
      </c>
      <c r="B195" s="119" t="s">
        <v>1340</v>
      </c>
      <c r="C195" s="119" t="s">
        <v>1343</v>
      </c>
      <c r="D195" s="198">
        <v>45.470399999999998</v>
      </c>
      <c r="E195" s="120" t="s">
        <v>763</v>
      </c>
      <c r="F195" s="199">
        <v>-73.636099999999999</v>
      </c>
      <c r="G195" s="120" t="s">
        <v>764</v>
      </c>
      <c r="H195" s="275">
        <v>15</v>
      </c>
      <c r="I195" s="120">
        <v>105</v>
      </c>
      <c r="J195" s="120">
        <v>44.8</v>
      </c>
      <c r="K195" s="204" t="s">
        <v>265</v>
      </c>
      <c r="L195" s="204" t="s">
        <v>265</v>
      </c>
      <c r="M195" s="121">
        <v>0</v>
      </c>
      <c r="N195" s="121">
        <v>0</v>
      </c>
      <c r="O195" s="121">
        <v>0</v>
      </c>
      <c r="P195" s="121">
        <v>0</v>
      </c>
      <c r="Q195" s="66" t="s">
        <v>1038</v>
      </c>
      <c r="R195" s="120" t="s">
        <v>768</v>
      </c>
      <c r="S195" s="120">
        <v>20</v>
      </c>
      <c r="T195" s="120">
        <v>90</v>
      </c>
      <c r="U195" s="200">
        <v>12</v>
      </c>
      <c r="V195" s="204">
        <v>5060</v>
      </c>
      <c r="W195" s="204">
        <v>23060</v>
      </c>
      <c r="X195" s="204">
        <v>10000</v>
      </c>
      <c r="Y195" s="204">
        <v>10000</v>
      </c>
      <c r="Z195" s="204">
        <v>80000</v>
      </c>
      <c r="AA195" s="204">
        <v>80000</v>
      </c>
      <c r="AB195" s="204">
        <v>-124</v>
      </c>
      <c r="AC195" s="201" t="str">
        <f>IF(ISBLANK(A195),"",VLOOKUP(A195,'eNB Info'!A:G,7,0)&amp;(A195*256+(VLOOKUP(C195,PCI!B:D,3,0))))</f>
        <v>30272017024263</v>
      </c>
      <c r="AF195" s="120" t="s">
        <v>979</v>
      </c>
      <c r="AI195" s="120" t="s">
        <v>765</v>
      </c>
      <c r="AM195" s="8" t="s">
        <v>855</v>
      </c>
    </row>
    <row r="196" spans="1:39">
      <c r="A196" s="119">
        <v>66501</v>
      </c>
      <c r="B196" s="119" t="s">
        <v>1340</v>
      </c>
      <c r="C196" s="119" t="s">
        <v>1345</v>
      </c>
      <c r="D196" s="198">
        <v>45.470399999999998</v>
      </c>
      <c r="E196" s="120" t="s">
        <v>763</v>
      </c>
      <c r="F196" s="199">
        <v>-73.636099999999999</v>
      </c>
      <c r="G196" s="120" t="s">
        <v>764</v>
      </c>
      <c r="H196" s="275">
        <v>15</v>
      </c>
      <c r="I196" s="120">
        <v>225</v>
      </c>
      <c r="J196" s="120">
        <v>44.8</v>
      </c>
      <c r="K196" s="204" t="s">
        <v>265</v>
      </c>
      <c r="L196" s="204" t="s">
        <v>265</v>
      </c>
      <c r="M196" s="121">
        <v>0</v>
      </c>
      <c r="N196" s="121">
        <v>0</v>
      </c>
      <c r="O196" s="121">
        <v>0</v>
      </c>
      <c r="P196" s="121">
        <v>0</v>
      </c>
      <c r="Q196" s="66" t="s">
        <v>1308</v>
      </c>
      <c r="R196" s="120" t="s">
        <v>768</v>
      </c>
      <c r="S196" s="120">
        <v>20</v>
      </c>
      <c r="T196" s="120">
        <v>110</v>
      </c>
      <c r="U196" s="200">
        <v>12</v>
      </c>
      <c r="V196" s="204">
        <v>5060</v>
      </c>
      <c r="W196" s="204">
        <v>23060</v>
      </c>
      <c r="X196" s="204">
        <v>10000</v>
      </c>
      <c r="Y196" s="204">
        <v>10000</v>
      </c>
      <c r="Z196" s="204">
        <v>80000</v>
      </c>
      <c r="AA196" s="204">
        <v>80000</v>
      </c>
      <c r="AB196" s="204">
        <v>-124</v>
      </c>
      <c r="AC196" s="201" t="str">
        <f>IF(ISBLANK(A196),"",VLOOKUP(A196,'eNB Info'!A:G,7,0)&amp;(A196*256+(VLOOKUP(C196,PCI!B:D,3,0))))</f>
        <v>30272017024264</v>
      </c>
      <c r="AF196" s="120" t="s">
        <v>979</v>
      </c>
      <c r="AI196" s="120" t="s">
        <v>765</v>
      </c>
      <c r="AM196" s="8" t="s">
        <v>857</v>
      </c>
    </row>
    <row r="197" spans="1:39">
      <c r="A197" s="119">
        <v>66501</v>
      </c>
      <c r="B197" s="119" t="s">
        <v>1340</v>
      </c>
      <c r="C197" s="119" t="s">
        <v>1347</v>
      </c>
      <c r="D197" s="198">
        <v>45.470500000000001</v>
      </c>
      <c r="E197" s="120" t="s">
        <v>763</v>
      </c>
      <c r="F197" s="199">
        <v>-73.636099999999999</v>
      </c>
      <c r="G197" s="120" t="s">
        <v>764</v>
      </c>
      <c r="H197" s="275">
        <v>15</v>
      </c>
      <c r="I197" s="120">
        <v>345</v>
      </c>
      <c r="J197" s="120">
        <v>46.9</v>
      </c>
      <c r="K197" s="204" t="s">
        <v>265</v>
      </c>
      <c r="L197" s="204" t="s">
        <v>265</v>
      </c>
      <c r="M197" s="121">
        <v>0</v>
      </c>
      <c r="N197" s="121">
        <v>0</v>
      </c>
      <c r="O197" s="121">
        <v>0</v>
      </c>
      <c r="P197" s="121">
        <v>0</v>
      </c>
      <c r="Q197" s="66" t="s">
        <v>1258</v>
      </c>
      <c r="R197" s="120" t="s">
        <v>768</v>
      </c>
      <c r="S197" s="120">
        <v>20</v>
      </c>
      <c r="T197" s="120">
        <v>120</v>
      </c>
      <c r="U197" s="200">
        <v>12</v>
      </c>
      <c r="V197" s="204">
        <v>5060</v>
      </c>
      <c r="W197" s="204">
        <v>23060</v>
      </c>
      <c r="X197" s="204">
        <v>10000</v>
      </c>
      <c r="Y197" s="204">
        <v>10000</v>
      </c>
      <c r="Z197" s="204">
        <v>80000</v>
      </c>
      <c r="AA197" s="204">
        <v>80000</v>
      </c>
      <c r="AB197" s="204">
        <v>-124</v>
      </c>
      <c r="AC197" s="201" t="str">
        <f>IF(ISBLANK(A197),"",VLOOKUP(A197,'eNB Info'!A:G,7,0)&amp;(A197*256+(VLOOKUP(C197,PCI!B:D,3,0))))</f>
        <v>30272017024265</v>
      </c>
      <c r="AF197" s="120" t="s">
        <v>979</v>
      </c>
      <c r="AI197" s="120" t="s">
        <v>765</v>
      </c>
      <c r="AM197" s="8" t="s">
        <v>858</v>
      </c>
    </row>
    <row r="198" spans="1:39">
      <c r="A198" s="119">
        <v>50525</v>
      </c>
      <c r="B198" s="119" t="s">
        <v>1355</v>
      </c>
      <c r="C198" s="119" t="s">
        <v>1356</v>
      </c>
      <c r="D198" s="198">
        <v>45.470419</v>
      </c>
      <c r="E198" s="120" t="s">
        <v>763</v>
      </c>
      <c r="F198" s="199">
        <v>-73.636081000000004</v>
      </c>
      <c r="G198" s="120" t="s">
        <v>764</v>
      </c>
      <c r="H198" s="275">
        <v>15</v>
      </c>
      <c r="I198" s="120">
        <v>105</v>
      </c>
      <c r="J198" s="120">
        <v>44.8</v>
      </c>
      <c r="K198" s="204" t="s">
        <v>265</v>
      </c>
      <c r="L198" s="204" t="s">
        <v>265</v>
      </c>
      <c r="M198" s="121">
        <v>0</v>
      </c>
      <c r="N198" s="121">
        <v>0</v>
      </c>
      <c r="O198" s="121">
        <v>0</v>
      </c>
      <c r="P198" s="121">
        <v>0</v>
      </c>
      <c r="Q198" s="66" t="s">
        <v>1357</v>
      </c>
      <c r="R198" s="120" t="s">
        <v>768</v>
      </c>
      <c r="S198" s="120">
        <v>20</v>
      </c>
      <c r="T198" s="120">
        <v>90</v>
      </c>
      <c r="U198" s="200">
        <v>5</v>
      </c>
      <c r="V198" s="204">
        <v>2435</v>
      </c>
      <c r="W198" s="204">
        <v>20435</v>
      </c>
      <c r="X198" s="204">
        <v>5000</v>
      </c>
      <c r="Y198" s="204">
        <v>5000</v>
      </c>
      <c r="Z198" s="275">
        <v>25101</v>
      </c>
      <c r="AA198" s="275">
        <v>40000</v>
      </c>
      <c r="AB198" s="204">
        <v>-116</v>
      </c>
      <c r="AC198" s="201" t="str">
        <f>IF(ISBLANK(A198),"",VLOOKUP(A198,'eNB Info'!A:G,7,0)&amp;(A198*256+(VLOOKUP(C198,PCI!B:D,3,0))))</f>
        <v>30272012934451</v>
      </c>
      <c r="AF198" s="120" t="s">
        <v>784</v>
      </c>
      <c r="AI198" s="123" t="s">
        <v>1397</v>
      </c>
      <c r="AJ198" s="279" t="s">
        <v>1398</v>
      </c>
      <c r="AM198" s="8" t="s">
        <v>862</v>
      </c>
    </row>
    <row r="199" spans="1:39">
      <c r="A199" s="119">
        <v>50525</v>
      </c>
      <c r="B199" s="119" t="s">
        <v>1355</v>
      </c>
      <c r="C199" s="119" t="s">
        <v>1358</v>
      </c>
      <c r="D199" s="198">
        <v>45.470405999999997</v>
      </c>
      <c r="E199" s="120" t="s">
        <v>763</v>
      </c>
      <c r="F199" s="199">
        <v>-73.636131000000006</v>
      </c>
      <c r="G199" s="120" t="s">
        <v>764</v>
      </c>
      <c r="H199" s="275">
        <v>15</v>
      </c>
      <c r="I199" s="120">
        <v>225</v>
      </c>
      <c r="J199" s="120">
        <v>44.8</v>
      </c>
      <c r="K199" s="204" t="s">
        <v>265</v>
      </c>
      <c r="L199" s="204" t="s">
        <v>265</v>
      </c>
      <c r="M199" s="121">
        <v>0</v>
      </c>
      <c r="N199" s="121">
        <v>0</v>
      </c>
      <c r="O199" s="121">
        <v>0</v>
      </c>
      <c r="P199" s="121">
        <v>0</v>
      </c>
      <c r="Q199" s="66" t="s">
        <v>1359</v>
      </c>
      <c r="R199" s="120" t="s">
        <v>768</v>
      </c>
      <c r="S199" s="120">
        <v>20</v>
      </c>
      <c r="T199" s="120">
        <v>110</v>
      </c>
      <c r="U199" s="200">
        <v>5</v>
      </c>
      <c r="V199" s="204">
        <v>2435</v>
      </c>
      <c r="W199" s="204">
        <v>20435</v>
      </c>
      <c r="X199" s="204">
        <v>5000</v>
      </c>
      <c r="Y199" s="204">
        <v>5000</v>
      </c>
      <c r="Z199" s="275">
        <v>25101</v>
      </c>
      <c r="AA199" s="275">
        <v>40000</v>
      </c>
      <c r="AB199" s="204">
        <v>-116</v>
      </c>
      <c r="AC199" s="201" t="str">
        <f>IF(ISBLANK(A199),"",VLOOKUP(A199,'eNB Info'!A:G,7,0)&amp;(A199*256+(VLOOKUP(C199,PCI!B:D,3,0))))</f>
        <v>30272012934452</v>
      </c>
      <c r="AF199" s="120" t="s">
        <v>784</v>
      </c>
      <c r="AI199" s="123" t="s">
        <v>1397</v>
      </c>
      <c r="AJ199" s="279" t="s">
        <v>1398</v>
      </c>
      <c r="AM199" s="8" t="s">
        <v>785</v>
      </c>
    </row>
    <row r="200" spans="1:39">
      <c r="A200" s="119">
        <v>50525</v>
      </c>
      <c r="B200" s="119" t="s">
        <v>1355</v>
      </c>
      <c r="C200" s="119" t="s">
        <v>1360</v>
      </c>
      <c r="D200" s="198">
        <v>45.470452999999999</v>
      </c>
      <c r="E200" s="120" t="s">
        <v>763</v>
      </c>
      <c r="F200" s="199">
        <v>-73.636082999999999</v>
      </c>
      <c r="G200" s="120" t="s">
        <v>764</v>
      </c>
      <c r="H200" s="275">
        <v>15</v>
      </c>
      <c r="I200" s="120">
        <v>345</v>
      </c>
      <c r="J200" s="120">
        <v>46.9</v>
      </c>
      <c r="K200" s="204" t="s">
        <v>265</v>
      </c>
      <c r="L200" s="204" t="s">
        <v>265</v>
      </c>
      <c r="M200" s="121">
        <v>0</v>
      </c>
      <c r="N200" s="121">
        <v>0</v>
      </c>
      <c r="O200" s="121">
        <v>0</v>
      </c>
      <c r="P200" s="121">
        <v>0</v>
      </c>
      <c r="Q200" s="66" t="s">
        <v>1361</v>
      </c>
      <c r="R200" s="120" t="s">
        <v>768</v>
      </c>
      <c r="S200" s="120">
        <v>20</v>
      </c>
      <c r="T200" s="120">
        <v>120</v>
      </c>
      <c r="U200" s="200">
        <v>5</v>
      </c>
      <c r="V200" s="204">
        <v>2435</v>
      </c>
      <c r="W200" s="204">
        <v>20435</v>
      </c>
      <c r="X200" s="204">
        <v>5000</v>
      </c>
      <c r="Y200" s="204">
        <v>5000</v>
      </c>
      <c r="Z200" s="275">
        <v>25101</v>
      </c>
      <c r="AA200" s="275">
        <v>40000</v>
      </c>
      <c r="AB200" s="204">
        <v>-116</v>
      </c>
      <c r="AC200" s="201" t="str">
        <f>IF(ISBLANK(A200),"",VLOOKUP(A200,'eNB Info'!A:G,7,0)&amp;(A200*256+(VLOOKUP(C200,PCI!B:D,3,0))))</f>
        <v>30272012934453</v>
      </c>
      <c r="AF200" s="120" t="s">
        <v>784</v>
      </c>
      <c r="AI200" s="123" t="s">
        <v>1397</v>
      </c>
      <c r="AJ200" s="279" t="s">
        <v>1398</v>
      </c>
      <c r="AM200" s="8" t="s">
        <v>865</v>
      </c>
    </row>
    <row r="201" spans="1:39">
      <c r="A201" s="119">
        <v>50595</v>
      </c>
      <c r="B201" s="119" t="s">
        <v>1363</v>
      </c>
      <c r="C201" s="119" t="s">
        <v>1367</v>
      </c>
      <c r="D201" s="198">
        <v>45.5396</v>
      </c>
      <c r="E201" s="120" t="s">
        <v>763</v>
      </c>
      <c r="F201" s="199">
        <v>-73.671599999999998</v>
      </c>
      <c r="G201" s="120" t="s">
        <v>764</v>
      </c>
      <c r="H201" s="275">
        <v>15</v>
      </c>
      <c r="I201" s="120">
        <v>50</v>
      </c>
      <c r="J201" s="120">
        <v>32.200000000000003</v>
      </c>
      <c r="K201" s="204" t="s">
        <v>265</v>
      </c>
      <c r="L201" s="204" t="s">
        <v>265</v>
      </c>
      <c r="M201" s="121">
        <v>0</v>
      </c>
      <c r="N201" s="121">
        <v>0</v>
      </c>
      <c r="O201" s="121">
        <v>0</v>
      </c>
      <c r="P201" s="121">
        <v>0</v>
      </c>
      <c r="Q201" s="66" t="s">
        <v>1368</v>
      </c>
      <c r="R201" s="120" t="s">
        <v>768</v>
      </c>
      <c r="S201" s="120">
        <v>20</v>
      </c>
      <c r="T201" s="120">
        <v>90</v>
      </c>
      <c r="U201" s="200">
        <v>4</v>
      </c>
      <c r="V201" s="204">
        <v>2050</v>
      </c>
      <c r="W201" s="204">
        <v>20050</v>
      </c>
      <c r="X201" s="204">
        <v>20000</v>
      </c>
      <c r="Y201" s="204">
        <v>20000</v>
      </c>
      <c r="Z201" s="204">
        <v>20000</v>
      </c>
      <c r="AA201" s="204">
        <v>20000</v>
      </c>
      <c r="AB201" s="204">
        <v>-128</v>
      </c>
      <c r="AC201" s="201" t="str">
        <f>IF(ISBLANK(A201),"",VLOOKUP(A201,'eNB Info'!A:G,7,0)&amp;(A201*256+(VLOOKUP(C201,PCI!B:D,3,0))))</f>
        <v>30272012952321</v>
      </c>
      <c r="AF201" s="120" t="s">
        <v>1369</v>
      </c>
      <c r="AI201" s="120" t="s">
        <v>765</v>
      </c>
      <c r="AM201" s="8" t="s">
        <v>848</v>
      </c>
    </row>
    <row r="202" spans="1:39">
      <c r="A202" s="119">
        <v>50595</v>
      </c>
      <c r="B202" s="119" t="s">
        <v>1363</v>
      </c>
      <c r="C202" s="119" t="s">
        <v>1370</v>
      </c>
      <c r="D202" s="198">
        <v>45.5396</v>
      </c>
      <c r="E202" s="120" t="s">
        <v>763</v>
      </c>
      <c r="F202" s="199">
        <v>-73.671599999999998</v>
      </c>
      <c r="G202" s="120" t="s">
        <v>764</v>
      </c>
      <c r="H202" s="275">
        <v>15</v>
      </c>
      <c r="I202" s="120">
        <v>170</v>
      </c>
      <c r="J202" s="120">
        <v>32.200000000000003</v>
      </c>
      <c r="K202" s="204" t="s">
        <v>265</v>
      </c>
      <c r="L202" s="204" t="s">
        <v>265</v>
      </c>
      <c r="M202" s="121">
        <v>0</v>
      </c>
      <c r="N202" s="121">
        <v>0</v>
      </c>
      <c r="O202" s="121">
        <v>0</v>
      </c>
      <c r="P202" s="121">
        <v>0</v>
      </c>
      <c r="Q202" s="66" t="s">
        <v>1368</v>
      </c>
      <c r="R202" s="120" t="s">
        <v>768</v>
      </c>
      <c r="S202" s="120">
        <v>20</v>
      </c>
      <c r="T202" s="120">
        <v>90</v>
      </c>
      <c r="U202" s="200">
        <v>4</v>
      </c>
      <c r="V202" s="204">
        <v>2050</v>
      </c>
      <c r="W202" s="204">
        <v>20050</v>
      </c>
      <c r="X202" s="204">
        <v>20000</v>
      </c>
      <c r="Y202" s="204">
        <v>20000</v>
      </c>
      <c r="Z202" s="204">
        <v>20000</v>
      </c>
      <c r="AA202" s="204">
        <v>20000</v>
      </c>
      <c r="AB202" s="204">
        <v>-128</v>
      </c>
      <c r="AC202" s="201" t="str">
        <f>IF(ISBLANK(A202),"",VLOOKUP(A202,'eNB Info'!A:G,7,0)&amp;(A202*256+(VLOOKUP(C202,PCI!B:D,3,0))))</f>
        <v>30272012952322</v>
      </c>
      <c r="AF202" s="120" t="s">
        <v>1369</v>
      </c>
      <c r="AI202" s="120" t="s">
        <v>765</v>
      </c>
      <c r="AM202" s="8" t="s">
        <v>769</v>
      </c>
    </row>
    <row r="203" spans="1:39">
      <c r="A203" s="119">
        <v>50595</v>
      </c>
      <c r="B203" s="119" t="s">
        <v>1363</v>
      </c>
      <c r="C203" s="119" t="s">
        <v>1371</v>
      </c>
      <c r="D203" s="198">
        <v>45.5396</v>
      </c>
      <c r="E203" s="120" t="s">
        <v>763</v>
      </c>
      <c r="F203" s="199">
        <v>-73.671599999999998</v>
      </c>
      <c r="G203" s="120" t="s">
        <v>764</v>
      </c>
      <c r="H203" s="275">
        <v>15</v>
      </c>
      <c r="I203" s="120">
        <v>290</v>
      </c>
      <c r="J203" s="120">
        <v>32.200000000000003</v>
      </c>
      <c r="K203" s="204" t="s">
        <v>265</v>
      </c>
      <c r="L203" s="204" t="s">
        <v>265</v>
      </c>
      <c r="M203" s="121">
        <v>0</v>
      </c>
      <c r="N203" s="121">
        <v>0</v>
      </c>
      <c r="O203" s="121">
        <v>0</v>
      </c>
      <c r="P203" s="121">
        <v>0</v>
      </c>
      <c r="Q203" s="66" t="s">
        <v>1368</v>
      </c>
      <c r="R203" s="120" t="s">
        <v>768</v>
      </c>
      <c r="S203" s="120">
        <v>20</v>
      </c>
      <c r="T203" s="120">
        <v>90</v>
      </c>
      <c r="U203" s="200">
        <v>4</v>
      </c>
      <c r="V203" s="204">
        <v>2050</v>
      </c>
      <c r="W203" s="204">
        <v>20050</v>
      </c>
      <c r="X203" s="204">
        <v>20000</v>
      </c>
      <c r="Y203" s="204">
        <v>20000</v>
      </c>
      <c r="Z203" s="204">
        <v>20000</v>
      </c>
      <c r="AA203" s="204">
        <v>20000</v>
      </c>
      <c r="AB203" s="204">
        <v>-128</v>
      </c>
      <c r="AC203" s="201" t="str">
        <f>IF(ISBLANK(A203),"",VLOOKUP(A203,'eNB Info'!A:G,7,0)&amp;(A203*256+(VLOOKUP(C203,PCI!B:D,3,0))))</f>
        <v>30272012952323</v>
      </c>
      <c r="AF203" s="120" t="s">
        <v>1369</v>
      </c>
      <c r="AI203" s="120" t="s">
        <v>765</v>
      </c>
      <c r="AM203" s="8" t="s">
        <v>852</v>
      </c>
    </row>
    <row r="204" spans="1:39">
      <c r="A204" s="119">
        <v>50530</v>
      </c>
      <c r="B204" s="119" t="s">
        <v>1372</v>
      </c>
      <c r="C204" s="119" t="s">
        <v>1373</v>
      </c>
      <c r="D204" s="198">
        <v>45.539594000000001</v>
      </c>
      <c r="E204" s="120" t="s">
        <v>763</v>
      </c>
      <c r="F204" s="199">
        <v>-73.671621999999999</v>
      </c>
      <c r="G204" s="120" t="s">
        <v>764</v>
      </c>
      <c r="H204" s="120">
        <v>35</v>
      </c>
      <c r="I204" s="120">
        <v>110</v>
      </c>
      <c r="J204" s="120">
        <v>32.200000000000003</v>
      </c>
      <c r="K204" s="204" t="s">
        <v>265</v>
      </c>
      <c r="L204" s="204" t="s">
        <v>265</v>
      </c>
      <c r="M204" s="121">
        <v>0</v>
      </c>
      <c r="N204" s="121">
        <v>0</v>
      </c>
      <c r="O204" s="121">
        <v>0</v>
      </c>
      <c r="P204" s="121">
        <v>0</v>
      </c>
      <c r="Q204" s="66" t="s">
        <v>986</v>
      </c>
      <c r="R204" s="120" t="s">
        <v>768</v>
      </c>
      <c r="S204" s="120">
        <v>0</v>
      </c>
      <c r="T204" s="120">
        <v>30</v>
      </c>
      <c r="U204" s="200">
        <v>5</v>
      </c>
      <c r="V204" s="204">
        <v>2435</v>
      </c>
      <c r="W204" s="204">
        <v>20435</v>
      </c>
      <c r="X204" s="204">
        <v>5000</v>
      </c>
      <c r="Y204" s="204">
        <v>5000</v>
      </c>
      <c r="Z204" s="275">
        <v>9301</v>
      </c>
      <c r="AA204" s="275">
        <v>40000</v>
      </c>
      <c r="AB204" s="204">
        <v>-116</v>
      </c>
      <c r="AC204" s="201" t="str">
        <f>IF(ISBLANK(A204),"",VLOOKUP(A204,'eNB Info'!A:G,7,0)&amp;(A204*256+(VLOOKUP(C204,PCI!B:D,3,0))))</f>
        <v>30272012935731</v>
      </c>
      <c r="AF204" s="120" t="s">
        <v>784</v>
      </c>
      <c r="AI204" s="123" t="s">
        <v>1397</v>
      </c>
      <c r="AJ204" s="279" t="s">
        <v>1398</v>
      </c>
      <c r="AM204" s="8" t="s">
        <v>862</v>
      </c>
    </row>
    <row r="205" spans="1:39">
      <c r="A205" s="119">
        <v>50530</v>
      </c>
      <c r="B205" s="119" t="s">
        <v>1372</v>
      </c>
      <c r="C205" s="119" t="s">
        <v>1374</v>
      </c>
      <c r="D205" s="198">
        <v>45.539594000000001</v>
      </c>
      <c r="E205" s="120" t="s">
        <v>763</v>
      </c>
      <c r="F205" s="199">
        <v>-73.671621999999999</v>
      </c>
      <c r="G205" s="120" t="s">
        <v>764</v>
      </c>
      <c r="H205" s="120">
        <v>35</v>
      </c>
      <c r="I205" s="120">
        <v>230</v>
      </c>
      <c r="J205" s="120">
        <v>32.200000000000003</v>
      </c>
      <c r="K205" s="204" t="s">
        <v>265</v>
      </c>
      <c r="L205" s="204" t="s">
        <v>265</v>
      </c>
      <c r="M205" s="121">
        <v>0</v>
      </c>
      <c r="N205" s="121">
        <v>0</v>
      </c>
      <c r="O205" s="121">
        <v>0</v>
      </c>
      <c r="P205" s="121">
        <v>0</v>
      </c>
      <c r="Q205" s="66" t="s">
        <v>986</v>
      </c>
      <c r="R205" s="120" t="s">
        <v>768</v>
      </c>
      <c r="S205" s="120">
        <v>0</v>
      </c>
      <c r="T205" s="120">
        <v>30</v>
      </c>
      <c r="U205" s="200">
        <v>5</v>
      </c>
      <c r="V205" s="204">
        <v>2435</v>
      </c>
      <c r="W205" s="204">
        <v>20435</v>
      </c>
      <c r="X205" s="204">
        <v>5000</v>
      </c>
      <c r="Y205" s="204">
        <v>5000</v>
      </c>
      <c r="Z205" s="275">
        <v>9301</v>
      </c>
      <c r="AA205" s="275">
        <v>40000</v>
      </c>
      <c r="AB205" s="204">
        <v>-116</v>
      </c>
      <c r="AC205" s="201" t="str">
        <f>IF(ISBLANK(A205),"",VLOOKUP(A205,'eNB Info'!A:G,7,0)&amp;(A205*256+(VLOOKUP(C205,PCI!B:D,3,0))))</f>
        <v>30272012935732</v>
      </c>
      <c r="AF205" s="120" t="s">
        <v>784</v>
      </c>
      <c r="AI205" s="123" t="s">
        <v>1397</v>
      </c>
      <c r="AJ205" s="279" t="s">
        <v>1398</v>
      </c>
      <c r="AM205" s="8" t="s">
        <v>785</v>
      </c>
    </row>
    <row r="206" spans="1:39">
      <c r="A206" s="119">
        <v>50530</v>
      </c>
      <c r="B206" s="119" t="s">
        <v>1372</v>
      </c>
      <c r="C206" s="119" t="s">
        <v>1375</v>
      </c>
      <c r="D206" s="198">
        <v>45.539594000000001</v>
      </c>
      <c r="E206" s="120" t="s">
        <v>763</v>
      </c>
      <c r="F206" s="199">
        <v>-73.671621999999999</v>
      </c>
      <c r="G206" s="120" t="s">
        <v>764</v>
      </c>
      <c r="H206" s="120">
        <v>35</v>
      </c>
      <c r="I206" s="120">
        <v>350</v>
      </c>
      <c r="J206" s="120">
        <v>32.200000000000003</v>
      </c>
      <c r="K206" s="204" t="s">
        <v>265</v>
      </c>
      <c r="L206" s="204" t="s">
        <v>265</v>
      </c>
      <c r="M206" s="121">
        <v>0</v>
      </c>
      <c r="N206" s="121">
        <v>0</v>
      </c>
      <c r="O206" s="121">
        <v>0</v>
      </c>
      <c r="P206" s="121">
        <v>0</v>
      </c>
      <c r="Q206" s="66" t="s">
        <v>986</v>
      </c>
      <c r="R206" s="120" t="s">
        <v>768</v>
      </c>
      <c r="S206" s="120">
        <v>0</v>
      </c>
      <c r="T206" s="120">
        <v>30</v>
      </c>
      <c r="U206" s="200">
        <v>5</v>
      </c>
      <c r="V206" s="204">
        <v>2435</v>
      </c>
      <c r="W206" s="204">
        <v>20435</v>
      </c>
      <c r="X206" s="204">
        <v>5000</v>
      </c>
      <c r="Y206" s="204">
        <v>5000</v>
      </c>
      <c r="Z206" s="275">
        <v>9301</v>
      </c>
      <c r="AA206" s="275">
        <v>40000</v>
      </c>
      <c r="AB206" s="204">
        <v>-116</v>
      </c>
      <c r="AC206" s="201" t="str">
        <f>IF(ISBLANK(A206),"",VLOOKUP(A206,'eNB Info'!A:G,7,0)&amp;(A206*256+(VLOOKUP(C206,PCI!B:D,3,0))))</f>
        <v>30272012935733</v>
      </c>
      <c r="AF206" s="120" t="s">
        <v>784</v>
      </c>
      <c r="AI206" s="123" t="s">
        <v>1397</v>
      </c>
      <c r="AJ206" s="279" t="s">
        <v>1398</v>
      </c>
      <c r="AM206" s="8" t="s">
        <v>865</v>
      </c>
    </row>
    <row r="207" spans="1:39">
      <c r="A207" s="119">
        <v>50194</v>
      </c>
      <c r="B207" s="119" t="s">
        <v>1377</v>
      </c>
      <c r="C207" s="119" t="s">
        <v>1381</v>
      </c>
      <c r="D207" s="198">
        <v>45.585777999999998</v>
      </c>
      <c r="E207" s="120" t="s">
        <v>763</v>
      </c>
      <c r="F207" s="199">
        <v>-73.743347</v>
      </c>
      <c r="G207" s="120" t="s">
        <v>764</v>
      </c>
      <c r="H207" s="275">
        <v>15</v>
      </c>
      <c r="I207" s="120">
        <v>105</v>
      </c>
      <c r="J207" s="120">
        <v>33</v>
      </c>
      <c r="K207" s="204" t="s">
        <v>265</v>
      </c>
      <c r="L207" s="204" t="s">
        <v>265</v>
      </c>
      <c r="M207" s="121">
        <v>0</v>
      </c>
      <c r="N207" s="121">
        <v>0</v>
      </c>
      <c r="O207" s="121">
        <v>0</v>
      </c>
      <c r="P207" s="121">
        <v>0</v>
      </c>
      <c r="Q207" s="66" t="s">
        <v>1382</v>
      </c>
      <c r="R207" s="120" t="s">
        <v>768</v>
      </c>
      <c r="S207" s="120">
        <v>0</v>
      </c>
      <c r="T207" s="120">
        <v>50</v>
      </c>
      <c r="U207" s="200">
        <v>4</v>
      </c>
      <c r="V207" s="204">
        <v>2050</v>
      </c>
      <c r="W207" s="204">
        <v>20050</v>
      </c>
      <c r="X207" s="204">
        <v>20000</v>
      </c>
      <c r="Y207" s="204">
        <v>20000</v>
      </c>
      <c r="Z207" s="204">
        <v>120000</v>
      </c>
      <c r="AA207" s="204">
        <v>120000</v>
      </c>
      <c r="AB207" s="204">
        <v>-128</v>
      </c>
      <c r="AC207" s="201" t="str">
        <f>IF(ISBLANK(A207),"",VLOOKUP(A207,'eNB Info'!A:G,7,0)&amp;(A207*256+(VLOOKUP(C207,PCI!B:D,3,0))))</f>
        <v>30272012849665</v>
      </c>
      <c r="AF207" s="120" t="s">
        <v>767</v>
      </c>
      <c r="AI207" s="120" t="s">
        <v>765</v>
      </c>
      <c r="AM207" s="8" t="s">
        <v>848</v>
      </c>
    </row>
    <row r="208" spans="1:39">
      <c r="A208" s="119">
        <v>50194</v>
      </c>
      <c r="B208" s="119" t="s">
        <v>1377</v>
      </c>
      <c r="C208" s="119" t="s">
        <v>1383</v>
      </c>
      <c r="D208" s="198">
        <v>45.585777999999998</v>
      </c>
      <c r="E208" s="120" t="s">
        <v>763</v>
      </c>
      <c r="F208" s="199">
        <v>-73.743347</v>
      </c>
      <c r="G208" s="120" t="s">
        <v>764</v>
      </c>
      <c r="H208" s="275">
        <v>15</v>
      </c>
      <c r="I208" s="120">
        <v>225</v>
      </c>
      <c r="J208" s="120">
        <v>33</v>
      </c>
      <c r="K208" s="204" t="s">
        <v>265</v>
      </c>
      <c r="L208" s="204" t="s">
        <v>265</v>
      </c>
      <c r="M208" s="121">
        <v>0</v>
      </c>
      <c r="N208" s="121">
        <v>0</v>
      </c>
      <c r="O208" s="121">
        <v>0</v>
      </c>
      <c r="P208" s="121">
        <v>0</v>
      </c>
      <c r="Q208" s="66" t="s">
        <v>1384</v>
      </c>
      <c r="R208" s="120" t="s">
        <v>768</v>
      </c>
      <c r="S208" s="120">
        <v>0</v>
      </c>
      <c r="T208" s="120">
        <v>40</v>
      </c>
      <c r="U208" s="200">
        <v>4</v>
      </c>
      <c r="V208" s="204">
        <v>2050</v>
      </c>
      <c r="W208" s="204">
        <v>20050</v>
      </c>
      <c r="X208" s="204">
        <v>20000</v>
      </c>
      <c r="Y208" s="204">
        <v>20000</v>
      </c>
      <c r="Z208" s="204">
        <v>120000</v>
      </c>
      <c r="AA208" s="204">
        <v>120000</v>
      </c>
      <c r="AB208" s="204">
        <v>-128</v>
      </c>
      <c r="AC208" s="201" t="str">
        <f>IF(ISBLANK(A208),"",VLOOKUP(A208,'eNB Info'!A:G,7,0)&amp;(A208*256+(VLOOKUP(C208,PCI!B:D,3,0))))</f>
        <v>30272012849666</v>
      </c>
      <c r="AF208" s="120" t="s">
        <v>1369</v>
      </c>
      <c r="AI208" s="120" t="s">
        <v>765</v>
      </c>
      <c r="AM208" s="8" t="s">
        <v>769</v>
      </c>
    </row>
    <row r="209" spans="1:39">
      <c r="A209" s="119">
        <v>50194</v>
      </c>
      <c r="B209" s="119" t="s">
        <v>1377</v>
      </c>
      <c r="C209" s="119" t="s">
        <v>1385</v>
      </c>
      <c r="D209" s="198">
        <v>45.585777999999998</v>
      </c>
      <c r="E209" s="120" t="s">
        <v>763</v>
      </c>
      <c r="F209" s="199">
        <v>-73.743347</v>
      </c>
      <c r="G209" s="120" t="s">
        <v>764</v>
      </c>
      <c r="H209" s="275">
        <v>15</v>
      </c>
      <c r="I209" s="120">
        <v>345</v>
      </c>
      <c r="J209" s="120">
        <v>33</v>
      </c>
      <c r="K209" s="204" t="s">
        <v>265</v>
      </c>
      <c r="L209" s="204" t="s">
        <v>265</v>
      </c>
      <c r="M209" s="121">
        <v>0</v>
      </c>
      <c r="N209" s="121">
        <v>0</v>
      </c>
      <c r="O209" s="121">
        <v>0</v>
      </c>
      <c r="P209" s="121">
        <v>0</v>
      </c>
      <c r="Q209" s="66" t="s">
        <v>1386</v>
      </c>
      <c r="R209" s="120" t="s">
        <v>768</v>
      </c>
      <c r="S209" s="120">
        <v>0</v>
      </c>
      <c r="T209" s="120">
        <v>20</v>
      </c>
      <c r="U209" s="200">
        <v>4</v>
      </c>
      <c r="V209" s="204">
        <v>2050</v>
      </c>
      <c r="W209" s="204">
        <v>20050</v>
      </c>
      <c r="X209" s="204">
        <v>20000</v>
      </c>
      <c r="Y209" s="204">
        <v>20000</v>
      </c>
      <c r="Z209" s="204">
        <v>120000</v>
      </c>
      <c r="AA209" s="204">
        <v>120000</v>
      </c>
      <c r="AB209" s="204">
        <v>-128</v>
      </c>
      <c r="AC209" s="201" t="str">
        <f>IF(ISBLANK(A209),"",VLOOKUP(A209,'eNB Info'!A:G,7,0)&amp;(A209*256+(VLOOKUP(C209,PCI!B:D,3,0))))</f>
        <v>30272012849667</v>
      </c>
      <c r="AF209" s="120" t="s">
        <v>1369</v>
      </c>
      <c r="AI209" s="120" t="s">
        <v>765</v>
      </c>
      <c r="AM209" s="8" t="s">
        <v>852</v>
      </c>
    </row>
    <row r="210" spans="1:39">
      <c r="A210" s="119">
        <v>50194</v>
      </c>
      <c r="B210" s="119" t="s">
        <v>1377</v>
      </c>
      <c r="C210" s="119" t="s">
        <v>1387</v>
      </c>
      <c r="D210" s="198">
        <v>45.585777999999998</v>
      </c>
      <c r="E210" s="120" t="s">
        <v>763</v>
      </c>
      <c r="F210" s="199">
        <v>-73.743347</v>
      </c>
      <c r="G210" s="120" t="s">
        <v>764</v>
      </c>
      <c r="H210" s="275">
        <v>15</v>
      </c>
      <c r="I210" s="120">
        <v>105</v>
      </c>
      <c r="J210" s="120">
        <v>33</v>
      </c>
      <c r="K210" s="204" t="s">
        <v>265</v>
      </c>
      <c r="L210" s="204" t="s">
        <v>265</v>
      </c>
      <c r="M210" s="121">
        <v>0</v>
      </c>
      <c r="N210" s="121">
        <v>0</v>
      </c>
      <c r="O210" s="121">
        <v>0</v>
      </c>
      <c r="P210" s="121">
        <v>0</v>
      </c>
      <c r="Q210" s="66" t="s">
        <v>1388</v>
      </c>
      <c r="R210" s="120" t="s">
        <v>768</v>
      </c>
      <c r="S210" s="120">
        <v>0</v>
      </c>
      <c r="T210" s="120">
        <v>70</v>
      </c>
      <c r="U210" s="200">
        <v>2</v>
      </c>
      <c r="V210" s="204">
        <v>1075</v>
      </c>
      <c r="W210" s="204">
        <v>19075</v>
      </c>
      <c r="X210" s="204">
        <v>15000</v>
      </c>
      <c r="Y210" s="204">
        <v>15000</v>
      </c>
      <c r="Z210" s="204">
        <v>80000</v>
      </c>
      <c r="AA210" s="204">
        <v>80000</v>
      </c>
      <c r="AB210" s="204">
        <v>-120</v>
      </c>
      <c r="AC210" s="201" t="str">
        <f>IF(ISBLANK(A210),"",VLOOKUP(A210,'eNB Info'!A:G,7,0)&amp;(A210*256+(VLOOKUP(C210,PCI!B:D,3,0))))</f>
        <v>30272012849685</v>
      </c>
      <c r="AF210" s="120" t="s">
        <v>1389</v>
      </c>
      <c r="AI210" s="120" t="s">
        <v>765</v>
      </c>
      <c r="AM210" s="8" t="s">
        <v>801</v>
      </c>
    </row>
    <row r="211" spans="1:39">
      <c r="A211" s="119">
        <v>50194</v>
      </c>
      <c r="B211" s="119" t="s">
        <v>1377</v>
      </c>
      <c r="C211" s="119" t="s">
        <v>1390</v>
      </c>
      <c r="D211" s="198">
        <v>45.585777999999998</v>
      </c>
      <c r="E211" s="120" t="s">
        <v>763</v>
      </c>
      <c r="F211" s="199">
        <v>-73.743347</v>
      </c>
      <c r="G211" s="120" t="s">
        <v>764</v>
      </c>
      <c r="H211" s="275">
        <v>15</v>
      </c>
      <c r="I211" s="120">
        <v>225</v>
      </c>
      <c r="J211" s="120">
        <v>33</v>
      </c>
      <c r="K211" s="204" t="s">
        <v>265</v>
      </c>
      <c r="L211" s="204" t="s">
        <v>265</v>
      </c>
      <c r="M211" s="121">
        <v>0</v>
      </c>
      <c r="N211" s="121">
        <v>0</v>
      </c>
      <c r="O211" s="121">
        <v>0</v>
      </c>
      <c r="P211" s="121">
        <v>0</v>
      </c>
      <c r="Q211" s="66" t="s">
        <v>1388</v>
      </c>
      <c r="R211" s="120" t="s">
        <v>768</v>
      </c>
      <c r="S211" s="120">
        <v>0</v>
      </c>
      <c r="T211" s="120">
        <v>70</v>
      </c>
      <c r="U211" s="200">
        <v>2</v>
      </c>
      <c r="V211" s="204">
        <v>1075</v>
      </c>
      <c r="W211" s="204">
        <v>19075</v>
      </c>
      <c r="X211" s="204">
        <v>15000</v>
      </c>
      <c r="Y211" s="204">
        <v>15000</v>
      </c>
      <c r="Z211" s="204">
        <v>80000</v>
      </c>
      <c r="AA211" s="204">
        <v>80000</v>
      </c>
      <c r="AB211" s="204">
        <v>-120</v>
      </c>
      <c r="AC211" s="201" t="str">
        <f>IF(ISBLANK(A211),"",VLOOKUP(A211,'eNB Info'!A:G,7,0)&amp;(A211*256+(VLOOKUP(C211,PCI!B:D,3,0))))</f>
        <v>30272012849686</v>
      </c>
      <c r="AF211" s="120" t="s">
        <v>1389</v>
      </c>
      <c r="AI211" s="120" t="s">
        <v>765</v>
      </c>
      <c r="AM211" s="8" t="s">
        <v>803</v>
      </c>
    </row>
    <row r="212" spans="1:39">
      <c r="A212" s="119">
        <v>50194</v>
      </c>
      <c r="B212" s="119" t="s">
        <v>1377</v>
      </c>
      <c r="C212" s="119" t="s">
        <v>1391</v>
      </c>
      <c r="D212" s="198">
        <v>45.585777999999998</v>
      </c>
      <c r="E212" s="120" t="s">
        <v>763</v>
      </c>
      <c r="F212" s="199">
        <v>-73.743347</v>
      </c>
      <c r="G212" s="120" t="s">
        <v>764</v>
      </c>
      <c r="H212" s="275">
        <v>15</v>
      </c>
      <c r="I212" s="120">
        <v>345</v>
      </c>
      <c r="J212" s="120">
        <v>33</v>
      </c>
      <c r="K212" s="204" t="s">
        <v>265</v>
      </c>
      <c r="L212" s="204" t="s">
        <v>265</v>
      </c>
      <c r="M212" s="121">
        <v>0</v>
      </c>
      <c r="N212" s="121">
        <v>0</v>
      </c>
      <c r="O212" s="121">
        <v>0</v>
      </c>
      <c r="P212" s="121">
        <v>0</v>
      </c>
      <c r="Q212" s="66" t="s">
        <v>1388</v>
      </c>
      <c r="R212" s="120" t="s">
        <v>768</v>
      </c>
      <c r="S212" s="120">
        <v>0</v>
      </c>
      <c r="T212" s="120">
        <v>70</v>
      </c>
      <c r="U212" s="200">
        <v>2</v>
      </c>
      <c r="V212" s="204">
        <v>1075</v>
      </c>
      <c r="W212" s="204">
        <v>19075</v>
      </c>
      <c r="X212" s="204">
        <v>15000</v>
      </c>
      <c r="Y212" s="204">
        <v>15000</v>
      </c>
      <c r="Z212" s="204">
        <v>80000</v>
      </c>
      <c r="AA212" s="204">
        <v>80000</v>
      </c>
      <c r="AB212" s="204">
        <v>-120</v>
      </c>
      <c r="AC212" s="201" t="str">
        <f>IF(ISBLANK(A212),"",VLOOKUP(A212,'eNB Info'!A:G,7,0)&amp;(A212*256+(VLOOKUP(C212,PCI!B:D,3,0))))</f>
        <v>30272012849687</v>
      </c>
      <c r="AF212" s="120" t="s">
        <v>1389</v>
      </c>
      <c r="AI212" s="120" t="s">
        <v>765</v>
      </c>
      <c r="AM212" s="8" t="s">
        <v>805</v>
      </c>
    </row>
    <row r="213" spans="1:39">
      <c r="A213" s="119">
        <v>50284</v>
      </c>
      <c r="B213" s="119" t="s">
        <v>1392</v>
      </c>
      <c r="C213" s="119" t="s">
        <v>1393</v>
      </c>
      <c r="D213" s="198">
        <v>45.585777999999998</v>
      </c>
      <c r="E213" s="120" t="s">
        <v>763</v>
      </c>
      <c r="F213" s="199">
        <v>-73.743347</v>
      </c>
      <c r="G213" s="120" t="s">
        <v>764</v>
      </c>
      <c r="H213" s="120">
        <v>35</v>
      </c>
      <c r="I213" s="120">
        <v>105</v>
      </c>
      <c r="J213" s="120">
        <v>33</v>
      </c>
      <c r="K213" s="204" t="s">
        <v>265</v>
      </c>
      <c r="L213" s="204" t="s">
        <v>265</v>
      </c>
      <c r="M213" s="121">
        <v>0</v>
      </c>
      <c r="N213" s="121">
        <v>0</v>
      </c>
      <c r="O213" s="121">
        <v>0</v>
      </c>
      <c r="P213" s="121">
        <v>0</v>
      </c>
      <c r="Q213" s="66" t="s">
        <v>986</v>
      </c>
      <c r="R213" s="120" t="s">
        <v>768</v>
      </c>
      <c r="S213" s="120">
        <v>0</v>
      </c>
      <c r="T213" s="120">
        <v>30</v>
      </c>
      <c r="U213" s="200">
        <v>5</v>
      </c>
      <c r="V213" s="204">
        <v>2435</v>
      </c>
      <c r="W213" s="204">
        <v>20435</v>
      </c>
      <c r="X213" s="204">
        <v>5000</v>
      </c>
      <c r="Y213" s="204">
        <v>5000</v>
      </c>
      <c r="Z213" s="275">
        <v>9301</v>
      </c>
      <c r="AA213" s="275">
        <v>40000</v>
      </c>
      <c r="AB213" s="204">
        <v>-116</v>
      </c>
      <c r="AC213" s="201" t="str">
        <f>IF(ISBLANK(A213),"",VLOOKUP(A213,'eNB Info'!A:G,7,0)&amp;(A213*256+(VLOOKUP(C213,PCI!B:D,3,0))))</f>
        <v>30272012872755</v>
      </c>
      <c r="AF213" s="120" t="s">
        <v>784</v>
      </c>
      <c r="AI213" s="123" t="s">
        <v>1397</v>
      </c>
      <c r="AJ213" s="279" t="s">
        <v>1398</v>
      </c>
      <c r="AM213" s="8" t="s">
        <v>862</v>
      </c>
    </row>
    <row r="214" spans="1:39">
      <c r="A214" s="119">
        <v>50284</v>
      </c>
      <c r="B214" s="119" t="s">
        <v>1392</v>
      </c>
      <c r="C214" s="119" t="s">
        <v>1394</v>
      </c>
      <c r="D214" s="198">
        <v>45.585777999999998</v>
      </c>
      <c r="E214" s="120" t="s">
        <v>763</v>
      </c>
      <c r="F214" s="199">
        <v>-73.743347</v>
      </c>
      <c r="G214" s="120" t="s">
        <v>764</v>
      </c>
      <c r="H214" s="120">
        <v>35</v>
      </c>
      <c r="I214" s="120">
        <v>225</v>
      </c>
      <c r="J214" s="120">
        <v>33</v>
      </c>
      <c r="K214" s="204" t="s">
        <v>265</v>
      </c>
      <c r="L214" s="204" t="s">
        <v>265</v>
      </c>
      <c r="M214" s="121">
        <v>0</v>
      </c>
      <c r="N214" s="121">
        <v>0</v>
      </c>
      <c r="O214" s="121">
        <v>0</v>
      </c>
      <c r="P214" s="121">
        <v>0</v>
      </c>
      <c r="Q214" s="66" t="s">
        <v>986</v>
      </c>
      <c r="R214" s="120" t="s">
        <v>768</v>
      </c>
      <c r="S214" s="120">
        <v>0</v>
      </c>
      <c r="T214" s="120">
        <v>30</v>
      </c>
      <c r="U214" s="200">
        <v>5</v>
      </c>
      <c r="V214" s="204">
        <v>2435</v>
      </c>
      <c r="W214" s="204">
        <v>20435</v>
      </c>
      <c r="X214" s="204">
        <v>5000</v>
      </c>
      <c r="Y214" s="204">
        <v>5000</v>
      </c>
      <c r="Z214" s="275">
        <v>9301</v>
      </c>
      <c r="AA214" s="275">
        <v>40000</v>
      </c>
      <c r="AB214" s="204">
        <v>-116</v>
      </c>
      <c r="AC214" s="201" t="str">
        <f>IF(ISBLANK(A214),"",VLOOKUP(A214,'eNB Info'!A:G,7,0)&amp;(A214*256+(VLOOKUP(C214,PCI!B:D,3,0))))</f>
        <v>30272012872756</v>
      </c>
      <c r="AF214" s="120" t="s">
        <v>784</v>
      </c>
      <c r="AI214" s="123" t="s">
        <v>1397</v>
      </c>
      <c r="AJ214" s="279" t="s">
        <v>1398</v>
      </c>
      <c r="AM214" s="8" t="s">
        <v>785</v>
      </c>
    </row>
    <row r="215" spans="1:39">
      <c r="A215" s="119">
        <v>50284</v>
      </c>
      <c r="B215" s="119" t="s">
        <v>1392</v>
      </c>
      <c r="C215" s="119" t="s">
        <v>1395</v>
      </c>
      <c r="D215" s="198">
        <v>45.585777999999998</v>
      </c>
      <c r="E215" s="120" t="s">
        <v>763</v>
      </c>
      <c r="F215" s="199">
        <v>-73.743347</v>
      </c>
      <c r="G215" s="120" t="s">
        <v>764</v>
      </c>
      <c r="H215" s="120">
        <v>35</v>
      </c>
      <c r="I215" s="120">
        <v>345</v>
      </c>
      <c r="J215" s="120">
        <v>33</v>
      </c>
      <c r="K215" s="204" t="s">
        <v>265</v>
      </c>
      <c r="L215" s="204" t="s">
        <v>265</v>
      </c>
      <c r="M215" s="121">
        <v>0</v>
      </c>
      <c r="N215" s="121">
        <v>0</v>
      </c>
      <c r="O215" s="121">
        <v>0</v>
      </c>
      <c r="P215" s="121">
        <v>0</v>
      </c>
      <c r="Q215" s="66" t="s">
        <v>986</v>
      </c>
      <c r="R215" s="120" t="s">
        <v>768</v>
      </c>
      <c r="S215" s="120">
        <v>0</v>
      </c>
      <c r="T215" s="120">
        <v>30</v>
      </c>
      <c r="U215" s="200">
        <v>5</v>
      </c>
      <c r="V215" s="204">
        <v>2435</v>
      </c>
      <c r="W215" s="204">
        <v>20435</v>
      </c>
      <c r="X215" s="204">
        <v>5000</v>
      </c>
      <c r="Y215" s="204">
        <v>5000</v>
      </c>
      <c r="Z215" s="275">
        <v>9301</v>
      </c>
      <c r="AA215" s="275">
        <v>40000</v>
      </c>
      <c r="AB215" s="204">
        <v>-116</v>
      </c>
      <c r="AC215" s="201" t="str">
        <f>IF(ISBLANK(A215),"",VLOOKUP(A215,'eNB Info'!A:G,7,0)&amp;(A215*256+(VLOOKUP(C215,PCI!B:D,3,0))))</f>
        <v>30272012872757</v>
      </c>
      <c r="AF215" s="120" t="s">
        <v>784</v>
      </c>
      <c r="AI215" s="123" t="s">
        <v>1397</v>
      </c>
      <c r="AJ215" s="279" t="s">
        <v>1398</v>
      </c>
      <c r="AM215" s="8" t="s">
        <v>865</v>
      </c>
    </row>
    <row r="216" spans="1:39">
      <c r="A216" s="119">
        <v>50790</v>
      </c>
      <c r="B216" s="119" t="s">
        <v>1316</v>
      </c>
      <c r="C216" s="119" t="s">
        <v>1326</v>
      </c>
      <c r="D216" s="198">
        <v>45.489519000000001</v>
      </c>
      <c r="E216" s="120" t="s">
        <v>763</v>
      </c>
      <c r="F216" s="199">
        <v>-73.643210999999994</v>
      </c>
      <c r="G216" s="120" t="s">
        <v>764</v>
      </c>
      <c r="H216" s="275">
        <v>15</v>
      </c>
      <c r="I216" s="120">
        <v>50</v>
      </c>
      <c r="J216" s="120">
        <v>37.299999999999997</v>
      </c>
      <c r="K216" s="204" t="s">
        <v>265</v>
      </c>
      <c r="L216" s="204" t="s">
        <v>265</v>
      </c>
      <c r="M216" s="121">
        <v>0</v>
      </c>
      <c r="N216" s="121">
        <v>0</v>
      </c>
      <c r="O216" s="121">
        <v>0</v>
      </c>
      <c r="P216" s="121">
        <v>0</v>
      </c>
      <c r="Q216" s="66" t="s">
        <v>1327</v>
      </c>
      <c r="R216" s="120" t="s">
        <v>768</v>
      </c>
      <c r="S216" s="120">
        <v>20</v>
      </c>
      <c r="T216" s="120">
        <v>60</v>
      </c>
      <c r="U216" s="200">
        <v>4</v>
      </c>
      <c r="V216" s="204">
        <v>2050</v>
      </c>
      <c r="W216" s="204">
        <v>20050</v>
      </c>
      <c r="X216" s="204">
        <v>20000</v>
      </c>
      <c r="Y216" s="204">
        <v>20000</v>
      </c>
      <c r="Z216" s="204">
        <v>60000</v>
      </c>
      <c r="AA216" s="204">
        <v>60000</v>
      </c>
      <c r="AB216" s="204">
        <v>-128</v>
      </c>
      <c r="AC216" s="201" t="str">
        <f>IF(ISBLANK(A216),"",VLOOKUP(A216,'eNB Info'!A:G,7,0)&amp;(A216*256+(VLOOKUP(C216,PCI!B:D,3,0))))</f>
        <v>30272013002247</v>
      </c>
      <c r="AF216" s="120" t="s">
        <v>1001</v>
      </c>
      <c r="AI216" s="120" t="s">
        <v>765</v>
      </c>
      <c r="AM216" s="8" t="s">
        <v>848</v>
      </c>
    </row>
    <row r="217" spans="1:39">
      <c r="A217" s="119">
        <v>50790</v>
      </c>
      <c r="B217" s="119" t="s">
        <v>1316</v>
      </c>
      <c r="C217" s="119" t="s">
        <v>1328</v>
      </c>
      <c r="D217" s="198">
        <v>45.489460999999999</v>
      </c>
      <c r="E217" s="120" t="s">
        <v>763</v>
      </c>
      <c r="F217" s="199">
        <v>-73.643288999999996</v>
      </c>
      <c r="G217" s="120" t="s">
        <v>764</v>
      </c>
      <c r="H217" s="275">
        <v>15</v>
      </c>
      <c r="I217" s="120">
        <v>170</v>
      </c>
      <c r="J217" s="120">
        <v>37.200000000000003</v>
      </c>
      <c r="K217" s="204" t="s">
        <v>265</v>
      </c>
      <c r="L217" s="204" t="s">
        <v>265</v>
      </c>
      <c r="M217" s="121">
        <v>0</v>
      </c>
      <c r="N217" s="121">
        <v>0</v>
      </c>
      <c r="O217" s="121">
        <v>0</v>
      </c>
      <c r="P217" s="121">
        <v>0</v>
      </c>
      <c r="Q217" s="66" t="s">
        <v>1329</v>
      </c>
      <c r="R217" s="120" t="s">
        <v>768</v>
      </c>
      <c r="S217" s="120">
        <v>0</v>
      </c>
      <c r="T217" s="120">
        <v>50</v>
      </c>
      <c r="U217" s="200">
        <v>4</v>
      </c>
      <c r="V217" s="204">
        <v>2050</v>
      </c>
      <c r="W217" s="204">
        <v>20050</v>
      </c>
      <c r="X217" s="204">
        <v>20000</v>
      </c>
      <c r="Y217" s="204">
        <v>20000</v>
      </c>
      <c r="Z217" s="204">
        <v>60000</v>
      </c>
      <c r="AA217" s="204">
        <v>60000</v>
      </c>
      <c r="AB217" s="204">
        <v>-128</v>
      </c>
      <c r="AC217" s="201" t="str">
        <f>IF(ISBLANK(A217),"",VLOOKUP(A217,'eNB Info'!A:G,7,0)&amp;(A217*256+(VLOOKUP(C217,PCI!B:D,3,0))))</f>
        <v>30272013002248</v>
      </c>
      <c r="AF217" s="120" t="s">
        <v>1001</v>
      </c>
      <c r="AI217" s="120" t="s">
        <v>765</v>
      </c>
      <c r="AM217" s="8" t="s">
        <v>769</v>
      </c>
    </row>
    <row r="218" spans="1:39">
      <c r="A218" s="119">
        <v>50790</v>
      </c>
      <c r="B218" s="119" t="s">
        <v>1316</v>
      </c>
      <c r="C218" s="119" t="s">
        <v>1330</v>
      </c>
      <c r="D218" s="198">
        <v>45.489511</v>
      </c>
      <c r="E218" s="120" t="s">
        <v>763</v>
      </c>
      <c r="F218" s="199">
        <v>-73.643275000000003</v>
      </c>
      <c r="G218" s="120" t="s">
        <v>764</v>
      </c>
      <c r="H218" s="275">
        <v>15</v>
      </c>
      <c r="I218" s="120">
        <v>290</v>
      </c>
      <c r="J218" s="120">
        <v>37.200000000000003</v>
      </c>
      <c r="K218" s="204" t="s">
        <v>265</v>
      </c>
      <c r="L218" s="204" t="s">
        <v>265</v>
      </c>
      <c r="M218" s="121">
        <v>0</v>
      </c>
      <c r="N218" s="121">
        <v>0</v>
      </c>
      <c r="O218" s="121">
        <v>0</v>
      </c>
      <c r="P218" s="121">
        <v>0</v>
      </c>
      <c r="Q218" s="66" t="s">
        <v>1329</v>
      </c>
      <c r="R218" s="120" t="s">
        <v>768</v>
      </c>
      <c r="S218" s="120">
        <v>20</v>
      </c>
      <c r="T218" s="120">
        <v>50</v>
      </c>
      <c r="U218" s="200">
        <v>4</v>
      </c>
      <c r="V218" s="204">
        <v>2050</v>
      </c>
      <c r="W218" s="204">
        <v>20050</v>
      </c>
      <c r="X218" s="204">
        <v>20000</v>
      </c>
      <c r="Y218" s="204">
        <v>20000</v>
      </c>
      <c r="Z218" s="204">
        <v>60000</v>
      </c>
      <c r="AA218" s="204">
        <v>60000</v>
      </c>
      <c r="AB218" s="204">
        <v>-128</v>
      </c>
      <c r="AC218" s="201" t="str">
        <f>IF(ISBLANK(A218),"",VLOOKUP(A218,'eNB Info'!A:G,7,0)&amp;(A218*256+(VLOOKUP(C218,PCI!B:D,3,0))))</f>
        <v>30272013002249</v>
      </c>
      <c r="AF218" s="120" t="s">
        <v>1001</v>
      </c>
      <c r="AI218" s="120" t="s">
        <v>765</v>
      </c>
      <c r="AM218" s="8" t="s">
        <v>852</v>
      </c>
    </row>
    <row r="219" spans="1:39">
      <c r="A219" s="119">
        <v>50790</v>
      </c>
      <c r="B219" s="119" t="s">
        <v>1316</v>
      </c>
      <c r="C219" s="119" t="s">
        <v>1320</v>
      </c>
      <c r="D219" s="198">
        <v>45.489519000000001</v>
      </c>
      <c r="E219" s="120" t="s">
        <v>763</v>
      </c>
      <c r="F219" s="199">
        <v>-73.643210999999994</v>
      </c>
      <c r="G219" s="120" t="s">
        <v>764</v>
      </c>
      <c r="H219" s="275">
        <v>35</v>
      </c>
      <c r="I219" s="120">
        <v>50</v>
      </c>
      <c r="J219" s="120">
        <v>37.299999999999997</v>
      </c>
      <c r="K219" s="204" t="s">
        <v>265</v>
      </c>
      <c r="L219" s="204" t="s">
        <v>265</v>
      </c>
      <c r="M219" s="121">
        <v>0</v>
      </c>
      <c r="N219" s="121">
        <v>0</v>
      </c>
      <c r="O219" s="121">
        <v>0</v>
      </c>
      <c r="P219" s="121">
        <v>0</v>
      </c>
      <c r="Q219" s="66" t="s">
        <v>1331</v>
      </c>
      <c r="R219" s="120" t="s">
        <v>768</v>
      </c>
      <c r="S219" s="120">
        <v>20</v>
      </c>
      <c r="T219" s="120">
        <v>120</v>
      </c>
      <c r="U219" s="200">
        <v>12</v>
      </c>
      <c r="V219" s="204">
        <v>5060</v>
      </c>
      <c r="W219" s="204">
        <v>23060</v>
      </c>
      <c r="X219" s="204">
        <v>10000</v>
      </c>
      <c r="Y219" s="204">
        <v>10000</v>
      </c>
      <c r="Z219" s="204">
        <v>80000</v>
      </c>
      <c r="AA219" s="204">
        <v>80000</v>
      </c>
      <c r="AB219" s="204">
        <v>-124</v>
      </c>
      <c r="AC219" s="201" t="str">
        <f>IF(ISBLANK(A219),"",VLOOKUP(A219,'eNB Info'!A:G,7,0)&amp;(A219*256+(VLOOKUP(C219,PCI!B:D,3,0))))</f>
        <v>30272013002361</v>
      </c>
      <c r="AF219" s="120" t="s">
        <v>904</v>
      </c>
      <c r="AI219" s="120" t="s">
        <v>765</v>
      </c>
      <c r="AM219" s="8" t="s">
        <v>855</v>
      </c>
    </row>
    <row r="220" spans="1:39">
      <c r="A220" s="119">
        <v>50790</v>
      </c>
      <c r="B220" s="119" t="s">
        <v>1316</v>
      </c>
      <c r="C220" s="119" t="s">
        <v>1322</v>
      </c>
      <c r="D220" s="198">
        <v>45.489460999999999</v>
      </c>
      <c r="E220" s="120" t="s">
        <v>763</v>
      </c>
      <c r="F220" s="199">
        <v>-73.643288999999996</v>
      </c>
      <c r="G220" s="120" t="s">
        <v>764</v>
      </c>
      <c r="H220" s="275">
        <v>35</v>
      </c>
      <c r="I220" s="120">
        <v>170</v>
      </c>
      <c r="J220" s="120">
        <v>37.200000000000003</v>
      </c>
      <c r="K220" s="204" t="s">
        <v>265</v>
      </c>
      <c r="L220" s="204" t="s">
        <v>265</v>
      </c>
      <c r="M220" s="121">
        <v>0</v>
      </c>
      <c r="N220" s="121">
        <v>0</v>
      </c>
      <c r="O220" s="121">
        <v>0</v>
      </c>
      <c r="P220" s="121">
        <v>0</v>
      </c>
      <c r="Q220" s="66" t="s">
        <v>1332</v>
      </c>
      <c r="R220" s="120" t="s">
        <v>768</v>
      </c>
      <c r="S220" s="120">
        <v>0</v>
      </c>
      <c r="T220" s="120">
        <v>100</v>
      </c>
      <c r="U220" s="200">
        <v>12</v>
      </c>
      <c r="V220" s="204">
        <v>5060</v>
      </c>
      <c r="W220" s="204">
        <v>23060</v>
      </c>
      <c r="X220" s="204">
        <v>10000</v>
      </c>
      <c r="Y220" s="204">
        <v>10000</v>
      </c>
      <c r="Z220" s="204">
        <v>80000</v>
      </c>
      <c r="AA220" s="204">
        <v>80000</v>
      </c>
      <c r="AB220" s="204">
        <v>-124</v>
      </c>
      <c r="AC220" s="201" t="str">
        <f>IF(ISBLANK(A220),"",VLOOKUP(A220,'eNB Info'!A:G,7,0)&amp;(A220*256+(VLOOKUP(C220,PCI!B:D,3,0))))</f>
        <v>30272013002362</v>
      </c>
      <c r="AF220" s="120" t="s">
        <v>904</v>
      </c>
      <c r="AI220" s="120" t="s">
        <v>765</v>
      </c>
      <c r="AM220" s="8" t="s">
        <v>857</v>
      </c>
    </row>
    <row r="221" spans="1:39">
      <c r="A221" s="119">
        <v>50790</v>
      </c>
      <c r="B221" s="119" t="s">
        <v>1316</v>
      </c>
      <c r="C221" s="119" t="s">
        <v>1324</v>
      </c>
      <c r="D221" s="198">
        <v>45.489511</v>
      </c>
      <c r="E221" s="120" t="s">
        <v>763</v>
      </c>
      <c r="F221" s="199">
        <v>-73.643275000000003</v>
      </c>
      <c r="G221" s="120" t="s">
        <v>764</v>
      </c>
      <c r="H221" s="275">
        <v>35</v>
      </c>
      <c r="I221" s="120">
        <v>290</v>
      </c>
      <c r="J221" s="120">
        <v>37.200000000000003</v>
      </c>
      <c r="K221" s="204" t="s">
        <v>265</v>
      </c>
      <c r="L221" s="204" t="s">
        <v>265</v>
      </c>
      <c r="M221" s="121">
        <v>0</v>
      </c>
      <c r="N221" s="121">
        <v>0</v>
      </c>
      <c r="O221" s="121">
        <v>0</v>
      </c>
      <c r="P221" s="121">
        <v>0</v>
      </c>
      <c r="Q221" s="66" t="s">
        <v>1331</v>
      </c>
      <c r="R221" s="120" t="s">
        <v>768</v>
      </c>
      <c r="S221" s="120">
        <v>20</v>
      </c>
      <c r="T221" s="120">
        <v>120</v>
      </c>
      <c r="U221" s="200">
        <v>12</v>
      </c>
      <c r="V221" s="204">
        <v>5060</v>
      </c>
      <c r="W221" s="204">
        <v>23060</v>
      </c>
      <c r="X221" s="204">
        <v>10000</v>
      </c>
      <c r="Y221" s="204">
        <v>10000</v>
      </c>
      <c r="Z221" s="204">
        <v>80000</v>
      </c>
      <c r="AA221" s="204">
        <v>80000</v>
      </c>
      <c r="AB221" s="204">
        <v>-124</v>
      </c>
      <c r="AC221" s="201" t="str">
        <f>IF(ISBLANK(A221),"",VLOOKUP(A221,'eNB Info'!A:G,7,0)&amp;(A221*256+(VLOOKUP(C221,PCI!B:D,3,0))))</f>
        <v>30272013002363</v>
      </c>
      <c r="AF221" s="120" t="s">
        <v>904</v>
      </c>
      <c r="AI221" s="120" t="s">
        <v>765</v>
      </c>
      <c r="AM221" s="8" t="s">
        <v>858</v>
      </c>
    </row>
    <row r="222" spans="1:39">
      <c r="A222" s="119">
        <v>52254</v>
      </c>
      <c r="B222" s="119" t="s">
        <v>4452</v>
      </c>
      <c r="C222" s="119" t="s">
        <v>4118</v>
      </c>
      <c r="D222" s="198">
        <v>45.489519000000001</v>
      </c>
      <c r="E222" s="120" t="s">
        <v>763</v>
      </c>
      <c r="F222" s="199">
        <v>-73.643210999999994</v>
      </c>
      <c r="G222" s="120" t="s">
        <v>764</v>
      </c>
      <c r="H222" s="275">
        <v>15</v>
      </c>
      <c r="I222" s="120">
        <v>50</v>
      </c>
      <c r="J222" s="120">
        <v>37.299999999999997</v>
      </c>
      <c r="K222" s="204" t="s">
        <v>265</v>
      </c>
      <c r="L222" s="204" t="s">
        <v>265</v>
      </c>
      <c r="M222" s="121">
        <v>0</v>
      </c>
      <c r="N222" s="121">
        <v>0</v>
      </c>
      <c r="O222" s="121">
        <v>0</v>
      </c>
      <c r="P222" s="121">
        <v>0</v>
      </c>
      <c r="Q222" s="66" t="s">
        <v>4453</v>
      </c>
      <c r="R222" s="120" t="s">
        <v>768</v>
      </c>
      <c r="S222" s="120">
        <v>20</v>
      </c>
      <c r="T222" s="120">
        <v>60</v>
      </c>
      <c r="U222" s="200">
        <v>7</v>
      </c>
      <c r="V222" s="204">
        <v>3050</v>
      </c>
      <c r="W222" s="204">
        <v>21050</v>
      </c>
      <c r="X222" s="204">
        <v>20000</v>
      </c>
      <c r="Y222" s="204">
        <v>20000</v>
      </c>
      <c r="Z222" s="204">
        <v>60000</v>
      </c>
      <c r="AA222" s="204">
        <v>60000</v>
      </c>
      <c r="AB222" s="204">
        <v>-128</v>
      </c>
      <c r="AC222" s="201" t="str">
        <f>IF(ISBLANK(A222),"",VLOOKUP(A222,'eNB Info'!A:G,7,0)&amp;(A222*256+(VLOOKUP(C222,PCI!B:D,3,0))))</f>
        <v>30272013377095</v>
      </c>
      <c r="AF222" s="120" t="s">
        <v>776</v>
      </c>
      <c r="AI222" s="120" t="s">
        <v>765</v>
      </c>
      <c r="AM222" s="8" t="s">
        <v>974</v>
      </c>
    </row>
    <row r="223" spans="1:39">
      <c r="A223" s="119">
        <v>52254</v>
      </c>
      <c r="B223" s="119" t="s">
        <v>4452</v>
      </c>
      <c r="C223" s="119" t="s">
        <v>4122</v>
      </c>
      <c r="D223" s="198">
        <v>45.489460999999999</v>
      </c>
      <c r="E223" s="120" t="s">
        <v>763</v>
      </c>
      <c r="F223" s="199">
        <v>-73.643288999999996</v>
      </c>
      <c r="G223" s="120" t="s">
        <v>764</v>
      </c>
      <c r="H223" s="275">
        <v>15</v>
      </c>
      <c r="I223" s="120">
        <v>170</v>
      </c>
      <c r="J223" s="120">
        <v>37.200000000000003</v>
      </c>
      <c r="K223" s="204" t="s">
        <v>265</v>
      </c>
      <c r="L223" s="204" t="s">
        <v>265</v>
      </c>
      <c r="M223" s="121">
        <v>0</v>
      </c>
      <c r="N223" s="121">
        <v>0</v>
      </c>
      <c r="O223" s="121">
        <v>0</v>
      </c>
      <c r="P223" s="121">
        <v>0</v>
      </c>
      <c r="Q223" s="66" t="s">
        <v>4454</v>
      </c>
      <c r="R223" s="120" t="s">
        <v>768</v>
      </c>
      <c r="S223" s="120">
        <v>0</v>
      </c>
      <c r="T223" s="120">
        <v>40</v>
      </c>
      <c r="U223" s="200">
        <v>7</v>
      </c>
      <c r="V223" s="204">
        <v>3050</v>
      </c>
      <c r="W223" s="204">
        <v>21050</v>
      </c>
      <c r="X223" s="204">
        <v>20000</v>
      </c>
      <c r="Y223" s="204">
        <v>20000</v>
      </c>
      <c r="Z223" s="204">
        <v>60000</v>
      </c>
      <c r="AA223" s="204">
        <v>60000</v>
      </c>
      <c r="AB223" s="204">
        <v>-128</v>
      </c>
      <c r="AC223" s="201" t="str">
        <f>IF(ISBLANK(A223),"",VLOOKUP(A223,'eNB Info'!A:G,7,0)&amp;(A223*256+(VLOOKUP(C223,PCI!B:D,3,0))))</f>
        <v>30272013377096</v>
      </c>
      <c r="AF223" s="120" t="s">
        <v>776</v>
      </c>
      <c r="AI223" s="120" t="s">
        <v>765</v>
      </c>
      <c r="AM223" s="8" t="s">
        <v>777</v>
      </c>
    </row>
    <row r="224" spans="1:39">
      <c r="A224" s="119">
        <v>52254</v>
      </c>
      <c r="B224" s="119" t="s">
        <v>4452</v>
      </c>
      <c r="C224" s="119" t="s">
        <v>4126</v>
      </c>
      <c r="D224" s="198">
        <v>45.489511</v>
      </c>
      <c r="E224" s="120" t="s">
        <v>763</v>
      </c>
      <c r="F224" s="199">
        <v>-73.643275000000003</v>
      </c>
      <c r="G224" s="120" t="s">
        <v>764</v>
      </c>
      <c r="H224" s="275">
        <v>15</v>
      </c>
      <c r="I224" s="120">
        <v>290</v>
      </c>
      <c r="J224" s="120">
        <v>37.200000000000003</v>
      </c>
      <c r="K224" s="204" t="s">
        <v>265</v>
      </c>
      <c r="L224" s="204" t="s">
        <v>265</v>
      </c>
      <c r="M224" s="121">
        <v>0</v>
      </c>
      <c r="N224" s="121">
        <v>0</v>
      </c>
      <c r="O224" s="121">
        <v>0</v>
      </c>
      <c r="P224" s="121">
        <v>0</v>
      </c>
      <c r="Q224" s="66" t="s">
        <v>4454</v>
      </c>
      <c r="R224" s="120" t="s">
        <v>768</v>
      </c>
      <c r="S224" s="120">
        <v>20</v>
      </c>
      <c r="T224" s="120">
        <v>40</v>
      </c>
      <c r="U224" s="200">
        <v>7</v>
      </c>
      <c r="V224" s="204">
        <v>3050</v>
      </c>
      <c r="W224" s="204">
        <v>21050</v>
      </c>
      <c r="X224" s="204">
        <v>20000</v>
      </c>
      <c r="Y224" s="204">
        <v>20000</v>
      </c>
      <c r="Z224" s="204">
        <v>60000</v>
      </c>
      <c r="AA224" s="204">
        <v>60000</v>
      </c>
      <c r="AB224" s="204">
        <v>-128</v>
      </c>
      <c r="AC224" s="201" t="str">
        <f>IF(ISBLANK(A224),"",VLOOKUP(A224,'eNB Info'!A:G,7,0)&amp;(A224*256+(VLOOKUP(C224,PCI!B:D,3,0))))</f>
        <v>30272013377097</v>
      </c>
      <c r="AF224" s="120" t="s">
        <v>776</v>
      </c>
      <c r="AI224" s="120" t="s">
        <v>765</v>
      </c>
      <c r="AM224" s="8" t="s">
        <v>977</v>
      </c>
    </row>
    <row r="225" spans="1:39">
      <c r="A225" s="119">
        <v>50524</v>
      </c>
      <c r="B225" s="119" t="s">
        <v>1333</v>
      </c>
      <c r="C225" s="119" t="s">
        <v>1334</v>
      </c>
      <c r="D225" s="198">
        <v>45.489505999999999</v>
      </c>
      <c r="E225" s="120" t="s">
        <v>763</v>
      </c>
      <c r="F225" s="199">
        <v>-73.643182999999993</v>
      </c>
      <c r="G225" s="120" t="s">
        <v>764</v>
      </c>
      <c r="H225" s="275">
        <v>35</v>
      </c>
      <c r="I225" s="120">
        <v>100</v>
      </c>
      <c r="J225" s="120">
        <v>37.299999999999997</v>
      </c>
      <c r="K225" s="204" t="s">
        <v>265</v>
      </c>
      <c r="L225" s="204" t="s">
        <v>265</v>
      </c>
      <c r="M225" s="121">
        <v>0</v>
      </c>
      <c r="N225" s="121">
        <v>0</v>
      </c>
      <c r="O225" s="121">
        <v>0</v>
      </c>
      <c r="P225" s="121">
        <v>0</v>
      </c>
      <c r="Q225" s="66" t="s">
        <v>1335</v>
      </c>
      <c r="R225" s="120" t="s">
        <v>768</v>
      </c>
      <c r="S225" s="120">
        <v>20</v>
      </c>
      <c r="T225" s="120">
        <v>100</v>
      </c>
      <c r="U225" s="200">
        <v>5</v>
      </c>
      <c r="V225" s="204">
        <v>2435</v>
      </c>
      <c r="W225" s="204">
        <v>20435</v>
      </c>
      <c r="X225" s="204">
        <v>5000</v>
      </c>
      <c r="Y225" s="204">
        <v>5000</v>
      </c>
      <c r="Z225" s="275">
        <v>32101</v>
      </c>
      <c r="AA225" s="275">
        <v>80000</v>
      </c>
      <c r="AB225" s="204">
        <v>-116</v>
      </c>
      <c r="AC225" s="201" t="str">
        <f>IF(ISBLANK(A225),"",VLOOKUP(A225,'eNB Info'!A:G,7,0)&amp;(A225*256+(VLOOKUP(C225,PCI!B:D,3,0))))</f>
        <v>30272012934195</v>
      </c>
      <c r="AF225" s="120" t="s">
        <v>784</v>
      </c>
      <c r="AI225" s="120" t="s">
        <v>1397</v>
      </c>
      <c r="AJ225" s="279" t="s">
        <v>1398</v>
      </c>
      <c r="AM225" s="8" t="s">
        <v>862</v>
      </c>
    </row>
    <row r="226" spans="1:39">
      <c r="A226" s="119">
        <v>50524</v>
      </c>
      <c r="B226" s="119" t="s">
        <v>1333</v>
      </c>
      <c r="C226" s="119" t="s">
        <v>1336</v>
      </c>
      <c r="D226" s="198">
        <v>45.489469</v>
      </c>
      <c r="E226" s="120" t="s">
        <v>763</v>
      </c>
      <c r="F226" s="199">
        <v>-73.643308000000005</v>
      </c>
      <c r="G226" s="120" t="s">
        <v>764</v>
      </c>
      <c r="H226" s="275">
        <v>35</v>
      </c>
      <c r="I226" s="120">
        <v>230</v>
      </c>
      <c r="J226" s="120">
        <v>37.200000000000003</v>
      </c>
      <c r="K226" s="204" t="s">
        <v>265</v>
      </c>
      <c r="L226" s="204" t="s">
        <v>265</v>
      </c>
      <c r="M226" s="121">
        <v>0</v>
      </c>
      <c r="N226" s="121">
        <v>0</v>
      </c>
      <c r="O226" s="121">
        <v>0</v>
      </c>
      <c r="P226" s="121">
        <v>0</v>
      </c>
      <c r="Q226" s="66" t="s">
        <v>1337</v>
      </c>
      <c r="R226" s="120" t="s">
        <v>768</v>
      </c>
      <c r="S226" s="120">
        <v>0</v>
      </c>
      <c r="T226" s="120">
        <v>90</v>
      </c>
      <c r="U226" s="200">
        <v>5</v>
      </c>
      <c r="V226" s="204">
        <v>2435</v>
      </c>
      <c r="W226" s="204">
        <v>20435</v>
      </c>
      <c r="X226" s="204">
        <v>5000</v>
      </c>
      <c r="Y226" s="204">
        <v>5000</v>
      </c>
      <c r="Z226" s="275">
        <v>32101</v>
      </c>
      <c r="AA226" s="275">
        <v>80000</v>
      </c>
      <c r="AB226" s="204">
        <v>-116</v>
      </c>
      <c r="AC226" s="201" t="str">
        <f>IF(ISBLANK(A226),"",VLOOKUP(A226,'eNB Info'!A:G,7,0)&amp;(A226*256+(VLOOKUP(C226,PCI!B:D,3,0))))</f>
        <v>30272012934196</v>
      </c>
      <c r="AF226" s="120" t="s">
        <v>784</v>
      </c>
      <c r="AI226" s="120" t="s">
        <v>1397</v>
      </c>
      <c r="AJ226" s="279" t="s">
        <v>1398</v>
      </c>
      <c r="AM226" s="8" t="s">
        <v>785</v>
      </c>
    </row>
    <row r="227" spans="1:39">
      <c r="A227" s="119">
        <v>50524</v>
      </c>
      <c r="B227" s="119" t="s">
        <v>1333</v>
      </c>
      <c r="C227" s="119" t="s">
        <v>1338</v>
      </c>
      <c r="D227" s="198">
        <v>45.489522000000001</v>
      </c>
      <c r="E227" s="120" t="s">
        <v>763</v>
      </c>
      <c r="F227" s="199">
        <v>-73.643264000000002</v>
      </c>
      <c r="G227" s="120" t="s">
        <v>764</v>
      </c>
      <c r="H227" s="275">
        <v>35</v>
      </c>
      <c r="I227" s="120">
        <v>350</v>
      </c>
      <c r="J227" s="120">
        <v>37.200000000000003</v>
      </c>
      <c r="K227" s="204" t="s">
        <v>265</v>
      </c>
      <c r="L227" s="204" t="s">
        <v>265</v>
      </c>
      <c r="M227" s="121">
        <v>0</v>
      </c>
      <c r="N227" s="121">
        <v>0</v>
      </c>
      <c r="O227" s="121">
        <v>0</v>
      </c>
      <c r="P227" s="121">
        <v>0</v>
      </c>
      <c r="Q227" s="66" t="s">
        <v>1335</v>
      </c>
      <c r="R227" s="120" t="s">
        <v>768</v>
      </c>
      <c r="S227" s="120">
        <v>20</v>
      </c>
      <c r="T227" s="120">
        <v>100</v>
      </c>
      <c r="U227" s="200">
        <v>5</v>
      </c>
      <c r="V227" s="204">
        <v>2435</v>
      </c>
      <c r="W227" s="204">
        <v>20435</v>
      </c>
      <c r="X227" s="204">
        <v>5000</v>
      </c>
      <c r="Y227" s="204">
        <v>5000</v>
      </c>
      <c r="Z227" s="275">
        <v>32101</v>
      </c>
      <c r="AA227" s="275">
        <v>80000</v>
      </c>
      <c r="AB227" s="204">
        <v>-116</v>
      </c>
      <c r="AC227" s="201" t="str">
        <f>IF(ISBLANK(A227),"",VLOOKUP(A227,'eNB Info'!A:G,7,0)&amp;(A227*256+(VLOOKUP(C227,PCI!B:D,3,0))))</f>
        <v>30272012934197</v>
      </c>
      <c r="AF227" s="120" t="s">
        <v>784</v>
      </c>
      <c r="AI227" s="120" t="s">
        <v>1397</v>
      </c>
      <c r="AJ227" s="279" t="s">
        <v>1398</v>
      </c>
      <c r="AM227" s="8" t="s">
        <v>865</v>
      </c>
    </row>
  </sheetData>
  <autoFilter ref="A1:AH227" xr:uid="{2F0EB724-C244-4153-AE91-8A029D7DEFE2}"/>
  <phoneticPr fontId="26" type="noConversion"/>
  <conditionalFormatting sqref="C1:C1048576">
    <cfRule type="duplicateValues" dxfId="28" priority="7"/>
  </conditionalFormatting>
  <conditionalFormatting sqref="M2:O227">
    <cfRule type="expression" dxfId="27" priority="1" stopIfTrue="1">
      <formula>OR(ISBLANK($L2),$L2="N/A",$L2="Golden Feeder")</formula>
    </cfRule>
  </conditionalFormatting>
  <conditionalFormatting sqref="P2:P227">
    <cfRule type="expression" dxfId="26" priority="9" stopIfTrue="1">
      <formula>OR(ISBLANK($L2),$L2="AISG v2.0 Compliant",$L2="Golden Feeder",$L2="N/A")</formula>
    </cfRule>
  </conditionalFormatting>
  <pageMargins left="0.75" right="0.75" top="1" bottom="1" header="0.5" footer="0.5"/>
  <pageSetup orientation="portrait"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filterMode="1">
    <tabColor indexed="12"/>
  </sheetPr>
  <dimension ref="A1:V233"/>
  <sheetViews>
    <sheetView zoomScale="115" zoomScaleNormal="115" workbookViewId="0">
      <pane xSplit="2" ySplit="1" topLeftCell="J4" activePane="bottomRight" state="frozen"/>
      <selection pane="topRight" activeCell="C1" sqref="C1"/>
      <selection pane="bottomLeft" activeCell="A2" sqref="A2"/>
      <selection pane="bottomRight" activeCell="R32" sqref="R32"/>
    </sheetView>
  </sheetViews>
  <sheetFormatPr baseColWidth="10" defaultColWidth="9.1640625" defaultRowHeight="13"/>
  <cols>
    <col min="1" max="1" width="14.1640625" style="120" bestFit="1" customWidth="1"/>
    <col min="2" max="2" width="17.1640625" style="62" customWidth="1"/>
    <col min="3" max="3" width="11.5" style="122" customWidth="1"/>
    <col min="4" max="4" width="11.5" style="208" customWidth="1"/>
    <col min="5" max="5" width="24.5" style="210" customWidth="1"/>
    <col min="6" max="6" width="22.5" style="210" customWidth="1"/>
    <col min="7" max="7" width="7.5" style="63" customWidth="1"/>
    <col min="8" max="8" width="13.83203125" style="63" customWidth="1"/>
    <col min="9" max="9" width="36" style="63" bestFit="1" customWidth="1"/>
    <col min="10" max="10" width="21.1640625" style="63" customWidth="1"/>
    <col min="11" max="12" width="21.1640625" style="260" customWidth="1"/>
    <col min="13" max="15" width="21.1640625" style="63" customWidth="1"/>
    <col min="16" max="16" width="31.33203125" style="63" customWidth="1"/>
    <col min="17" max="17" width="30.33203125" style="63" bestFit="1" customWidth="1"/>
    <col min="18" max="18" width="12.33203125" style="63" bestFit="1" customWidth="1"/>
    <col min="19" max="16384" width="9.1640625" style="64"/>
  </cols>
  <sheetData>
    <row r="1" spans="1:22" s="87" customFormat="1" ht="12.75" customHeight="1">
      <c r="A1" s="55" t="s">
        <v>307</v>
      </c>
      <c r="B1" s="55" t="s">
        <v>215</v>
      </c>
      <c r="C1" s="82" t="s">
        <v>281</v>
      </c>
      <c r="D1" s="209" t="s">
        <v>216</v>
      </c>
      <c r="E1" s="211" t="s">
        <v>218</v>
      </c>
      <c r="F1" s="211" t="s">
        <v>219</v>
      </c>
      <c r="G1" s="83" t="s">
        <v>233</v>
      </c>
      <c r="H1" s="83" t="s">
        <v>300</v>
      </c>
      <c r="I1" s="83" t="s">
        <v>391</v>
      </c>
      <c r="J1" s="97" t="s">
        <v>328</v>
      </c>
      <c r="K1" s="259" t="s">
        <v>329</v>
      </c>
      <c r="L1" s="272" t="s">
        <v>363</v>
      </c>
      <c r="M1" s="206" t="s">
        <v>442</v>
      </c>
      <c r="N1" s="206" t="s">
        <v>443</v>
      </c>
      <c r="O1" s="206" t="s">
        <v>444</v>
      </c>
      <c r="P1" s="98" t="s">
        <v>330</v>
      </c>
      <c r="Q1" s="98" t="s">
        <v>371</v>
      </c>
      <c r="R1" s="207" t="s">
        <v>411</v>
      </c>
      <c r="S1" s="131"/>
      <c r="T1" s="131"/>
    </row>
    <row r="2" spans="1:22" hidden="1">
      <c r="A2" s="123" t="s">
        <v>748</v>
      </c>
      <c r="B2" s="62" t="s">
        <v>761</v>
      </c>
      <c r="C2" s="122">
        <v>2</v>
      </c>
      <c r="D2" s="208">
        <v>2</v>
      </c>
      <c r="E2" s="210">
        <f t="shared" ref="E2:E65" si="0">FLOOR((G2/3),1)</f>
        <v>18</v>
      </c>
      <c r="F2" s="210">
        <f t="shared" ref="F2:F65" si="1">MOD(G2,3)</f>
        <v>2</v>
      </c>
      <c r="G2" s="63">
        <v>56</v>
      </c>
      <c r="H2" s="63">
        <v>2</v>
      </c>
      <c r="I2" s="62" t="s">
        <v>983</v>
      </c>
      <c r="L2" s="260">
        <f>FLOOR(G2/6.3,1)*10+5</f>
        <v>85</v>
      </c>
      <c r="V2" s="64" t="s">
        <v>769</v>
      </c>
    </row>
    <row r="3" spans="1:22" hidden="1">
      <c r="A3" s="120" t="s">
        <v>771</v>
      </c>
      <c r="B3" s="62" t="s">
        <v>774</v>
      </c>
      <c r="C3" s="122">
        <v>8</v>
      </c>
      <c r="D3" s="208">
        <v>72</v>
      </c>
      <c r="E3" s="210">
        <f t="shared" si="0"/>
        <v>18</v>
      </c>
      <c r="F3" s="210">
        <f t="shared" si="1"/>
        <v>2</v>
      </c>
      <c r="G3" s="63">
        <v>56</v>
      </c>
      <c r="H3" s="63">
        <v>8</v>
      </c>
      <c r="I3" s="62" t="s">
        <v>770</v>
      </c>
      <c r="L3" s="260">
        <f>800-(FLOOR(G3/6.3,1)*10+5)</f>
        <v>715</v>
      </c>
      <c r="V3" s="64" t="s">
        <v>777</v>
      </c>
    </row>
    <row r="4" spans="1:22">
      <c r="A4" s="120" t="s">
        <v>779</v>
      </c>
      <c r="B4" s="62" t="s">
        <v>780</v>
      </c>
      <c r="C4" s="122">
        <v>14</v>
      </c>
      <c r="D4" s="208">
        <v>52</v>
      </c>
      <c r="E4" s="210">
        <f t="shared" si="0"/>
        <v>125</v>
      </c>
      <c r="F4" s="210">
        <f t="shared" si="1"/>
        <v>1</v>
      </c>
      <c r="G4" s="63">
        <v>376</v>
      </c>
      <c r="H4" s="63">
        <v>14</v>
      </c>
      <c r="I4" s="62" t="s">
        <v>968</v>
      </c>
      <c r="L4" s="260">
        <f>800-(FLOOR(G4/6.3,1)*10+5)</f>
        <v>205</v>
      </c>
      <c r="P4" s="63" t="s">
        <v>786</v>
      </c>
      <c r="V4" s="64" t="s">
        <v>785</v>
      </c>
    </row>
    <row r="5" spans="1:22" hidden="1">
      <c r="A5" s="120" t="s">
        <v>790</v>
      </c>
      <c r="B5" s="62" t="s">
        <v>797</v>
      </c>
      <c r="C5" s="122">
        <v>10</v>
      </c>
      <c r="D5" s="208">
        <v>21</v>
      </c>
      <c r="E5" s="210">
        <f t="shared" si="0"/>
        <v>93</v>
      </c>
      <c r="F5" s="210">
        <f t="shared" si="1"/>
        <v>0</v>
      </c>
      <c r="G5" s="63">
        <v>279</v>
      </c>
      <c r="H5" s="63">
        <v>10</v>
      </c>
      <c r="I5" s="63" t="s">
        <v>1424</v>
      </c>
      <c r="L5" s="260">
        <f>FLOOR(G5/6.3,1)*10+5</f>
        <v>445</v>
      </c>
      <c r="V5" s="64" t="s">
        <v>801</v>
      </c>
    </row>
    <row r="6" spans="1:22" hidden="1">
      <c r="A6" s="120" t="s">
        <v>790</v>
      </c>
      <c r="B6" s="62" t="s">
        <v>802</v>
      </c>
      <c r="C6" s="122">
        <v>11</v>
      </c>
      <c r="D6" s="208">
        <v>22</v>
      </c>
      <c r="E6" s="210">
        <f t="shared" si="0"/>
        <v>95</v>
      </c>
      <c r="F6" s="210">
        <f t="shared" si="1"/>
        <v>2</v>
      </c>
      <c r="G6" s="63">
        <v>287</v>
      </c>
      <c r="H6" s="63">
        <v>11</v>
      </c>
      <c r="I6" s="63" t="s">
        <v>770</v>
      </c>
      <c r="L6" s="260">
        <f>FLOOR(G6/6.3,1)*10+5</f>
        <v>455</v>
      </c>
      <c r="V6" s="64" t="s">
        <v>803</v>
      </c>
    </row>
    <row r="7" spans="1:22" hidden="1">
      <c r="A7" s="120" t="s">
        <v>790</v>
      </c>
      <c r="B7" s="62" t="s">
        <v>804</v>
      </c>
      <c r="C7" s="122">
        <v>12</v>
      </c>
      <c r="D7" s="208">
        <v>23</v>
      </c>
      <c r="E7" s="210">
        <f t="shared" si="0"/>
        <v>98</v>
      </c>
      <c r="F7" s="210">
        <f t="shared" si="1"/>
        <v>1</v>
      </c>
      <c r="G7" s="63">
        <v>295</v>
      </c>
      <c r="H7" s="63">
        <v>12</v>
      </c>
      <c r="I7" s="63" t="s">
        <v>1425</v>
      </c>
      <c r="L7" s="260">
        <f>FLOOR(G7/6.3,1)*10+5</f>
        <v>465</v>
      </c>
      <c r="V7" s="64" t="s">
        <v>805</v>
      </c>
    </row>
    <row r="8" spans="1:22" hidden="1">
      <c r="A8" s="120" t="s">
        <v>790</v>
      </c>
      <c r="B8" s="62" t="s">
        <v>806</v>
      </c>
      <c r="C8" s="122">
        <v>16</v>
      </c>
      <c r="D8" s="208">
        <v>61</v>
      </c>
      <c r="E8" s="210">
        <f t="shared" si="0"/>
        <v>49</v>
      </c>
      <c r="F8" s="210">
        <f t="shared" si="1"/>
        <v>2</v>
      </c>
      <c r="G8" s="63">
        <v>149</v>
      </c>
      <c r="H8" s="63">
        <v>16</v>
      </c>
      <c r="I8" s="63" t="s">
        <v>980</v>
      </c>
      <c r="J8" s="63">
        <v>61</v>
      </c>
      <c r="K8" s="260">
        <v>61010000000061</v>
      </c>
      <c r="L8" s="260">
        <f>FLOOR(G8/6,1)*10</f>
        <v>240</v>
      </c>
      <c r="M8" s="63" t="s">
        <v>787</v>
      </c>
      <c r="N8" s="63" t="s">
        <v>788</v>
      </c>
      <c r="O8" s="63">
        <v>1</v>
      </c>
      <c r="P8" s="63" t="s">
        <v>811</v>
      </c>
      <c r="V8" s="64" t="s">
        <v>810</v>
      </c>
    </row>
    <row r="9" spans="1:22" hidden="1">
      <c r="A9" s="120" t="s">
        <v>790</v>
      </c>
      <c r="B9" s="62" t="s">
        <v>812</v>
      </c>
      <c r="C9" s="122">
        <v>17</v>
      </c>
      <c r="D9" s="208">
        <v>62</v>
      </c>
      <c r="E9" s="210">
        <f t="shared" si="0"/>
        <v>51</v>
      </c>
      <c r="F9" s="210">
        <f t="shared" si="1"/>
        <v>2</v>
      </c>
      <c r="G9" s="63">
        <v>155</v>
      </c>
      <c r="H9" s="63">
        <v>17</v>
      </c>
      <c r="I9" s="63" t="s">
        <v>1423</v>
      </c>
      <c r="J9" s="63">
        <v>62</v>
      </c>
      <c r="K9" s="260">
        <v>61020000000062</v>
      </c>
      <c r="L9" s="260">
        <f>FLOOR(G9/6,1)*10</f>
        <v>250</v>
      </c>
      <c r="M9" s="63" t="s">
        <v>787</v>
      </c>
      <c r="N9" s="63" t="s">
        <v>788</v>
      </c>
      <c r="O9" s="63">
        <v>1</v>
      </c>
      <c r="P9" s="63" t="s">
        <v>811</v>
      </c>
      <c r="V9" s="64" t="s">
        <v>814</v>
      </c>
    </row>
    <row r="10" spans="1:22" hidden="1">
      <c r="A10" s="120" t="s">
        <v>790</v>
      </c>
      <c r="B10" s="62" t="s">
        <v>815</v>
      </c>
      <c r="C10" s="122">
        <v>18</v>
      </c>
      <c r="D10" s="208">
        <v>63</v>
      </c>
      <c r="E10" s="210">
        <f t="shared" si="0"/>
        <v>53</v>
      </c>
      <c r="F10" s="210">
        <f t="shared" si="1"/>
        <v>2</v>
      </c>
      <c r="G10" s="63">
        <v>161</v>
      </c>
      <c r="H10" s="63">
        <v>18</v>
      </c>
      <c r="I10" s="63" t="s">
        <v>971</v>
      </c>
      <c r="J10" s="63">
        <v>63</v>
      </c>
      <c r="K10" s="260">
        <v>61030000000063</v>
      </c>
      <c r="L10" s="260">
        <f>FLOOR(G10/6,1)*10</f>
        <v>260</v>
      </c>
      <c r="M10" s="63" t="s">
        <v>787</v>
      </c>
      <c r="N10" s="63" t="s">
        <v>788</v>
      </c>
      <c r="O10" s="63">
        <v>1</v>
      </c>
      <c r="P10" s="63" t="s">
        <v>811</v>
      </c>
      <c r="V10" s="64" t="s">
        <v>816</v>
      </c>
    </row>
    <row r="11" spans="1:22" hidden="1">
      <c r="A11" s="120" t="s">
        <v>836</v>
      </c>
      <c r="B11" s="62" t="s">
        <v>844</v>
      </c>
      <c r="C11" s="122">
        <v>1</v>
      </c>
      <c r="D11" s="208">
        <v>41</v>
      </c>
      <c r="E11" s="210">
        <f t="shared" si="0"/>
        <v>93</v>
      </c>
      <c r="F11" s="210">
        <f t="shared" si="1"/>
        <v>0</v>
      </c>
      <c r="G11" s="63">
        <v>279</v>
      </c>
      <c r="H11" s="63">
        <v>1</v>
      </c>
      <c r="I11" s="63" t="s">
        <v>968</v>
      </c>
      <c r="L11" s="260">
        <f t="shared" ref="L11:L16" si="2">FLOOR(G11/6.3,1)*10+5</f>
        <v>445</v>
      </c>
      <c r="V11" s="64" t="s">
        <v>848</v>
      </c>
    </row>
    <row r="12" spans="1:22" hidden="1">
      <c r="A12" s="120" t="s">
        <v>836</v>
      </c>
      <c r="B12" s="62" t="s">
        <v>849</v>
      </c>
      <c r="C12" s="122">
        <v>2</v>
      </c>
      <c r="D12" s="208">
        <v>42</v>
      </c>
      <c r="E12" s="210">
        <f t="shared" si="0"/>
        <v>95</v>
      </c>
      <c r="F12" s="210">
        <f t="shared" si="1"/>
        <v>2</v>
      </c>
      <c r="G12" s="63">
        <v>287</v>
      </c>
      <c r="H12" s="63">
        <v>2</v>
      </c>
      <c r="I12" s="63" t="s">
        <v>770</v>
      </c>
      <c r="L12" s="260">
        <f t="shared" si="2"/>
        <v>455</v>
      </c>
      <c r="V12" s="64" t="s">
        <v>769</v>
      </c>
    </row>
    <row r="13" spans="1:22" hidden="1">
      <c r="A13" s="120" t="s">
        <v>836</v>
      </c>
      <c r="B13" s="62" t="s">
        <v>851</v>
      </c>
      <c r="C13" s="122">
        <v>3</v>
      </c>
      <c r="D13" s="208">
        <v>43</v>
      </c>
      <c r="E13" s="210">
        <f t="shared" si="0"/>
        <v>98</v>
      </c>
      <c r="F13" s="210">
        <f t="shared" si="1"/>
        <v>1</v>
      </c>
      <c r="G13" s="63">
        <v>295</v>
      </c>
      <c r="H13" s="63">
        <v>3</v>
      </c>
      <c r="I13" s="63" t="s">
        <v>971</v>
      </c>
      <c r="L13" s="260">
        <f t="shared" si="2"/>
        <v>465</v>
      </c>
      <c r="V13" s="64" t="s">
        <v>852</v>
      </c>
    </row>
    <row r="14" spans="1:22" hidden="1">
      <c r="A14" s="120" t="s">
        <v>836</v>
      </c>
      <c r="B14" s="62" t="s">
        <v>837</v>
      </c>
      <c r="C14" s="122">
        <v>4</v>
      </c>
      <c r="D14" s="208">
        <v>121</v>
      </c>
      <c r="E14" s="210">
        <f t="shared" si="0"/>
        <v>53</v>
      </c>
      <c r="F14" s="210">
        <f t="shared" si="1"/>
        <v>0</v>
      </c>
      <c r="G14" s="63">
        <v>159</v>
      </c>
      <c r="H14" s="63">
        <v>4</v>
      </c>
      <c r="I14" s="63" t="s">
        <v>980</v>
      </c>
      <c r="L14" s="260">
        <f t="shared" si="2"/>
        <v>255</v>
      </c>
      <c r="M14" s="63" t="s">
        <v>787</v>
      </c>
      <c r="N14" s="63" t="s">
        <v>788</v>
      </c>
      <c r="O14" s="63">
        <v>2</v>
      </c>
      <c r="P14" s="63" t="s">
        <v>786</v>
      </c>
      <c r="V14" s="64" t="s">
        <v>855</v>
      </c>
    </row>
    <row r="15" spans="1:22" hidden="1">
      <c r="A15" s="120" t="s">
        <v>836</v>
      </c>
      <c r="B15" s="62" t="s">
        <v>840</v>
      </c>
      <c r="C15" s="122">
        <v>5</v>
      </c>
      <c r="D15" s="208">
        <v>122</v>
      </c>
      <c r="E15" s="210">
        <f t="shared" si="0"/>
        <v>55</v>
      </c>
      <c r="F15" s="210">
        <f t="shared" si="1"/>
        <v>2</v>
      </c>
      <c r="G15" s="63">
        <v>167</v>
      </c>
      <c r="H15" s="63">
        <v>5</v>
      </c>
      <c r="I15" s="63" t="s">
        <v>981</v>
      </c>
      <c r="L15" s="260">
        <f t="shared" si="2"/>
        <v>265</v>
      </c>
      <c r="M15" s="63" t="s">
        <v>787</v>
      </c>
      <c r="N15" s="63" t="s">
        <v>788</v>
      </c>
      <c r="O15" s="63">
        <v>2</v>
      </c>
      <c r="P15" s="63" t="s">
        <v>786</v>
      </c>
      <c r="V15" s="64" t="s">
        <v>857</v>
      </c>
    </row>
    <row r="16" spans="1:22" hidden="1">
      <c r="A16" s="120" t="s">
        <v>836</v>
      </c>
      <c r="B16" s="62" t="s">
        <v>842</v>
      </c>
      <c r="C16" s="122">
        <v>6</v>
      </c>
      <c r="D16" s="208">
        <v>123</v>
      </c>
      <c r="E16" s="210">
        <f t="shared" si="0"/>
        <v>58</v>
      </c>
      <c r="F16" s="210">
        <f t="shared" si="1"/>
        <v>1</v>
      </c>
      <c r="G16" s="63">
        <v>175</v>
      </c>
      <c r="H16" s="63">
        <v>6</v>
      </c>
      <c r="I16" s="63" t="s">
        <v>983</v>
      </c>
      <c r="L16" s="260">
        <f t="shared" si="2"/>
        <v>275</v>
      </c>
      <c r="M16" s="63" t="s">
        <v>787</v>
      </c>
      <c r="N16" s="63" t="s">
        <v>788</v>
      </c>
      <c r="O16" s="63">
        <v>2</v>
      </c>
      <c r="P16" s="63" t="s">
        <v>786</v>
      </c>
      <c r="V16" s="64" t="s">
        <v>858</v>
      </c>
    </row>
    <row r="17" spans="1:22">
      <c r="A17" s="120" t="s">
        <v>859</v>
      </c>
      <c r="B17" s="62" t="s">
        <v>860</v>
      </c>
      <c r="C17" s="122">
        <v>13</v>
      </c>
      <c r="D17" s="208">
        <v>51</v>
      </c>
      <c r="E17" s="210">
        <f t="shared" si="0"/>
        <v>77</v>
      </c>
      <c r="F17" s="210">
        <f t="shared" si="1"/>
        <v>0</v>
      </c>
      <c r="G17" s="63">
        <v>231</v>
      </c>
      <c r="H17" s="63">
        <v>13</v>
      </c>
      <c r="I17" s="63" t="s">
        <v>980</v>
      </c>
      <c r="L17" s="260">
        <f>800-(FLOOR(G17/6.3,1)*10+5)</f>
        <v>435</v>
      </c>
      <c r="P17" s="63" t="s">
        <v>786</v>
      </c>
      <c r="V17" s="64" t="s">
        <v>862</v>
      </c>
    </row>
    <row r="18" spans="1:22">
      <c r="A18" s="120" t="s">
        <v>859</v>
      </c>
      <c r="B18" s="62" t="s">
        <v>863</v>
      </c>
      <c r="C18" s="122">
        <v>14</v>
      </c>
      <c r="D18" s="208">
        <v>52</v>
      </c>
      <c r="E18" s="210">
        <f t="shared" si="0"/>
        <v>79</v>
      </c>
      <c r="F18" s="210">
        <f t="shared" si="1"/>
        <v>2</v>
      </c>
      <c r="G18" s="63">
        <v>239</v>
      </c>
      <c r="H18" s="63">
        <v>14</v>
      </c>
      <c r="I18" s="63" t="s">
        <v>1424</v>
      </c>
      <c r="L18" s="260">
        <f>800-(FLOOR(G18/6.3,1)*10+5)</f>
        <v>425</v>
      </c>
      <c r="P18" s="63" t="s">
        <v>786</v>
      </c>
      <c r="V18" s="64" t="s">
        <v>785</v>
      </c>
    </row>
    <row r="19" spans="1:22">
      <c r="A19" s="120" t="s">
        <v>859</v>
      </c>
      <c r="B19" s="62" t="s">
        <v>864</v>
      </c>
      <c r="C19" s="122">
        <v>15</v>
      </c>
      <c r="D19" s="208">
        <v>53</v>
      </c>
      <c r="E19" s="210">
        <f t="shared" si="0"/>
        <v>82</v>
      </c>
      <c r="F19" s="210">
        <f t="shared" si="1"/>
        <v>1</v>
      </c>
      <c r="G19" s="63">
        <v>247</v>
      </c>
      <c r="H19" s="63">
        <v>15</v>
      </c>
      <c r="I19" s="63" t="s">
        <v>968</v>
      </c>
      <c r="L19" s="260">
        <f>800-(FLOOR(G19/6.3,1)*10+5)</f>
        <v>405</v>
      </c>
      <c r="P19" s="63" t="s">
        <v>786</v>
      </c>
      <c r="V19" s="64" t="s">
        <v>865</v>
      </c>
    </row>
    <row r="20" spans="1:22" hidden="1">
      <c r="A20" s="120" t="s">
        <v>869</v>
      </c>
      <c r="B20" s="62" t="s">
        <v>875</v>
      </c>
      <c r="C20" s="122">
        <v>10</v>
      </c>
      <c r="D20" s="208">
        <v>21</v>
      </c>
      <c r="E20" s="210">
        <f t="shared" si="0"/>
        <v>36</v>
      </c>
      <c r="F20" s="210">
        <f t="shared" si="1"/>
        <v>0</v>
      </c>
      <c r="G20" s="63">
        <v>108</v>
      </c>
      <c r="H20" s="63">
        <v>10</v>
      </c>
      <c r="I20" s="63" t="s">
        <v>968</v>
      </c>
      <c r="L20" s="260">
        <f>FLOOR(G20/6.3,1)*10+5</f>
        <v>175</v>
      </c>
      <c r="V20" s="64" t="s">
        <v>801</v>
      </c>
    </row>
    <row r="21" spans="1:22" hidden="1">
      <c r="A21" s="120" t="s">
        <v>869</v>
      </c>
      <c r="B21" s="62" t="s">
        <v>877</v>
      </c>
      <c r="C21" s="122">
        <v>11</v>
      </c>
      <c r="D21" s="208">
        <v>22</v>
      </c>
      <c r="E21" s="210">
        <f t="shared" si="0"/>
        <v>38</v>
      </c>
      <c r="F21" s="210">
        <f t="shared" si="1"/>
        <v>2</v>
      </c>
      <c r="G21" s="63">
        <v>116</v>
      </c>
      <c r="H21" s="63">
        <v>11</v>
      </c>
      <c r="I21" s="63" t="s">
        <v>983</v>
      </c>
      <c r="L21" s="260">
        <f>FLOOR(G21/6.3,1)*10+5</f>
        <v>185</v>
      </c>
      <c r="V21" s="64" t="s">
        <v>803</v>
      </c>
    </row>
    <row r="22" spans="1:22" hidden="1">
      <c r="A22" s="120" t="s">
        <v>869</v>
      </c>
      <c r="B22" s="62" t="s">
        <v>878</v>
      </c>
      <c r="C22" s="122">
        <v>12</v>
      </c>
      <c r="D22" s="208">
        <v>23</v>
      </c>
      <c r="E22" s="210">
        <f t="shared" si="0"/>
        <v>41</v>
      </c>
      <c r="F22" s="210">
        <f t="shared" si="1"/>
        <v>1</v>
      </c>
      <c r="G22" s="63">
        <v>124</v>
      </c>
      <c r="H22" s="63">
        <v>12</v>
      </c>
      <c r="I22" s="63" t="s">
        <v>1871</v>
      </c>
      <c r="L22" s="260">
        <f>FLOOR(G22/6.3,1)*10+5</f>
        <v>195</v>
      </c>
      <c r="V22" s="64" t="s">
        <v>805</v>
      </c>
    </row>
    <row r="23" spans="1:22" hidden="1">
      <c r="A23" s="120" t="s">
        <v>869</v>
      </c>
      <c r="B23" s="62" t="s">
        <v>879</v>
      </c>
      <c r="C23" s="122">
        <v>16</v>
      </c>
      <c r="D23" s="208">
        <v>61</v>
      </c>
      <c r="E23" s="210">
        <f t="shared" si="0"/>
        <v>66</v>
      </c>
      <c r="F23" s="210">
        <f t="shared" si="1"/>
        <v>2</v>
      </c>
      <c r="G23" s="63">
        <v>200</v>
      </c>
      <c r="H23" s="63">
        <v>16</v>
      </c>
      <c r="I23" s="63" t="s">
        <v>980</v>
      </c>
      <c r="J23" s="63">
        <v>61</v>
      </c>
      <c r="K23" s="260">
        <v>61010000000061</v>
      </c>
      <c r="L23" s="260">
        <f>FLOOR(G23/6,1)*10</f>
        <v>330</v>
      </c>
      <c r="M23" s="63" t="s">
        <v>787</v>
      </c>
      <c r="N23" s="63" t="s">
        <v>788</v>
      </c>
      <c r="O23" s="63">
        <v>1</v>
      </c>
      <c r="P23" s="63" t="s">
        <v>811</v>
      </c>
      <c r="V23" s="64" t="s">
        <v>810</v>
      </c>
    </row>
    <row r="24" spans="1:22" hidden="1">
      <c r="A24" s="120" t="s">
        <v>869</v>
      </c>
      <c r="B24" s="62" t="s">
        <v>882</v>
      </c>
      <c r="C24" s="122">
        <v>17</v>
      </c>
      <c r="D24" s="208">
        <v>62</v>
      </c>
      <c r="E24" s="210">
        <f t="shared" si="0"/>
        <v>68</v>
      </c>
      <c r="F24" s="210">
        <f t="shared" si="1"/>
        <v>2</v>
      </c>
      <c r="G24" s="63">
        <v>206</v>
      </c>
      <c r="H24" s="63">
        <v>17</v>
      </c>
      <c r="I24" s="63" t="s">
        <v>1423</v>
      </c>
      <c r="J24" s="63">
        <v>62</v>
      </c>
      <c r="K24" s="260">
        <v>61020000000062</v>
      </c>
      <c r="L24" s="260">
        <f>FLOOR(G24/6,1)*10</f>
        <v>340</v>
      </c>
      <c r="M24" s="63" t="s">
        <v>787</v>
      </c>
      <c r="N24" s="63" t="s">
        <v>788</v>
      </c>
      <c r="O24" s="63">
        <v>1</v>
      </c>
      <c r="P24" s="63" t="s">
        <v>811</v>
      </c>
      <c r="V24" s="64" t="s">
        <v>814</v>
      </c>
    </row>
    <row r="25" spans="1:22" hidden="1">
      <c r="A25" s="120" t="s">
        <v>869</v>
      </c>
      <c r="B25" s="62" t="s">
        <v>884</v>
      </c>
      <c r="C25" s="122">
        <v>18</v>
      </c>
      <c r="D25" s="208">
        <v>63</v>
      </c>
      <c r="E25" s="210">
        <f t="shared" si="0"/>
        <v>70</v>
      </c>
      <c r="F25" s="210">
        <f t="shared" si="1"/>
        <v>2</v>
      </c>
      <c r="G25" s="63">
        <v>212</v>
      </c>
      <c r="H25" s="63">
        <v>18</v>
      </c>
      <c r="I25" s="63" t="s">
        <v>971</v>
      </c>
      <c r="J25" s="63">
        <v>63</v>
      </c>
      <c r="K25" s="260">
        <v>61030000000063</v>
      </c>
      <c r="L25" s="260">
        <f>FLOOR(G25/6,1)*10</f>
        <v>350</v>
      </c>
      <c r="M25" s="63" t="s">
        <v>787</v>
      </c>
      <c r="N25" s="63" t="s">
        <v>788</v>
      </c>
      <c r="O25" s="63">
        <v>1</v>
      </c>
      <c r="P25" s="63" t="s">
        <v>811</v>
      </c>
      <c r="V25" s="64" t="s">
        <v>816</v>
      </c>
    </row>
    <row r="26" spans="1:22" hidden="1">
      <c r="A26" s="120" t="s">
        <v>892</v>
      </c>
      <c r="B26" s="62" t="s">
        <v>899</v>
      </c>
      <c r="C26" s="122">
        <v>1</v>
      </c>
      <c r="D26" s="208">
        <v>41</v>
      </c>
      <c r="E26" s="210">
        <f t="shared" si="0"/>
        <v>36</v>
      </c>
      <c r="F26" s="210">
        <f t="shared" si="1"/>
        <v>0</v>
      </c>
      <c r="G26" s="63">
        <v>108</v>
      </c>
      <c r="H26" s="63">
        <v>1</v>
      </c>
      <c r="I26" s="63" t="s">
        <v>968</v>
      </c>
      <c r="L26" s="260">
        <f t="shared" ref="L26:L31" si="3">FLOOR(G26/6.3,1)*10+5</f>
        <v>175</v>
      </c>
      <c r="V26" s="64" t="s">
        <v>848</v>
      </c>
    </row>
    <row r="27" spans="1:22" hidden="1">
      <c r="A27" s="120" t="s">
        <v>892</v>
      </c>
      <c r="B27" s="62" t="s">
        <v>901</v>
      </c>
      <c r="C27" s="122">
        <v>2</v>
      </c>
      <c r="D27" s="208">
        <v>42</v>
      </c>
      <c r="E27" s="210">
        <f t="shared" si="0"/>
        <v>38</v>
      </c>
      <c r="F27" s="210">
        <f t="shared" si="1"/>
        <v>2</v>
      </c>
      <c r="G27" s="63">
        <v>116</v>
      </c>
      <c r="H27" s="63">
        <v>2</v>
      </c>
      <c r="I27" s="63" t="s">
        <v>770</v>
      </c>
      <c r="L27" s="260">
        <f t="shared" si="3"/>
        <v>185</v>
      </c>
      <c r="V27" s="64" t="s">
        <v>769</v>
      </c>
    </row>
    <row r="28" spans="1:22" hidden="1">
      <c r="A28" s="120" t="s">
        <v>892</v>
      </c>
      <c r="B28" s="62" t="s">
        <v>902</v>
      </c>
      <c r="C28" s="122">
        <v>3</v>
      </c>
      <c r="D28" s="208">
        <v>43</v>
      </c>
      <c r="E28" s="210">
        <f t="shared" si="0"/>
        <v>41</v>
      </c>
      <c r="F28" s="210">
        <f t="shared" si="1"/>
        <v>1</v>
      </c>
      <c r="G28" s="63">
        <v>124</v>
      </c>
      <c r="H28" s="63">
        <v>3</v>
      </c>
      <c r="I28" s="63" t="s">
        <v>971</v>
      </c>
      <c r="L28" s="260">
        <f t="shared" si="3"/>
        <v>195</v>
      </c>
      <c r="V28" s="64" t="s">
        <v>852</v>
      </c>
    </row>
    <row r="29" spans="1:22" hidden="1">
      <c r="A29" s="120" t="s">
        <v>892</v>
      </c>
      <c r="B29" s="62" t="s">
        <v>893</v>
      </c>
      <c r="C29" s="122">
        <v>4</v>
      </c>
      <c r="D29" s="208">
        <v>121</v>
      </c>
      <c r="E29" s="210">
        <f t="shared" si="0"/>
        <v>68</v>
      </c>
      <c r="F29" s="210">
        <f t="shared" si="1"/>
        <v>0</v>
      </c>
      <c r="G29" s="63">
        <v>204</v>
      </c>
      <c r="H29" s="63">
        <v>4</v>
      </c>
      <c r="I29" s="63" t="s">
        <v>980</v>
      </c>
      <c r="L29" s="260">
        <f t="shared" si="3"/>
        <v>325</v>
      </c>
      <c r="M29" s="63" t="s">
        <v>787</v>
      </c>
      <c r="N29" s="63" t="s">
        <v>788</v>
      </c>
      <c r="O29" s="63">
        <v>2</v>
      </c>
      <c r="P29" s="63" t="s">
        <v>786</v>
      </c>
      <c r="V29" s="64" t="s">
        <v>855</v>
      </c>
    </row>
    <row r="30" spans="1:22" hidden="1">
      <c r="A30" s="120" t="s">
        <v>892</v>
      </c>
      <c r="B30" s="62" t="s">
        <v>895</v>
      </c>
      <c r="C30" s="122">
        <v>5</v>
      </c>
      <c r="D30" s="208">
        <v>122</v>
      </c>
      <c r="E30" s="210">
        <f t="shared" si="0"/>
        <v>70</v>
      </c>
      <c r="F30" s="210">
        <f t="shared" si="1"/>
        <v>2</v>
      </c>
      <c r="G30" s="63">
        <v>212</v>
      </c>
      <c r="H30" s="63">
        <v>5</v>
      </c>
      <c r="I30" s="63" t="s">
        <v>981</v>
      </c>
      <c r="L30" s="260">
        <f t="shared" si="3"/>
        <v>335</v>
      </c>
      <c r="M30" s="63" t="s">
        <v>787</v>
      </c>
      <c r="N30" s="63" t="s">
        <v>788</v>
      </c>
      <c r="O30" s="63">
        <v>2</v>
      </c>
      <c r="P30" s="63" t="s">
        <v>786</v>
      </c>
      <c r="V30" s="64" t="s">
        <v>857</v>
      </c>
    </row>
    <row r="31" spans="1:22" hidden="1">
      <c r="A31" s="120" t="s">
        <v>892</v>
      </c>
      <c r="B31" s="62" t="s">
        <v>897</v>
      </c>
      <c r="C31" s="122">
        <v>6</v>
      </c>
      <c r="D31" s="208">
        <v>123</v>
      </c>
      <c r="E31" s="210">
        <f t="shared" si="0"/>
        <v>73</v>
      </c>
      <c r="F31" s="210">
        <f t="shared" si="1"/>
        <v>1</v>
      </c>
      <c r="G31" s="63">
        <v>220</v>
      </c>
      <c r="H31" s="63">
        <v>6</v>
      </c>
      <c r="I31" s="63" t="s">
        <v>983</v>
      </c>
      <c r="L31" s="260">
        <f t="shared" si="3"/>
        <v>345</v>
      </c>
      <c r="M31" s="63" t="s">
        <v>787</v>
      </c>
      <c r="N31" s="63" t="s">
        <v>788</v>
      </c>
      <c r="O31" s="63">
        <v>2</v>
      </c>
      <c r="P31" s="63" t="s">
        <v>786</v>
      </c>
      <c r="V31" s="64" t="s">
        <v>858</v>
      </c>
    </row>
    <row r="32" spans="1:22">
      <c r="A32" s="120" t="s">
        <v>906</v>
      </c>
      <c r="B32" s="62" t="s">
        <v>907</v>
      </c>
      <c r="C32" s="122">
        <v>13</v>
      </c>
      <c r="D32" s="208">
        <v>51</v>
      </c>
      <c r="E32" s="210">
        <f t="shared" si="0"/>
        <v>68</v>
      </c>
      <c r="F32" s="210">
        <f t="shared" si="1"/>
        <v>0</v>
      </c>
      <c r="G32" s="63">
        <v>204</v>
      </c>
      <c r="H32" s="63">
        <v>13</v>
      </c>
      <c r="I32" s="63" t="s">
        <v>980</v>
      </c>
      <c r="L32" s="260">
        <f>800-(FLOOR(G32/6.3,1)*10+5)</f>
        <v>475</v>
      </c>
      <c r="P32" s="63" t="s">
        <v>811</v>
      </c>
      <c r="V32" s="64" t="s">
        <v>862</v>
      </c>
    </row>
    <row r="33" spans="1:22">
      <c r="A33" s="120" t="s">
        <v>906</v>
      </c>
      <c r="B33" s="62" t="s">
        <v>909</v>
      </c>
      <c r="C33" s="122">
        <v>14</v>
      </c>
      <c r="D33" s="208">
        <v>52</v>
      </c>
      <c r="E33" s="210">
        <f t="shared" si="0"/>
        <v>70</v>
      </c>
      <c r="F33" s="210">
        <f t="shared" si="1"/>
        <v>2</v>
      </c>
      <c r="G33" s="63">
        <v>212</v>
      </c>
      <c r="H33" s="63">
        <v>14</v>
      </c>
      <c r="I33" s="63" t="s">
        <v>1424</v>
      </c>
      <c r="L33" s="260">
        <f>800-(FLOOR(G33/6.3,1)*10+5)</f>
        <v>465</v>
      </c>
      <c r="P33" s="63" t="s">
        <v>811</v>
      </c>
      <c r="V33" s="64" t="s">
        <v>785</v>
      </c>
    </row>
    <row r="34" spans="1:22">
      <c r="A34" s="120" t="s">
        <v>906</v>
      </c>
      <c r="B34" s="62" t="s">
        <v>910</v>
      </c>
      <c r="C34" s="122">
        <v>15</v>
      </c>
      <c r="D34" s="208">
        <v>53</v>
      </c>
      <c r="E34" s="210">
        <f t="shared" si="0"/>
        <v>73</v>
      </c>
      <c r="F34" s="210">
        <f t="shared" si="1"/>
        <v>1</v>
      </c>
      <c r="G34" s="63">
        <v>220</v>
      </c>
      <c r="H34" s="63">
        <v>15</v>
      </c>
      <c r="I34" s="63" t="s">
        <v>968</v>
      </c>
      <c r="L34" s="260">
        <f>800-(FLOOR(G34/6.3,1)*10+5)</f>
        <v>455</v>
      </c>
      <c r="P34" s="63" t="s">
        <v>811</v>
      </c>
      <c r="V34" s="64" t="s">
        <v>865</v>
      </c>
    </row>
    <row r="35" spans="1:22" hidden="1">
      <c r="A35" s="120" t="s">
        <v>914</v>
      </c>
      <c r="B35" s="62" t="s">
        <v>924</v>
      </c>
      <c r="C35" s="122">
        <v>1</v>
      </c>
      <c r="D35" s="208">
        <v>1</v>
      </c>
      <c r="E35" s="210">
        <f t="shared" si="0"/>
        <v>42</v>
      </c>
      <c r="F35" s="210">
        <f t="shared" si="1"/>
        <v>0</v>
      </c>
      <c r="G35" s="63">
        <v>126</v>
      </c>
      <c r="H35" s="63">
        <v>1</v>
      </c>
      <c r="I35" s="63" t="s">
        <v>968</v>
      </c>
      <c r="L35" s="260">
        <f t="shared" ref="L35:L43" si="4">FLOOR(G35/6.3,1)*10+5</f>
        <v>205</v>
      </c>
      <c r="V35" s="64" t="s">
        <v>848</v>
      </c>
    </row>
    <row r="36" spans="1:22" hidden="1">
      <c r="A36" s="120" t="s">
        <v>914</v>
      </c>
      <c r="B36" s="62" t="s">
        <v>926</v>
      </c>
      <c r="C36" s="122">
        <v>2</v>
      </c>
      <c r="D36" s="208">
        <v>2</v>
      </c>
      <c r="E36" s="210">
        <f t="shared" si="0"/>
        <v>44</v>
      </c>
      <c r="F36" s="210">
        <f t="shared" si="1"/>
        <v>2</v>
      </c>
      <c r="G36" s="63">
        <v>134</v>
      </c>
      <c r="H36" s="63">
        <v>2</v>
      </c>
      <c r="I36" s="63" t="s">
        <v>770</v>
      </c>
      <c r="L36" s="260">
        <f t="shared" si="4"/>
        <v>215</v>
      </c>
      <c r="V36" s="64" t="s">
        <v>769</v>
      </c>
    </row>
    <row r="37" spans="1:22" hidden="1">
      <c r="A37" s="120" t="s">
        <v>914</v>
      </c>
      <c r="B37" s="62" t="s">
        <v>927</v>
      </c>
      <c r="C37" s="122">
        <v>3</v>
      </c>
      <c r="D37" s="208">
        <v>3</v>
      </c>
      <c r="E37" s="210">
        <f t="shared" si="0"/>
        <v>47</v>
      </c>
      <c r="F37" s="210">
        <f t="shared" si="1"/>
        <v>1</v>
      </c>
      <c r="G37" s="63">
        <v>142</v>
      </c>
      <c r="H37" s="63">
        <v>3</v>
      </c>
      <c r="I37" s="63" t="s">
        <v>971</v>
      </c>
      <c r="L37" s="260">
        <f t="shared" si="4"/>
        <v>225</v>
      </c>
      <c r="V37" s="64" t="s">
        <v>852</v>
      </c>
    </row>
    <row r="38" spans="1:22" hidden="1">
      <c r="A38" s="120" t="s">
        <v>914</v>
      </c>
      <c r="B38" s="62" t="s">
        <v>918</v>
      </c>
      <c r="C38" s="122">
        <v>4</v>
      </c>
      <c r="D38" s="208">
        <v>7</v>
      </c>
      <c r="E38" s="210">
        <f t="shared" si="0"/>
        <v>42</v>
      </c>
      <c r="F38" s="210">
        <f t="shared" si="1"/>
        <v>0</v>
      </c>
      <c r="G38" s="63">
        <v>126</v>
      </c>
      <c r="H38" s="63">
        <v>4</v>
      </c>
      <c r="I38" s="62" t="s">
        <v>980</v>
      </c>
      <c r="L38" s="260">
        <f t="shared" si="4"/>
        <v>205</v>
      </c>
      <c r="M38" s="63" t="s">
        <v>787</v>
      </c>
      <c r="N38" s="63" t="s">
        <v>788</v>
      </c>
      <c r="O38" s="63">
        <v>2</v>
      </c>
      <c r="P38" s="63" t="s">
        <v>786</v>
      </c>
      <c r="V38" s="64" t="s">
        <v>855</v>
      </c>
    </row>
    <row r="39" spans="1:22" hidden="1">
      <c r="A39" s="120" t="s">
        <v>914</v>
      </c>
      <c r="B39" s="62" t="s">
        <v>920</v>
      </c>
      <c r="C39" s="122">
        <v>5</v>
      </c>
      <c r="D39" s="208">
        <v>8</v>
      </c>
      <c r="E39" s="210">
        <f t="shared" si="0"/>
        <v>44</v>
      </c>
      <c r="F39" s="210">
        <f t="shared" si="1"/>
        <v>2</v>
      </c>
      <c r="G39" s="63">
        <v>134</v>
      </c>
      <c r="H39" s="63">
        <v>5</v>
      </c>
      <c r="I39" s="62" t="s">
        <v>981</v>
      </c>
      <c r="L39" s="260">
        <f t="shared" si="4"/>
        <v>215</v>
      </c>
      <c r="M39" s="63" t="s">
        <v>787</v>
      </c>
      <c r="N39" s="63" t="s">
        <v>788</v>
      </c>
      <c r="O39" s="63">
        <v>2</v>
      </c>
      <c r="P39" s="63" t="s">
        <v>786</v>
      </c>
      <c r="V39" s="64" t="s">
        <v>857</v>
      </c>
    </row>
    <row r="40" spans="1:22" hidden="1">
      <c r="A40" s="120" t="s">
        <v>914</v>
      </c>
      <c r="B40" s="62" t="s">
        <v>922</v>
      </c>
      <c r="C40" s="122">
        <v>6</v>
      </c>
      <c r="D40" s="208">
        <v>9</v>
      </c>
      <c r="E40" s="210">
        <f t="shared" si="0"/>
        <v>47</v>
      </c>
      <c r="F40" s="210">
        <f t="shared" si="1"/>
        <v>1</v>
      </c>
      <c r="G40" s="63">
        <v>142</v>
      </c>
      <c r="H40" s="63">
        <v>6</v>
      </c>
      <c r="I40" s="62" t="s">
        <v>983</v>
      </c>
      <c r="L40" s="260">
        <f t="shared" si="4"/>
        <v>225</v>
      </c>
      <c r="M40" s="63" t="s">
        <v>787</v>
      </c>
      <c r="N40" s="63" t="s">
        <v>788</v>
      </c>
      <c r="O40" s="63">
        <v>2</v>
      </c>
      <c r="P40" s="63" t="s">
        <v>786</v>
      </c>
      <c r="V40" s="64" t="s">
        <v>858</v>
      </c>
    </row>
    <row r="41" spans="1:22" hidden="1">
      <c r="A41" s="120" t="s">
        <v>932</v>
      </c>
      <c r="B41" s="62" t="s">
        <v>933</v>
      </c>
      <c r="C41" s="122">
        <v>10</v>
      </c>
      <c r="D41" s="208">
        <v>21</v>
      </c>
      <c r="E41" s="210">
        <f t="shared" si="0"/>
        <v>42</v>
      </c>
      <c r="F41" s="210">
        <f t="shared" si="1"/>
        <v>0</v>
      </c>
      <c r="G41" s="63">
        <v>126</v>
      </c>
      <c r="H41" s="63">
        <v>10</v>
      </c>
      <c r="I41" s="62" t="s">
        <v>1424</v>
      </c>
      <c r="L41" s="260">
        <f t="shared" si="4"/>
        <v>205</v>
      </c>
      <c r="V41" s="64" t="s">
        <v>801</v>
      </c>
    </row>
    <row r="42" spans="1:22" hidden="1">
      <c r="A42" s="120" t="s">
        <v>932</v>
      </c>
      <c r="B42" s="62" t="s">
        <v>935</v>
      </c>
      <c r="C42" s="122">
        <v>11</v>
      </c>
      <c r="D42" s="208">
        <v>22</v>
      </c>
      <c r="E42" s="210">
        <f t="shared" si="0"/>
        <v>44</v>
      </c>
      <c r="F42" s="210">
        <f t="shared" si="1"/>
        <v>2</v>
      </c>
      <c r="G42" s="63">
        <v>134</v>
      </c>
      <c r="H42" s="63">
        <v>11</v>
      </c>
      <c r="I42" s="62" t="s">
        <v>1423</v>
      </c>
      <c r="L42" s="260">
        <f t="shared" si="4"/>
        <v>215</v>
      </c>
      <c r="V42" s="64" t="s">
        <v>803</v>
      </c>
    </row>
    <row r="43" spans="1:22" hidden="1">
      <c r="A43" s="120" t="s">
        <v>932</v>
      </c>
      <c r="B43" s="62" t="s">
        <v>936</v>
      </c>
      <c r="C43" s="122">
        <v>12</v>
      </c>
      <c r="D43" s="208">
        <v>23</v>
      </c>
      <c r="E43" s="210">
        <f t="shared" si="0"/>
        <v>47</v>
      </c>
      <c r="F43" s="210">
        <f t="shared" si="1"/>
        <v>1</v>
      </c>
      <c r="G43" s="63">
        <v>142</v>
      </c>
      <c r="H43" s="63">
        <v>12</v>
      </c>
      <c r="I43" s="62" t="s">
        <v>778</v>
      </c>
      <c r="L43" s="260">
        <f t="shared" si="4"/>
        <v>225</v>
      </c>
      <c r="V43" s="64" t="s">
        <v>805</v>
      </c>
    </row>
    <row r="44" spans="1:22" hidden="1">
      <c r="A44" s="120" t="s">
        <v>932</v>
      </c>
      <c r="B44" s="62" t="s">
        <v>937</v>
      </c>
      <c r="C44" s="122">
        <v>16</v>
      </c>
      <c r="D44" s="208">
        <v>61</v>
      </c>
      <c r="E44" s="210">
        <f t="shared" si="0"/>
        <v>0</v>
      </c>
      <c r="F44" s="210">
        <f t="shared" si="1"/>
        <v>2</v>
      </c>
      <c r="G44" s="63">
        <v>2</v>
      </c>
      <c r="H44" s="63">
        <v>16</v>
      </c>
      <c r="I44" s="62" t="s">
        <v>980</v>
      </c>
      <c r="J44" s="63">
        <v>61</v>
      </c>
      <c r="K44" s="260">
        <v>61010000000061</v>
      </c>
      <c r="L44" s="260">
        <f>FLOOR(G44/6,1)*10</f>
        <v>0</v>
      </c>
      <c r="M44" s="63" t="s">
        <v>787</v>
      </c>
      <c r="N44" s="63" t="s">
        <v>788</v>
      </c>
      <c r="O44" s="63">
        <v>1</v>
      </c>
      <c r="P44" s="63" t="s">
        <v>811</v>
      </c>
      <c r="V44" s="64" t="s">
        <v>810</v>
      </c>
    </row>
    <row r="45" spans="1:22" hidden="1">
      <c r="A45" s="120" t="s">
        <v>932</v>
      </c>
      <c r="B45" s="62" t="s">
        <v>939</v>
      </c>
      <c r="C45" s="122">
        <v>17</v>
      </c>
      <c r="D45" s="208">
        <v>62</v>
      </c>
      <c r="E45" s="210">
        <f t="shared" si="0"/>
        <v>2</v>
      </c>
      <c r="F45" s="210">
        <f t="shared" si="1"/>
        <v>2</v>
      </c>
      <c r="G45" s="63">
        <v>8</v>
      </c>
      <c r="H45" s="63">
        <v>17</v>
      </c>
      <c r="I45" s="62" t="s">
        <v>981</v>
      </c>
      <c r="J45" s="63">
        <v>62</v>
      </c>
      <c r="K45" s="260">
        <v>61020000000062</v>
      </c>
      <c r="L45" s="260">
        <f>FLOOR(G45/6,1)*10</f>
        <v>10</v>
      </c>
      <c r="M45" s="63" t="s">
        <v>787</v>
      </c>
      <c r="N45" s="63" t="s">
        <v>788</v>
      </c>
      <c r="O45" s="63">
        <v>1</v>
      </c>
      <c r="P45" s="63" t="s">
        <v>811</v>
      </c>
      <c r="V45" s="64" t="s">
        <v>814</v>
      </c>
    </row>
    <row r="46" spans="1:22" hidden="1">
      <c r="A46" s="120" t="s">
        <v>932</v>
      </c>
      <c r="B46" s="62" t="s">
        <v>941</v>
      </c>
      <c r="C46" s="122">
        <v>18</v>
      </c>
      <c r="D46" s="208">
        <v>63</v>
      </c>
      <c r="E46" s="210">
        <f t="shared" si="0"/>
        <v>4</v>
      </c>
      <c r="F46" s="210">
        <f t="shared" si="1"/>
        <v>2</v>
      </c>
      <c r="G46" s="63">
        <v>14</v>
      </c>
      <c r="H46" s="63">
        <v>18</v>
      </c>
      <c r="I46" s="62" t="s">
        <v>983</v>
      </c>
      <c r="J46" s="63">
        <v>63</v>
      </c>
      <c r="K46" s="260">
        <v>61030000000063</v>
      </c>
      <c r="L46" s="260">
        <f>FLOOR(G46/6,1)*10</f>
        <v>20</v>
      </c>
      <c r="M46" s="63" t="s">
        <v>787</v>
      </c>
      <c r="N46" s="63" t="s">
        <v>788</v>
      </c>
      <c r="O46" s="63">
        <v>1</v>
      </c>
      <c r="P46" s="63" t="s">
        <v>811</v>
      </c>
      <c r="V46" s="64" t="s">
        <v>816</v>
      </c>
    </row>
    <row r="47" spans="1:22">
      <c r="A47" s="120" t="s">
        <v>949</v>
      </c>
      <c r="B47" s="62" t="s">
        <v>950</v>
      </c>
      <c r="C47" s="122">
        <v>13</v>
      </c>
      <c r="D47" s="208">
        <v>51</v>
      </c>
      <c r="E47" s="210">
        <f t="shared" si="0"/>
        <v>42</v>
      </c>
      <c r="F47" s="210">
        <f t="shared" si="1"/>
        <v>0</v>
      </c>
      <c r="G47" s="63">
        <v>126</v>
      </c>
      <c r="H47" s="63">
        <v>13</v>
      </c>
      <c r="I47" s="62" t="s">
        <v>980</v>
      </c>
      <c r="L47" s="260">
        <f>800-(FLOOR(G47/6.3,1)*10+5)</f>
        <v>595</v>
      </c>
      <c r="P47" s="63" t="s">
        <v>811</v>
      </c>
      <c r="V47" s="64" t="s">
        <v>862</v>
      </c>
    </row>
    <row r="48" spans="1:22">
      <c r="A48" s="123" t="s">
        <v>949</v>
      </c>
      <c r="B48" s="62" t="s">
        <v>952</v>
      </c>
      <c r="C48" s="122">
        <v>14</v>
      </c>
      <c r="D48" s="208">
        <v>52</v>
      </c>
      <c r="E48" s="210">
        <f t="shared" si="0"/>
        <v>44</v>
      </c>
      <c r="F48" s="210">
        <f t="shared" si="1"/>
        <v>2</v>
      </c>
      <c r="G48" s="63">
        <v>134</v>
      </c>
      <c r="H48" s="63">
        <v>14</v>
      </c>
      <c r="I48" s="62" t="s">
        <v>1424</v>
      </c>
      <c r="L48" s="260">
        <f>800-(FLOOR(G48/6.3,1)*10+5)</f>
        <v>585</v>
      </c>
      <c r="P48" s="63" t="s">
        <v>811</v>
      </c>
      <c r="V48" s="64" t="s">
        <v>785</v>
      </c>
    </row>
    <row r="49" spans="1:22">
      <c r="A49" s="120" t="s">
        <v>949</v>
      </c>
      <c r="B49" s="62" t="s">
        <v>953</v>
      </c>
      <c r="C49" s="122">
        <v>15</v>
      </c>
      <c r="D49" s="208">
        <v>53</v>
      </c>
      <c r="E49" s="210">
        <f t="shared" si="0"/>
        <v>47</v>
      </c>
      <c r="F49" s="210">
        <f t="shared" si="1"/>
        <v>1</v>
      </c>
      <c r="G49" s="63">
        <v>142</v>
      </c>
      <c r="H49" s="63">
        <v>15</v>
      </c>
      <c r="I49" s="62" t="s">
        <v>968</v>
      </c>
      <c r="L49" s="260">
        <f>800-(FLOOR(G49/6.3,1)*10+5)</f>
        <v>575</v>
      </c>
      <c r="P49" s="63" t="s">
        <v>811</v>
      </c>
      <c r="V49" s="64" t="s">
        <v>865</v>
      </c>
    </row>
    <row r="50" spans="1:22" hidden="1">
      <c r="A50" s="120" t="s">
        <v>957</v>
      </c>
      <c r="B50" s="62" t="s">
        <v>966</v>
      </c>
      <c r="C50" s="122">
        <v>1</v>
      </c>
      <c r="D50" s="208">
        <v>1</v>
      </c>
      <c r="E50" s="210">
        <f t="shared" si="0"/>
        <v>5</v>
      </c>
      <c r="F50" s="210">
        <f t="shared" si="1"/>
        <v>0</v>
      </c>
      <c r="G50" s="63">
        <v>15</v>
      </c>
      <c r="H50" s="63">
        <v>1</v>
      </c>
      <c r="I50" s="62" t="s">
        <v>1424</v>
      </c>
      <c r="L50" s="260">
        <f>FLOOR(G50/6.3,1)*10+5</f>
        <v>25</v>
      </c>
      <c r="V50" s="64" t="s">
        <v>848</v>
      </c>
    </row>
    <row r="51" spans="1:22" hidden="1">
      <c r="A51" s="120" t="s">
        <v>957</v>
      </c>
      <c r="B51" s="62" t="s">
        <v>969</v>
      </c>
      <c r="C51" s="122">
        <v>2</v>
      </c>
      <c r="D51" s="208">
        <v>2</v>
      </c>
      <c r="E51" s="210">
        <f t="shared" si="0"/>
        <v>7</v>
      </c>
      <c r="F51" s="210">
        <f t="shared" si="1"/>
        <v>2</v>
      </c>
      <c r="G51" s="63">
        <v>23</v>
      </c>
      <c r="H51" s="63">
        <v>2</v>
      </c>
      <c r="I51" s="62" t="s">
        <v>983</v>
      </c>
      <c r="L51" s="260">
        <f>FLOOR(G51/6.3,1)*10+5</f>
        <v>35</v>
      </c>
      <c r="V51" s="64" t="s">
        <v>769</v>
      </c>
    </row>
    <row r="52" spans="1:22" hidden="1">
      <c r="A52" s="120" t="s">
        <v>957</v>
      </c>
      <c r="B52" s="62" t="s">
        <v>970</v>
      </c>
      <c r="C52" s="122">
        <v>3</v>
      </c>
      <c r="D52" s="208">
        <v>3</v>
      </c>
      <c r="E52" s="210">
        <f t="shared" si="0"/>
        <v>10</v>
      </c>
      <c r="F52" s="210">
        <f t="shared" si="1"/>
        <v>1</v>
      </c>
      <c r="G52" s="63">
        <v>31</v>
      </c>
      <c r="H52" s="63">
        <v>3</v>
      </c>
      <c r="I52" s="62" t="s">
        <v>2445</v>
      </c>
      <c r="L52" s="260">
        <f>FLOOR(G52/6.3,1)*10+5</f>
        <v>45</v>
      </c>
      <c r="V52" s="64" t="s">
        <v>852</v>
      </c>
    </row>
    <row r="53" spans="1:22" hidden="1">
      <c r="A53" s="120" t="s">
        <v>957</v>
      </c>
      <c r="B53" s="62" t="s">
        <v>972</v>
      </c>
      <c r="C53" s="122">
        <v>7</v>
      </c>
      <c r="D53" s="208">
        <v>71</v>
      </c>
      <c r="E53" s="210">
        <f t="shared" si="0"/>
        <v>5</v>
      </c>
      <c r="F53" s="210">
        <f t="shared" si="1"/>
        <v>0</v>
      </c>
      <c r="G53" s="63">
        <v>15</v>
      </c>
      <c r="H53" s="63">
        <v>7</v>
      </c>
      <c r="I53" s="62" t="s">
        <v>968</v>
      </c>
      <c r="L53" s="260">
        <f>800-(FLOOR(G53/6.3,1)*10+5)</f>
        <v>775</v>
      </c>
      <c r="V53" s="64" t="s">
        <v>974</v>
      </c>
    </row>
    <row r="54" spans="1:22" hidden="1">
      <c r="A54" s="120" t="s">
        <v>957</v>
      </c>
      <c r="B54" s="62" t="s">
        <v>975</v>
      </c>
      <c r="C54" s="122">
        <v>8</v>
      </c>
      <c r="D54" s="208">
        <v>72</v>
      </c>
      <c r="E54" s="210">
        <f t="shared" si="0"/>
        <v>7</v>
      </c>
      <c r="F54" s="210">
        <f t="shared" si="1"/>
        <v>2</v>
      </c>
      <c r="G54" s="63">
        <v>23</v>
      </c>
      <c r="H54" s="63">
        <v>8</v>
      </c>
      <c r="I54" s="62" t="s">
        <v>778</v>
      </c>
      <c r="L54" s="260">
        <f>800-(FLOOR(G54/6.3,1)*10+5)</f>
        <v>765</v>
      </c>
      <c r="V54" s="64" t="s">
        <v>777</v>
      </c>
    </row>
    <row r="55" spans="1:22" hidden="1">
      <c r="A55" s="120" t="s">
        <v>957</v>
      </c>
      <c r="B55" s="62" t="s">
        <v>976</v>
      </c>
      <c r="C55" s="122">
        <v>9</v>
      </c>
      <c r="D55" s="208">
        <v>73</v>
      </c>
      <c r="E55" s="210">
        <f t="shared" si="0"/>
        <v>10</v>
      </c>
      <c r="F55" s="210">
        <f t="shared" si="1"/>
        <v>1</v>
      </c>
      <c r="G55" s="63">
        <v>31</v>
      </c>
      <c r="H55" s="63">
        <v>9</v>
      </c>
      <c r="I55" s="62" t="s">
        <v>763</v>
      </c>
      <c r="L55" s="260">
        <f>800-(FLOOR(G55/6.3,1)*10+5)</f>
        <v>755</v>
      </c>
      <c r="V55" s="64" t="s">
        <v>977</v>
      </c>
    </row>
    <row r="56" spans="1:22" hidden="1">
      <c r="A56" s="120" t="s">
        <v>957</v>
      </c>
      <c r="B56" s="62" t="s">
        <v>960</v>
      </c>
      <c r="C56" s="122">
        <v>4</v>
      </c>
      <c r="D56" s="208">
        <v>121</v>
      </c>
      <c r="E56" s="210">
        <f t="shared" si="0"/>
        <v>61</v>
      </c>
      <c r="F56" s="210">
        <f t="shared" si="1"/>
        <v>0</v>
      </c>
      <c r="G56" s="63">
        <v>183</v>
      </c>
      <c r="H56" s="63">
        <v>4</v>
      </c>
      <c r="I56" s="62" t="s">
        <v>980</v>
      </c>
      <c r="L56" s="260">
        <f>FLOOR(G56/6.3,1)*10+5</f>
        <v>295</v>
      </c>
      <c r="V56" s="64" t="s">
        <v>855</v>
      </c>
    </row>
    <row r="57" spans="1:22" hidden="1">
      <c r="A57" s="120" t="s">
        <v>957</v>
      </c>
      <c r="B57" s="62" t="s">
        <v>962</v>
      </c>
      <c r="C57" s="122">
        <v>5</v>
      </c>
      <c r="D57" s="208">
        <v>122</v>
      </c>
      <c r="E57" s="210">
        <f t="shared" si="0"/>
        <v>63</v>
      </c>
      <c r="F57" s="210">
        <f t="shared" si="1"/>
        <v>2</v>
      </c>
      <c r="G57" s="63">
        <v>191</v>
      </c>
      <c r="H57" s="63">
        <v>5</v>
      </c>
      <c r="I57" s="62" t="s">
        <v>770</v>
      </c>
      <c r="L57" s="260">
        <f>FLOOR(G57/6.3,1)*10+5</f>
        <v>305</v>
      </c>
      <c r="V57" s="64" t="s">
        <v>857</v>
      </c>
    </row>
    <row r="58" spans="1:22" hidden="1">
      <c r="A58" s="120" t="s">
        <v>957</v>
      </c>
      <c r="B58" s="62" t="s">
        <v>964</v>
      </c>
      <c r="C58" s="122">
        <v>6</v>
      </c>
      <c r="D58" s="208">
        <v>123</v>
      </c>
      <c r="E58" s="210">
        <f t="shared" si="0"/>
        <v>66</v>
      </c>
      <c r="F58" s="210">
        <f t="shared" si="1"/>
        <v>1</v>
      </c>
      <c r="G58" s="63">
        <v>199</v>
      </c>
      <c r="H58" s="63">
        <v>6</v>
      </c>
      <c r="I58" s="62" t="s">
        <v>1871</v>
      </c>
      <c r="L58" s="260">
        <f>FLOOR(G58/6.3,1)*10+5</f>
        <v>315</v>
      </c>
      <c r="V58" s="64" t="s">
        <v>858</v>
      </c>
    </row>
    <row r="59" spans="1:22">
      <c r="A59" s="123" t="s">
        <v>984</v>
      </c>
      <c r="B59" s="62" t="s">
        <v>985</v>
      </c>
      <c r="C59" s="122">
        <v>13</v>
      </c>
      <c r="D59" s="208">
        <v>51</v>
      </c>
      <c r="E59" s="210">
        <f t="shared" si="0"/>
        <v>117</v>
      </c>
      <c r="F59" s="210">
        <f t="shared" si="1"/>
        <v>0</v>
      </c>
      <c r="G59" s="63">
        <v>351</v>
      </c>
      <c r="H59" s="63">
        <v>13</v>
      </c>
      <c r="I59" s="62" t="s">
        <v>980</v>
      </c>
      <c r="L59" s="260">
        <f>800-(FLOOR(G59/6.3,1)*10+5)</f>
        <v>245</v>
      </c>
      <c r="P59" s="62" t="s">
        <v>811</v>
      </c>
      <c r="V59" s="64" t="s">
        <v>862</v>
      </c>
    </row>
    <row r="60" spans="1:22">
      <c r="A60" s="120" t="s">
        <v>984</v>
      </c>
      <c r="B60" s="62" t="s">
        <v>987</v>
      </c>
      <c r="C60" s="122">
        <v>14</v>
      </c>
      <c r="D60" s="208">
        <v>52</v>
      </c>
      <c r="E60" s="210">
        <f t="shared" si="0"/>
        <v>119</v>
      </c>
      <c r="F60" s="210">
        <f t="shared" si="1"/>
        <v>2</v>
      </c>
      <c r="G60" s="63">
        <v>359</v>
      </c>
      <c r="H60" s="63">
        <v>14</v>
      </c>
      <c r="I60" s="62" t="s">
        <v>1424</v>
      </c>
      <c r="L60" s="260">
        <f>800-(FLOOR(G60/6.3,1)*10+5)</f>
        <v>235</v>
      </c>
      <c r="P60" s="62" t="s">
        <v>811</v>
      </c>
      <c r="V60" s="64" t="s">
        <v>785</v>
      </c>
    </row>
    <row r="61" spans="1:22">
      <c r="A61" s="120" t="s">
        <v>984</v>
      </c>
      <c r="B61" s="62" t="s">
        <v>988</v>
      </c>
      <c r="C61" s="122">
        <v>15</v>
      </c>
      <c r="D61" s="208">
        <v>53</v>
      </c>
      <c r="E61" s="210">
        <f t="shared" si="0"/>
        <v>122</v>
      </c>
      <c r="F61" s="210">
        <f t="shared" si="1"/>
        <v>1</v>
      </c>
      <c r="G61" s="63">
        <v>367</v>
      </c>
      <c r="H61" s="63">
        <v>15</v>
      </c>
      <c r="I61" s="62" t="s">
        <v>968</v>
      </c>
      <c r="L61" s="260">
        <f>800-(FLOOR(G61/6.3,1)*10+5)</f>
        <v>215</v>
      </c>
      <c r="P61" s="62" t="s">
        <v>811</v>
      </c>
      <c r="V61" s="64" t="s">
        <v>865</v>
      </c>
    </row>
    <row r="62" spans="1:22" hidden="1">
      <c r="A62" s="120" t="s">
        <v>990</v>
      </c>
      <c r="B62" s="62" t="s">
        <v>999</v>
      </c>
      <c r="C62" s="122">
        <v>1</v>
      </c>
      <c r="D62" s="208">
        <v>7</v>
      </c>
      <c r="E62" s="210">
        <f t="shared" si="0"/>
        <v>45</v>
      </c>
      <c r="F62" s="210">
        <f t="shared" si="1"/>
        <v>0</v>
      </c>
      <c r="G62" s="63">
        <v>135</v>
      </c>
      <c r="H62" s="63">
        <v>1</v>
      </c>
      <c r="I62" s="62" t="s">
        <v>1424</v>
      </c>
      <c r="L62" s="260">
        <f>FLOOR(G62/6.3,1)*10+5</f>
        <v>215</v>
      </c>
      <c r="V62" s="64" t="s">
        <v>848</v>
      </c>
    </row>
    <row r="63" spans="1:22" hidden="1">
      <c r="A63" s="120" t="s">
        <v>990</v>
      </c>
      <c r="B63" s="62" t="s">
        <v>1002</v>
      </c>
      <c r="C63" s="122">
        <v>2</v>
      </c>
      <c r="D63" s="208">
        <v>8</v>
      </c>
      <c r="E63" s="210">
        <f t="shared" si="0"/>
        <v>47</v>
      </c>
      <c r="F63" s="210">
        <f t="shared" si="1"/>
        <v>2</v>
      </c>
      <c r="G63" s="63">
        <v>143</v>
      </c>
      <c r="H63" s="63">
        <v>2</v>
      </c>
      <c r="I63" s="62" t="s">
        <v>983</v>
      </c>
      <c r="L63" s="260">
        <f>FLOOR(G63/6.3,1)*10+5</f>
        <v>225</v>
      </c>
      <c r="V63" s="64" t="s">
        <v>769</v>
      </c>
    </row>
    <row r="64" spans="1:22" hidden="1">
      <c r="A64" s="120" t="s">
        <v>990</v>
      </c>
      <c r="B64" s="62" t="s">
        <v>1003</v>
      </c>
      <c r="C64" s="122">
        <v>3</v>
      </c>
      <c r="D64" s="208">
        <v>9</v>
      </c>
      <c r="E64" s="210">
        <f t="shared" si="0"/>
        <v>50</v>
      </c>
      <c r="F64" s="210">
        <f t="shared" si="1"/>
        <v>1</v>
      </c>
      <c r="G64" s="63">
        <v>151</v>
      </c>
      <c r="H64" s="63">
        <v>3</v>
      </c>
      <c r="I64" s="62" t="s">
        <v>2445</v>
      </c>
      <c r="L64" s="260">
        <f>FLOOR(G64/6.3,1)*10+5</f>
        <v>235</v>
      </c>
      <c r="V64" s="64" t="s">
        <v>852</v>
      </c>
    </row>
    <row r="65" spans="1:22" hidden="1">
      <c r="A65" s="120" t="s">
        <v>990</v>
      </c>
      <c r="B65" s="62" t="s">
        <v>1005</v>
      </c>
      <c r="C65" s="122">
        <v>7</v>
      </c>
      <c r="D65" s="208">
        <v>71</v>
      </c>
      <c r="E65" s="210">
        <f t="shared" si="0"/>
        <v>45</v>
      </c>
      <c r="F65" s="210">
        <f t="shared" si="1"/>
        <v>0</v>
      </c>
      <c r="G65" s="63">
        <v>135</v>
      </c>
      <c r="H65" s="63">
        <v>7</v>
      </c>
      <c r="I65" s="62" t="s">
        <v>968</v>
      </c>
      <c r="L65" s="260">
        <f>800-(FLOOR(G65/6.3,1)*10+5)</f>
        <v>585</v>
      </c>
      <c r="V65" s="64" t="s">
        <v>974</v>
      </c>
    </row>
    <row r="66" spans="1:22" hidden="1">
      <c r="A66" s="120" t="s">
        <v>990</v>
      </c>
      <c r="B66" s="62" t="s">
        <v>1007</v>
      </c>
      <c r="C66" s="122">
        <v>8</v>
      </c>
      <c r="D66" s="208">
        <v>72</v>
      </c>
      <c r="E66" s="210">
        <f t="shared" ref="E66:E129" si="5">FLOOR((G66/3),1)</f>
        <v>47</v>
      </c>
      <c r="F66" s="210">
        <f t="shared" ref="F66:F129" si="6">MOD(G66,3)</f>
        <v>2</v>
      </c>
      <c r="G66" s="63">
        <v>143</v>
      </c>
      <c r="H66" s="63">
        <v>8</v>
      </c>
      <c r="I66" s="62" t="s">
        <v>778</v>
      </c>
      <c r="L66" s="260">
        <f>800-(FLOOR(G66/6.3,1)*10+5)</f>
        <v>575</v>
      </c>
      <c r="V66" s="64" t="s">
        <v>777</v>
      </c>
    </row>
    <row r="67" spans="1:22" hidden="1">
      <c r="A67" s="120" t="s">
        <v>990</v>
      </c>
      <c r="B67" s="62" t="s">
        <v>1009</v>
      </c>
      <c r="C67" s="122">
        <v>9</v>
      </c>
      <c r="D67" s="208">
        <v>73</v>
      </c>
      <c r="E67" s="210">
        <f t="shared" si="5"/>
        <v>50</v>
      </c>
      <c r="F67" s="210">
        <f t="shared" si="6"/>
        <v>1</v>
      </c>
      <c r="G67" s="63">
        <v>151</v>
      </c>
      <c r="H67" s="63">
        <v>9</v>
      </c>
      <c r="I67" s="62" t="s">
        <v>763</v>
      </c>
      <c r="L67" s="260">
        <f>800-(FLOOR(G67/6.3,1)*10+5)</f>
        <v>565</v>
      </c>
      <c r="V67" s="64" t="s">
        <v>977</v>
      </c>
    </row>
    <row r="68" spans="1:22" hidden="1">
      <c r="A68" s="120" t="s">
        <v>990</v>
      </c>
      <c r="B68" s="62" t="s">
        <v>993</v>
      </c>
      <c r="C68" s="122">
        <v>4</v>
      </c>
      <c r="D68" s="208">
        <v>121</v>
      </c>
      <c r="E68" s="210">
        <f t="shared" si="5"/>
        <v>29</v>
      </c>
      <c r="F68" s="210">
        <f t="shared" si="6"/>
        <v>0</v>
      </c>
      <c r="G68" s="63">
        <v>87</v>
      </c>
      <c r="H68" s="63">
        <v>4</v>
      </c>
      <c r="I68" s="62" t="s">
        <v>980</v>
      </c>
      <c r="L68" s="260">
        <f>FLOOR(G68/6.3,1)*10+5</f>
        <v>135</v>
      </c>
      <c r="V68" s="64" t="s">
        <v>855</v>
      </c>
    </row>
    <row r="69" spans="1:22" hidden="1">
      <c r="A69" s="120" t="s">
        <v>990</v>
      </c>
      <c r="B69" s="62" t="s">
        <v>995</v>
      </c>
      <c r="C69" s="122">
        <v>5</v>
      </c>
      <c r="D69" s="208">
        <v>122</v>
      </c>
      <c r="E69" s="210">
        <f t="shared" si="5"/>
        <v>31</v>
      </c>
      <c r="F69" s="210">
        <f t="shared" si="6"/>
        <v>2</v>
      </c>
      <c r="G69" s="63">
        <v>95</v>
      </c>
      <c r="H69" s="63">
        <v>5</v>
      </c>
      <c r="I69" s="62" t="s">
        <v>770</v>
      </c>
      <c r="L69" s="260">
        <f>FLOOR(G69/6.3,1)*10+5</f>
        <v>155</v>
      </c>
      <c r="V69" s="64" t="s">
        <v>857</v>
      </c>
    </row>
    <row r="70" spans="1:22" hidden="1">
      <c r="A70" s="120" t="s">
        <v>990</v>
      </c>
      <c r="B70" s="62" t="s">
        <v>997</v>
      </c>
      <c r="C70" s="122">
        <v>6</v>
      </c>
      <c r="D70" s="208">
        <v>123</v>
      </c>
      <c r="E70" s="210">
        <f t="shared" si="5"/>
        <v>34</v>
      </c>
      <c r="F70" s="210">
        <f t="shared" si="6"/>
        <v>1</v>
      </c>
      <c r="G70" s="63">
        <v>103</v>
      </c>
      <c r="H70" s="63">
        <v>6</v>
      </c>
      <c r="I70" s="62" t="s">
        <v>1871</v>
      </c>
      <c r="L70" s="260">
        <f>FLOOR(G70/6.3,1)*10+5</f>
        <v>165</v>
      </c>
      <c r="V70" s="64" t="s">
        <v>858</v>
      </c>
    </row>
    <row r="71" spans="1:22">
      <c r="A71" s="120" t="s">
        <v>1012</v>
      </c>
      <c r="B71" s="62" t="s">
        <v>1013</v>
      </c>
      <c r="C71" s="122">
        <v>13</v>
      </c>
      <c r="D71" s="208">
        <v>51</v>
      </c>
      <c r="E71" s="210">
        <f t="shared" si="5"/>
        <v>29</v>
      </c>
      <c r="F71" s="210">
        <f t="shared" si="6"/>
        <v>0</v>
      </c>
      <c r="G71" s="63">
        <v>87</v>
      </c>
      <c r="H71" s="63">
        <v>13</v>
      </c>
      <c r="I71" s="62" t="s">
        <v>980</v>
      </c>
      <c r="L71" s="260">
        <f>800-(FLOOR(G71/6.3,1)*10+5)</f>
        <v>665</v>
      </c>
      <c r="P71" s="62" t="s">
        <v>811</v>
      </c>
      <c r="V71" s="64" t="s">
        <v>862</v>
      </c>
    </row>
    <row r="72" spans="1:22">
      <c r="A72" s="120" t="s">
        <v>1012</v>
      </c>
      <c r="B72" s="62" t="s">
        <v>1015</v>
      </c>
      <c r="C72" s="122">
        <v>14</v>
      </c>
      <c r="D72" s="208">
        <v>52</v>
      </c>
      <c r="E72" s="210">
        <f t="shared" si="5"/>
        <v>31</v>
      </c>
      <c r="F72" s="210">
        <f t="shared" si="6"/>
        <v>2</v>
      </c>
      <c r="G72" s="63">
        <v>95</v>
      </c>
      <c r="H72" s="63">
        <v>14</v>
      </c>
      <c r="I72" s="62" t="s">
        <v>1424</v>
      </c>
      <c r="L72" s="260">
        <f>800-(FLOOR(G72/6.3,1)*10+5)</f>
        <v>645</v>
      </c>
      <c r="P72" s="62" t="s">
        <v>811</v>
      </c>
      <c r="V72" s="64" t="s">
        <v>785</v>
      </c>
    </row>
    <row r="73" spans="1:22">
      <c r="A73" s="120" t="s">
        <v>1012</v>
      </c>
      <c r="B73" s="62" t="s">
        <v>1017</v>
      </c>
      <c r="C73" s="122">
        <v>15</v>
      </c>
      <c r="D73" s="208">
        <v>53</v>
      </c>
      <c r="E73" s="210">
        <f t="shared" si="5"/>
        <v>34</v>
      </c>
      <c r="F73" s="210">
        <f t="shared" si="6"/>
        <v>1</v>
      </c>
      <c r="G73" s="63">
        <v>103</v>
      </c>
      <c r="H73" s="63">
        <v>15</v>
      </c>
      <c r="I73" s="62" t="s">
        <v>968</v>
      </c>
      <c r="L73" s="260">
        <f>800-(FLOOR(G73/6.3,1)*10+5)</f>
        <v>635</v>
      </c>
      <c r="P73" s="62" t="s">
        <v>811</v>
      </c>
      <c r="V73" s="64" t="s">
        <v>865</v>
      </c>
    </row>
    <row r="74" spans="1:22" hidden="1">
      <c r="A74" s="120" t="s">
        <v>1020</v>
      </c>
      <c r="B74" s="62" t="s">
        <v>1029</v>
      </c>
      <c r="C74" s="122">
        <v>1</v>
      </c>
      <c r="D74" s="208">
        <v>1</v>
      </c>
      <c r="E74" s="210">
        <f t="shared" si="5"/>
        <v>24</v>
      </c>
      <c r="F74" s="210">
        <f t="shared" si="6"/>
        <v>0</v>
      </c>
      <c r="G74" s="63">
        <v>72</v>
      </c>
      <c r="H74" s="63">
        <v>1</v>
      </c>
      <c r="I74" s="62" t="s">
        <v>1424</v>
      </c>
      <c r="L74" s="260">
        <f>FLOOR(G74/6.3,1)*10+5</f>
        <v>115</v>
      </c>
      <c r="V74" s="64" t="s">
        <v>848</v>
      </c>
    </row>
    <row r="75" spans="1:22" hidden="1">
      <c r="A75" s="120" t="s">
        <v>1020</v>
      </c>
      <c r="B75" s="62" t="s">
        <v>1030</v>
      </c>
      <c r="C75" s="122">
        <v>2</v>
      </c>
      <c r="D75" s="208">
        <v>2</v>
      </c>
      <c r="E75" s="210">
        <f t="shared" si="5"/>
        <v>26</v>
      </c>
      <c r="F75" s="210">
        <f t="shared" si="6"/>
        <v>2</v>
      </c>
      <c r="G75" s="63">
        <v>80</v>
      </c>
      <c r="H75" s="63">
        <v>2</v>
      </c>
      <c r="I75" s="62" t="s">
        <v>983</v>
      </c>
      <c r="L75" s="260">
        <f>FLOOR(G75/6.3,1)*10+5</f>
        <v>125</v>
      </c>
      <c r="V75" s="64" t="s">
        <v>769</v>
      </c>
    </row>
    <row r="76" spans="1:22" hidden="1">
      <c r="A76" s="120" t="s">
        <v>1020</v>
      </c>
      <c r="B76" s="62" t="s">
        <v>1031</v>
      </c>
      <c r="C76" s="122">
        <v>3</v>
      </c>
      <c r="D76" s="208">
        <v>3</v>
      </c>
      <c r="E76" s="210">
        <f t="shared" si="5"/>
        <v>29</v>
      </c>
      <c r="F76" s="210">
        <f t="shared" si="6"/>
        <v>1</v>
      </c>
      <c r="G76" s="63">
        <v>88</v>
      </c>
      <c r="H76" s="63">
        <v>3</v>
      </c>
      <c r="I76" s="62" t="s">
        <v>2445</v>
      </c>
      <c r="L76" s="260">
        <f>FLOOR(G76/6.3,1)*10+5</f>
        <v>135</v>
      </c>
      <c r="V76" s="64" t="s">
        <v>852</v>
      </c>
    </row>
    <row r="77" spans="1:22" hidden="1">
      <c r="A77" s="120" t="s">
        <v>1020</v>
      </c>
      <c r="B77" s="62" t="s">
        <v>1033</v>
      </c>
      <c r="C77" s="122">
        <v>7</v>
      </c>
      <c r="D77" s="208">
        <v>71</v>
      </c>
      <c r="E77" s="210">
        <f t="shared" si="5"/>
        <v>24</v>
      </c>
      <c r="F77" s="210">
        <f t="shared" si="6"/>
        <v>0</v>
      </c>
      <c r="G77" s="63">
        <v>72</v>
      </c>
      <c r="H77" s="63">
        <v>7</v>
      </c>
      <c r="I77" s="62" t="s">
        <v>968</v>
      </c>
      <c r="L77" s="260">
        <f>800-(FLOOR(G77/6.3,1)*10+5)</f>
        <v>685</v>
      </c>
      <c r="V77" s="64" t="s">
        <v>974</v>
      </c>
    </row>
    <row r="78" spans="1:22" hidden="1">
      <c r="A78" s="120" t="s">
        <v>1020</v>
      </c>
      <c r="B78" s="62" t="s">
        <v>1035</v>
      </c>
      <c r="C78" s="122">
        <v>8</v>
      </c>
      <c r="D78" s="208">
        <v>72</v>
      </c>
      <c r="E78" s="210">
        <f t="shared" si="5"/>
        <v>26</v>
      </c>
      <c r="F78" s="210">
        <f t="shared" si="6"/>
        <v>2</v>
      </c>
      <c r="G78" s="63">
        <v>80</v>
      </c>
      <c r="H78" s="63">
        <v>8</v>
      </c>
      <c r="I78" s="62" t="s">
        <v>778</v>
      </c>
      <c r="L78" s="260">
        <f>800-(FLOOR(G78/6.3,1)*10+5)</f>
        <v>675</v>
      </c>
      <c r="V78" s="64" t="s">
        <v>777</v>
      </c>
    </row>
    <row r="79" spans="1:22" hidden="1">
      <c r="A79" s="120" t="s">
        <v>1020</v>
      </c>
      <c r="B79" s="62" t="s">
        <v>1036</v>
      </c>
      <c r="C79" s="122">
        <v>9</v>
      </c>
      <c r="D79" s="208">
        <v>73</v>
      </c>
      <c r="E79" s="210">
        <f t="shared" si="5"/>
        <v>29</v>
      </c>
      <c r="F79" s="210">
        <f t="shared" si="6"/>
        <v>1</v>
      </c>
      <c r="G79" s="63">
        <v>88</v>
      </c>
      <c r="H79" s="63">
        <v>9</v>
      </c>
      <c r="I79" s="62" t="s">
        <v>763</v>
      </c>
      <c r="L79" s="260">
        <f>800-(FLOOR(G79/6.3,1)*10+5)</f>
        <v>665</v>
      </c>
      <c r="V79" s="64" t="s">
        <v>977</v>
      </c>
    </row>
    <row r="80" spans="1:22" hidden="1">
      <c r="A80" s="120" t="s">
        <v>1020</v>
      </c>
      <c r="B80" s="62" t="s">
        <v>1023</v>
      </c>
      <c r="C80" s="122">
        <v>4</v>
      </c>
      <c r="D80" s="208">
        <v>121</v>
      </c>
      <c r="E80" s="210">
        <f t="shared" si="5"/>
        <v>24</v>
      </c>
      <c r="F80" s="210">
        <f t="shared" si="6"/>
        <v>0</v>
      </c>
      <c r="G80" s="63">
        <v>72</v>
      </c>
      <c r="H80" s="63">
        <v>4</v>
      </c>
      <c r="I80" s="62" t="s">
        <v>980</v>
      </c>
      <c r="L80" s="260">
        <f>FLOOR(G80/6.3,1)*10+5</f>
        <v>115</v>
      </c>
      <c r="V80" s="64" t="s">
        <v>855</v>
      </c>
    </row>
    <row r="81" spans="1:22" hidden="1">
      <c r="A81" s="120" t="s">
        <v>1020</v>
      </c>
      <c r="B81" s="62" t="s">
        <v>1025</v>
      </c>
      <c r="C81" s="122">
        <v>5</v>
      </c>
      <c r="D81" s="208">
        <v>122</v>
      </c>
      <c r="E81" s="210">
        <f t="shared" si="5"/>
        <v>26</v>
      </c>
      <c r="F81" s="210">
        <f t="shared" si="6"/>
        <v>2</v>
      </c>
      <c r="G81" s="63">
        <v>80</v>
      </c>
      <c r="H81" s="63">
        <v>5</v>
      </c>
      <c r="I81" s="62" t="s">
        <v>770</v>
      </c>
      <c r="L81" s="260">
        <f>FLOOR(G81/6.3,1)*10+5</f>
        <v>125</v>
      </c>
      <c r="V81" s="64" t="s">
        <v>857</v>
      </c>
    </row>
    <row r="82" spans="1:22" hidden="1">
      <c r="A82" s="120" t="s">
        <v>1020</v>
      </c>
      <c r="B82" s="62" t="s">
        <v>1027</v>
      </c>
      <c r="C82" s="122">
        <v>6</v>
      </c>
      <c r="D82" s="208">
        <v>123</v>
      </c>
      <c r="E82" s="210">
        <f t="shared" si="5"/>
        <v>29</v>
      </c>
      <c r="F82" s="210">
        <f t="shared" si="6"/>
        <v>1</v>
      </c>
      <c r="G82" s="63">
        <v>88</v>
      </c>
      <c r="H82" s="63">
        <v>6</v>
      </c>
      <c r="I82" s="62" t="s">
        <v>1871</v>
      </c>
      <c r="L82" s="260">
        <f>FLOOR(G82/6.3,1)*10+5</f>
        <v>135</v>
      </c>
      <c r="V82" s="64" t="s">
        <v>858</v>
      </c>
    </row>
    <row r="83" spans="1:22">
      <c r="A83" s="120" t="s">
        <v>1039</v>
      </c>
      <c r="B83" s="62" t="s">
        <v>1040</v>
      </c>
      <c r="C83" s="122">
        <v>13</v>
      </c>
      <c r="D83" s="208">
        <v>51</v>
      </c>
      <c r="E83" s="210">
        <f t="shared" si="5"/>
        <v>24</v>
      </c>
      <c r="F83" s="210">
        <f t="shared" si="6"/>
        <v>0</v>
      </c>
      <c r="G83" s="63">
        <v>72</v>
      </c>
      <c r="H83" s="63">
        <v>13</v>
      </c>
      <c r="I83" s="62" t="s">
        <v>980</v>
      </c>
      <c r="L83" s="260">
        <f>800-(FLOOR(G83/6.3,1)*10+5)</f>
        <v>685</v>
      </c>
      <c r="P83" s="63" t="s">
        <v>786</v>
      </c>
      <c r="V83" s="64" t="s">
        <v>862</v>
      </c>
    </row>
    <row r="84" spans="1:22">
      <c r="A84" s="120" t="s">
        <v>1039</v>
      </c>
      <c r="B84" s="62" t="s">
        <v>1042</v>
      </c>
      <c r="C84" s="122">
        <v>14</v>
      </c>
      <c r="D84" s="208">
        <v>52</v>
      </c>
      <c r="E84" s="210">
        <f t="shared" si="5"/>
        <v>26</v>
      </c>
      <c r="F84" s="210">
        <f t="shared" si="6"/>
        <v>2</v>
      </c>
      <c r="G84" s="63">
        <v>80</v>
      </c>
      <c r="H84" s="63">
        <v>14</v>
      </c>
      <c r="I84" s="62" t="s">
        <v>1424</v>
      </c>
      <c r="L84" s="260">
        <f>800-(FLOOR(G84/6.3,1)*10+5)</f>
        <v>675</v>
      </c>
      <c r="P84" s="63" t="s">
        <v>786</v>
      </c>
      <c r="V84" s="64" t="s">
        <v>785</v>
      </c>
    </row>
    <row r="85" spans="1:22">
      <c r="A85" s="120" t="s">
        <v>1039</v>
      </c>
      <c r="B85" s="62" t="s">
        <v>1043</v>
      </c>
      <c r="C85" s="122">
        <v>15</v>
      </c>
      <c r="D85" s="208">
        <v>53</v>
      </c>
      <c r="E85" s="210">
        <f t="shared" si="5"/>
        <v>29</v>
      </c>
      <c r="F85" s="210">
        <f t="shared" si="6"/>
        <v>1</v>
      </c>
      <c r="G85" s="63">
        <v>88</v>
      </c>
      <c r="H85" s="63">
        <v>15</v>
      </c>
      <c r="I85" s="62" t="s">
        <v>968</v>
      </c>
      <c r="L85" s="260">
        <f>800-(FLOOR(G85/6.3,1)*10+5)</f>
        <v>665</v>
      </c>
      <c r="P85" s="63" t="s">
        <v>786</v>
      </c>
      <c r="V85" s="64" t="s">
        <v>865</v>
      </c>
    </row>
    <row r="86" spans="1:22" hidden="1">
      <c r="A86" s="120" t="s">
        <v>1045</v>
      </c>
      <c r="B86" s="62" t="s">
        <v>1048</v>
      </c>
      <c r="C86" s="122">
        <v>1</v>
      </c>
      <c r="D86" s="208">
        <v>41</v>
      </c>
      <c r="E86" s="210">
        <f t="shared" si="5"/>
        <v>130</v>
      </c>
      <c r="F86" s="210">
        <f t="shared" si="6"/>
        <v>0</v>
      </c>
      <c r="G86" s="63">
        <v>390</v>
      </c>
      <c r="H86" s="63">
        <v>1</v>
      </c>
      <c r="I86" s="62" t="s">
        <v>1424</v>
      </c>
      <c r="L86" s="260">
        <f>FLOOR(G86/6.3,1)*10+5</f>
        <v>615</v>
      </c>
      <c r="V86" s="64" t="s">
        <v>848</v>
      </c>
    </row>
    <row r="87" spans="1:22" hidden="1">
      <c r="A87" s="120" t="s">
        <v>1045</v>
      </c>
      <c r="B87" s="62" t="s">
        <v>1050</v>
      </c>
      <c r="C87" s="122">
        <v>2</v>
      </c>
      <c r="D87" s="208">
        <v>42</v>
      </c>
      <c r="E87" s="210">
        <f t="shared" si="5"/>
        <v>132</v>
      </c>
      <c r="F87" s="210">
        <f t="shared" si="6"/>
        <v>2</v>
      </c>
      <c r="G87" s="63">
        <v>398</v>
      </c>
      <c r="H87" s="63">
        <v>2</v>
      </c>
      <c r="I87" s="62" t="s">
        <v>983</v>
      </c>
      <c r="L87" s="260">
        <f>FLOOR(G87/6.3,1)*10+5</f>
        <v>635</v>
      </c>
      <c r="V87" s="64" t="s">
        <v>769</v>
      </c>
    </row>
    <row r="88" spans="1:22" hidden="1">
      <c r="A88" s="120" t="s">
        <v>1045</v>
      </c>
      <c r="B88" s="62" t="s">
        <v>1052</v>
      </c>
      <c r="C88" s="122">
        <v>3</v>
      </c>
      <c r="D88" s="208">
        <v>43</v>
      </c>
      <c r="E88" s="210">
        <f t="shared" si="5"/>
        <v>135</v>
      </c>
      <c r="F88" s="210">
        <f t="shared" si="6"/>
        <v>1</v>
      </c>
      <c r="G88" s="63">
        <v>406</v>
      </c>
      <c r="H88" s="63">
        <v>3</v>
      </c>
      <c r="I88" s="62" t="s">
        <v>2445</v>
      </c>
      <c r="L88" s="260">
        <f>FLOOR(G88/6.3,1)*10+5</f>
        <v>645</v>
      </c>
      <c r="V88" s="64" t="s">
        <v>852</v>
      </c>
    </row>
    <row r="89" spans="1:22" hidden="1">
      <c r="A89" s="120" t="s">
        <v>1045</v>
      </c>
      <c r="B89" s="62" t="s">
        <v>1053</v>
      </c>
      <c r="C89" s="122">
        <v>7</v>
      </c>
      <c r="D89" s="208">
        <v>71</v>
      </c>
      <c r="E89" s="210">
        <f t="shared" si="5"/>
        <v>130</v>
      </c>
      <c r="F89" s="210">
        <f t="shared" si="6"/>
        <v>0</v>
      </c>
      <c r="G89" s="63">
        <v>390</v>
      </c>
      <c r="H89" s="63">
        <v>7</v>
      </c>
      <c r="I89" s="62" t="s">
        <v>968</v>
      </c>
      <c r="L89" s="260">
        <f t="shared" ref="L89:L94" si="7">800-(FLOOR(G89/6.3,1)*10+5)</f>
        <v>185</v>
      </c>
      <c r="V89" s="64" t="s">
        <v>974</v>
      </c>
    </row>
    <row r="90" spans="1:22" hidden="1">
      <c r="A90" s="120" t="s">
        <v>1045</v>
      </c>
      <c r="B90" s="62" t="s">
        <v>1055</v>
      </c>
      <c r="C90" s="122">
        <v>8</v>
      </c>
      <c r="D90" s="208">
        <v>72</v>
      </c>
      <c r="E90" s="210">
        <f t="shared" si="5"/>
        <v>132</v>
      </c>
      <c r="F90" s="210">
        <f t="shared" si="6"/>
        <v>2</v>
      </c>
      <c r="G90" s="63">
        <v>398</v>
      </c>
      <c r="H90" s="63">
        <v>8</v>
      </c>
      <c r="I90" s="62" t="s">
        <v>778</v>
      </c>
      <c r="L90" s="260">
        <f t="shared" si="7"/>
        <v>165</v>
      </c>
      <c r="V90" s="64" t="s">
        <v>777</v>
      </c>
    </row>
    <row r="91" spans="1:22" hidden="1">
      <c r="A91" s="120" t="s">
        <v>1045</v>
      </c>
      <c r="B91" s="62" t="s">
        <v>1056</v>
      </c>
      <c r="C91" s="122">
        <v>9</v>
      </c>
      <c r="D91" s="208">
        <v>73</v>
      </c>
      <c r="E91" s="210">
        <f t="shared" si="5"/>
        <v>135</v>
      </c>
      <c r="F91" s="210">
        <f t="shared" si="6"/>
        <v>1</v>
      </c>
      <c r="G91" s="63">
        <v>406</v>
      </c>
      <c r="H91" s="63">
        <v>9</v>
      </c>
      <c r="I91" s="62" t="s">
        <v>763</v>
      </c>
      <c r="L91" s="260">
        <f t="shared" si="7"/>
        <v>155</v>
      </c>
      <c r="V91" s="64" t="s">
        <v>977</v>
      </c>
    </row>
    <row r="92" spans="1:22">
      <c r="A92" s="120" t="s">
        <v>1058</v>
      </c>
      <c r="B92" s="62" t="s">
        <v>1059</v>
      </c>
      <c r="C92" s="122">
        <v>13</v>
      </c>
      <c r="D92" s="208">
        <v>51</v>
      </c>
      <c r="E92" s="210">
        <f t="shared" si="5"/>
        <v>154</v>
      </c>
      <c r="F92" s="210">
        <f t="shared" si="6"/>
        <v>0</v>
      </c>
      <c r="G92" s="63">
        <v>462</v>
      </c>
      <c r="H92" s="63">
        <v>13</v>
      </c>
      <c r="I92" s="62" t="s">
        <v>980</v>
      </c>
      <c r="L92" s="260">
        <f t="shared" si="7"/>
        <v>65</v>
      </c>
      <c r="P92" s="63" t="s">
        <v>786</v>
      </c>
      <c r="V92" s="64" t="s">
        <v>862</v>
      </c>
    </row>
    <row r="93" spans="1:22">
      <c r="A93" s="120" t="s">
        <v>1058</v>
      </c>
      <c r="B93" s="62" t="s">
        <v>1061</v>
      </c>
      <c r="C93" s="122">
        <v>14</v>
      </c>
      <c r="D93" s="208">
        <v>52</v>
      </c>
      <c r="E93" s="210">
        <f t="shared" si="5"/>
        <v>156</v>
      </c>
      <c r="F93" s="210">
        <f t="shared" si="6"/>
        <v>2</v>
      </c>
      <c r="G93" s="63">
        <v>470</v>
      </c>
      <c r="H93" s="63">
        <v>14</v>
      </c>
      <c r="I93" s="62" t="s">
        <v>1424</v>
      </c>
      <c r="L93" s="260">
        <f t="shared" si="7"/>
        <v>55</v>
      </c>
      <c r="P93" s="63" t="s">
        <v>786</v>
      </c>
      <c r="V93" s="64" t="s">
        <v>785</v>
      </c>
    </row>
    <row r="94" spans="1:22">
      <c r="A94" s="120" t="s">
        <v>1058</v>
      </c>
      <c r="B94" s="62" t="s">
        <v>1062</v>
      </c>
      <c r="C94" s="122">
        <v>15</v>
      </c>
      <c r="D94" s="208">
        <v>53</v>
      </c>
      <c r="E94" s="210">
        <f t="shared" si="5"/>
        <v>159</v>
      </c>
      <c r="F94" s="210">
        <f t="shared" si="6"/>
        <v>1</v>
      </c>
      <c r="G94" s="63">
        <v>478</v>
      </c>
      <c r="H94" s="63">
        <v>15</v>
      </c>
      <c r="I94" s="62" t="s">
        <v>968</v>
      </c>
      <c r="L94" s="260">
        <f t="shared" si="7"/>
        <v>45</v>
      </c>
      <c r="P94" s="63" t="s">
        <v>786</v>
      </c>
      <c r="V94" s="64" t="s">
        <v>865</v>
      </c>
    </row>
    <row r="95" spans="1:22" hidden="1">
      <c r="A95" s="120" t="s">
        <v>1064</v>
      </c>
      <c r="B95" s="62" t="s">
        <v>1067</v>
      </c>
      <c r="C95" s="122">
        <v>1</v>
      </c>
      <c r="D95" s="208">
        <v>41</v>
      </c>
      <c r="E95" s="210">
        <f t="shared" si="5"/>
        <v>6</v>
      </c>
      <c r="F95" s="210">
        <f t="shared" si="6"/>
        <v>0</v>
      </c>
      <c r="G95" s="63">
        <v>18</v>
      </c>
      <c r="H95" s="63">
        <v>1</v>
      </c>
      <c r="I95" s="62" t="s">
        <v>968</v>
      </c>
      <c r="L95" s="260">
        <f t="shared" ref="L95:L100" si="8">FLOOR(G95/6.3,1)*10+5</f>
        <v>25</v>
      </c>
      <c r="V95" s="64" t="s">
        <v>848</v>
      </c>
    </row>
    <row r="96" spans="1:22" hidden="1">
      <c r="A96" s="120" t="s">
        <v>1064</v>
      </c>
      <c r="B96" s="62" t="s">
        <v>1069</v>
      </c>
      <c r="C96" s="122">
        <v>2</v>
      </c>
      <c r="D96" s="208">
        <v>42</v>
      </c>
      <c r="E96" s="210">
        <f t="shared" si="5"/>
        <v>8</v>
      </c>
      <c r="F96" s="210">
        <f t="shared" si="6"/>
        <v>2</v>
      </c>
      <c r="G96" s="63">
        <v>26</v>
      </c>
      <c r="H96" s="63">
        <v>2</v>
      </c>
      <c r="I96" s="62" t="s">
        <v>770</v>
      </c>
      <c r="L96" s="260">
        <f t="shared" si="8"/>
        <v>45</v>
      </c>
      <c r="V96" s="64" t="s">
        <v>769</v>
      </c>
    </row>
    <row r="97" spans="1:22" hidden="1">
      <c r="A97" s="120" t="s">
        <v>1064</v>
      </c>
      <c r="B97" s="62" t="s">
        <v>1071</v>
      </c>
      <c r="C97" s="122">
        <v>3</v>
      </c>
      <c r="D97" s="208">
        <v>43</v>
      </c>
      <c r="E97" s="210">
        <f t="shared" si="5"/>
        <v>11</v>
      </c>
      <c r="F97" s="210">
        <f t="shared" si="6"/>
        <v>1</v>
      </c>
      <c r="G97" s="63">
        <v>34</v>
      </c>
      <c r="H97" s="63">
        <v>3</v>
      </c>
      <c r="I97" s="62" t="s">
        <v>971</v>
      </c>
      <c r="L97" s="260">
        <f t="shared" si="8"/>
        <v>55</v>
      </c>
      <c r="V97" s="64" t="s">
        <v>852</v>
      </c>
    </row>
    <row r="98" spans="1:22" hidden="1">
      <c r="A98" s="120" t="s">
        <v>1064</v>
      </c>
      <c r="B98" s="62" t="s">
        <v>1072</v>
      </c>
      <c r="C98" s="122">
        <v>44</v>
      </c>
      <c r="D98" s="208">
        <v>44</v>
      </c>
      <c r="E98" s="210">
        <f t="shared" si="5"/>
        <v>70</v>
      </c>
      <c r="F98" s="210">
        <f t="shared" si="6"/>
        <v>0</v>
      </c>
      <c r="G98" s="63">
        <v>210</v>
      </c>
      <c r="H98" s="63">
        <v>44</v>
      </c>
      <c r="I98" s="62" t="s">
        <v>1423</v>
      </c>
      <c r="L98" s="260">
        <f t="shared" si="8"/>
        <v>335</v>
      </c>
      <c r="V98" s="64" t="s">
        <v>769</v>
      </c>
    </row>
    <row r="99" spans="1:22" hidden="1">
      <c r="A99" s="120" t="s">
        <v>1064</v>
      </c>
      <c r="B99" s="62" t="s">
        <v>1075</v>
      </c>
      <c r="C99" s="122">
        <v>45</v>
      </c>
      <c r="D99" s="208">
        <v>45</v>
      </c>
      <c r="E99" s="210">
        <f t="shared" si="5"/>
        <v>148</v>
      </c>
      <c r="F99" s="210">
        <f t="shared" si="6"/>
        <v>0</v>
      </c>
      <c r="G99" s="63">
        <v>444</v>
      </c>
      <c r="H99" s="63">
        <v>45</v>
      </c>
      <c r="I99" s="62" t="s">
        <v>778</v>
      </c>
      <c r="L99" s="260">
        <f t="shared" si="8"/>
        <v>705</v>
      </c>
      <c r="V99" s="64" t="s">
        <v>769</v>
      </c>
    </row>
    <row r="100" spans="1:22" hidden="1">
      <c r="A100" s="120" t="s">
        <v>1076</v>
      </c>
      <c r="B100" s="62" t="s">
        <v>1078</v>
      </c>
      <c r="C100" s="122">
        <v>10</v>
      </c>
      <c r="D100" s="208">
        <v>21</v>
      </c>
      <c r="E100" s="210">
        <f t="shared" si="5"/>
        <v>28</v>
      </c>
      <c r="F100" s="210">
        <f t="shared" si="6"/>
        <v>0</v>
      </c>
      <c r="G100" s="63">
        <v>84</v>
      </c>
      <c r="H100" s="63">
        <v>10</v>
      </c>
      <c r="I100" s="62" t="s">
        <v>968</v>
      </c>
      <c r="L100" s="260">
        <f t="shared" si="8"/>
        <v>135</v>
      </c>
      <c r="V100" s="64" t="s">
        <v>801</v>
      </c>
    </row>
    <row r="101" spans="1:22" hidden="1">
      <c r="A101" s="120" t="s">
        <v>1076</v>
      </c>
      <c r="B101" s="62" t="s">
        <v>1081</v>
      </c>
      <c r="C101" s="122">
        <v>7</v>
      </c>
      <c r="D101" s="208">
        <v>71</v>
      </c>
      <c r="E101" s="210">
        <f t="shared" si="5"/>
        <v>36</v>
      </c>
      <c r="F101" s="210">
        <f t="shared" si="6"/>
        <v>0</v>
      </c>
      <c r="G101" s="63">
        <v>108</v>
      </c>
      <c r="H101" s="63">
        <v>7</v>
      </c>
      <c r="I101" s="62" t="s">
        <v>1423</v>
      </c>
      <c r="L101" s="260">
        <f t="shared" ref="L101:L106" si="9">800-(FLOOR(G101/6.3,1)*10+5)</f>
        <v>625</v>
      </c>
      <c r="V101" s="64" t="s">
        <v>974</v>
      </c>
    </row>
    <row r="102" spans="1:22" hidden="1">
      <c r="A102" s="120" t="s">
        <v>1076</v>
      </c>
      <c r="B102" s="62" t="s">
        <v>1084</v>
      </c>
      <c r="C102" s="122">
        <v>8</v>
      </c>
      <c r="D102" s="208">
        <v>72</v>
      </c>
      <c r="E102" s="210">
        <f t="shared" si="5"/>
        <v>38</v>
      </c>
      <c r="F102" s="210">
        <f t="shared" si="6"/>
        <v>2</v>
      </c>
      <c r="G102" s="63">
        <v>116</v>
      </c>
      <c r="H102" s="63">
        <v>8</v>
      </c>
      <c r="I102" s="62" t="s">
        <v>770</v>
      </c>
      <c r="L102" s="260">
        <f t="shared" si="9"/>
        <v>615</v>
      </c>
      <c r="V102" s="64" t="s">
        <v>777</v>
      </c>
    </row>
    <row r="103" spans="1:22" hidden="1">
      <c r="A103" s="120" t="s">
        <v>1100</v>
      </c>
      <c r="B103" s="62" t="s">
        <v>1101</v>
      </c>
      <c r="C103" s="122">
        <v>6</v>
      </c>
      <c r="D103" s="208">
        <v>71</v>
      </c>
      <c r="E103" s="210">
        <f t="shared" si="5"/>
        <v>4</v>
      </c>
      <c r="F103" s="210">
        <f t="shared" si="6"/>
        <v>0</v>
      </c>
      <c r="G103" s="63">
        <v>12</v>
      </c>
      <c r="H103" s="63">
        <v>6</v>
      </c>
      <c r="I103" s="62" t="s">
        <v>980</v>
      </c>
      <c r="L103" s="260">
        <f t="shared" si="9"/>
        <v>785</v>
      </c>
      <c r="V103" s="64" t="s">
        <v>974</v>
      </c>
    </row>
    <row r="104" spans="1:22" hidden="1">
      <c r="A104" s="120" t="s">
        <v>1100</v>
      </c>
      <c r="B104" s="62" t="s">
        <v>1102</v>
      </c>
      <c r="C104" s="122">
        <v>7</v>
      </c>
      <c r="D104" s="208">
        <v>72</v>
      </c>
      <c r="E104" s="210">
        <f t="shared" si="5"/>
        <v>6</v>
      </c>
      <c r="F104" s="210">
        <f t="shared" si="6"/>
        <v>2</v>
      </c>
      <c r="G104" s="63">
        <v>20</v>
      </c>
      <c r="H104" s="63">
        <v>7</v>
      </c>
      <c r="I104" s="62" t="s">
        <v>1424</v>
      </c>
      <c r="L104" s="260">
        <f t="shared" si="9"/>
        <v>765</v>
      </c>
      <c r="V104" s="64" t="s">
        <v>777</v>
      </c>
    </row>
    <row r="105" spans="1:22" hidden="1">
      <c r="A105" s="120" t="s">
        <v>1100</v>
      </c>
      <c r="B105" s="62" t="s">
        <v>1103</v>
      </c>
      <c r="C105" s="122">
        <v>8</v>
      </c>
      <c r="D105" s="208">
        <v>73</v>
      </c>
      <c r="E105" s="210">
        <f t="shared" si="5"/>
        <v>14</v>
      </c>
      <c r="F105" s="210">
        <f t="shared" si="6"/>
        <v>2</v>
      </c>
      <c r="G105" s="63">
        <v>44</v>
      </c>
      <c r="H105" s="63">
        <v>8</v>
      </c>
      <c r="I105" s="62" t="s">
        <v>770</v>
      </c>
      <c r="L105" s="260">
        <f t="shared" si="9"/>
        <v>735</v>
      </c>
      <c r="V105" s="64" t="s">
        <v>777</v>
      </c>
    </row>
    <row r="106" spans="1:22" hidden="1">
      <c r="A106" s="120" t="s">
        <v>1100</v>
      </c>
      <c r="B106" s="62" t="s">
        <v>1104</v>
      </c>
      <c r="C106" s="122">
        <v>9</v>
      </c>
      <c r="D106" s="208">
        <v>74</v>
      </c>
      <c r="E106" s="210">
        <f t="shared" si="5"/>
        <v>17</v>
      </c>
      <c r="F106" s="210">
        <f t="shared" si="6"/>
        <v>1</v>
      </c>
      <c r="G106" s="63">
        <v>52</v>
      </c>
      <c r="H106" s="63">
        <v>9</v>
      </c>
      <c r="I106" s="62" t="s">
        <v>983</v>
      </c>
      <c r="L106" s="260">
        <f t="shared" si="9"/>
        <v>715</v>
      </c>
      <c r="V106" s="64" t="s">
        <v>977</v>
      </c>
    </row>
    <row r="107" spans="1:22" hidden="1">
      <c r="A107" s="120" t="s">
        <v>1100</v>
      </c>
      <c r="B107" s="62" t="s">
        <v>1105</v>
      </c>
      <c r="C107" s="122">
        <v>10</v>
      </c>
      <c r="D107" s="208">
        <v>21</v>
      </c>
      <c r="E107" s="210">
        <f t="shared" si="5"/>
        <v>12</v>
      </c>
      <c r="F107" s="210">
        <f t="shared" si="6"/>
        <v>0</v>
      </c>
      <c r="G107" s="63">
        <v>36</v>
      </c>
      <c r="H107" s="63">
        <v>10</v>
      </c>
      <c r="I107" s="62" t="s">
        <v>1423</v>
      </c>
      <c r="L107" s="260">
        <f>FLOOR(G107/6.3,1)*10+5</f>
        <v>55</v>
      </c>
      <c r="V107" s="64" t="s">
        <v>801</v>
      </c>
    </row>
    <row r="108" spans="1:22" hidden="1">
      <c r="A108" s="120" t="s">
        <v>1113</v>
      </c>
      <c r="B108" s="62" t="s">
        <v>1114</v>
      </c>
      <c r="C108" s="122">
        <v>72</v>
      </c>
      <c r="D108" s="208">
        <v>72</v>
      </c>
      <c r="E108" s="210">
        <f t="shared" si="5"/>
        <v>70</v>
      </c>
      <c r="F108" s="210">
        <f t="shared" si="6"/>
        <v>0</v>
      </c>
      <c r="G108" s="63">
        <v>210</v>
      </c>
      <c r="H108" s="63">
        <v>72</v>
      </c>
      <c r="I108" s="62" t="s">
        <v>1424</v>
      </c>
      <c r="L108" s="260">
        <f>800-(FLOOR(G108/6.3,1)*10+5)</f>
        <v>465</v>
      </c>
      <c r="V108" s="64" t="s">
        <v>777</v>
      </c>
    </row>
    <row r="109" spans="1:22" hidden="1">
      <c r="A109" s="120" t="s">
        <v>1113</v>
      </c>
      <c r="B109" s="62" t="s">
        <v>1115</v>
      </c>
      <c r="C109" s="122">
        <v>22</v>
      </c>
      <c r="D109" s="208">
        <v>22</v>
      </c>
      <c r="E109" s="210">
        <f t="shared" si="5"/>
        <v>70</v>
      </c>
      <c r="F109" s="210">
        <f t="shared" si="6"/>
        <v>0</v>
      </c>
      <c r="G109" s="63">
        <v>210</v>
      </c>
      <c r="H109" s="63">
        <v>22</v>
      </c>
      <c r="I109" s="62" t="s">
        <v>2943</v>
      </c>
      <c r="L109" s="260">
        <f>FLOOR(G109/6.3,1)*10+5</f>
        <v>335</v>
      </c>
      <c r="V109" s="64" t="s">
        <v>803</v>
      </c>
    </row>
    <row r="110" spans="1:22" hidden="1">
      <c r="A110" s="120" t="s">
        <v>1113</v>
      </c>
      <c r="B110" s="62" t="s">
        <v>1117</v>
      </c>
      <c r="C110" s="122">
        <v>23</v>
      </c>
      <c r="D110" s="208">
        <v>23</v>
      </c>
      <c r="E110" s="210">
        <f t="shared" si="5"/>
        <v>72</v>
      </c>
      <c r="F110" s="210">
        <f t="shared" si="6"/>
        <v>2</v>
      </c>
      <c r="G110" s="63">
        <v>218</v>
      </c>
      <c r="H110" s="63">
        <v>23</v>
      </c>
      <c r="I110" s="62" t="s">
        <v>2942</v>
      </c>
      <c r="L110" s="260">
        <f>FLOOR(G110/6.3,1)*10+5</f>
        <v>345</v>
      </c>
      <c r="V110" s="64" t="s">
        <v>805</v>
      </c>
    </row>
    <row r="111" spans="1:22" hidden="1">
      <c r="A111" s="120" t="s">
        <v>1113</v>
      </c>
      <c r="B111" s="62" t="s">
        <v>1118</v>
      </c>
      <c r="C111" s="122">
        <v>71</v>
      </c>
      <c r="D111" s="208">
        <v>71</v>
      </c>
      <c r="E111" s="210">
        <f t="shared" si="5"/>
        <v>106</v>
      </c>
      <c r="F111" s="210">
        <f t="shared" si="6"/>
        <v>0</v>
      </c>
      <c r="G111" s="63">
        <v>318</v>
      </c>
      <c r="H111" s="63">
        <v>71</v>
      </c>
      <c r="I111" s="62" t="s">
        <v>770</v>
      </c>
      <c r="L111" s="260">
        <f>800-(FLOOR(G111/6.3,1)*10+5)</f>
        <v>295</v>
      </c>
      <c r="V111" s="64" t="s">
        <v>974</v>
      </c>
    </row>
    <row r="112" spans="1:22" hidden="1">
      <c r="A112" s="120" t="s">
        <v>1113</v>
      </c>
      <c r="B112" s="62" t="s">
        <v>1119</v>
      </c>
      <c r="C112" s="122">
        <v>24</v>
      </c>
      <c r="D112" s="208">
        <v>24</v>
      </c>
      <c r="E112" s="210">
        <f t="shared" si="5"/>
        <v>108</v>
      </c>
      <c r="F112" s="210">
        <f t="shared" si="6"/>
        <v>2</v>
      </c>
      <c r="G112" s="63">
        <v>326</v>
      </c>
      <c r="H112" s="63">
        <v>24</v>
      </c>
      <c r="I112" s="62" t="s">
        <v>2944</v>
      </c>
      <c r="L112" s="260">
        <f>FLOOR(G112/6.3,1)*10+5</f>
        <v>515</v>
      </c>
      <c r="V112" s="64" t="s">
        <v>803</v>
      </c>
    </row>
    <row r="113" spans="1:22" hidden="1">
      <c r="A113" s="120" t="s">
        <v>1113</v>
      </c>
      <c r="B113" s="62" t="s">
        <v>1120</v>
      </c>
      <c r="C113" s="122">
        <v>25</v>
      </c>
      <c r="D113" s="208">
        <v>25</v>
      </c>
      <c r="E113" s="210">
        <f t="shared" si="5"/>
        <v>111</v>
      </c>
      <c r="F113" s="210">
        <f t="shared" si="6"/>
        <v>1</v>
      </c>
      <c r="G113" s="63">
        <v>334</v>
      </c>
      <c r="H113" s="63">
        <v>25</v>
      </c>
      <c r="I113" s="62" t="s">
        <v>2945</v>
      </c>
      <c r="L113" s="260">
        <f>FLOOR(G113/6.3,1)*10+5</f>
        <v>535</v>
      </c>
      <c r="V113" s="64" t="s">
        <v>805</v>
      </c>
    </row>
    <row r="114" spans="1:22" hidden="1">
      <c r="A114" s="120" t="s">
        <v>1113</v>
      </c>
      <c r="B114" s="62" t="s">
        <v>1121</v>
      </c>
      <c r="C114" s="122">
        <v>73</v>
      </c>
      <c r="D114" s="208">
        <v>73</v>
      </c>
      <c r="E114" s="210">
        <f t="shared" si="5"/>
        <v>148</v>
      </c>
      <c r="F114" s="210">
        <f t="shared" si="6"/>
        <v>0</v>
      </c>
      <c r="G114" s="63">
        <v>444</v>
      </c>
      <c r="H114" s="63">
        <v>73</v>
      </c>
      <c r="I114" s="62" t="s">
        <v>1425</v>
      </c>
      <c r="L114" s="260">
        <f>800-(FLOOR(G114/6.3,1)*10+5)</f>
        <v>95</v>
      </c>
      <c r="V114" s="64" t="s">
        <v>974</v>
      </c>
    </row>
    <row r="115" spans="1:22" hidden="1">
      <c r="A115" s="120" t="s">
        <v>1113</v>
      </c>
      <c r="B115" s="62" t="s">
        <v>1122</v>
      </c>
      <c r="C115" s="122">
        <v>26</v>
      </c>
      <c r="D115" s="208">
        <v>26</v>
      </c>
      <c r="E115" s="210">
        <f t="shared" si="5"/>
        <v>148</v>
      </c>
      <c r="F115" s="210">
        <f t="shared" si="6"/>
        <v>0</v>
      </c>
      <c r="G115" s="63">
        <v>444</v>
      </c>
      <c r="H115" s="63">
        <v>26</v>
      </c>
      <c r="I115" s="62" t="s">
        <v>2946</v>
      </c>
      <c r="L115" s="260">
        <f>FLOOR(G115/6.3,1)*10+5</f>
        <v>705</v>
      </c>
      <c r="V115" s="64" t="s">
        <v>803</v>
      </c>
    </row>
    <row r="116" spans="1:22" hidden="1">
      <c r="A116" s="120" t="s">
        <v>1113</v>
      </c>
      <c r="B116" s="62" t="s">
        <v>1123</v>
      </c>
      <c r="C116" s="122">
        <v>27</v>
      </c>
      <c r="D116" s="208">
        <v>27</v>
      </c>
      <c r="E116" s="210">
        <f t="shared" si="5"/>
        <v>150</v>
      </c>
      <c r="F116" s="210">
        <f t="shared" si="6"/>
        <v>2</v>
      </c>
      <c r="G116" s="63">
        <v>452</v>
      </c>
      <c r="H116" s="63">
        <v>27</v>
      </c>
      <c r="I116" s="62" t="s">
        <v>2947</v>
      </c>
      <c r="L116" s="260">
        <f>FLOOR(G116/6.3,1)*10+5</f>
        <v>715</v>
      </c>
      <c r="V116" s="64" t="s">
        <v>805</v>
      </c>
    </row>
    <row r="117" spans="1:22" hidden="1">
      <c r="A117" s="120" t="s">
        <v>1136</v>
      </c>
      <c r="B117" s="62" t="s">
        <v>1137</v>
      </c>
      <c r="C117" s="122">
        <v>7</v>
      </c>
      <c r="D117" s="208">
        <v>71</v>
      </c>
      <c r="E117" s="210">
        <f t="shared" si="5"/>
        <v>6</v>
      </c>
      <c r="F117" s="210">
        <f t="shared" si="6"/>
        <v>0</v>
      </c>
      <c r="G117" s="63">
        <v>18</v>
      </c>
      <c r="H117" s="63">
        <v>7</v>
      </c>
      <c r="I117" s="62" t="s">
        <v>968</v>
      </c>
      <c r="L117" s="260">
        <f>800-(FLOOR(G117/6.3,1)*10+5)</f>
        <v>775</v>
      </c>
      <c r="V117" s="64" t="s">
        <v>974</v>
      </c>
    </row>
    <row r="118" spans="1:22" hidden="1">
      <c r="A118" s="120" t="s">
        <v>1136</v>
      </c>
      <c r="B118" s="62" t="s">
        <v>1140</v>
      </c>
      <c r="C118" s="122">
        <v>8</v>
      </c>
      <c r="D118" s="208">
        <v>72</v>
      </c>
      <c r="E118" s="210">
        <f t="shared" si="5"/>
        <v>8</v>
      </c>
      <c r="F118" s="210">
        <f t="shared" si="6"/>
        <v>2</v>
      </c>
      <c r="G118" s="63">
        <v>26</v>
      </c>
      <c r="H118" s="63">
        <v>8</v>
      </c>
      <c r="I118" s="62" t="s">
        <v>770</v>
      </c>
      <c r="L118" s="260">
        <f>800-(FLOOR(G118/6.3,1)*10+5)</f>
        <v>755</v>
      </c>
      <c r="V118" s="64" t="s">
        <v>777</v>
      </c>
    </row>
    <row r="119" spans="1:22" hidden="1">
      <c r="A119" s="120" t="s">
        <v>1136</v>
      </c>
      <c r="B119" s="62" t="s">
        <v>1142</v>
      </c>
      <c r="C119" s="122">
        <v>9</v>
      </c>
      <c r="D119" s="208">
        <v>73</v>
      </c>
      <c r="E119" s="210">
        <f t="shared" si="5"/>
        <v>11</v>
      </c>
      <c r="F119" s="210">
        <f t="shared" si="6"/>
        <v>1</v>
      </c>
      <c r="G119" s="63">
        <v>34</v>
      </c>
      <c r="H119" s="63">
        <v>9</v>
      </c>
      <c r="I119" s="62" t="s">
        <v>971</v>
      </c>
      <c r="L119" s="260">
        <f>800-(FLOOR(G119/6.3,1)*10+5)</f>
        <v>745</v>
      </c>
      <c r="V119" s="64" t="s">
        <v>977</v>
      </c>
    </row>
    <row r="120" spans="1:22" hidden="1">
      <c r="A120" s="120" t="s">
        <v>1136</v>
      </c>
      <c r="B120" s="62" t="s">
        <v>1143</v>
      </c>
      <c r="C120" s="122">
        <v>10</v>
      </c>
      <c r="D120" s="208">
        <v>21</v>
      </c>
      <c r="E120" s="210">
        <f t="shared" si="5"/>
        <v>6</v>
      </c>
      <c r="F120" s="210">
        <f t="shared" si="6"/>
        <v>0</v>
      </c>
      <c r="G120" s="63">
        <v>18</v>
      </c>
      <c r="H120" s="63">
        <v>10</v>
      </c>
      <c r="I120" s="62" t="s">
        <v>1424</v>
      </c>
      <c r="L120" s="260">
        <f>FLOOR(G120/6.3,1)*10+5</f>
        <v>25</v>
      </c>
      <c r="V120" s="64" t="s">
        <v>801</v>
      </c>
    </row>
    <row r="121" spans="1:22" hidden="1">
      <c r="A121" s="120" t="s">
        <v>1136</v>
      </c>
      <c r="B121" s="62" t="s">
        <v>1145</v>
      </c>
      <c r="C121" s="122">
        <v>11</v>
      </c>
      <c r="D121" s="208">
        <v>22</v>
      </c>
      <c r="E121" s="210">
        <f t="shared" si="5"/>
        <v>8</v>
      </c>
      <c r="F121" s="210">
        <f t="shared" si="6"/>
        <v>2</v>
      </c>
      <c r="G121" s="63">
        <v>26</v>
      </c>
      <c r="H121" s="63">
        <v>11</v>
      </c>
      <c r="I121" s="62" t="s">
        <v>1423</v>
      </c>
      <c r="L121" s="260">
        <f>FLOOR(G121/6.3,1)*10+5</f>
        <v>45</v>
      </c>
      <c r="V121" s="64" t="s">
        <v>803</v>
      </c>
    </row>
    <row r="122" spans="1:22" hidden="1">
      <c r="A122" s="120" t="s">
        <v>1136</v>
      </c>
      <c r="B122" s="62" t="s">
        <v>1147</v>
      </c>
      <c r="C122" s="122">
        <v>12</v>
      </c>
      <c r="D122" s="208">
        <v>23</v>
      </c>
      <c r="E122" s="210">
        <f t="shared" si="5"/>
        <v>11</v>
      </c>
      <c r="F122" s="210">
        <f t="shared" si="6"/>
        <v>1</v>
      </c>
      <c r="G122" s="63">
        <v>34</v>
      </c>
      <c r="H122" s="63">
        <v>12</v>
      </c>
      <c r="I122" s="62" t="s">
        <v>778</v>
      </c>
      <c r="L122" s="260">
        <f>FLOOR(G122/6.3,1)*10+5</f>
        <v>55</v>
      </c>
      <c r="V122" s="64" t="s">
        <v>805</v>
      </c>
    </row>
    <row r="123" spans="1:22">
      <c r="A123" s="120" t="s">
        <v>1151</v>
      </c>
      <c r="B123" s="62" t="s">
        <v>1152</v>
      </c>
      <c r="C123" s="122">
        <v>13</v>
      </c>
      <c r="D123" s="208">
        <v>51</v>
      </c>
      <c r="E123" s="210">
        <f t="shared" si="5"/>
        <v>145</v>
      </c>
      <c r="F123" s="210">
        <f t="shared" si="6"/>
        <v>0</v>
      </c>
      <c r="G123" s="63">
        <v>435</v>
      </c>
      <c r="H123" s="63">
        <v>13</v>
      </c>
      <c r="I123" s="62" t="s">
        <v>980</v>
      </c>
      <c r="L123" s="260">
        <f>800-(FLOOR(G123/6.3,1)*10+5)</f>
        <v>105</v>
      </c>
      <c r="P123" s="63" t="s">
        <v>786</v>
      </c>
      <c r="V123" s="64" t="s">
        <v>862</v>
      </c>
    </row>
    <row r="124" spans="1:22">
      <c r="A124" s="120" t="s">
        <v>1151</v>
      </c>
      <c r="B124" s="62" t="s">
        <v>1154</v>
      </c>
      <c r="C124" s="122">
        <v>14</v>
      </c>
      <c r="D124" s="208">
        <v>52</v>
      </c>
      <c r="E124" s="210">
        <f t="shared" si="5"/>
        <v>147</v>
      </c>
      <c r="F124" s="210">
        <f t="shared" si="6"/>
        <v>2</v>
      </c>
      <c r="G124" s="63">
        <v>443</v>
      </c>
      <c r="H124" s="63">
        <v>14</v>
      </c>
      <c r="I124" s="62" t="s">
        <v>1424</v>
      </c>
      <c r="L124" s="260">
        <f>800-(FLOOR(G124/6.3,1)*10+5)</f>
        <v>95</v>
      </c>
      <c r="P124" s="63" t="s">
        <v>786</v>
      </c>
      <c r="V124" s="64" t="s">
        <v>785</v>
      </c>
    </row>
    <row r="125" spans="1:22">
      <c r="A125" s="120" t="s">
        <v>1151</v>
      </c>
      <c r="B125" s="62" t="s">
        <v>1156</v>
      </c>
      <c r="C125" s="122">
        <v>15</v>
      </c>
      <c r="D125" s="208">
        <v>53</v>
      </c>
      <c r="E125" s="210">
        <f t="shared" si="5"/>
        <v>150</v>
      </c>
      <c r="F125" s="210">
        <f t="shared" si="6"/>
        <v>1</v>
      </c>
      <c r="G125" s="63">
        <v>451</v>
      </c>
      <c r="H125" s="63">
        <v>15</v>
      </c>
      <c r="I125" s="62" t="s">
        <v>968</v>
      </c>
      <c r="L125" s="260">
        <f>800-(FLOOR(G125/6.3,1)*10+5)</f>
        <v>85</v>
      </c>
      <c r="P125" s="63" t="s">
        <v>786</v>
      </c>
      <c r="V125" s="64" t="s">
        <v>865</v>
      </c>
    </row>
    <row r="126" spans="1:22" hidden="1">
      <c r="A126" s="120" t="s">
        <v>1160</v>
      </c>
      <c r="B126" s="62" t="s">
        <v>1163</v>
      </c>
      <c r="C126" s="122">
        <v>1</v>
      </c>
      <c r="D126" s="208">
        <v>41</v>
      </c>
      <c r="E126" s="210">
        <f t="shared" si="5"/>
        <v>88</v>
      </c>
      <c r="F126" s="210">
        <f t="shared" si="6"/>
        <v>0</v>
      </c>
      <c r="G126" s="63">
        <v>264</v>
      </c>
      <c r="H126" s="63">
        <v>1</v>
      </c>
      <c r="I126" s="62" t="s">
        <v>1424</v>
      </c>
      <c r="L126" s="260">
        <f>FLOOR(G126/6.3,1)*10+5</f>
        <v>415</v>
      </c>
      <c r="V126" s="64" t="s">
        <v>848</v>
      </c>
    </row>
    <row r="127" spans="1:22" hidden="1">
      <c r="A127" s="120" t="s">
        <v>1160</v>
      </c>
      <c r="B127" s="62" t="s">
        <v>1164</v>
      </c>
      <c r="C127" s="122">
        <v>2</v>
      </c>
      <c r="D127" s="208">
        <v>42</v>
      </c>
      <c r="E127" s="210">
        <f t="shared" si="5"/>
        <v>90</v>
      </c>
      <c r="F127" s="210">
        <f t="shared" si="6"/>
        <v>2</v>
      </c>
      <c r="G127" s="63">
        <v>272</v>
      </c>
      <c r="H127" s="63">
        <v>2</v>
      </c>
      <c r="I127" s="62" t="s">
        <v>983</v>
      </c>
      <c r="L127" s="260">
        <f>FLOOR(G127/6.3,1)*10+5</f>
        <v>435</v>
      </c>
      <c r="V127" s="64" t="s">
        <v>769</v>
      </c>
    </row>
    <row r="128" spans="1:22" hidden="1">
      <c r="A128" s="120" t="s">
        <v>1160</v>
      </c>
      <c r="B128" s="62" t="s">
        <v>1165</v>
      </c>
      <c r="C128" s="122">
        <v>3</v>
      </c>
      <c r="D128" s="208">
        <v>43</v>
      </c>
      <c r="E128" s="210">
        <f t="shared" si="5"/>
        <v>93</v>
      </c>
      <c r="F128" s="210">
        <f t="shared" si="6"/>
        <v>1</v>
      </c>
      <c r="G128" s="63">
        <v>280</v>
      </c>
      <c r="H128" s="63">
        <v>3</v>
      </c>
      <c r="I128" s="62" t="s">
        <v>2445</v>
      </c>
      <c r="L128" s="260">
        <f>FLOOR(G128/6.3,1)*10+5</f>
        <v>445</v>
      </c>
      <c r="V128" s="64" t="s">
        <v>852</v>
      </c>
    </row>
    <row r="129" spans="1:22" hidden="1">
      <c r="A129" s="120" t="s">
        <v>1160</v>
      </c>
      <c r="B129" s="62" t="s">
        <v>1166</v>
      </c>
      <c r="C129" s="122">
        <v>7</v>
      </c>
      <c r="D129" s="208">
        <v>71</v>
      </c>
      <c r="E129" s="210">
        <f t="shared" si="5"/>
        <v>88</v>
      </c>
      <c r="F129" s="210">
        <f t="shared" si="6"/>
        <v>0</v>
      </c>
      <c r="G129" s="63">
        <v>264</v>
      </c>
      <c r="H129" s="63">
        <v>7</v>
      </c>
      <c r="I129" s="62" t="s">
        <v>968</v>
      </c>
      <c r="L129" s="260">
        <f t="shared" ref="L129:L137" si="10">800-(FLOOR(G129/6.3,1)*10+5)</f>
        <v>385</v>
      </c>
      <c r="V129" s="64" t="s">
        <v>974</v>
      </c>
    </row>
    <row r="130" spans="1:22" hidden="1">
      <c r="A130" s="120" t="s">
        <v>1160</v>
      </c>
      <c r="B130" s="62" t="s">
        <v>1167</v>
      </c>
      <c r="C130" s="122">
        <v>8</v>
      </c>
      <c r="D130" s="208">
        <v>72</v>
      </c>
      <c r="E130" s="210">
        <f t="shared" ref="E130:E193" si="11">FLOOR((G130/3),1)</f>
        <v>90</v>
      </c>
      <c r="F130" s="210">
        <f t="shared" ref="F130:F193" si="12">MOD(G130,3)</f>
        <v>2</v>
      </c>
      <c r="G130" s="63">
        <v>272</v>
      </c>
      <c r="H130" s="63">
        <v>8</v>
      </c>
      <c r="I130" s="62" t="s">
        <v>778</v>
      </c>
      <c r="L130" s="260">
        <f t="shared" si="10"/>
        <v>365</v>
      </c>
      <c r="V130" s="64" t="s">
        <v>777</v>
      </c>
    </row>
    <row r="131" spans="1:22" hidden="1">
      <c r="A131" s="120" t="s">
        <v>1160</v>
      </c>
      <c r="B131" s="62" t="s">
        <v>1168</v>
      </c>
      <c r="C131" s="122">
        <v>9</v>
      </c>
      <c r="D131" s="208">
        <v>73</v>
      </c>
      <c r="E131" s="210">
        <f t="shared" si="11"/>
        <v>93</v>
      </c>
      <c r="F131" s="210">
        <f t="shared" si="12"/>
        <v>1</v>
      </c>
      <c r="G131" s="63">
        <v>280</v>
      </c>
      <c r="H131" s="63">
        <v>9</v>
      </c>
      <c r="I131" s="62" t="s">
        <v>763</v>
      </c>
      <c r="L131" s="260">
        <f t="shared" si="10"/>
        <v>355</v>
      </c>
      <c r="V131" s="64" t="s">
        <v>977</v>
      </c>
    </row>
    <row r="132" spans="1:22">
      <c r="A132" s="120" t="s">
        <v>1169</v>
      </c>
      <c r="B132" s="62" t="s">
        <v>1170</v>
      </c>
      <c r="C132" s="122">
        <v>13</v>
      </c>
      <c r="D132" s="208">
        <v>51</v>
      </c>
      <c r="E132" s="210">
        <f t="shared" si="11"/>
        <v>88</v>
      </c>
      <c r="F132" s="210">
        <f t="shared" si="12"/>
        <v>0</v>
      </c>
      <c r="G132" s="63">
        <v>264</v>
      </c>
      <c r="H132" s="63">
        <v>13</v>
      </c>
      <c r="I132" s="62" t="s">
        <v>980</v>
      </c>
      <c r="L132" s="260">
        <f t="shared" si="10"/>
        <v>385</v>
      </c>
      <c r="P132" s="63" t="s">
        <v>811</v>
      </c>
      <c r="V132" s="64" t="s">
        <v>862</v>
      </c>
    </row>
    <row r="133" spans="1:22">
      <c r="A133" s="120" t="s">
        <v>1169</v>
      </c>
      <c r="B133" s="62" t="s">
        <v>1172</v>
      </c>
      <c r="C133" s="122">
        <v>14</v>
      </c>
      <c r="D133" s="208">
        <v>52</v>
      </c>
      <c r="E133" s="210">
        <f t="shared" si="11"/>
        <v>90</v>
      </c>
      <c r="F133" s="210">
        <f t="shared" si="12"/>
        <v>2</v>
      </c>
      <c r="G133" s="63">
        <v>272</v>
      </c>
      <c r="H133" s="63">
        <v>14</v>
      </c>
      <c r="I133" s="62" t="s">
        <v>1424</v>
      </c>
      <c r="L133" s="260">
        <f t="shared" si="10"/>
        <v>365</v>
      </c>
      <c r="P133" s="63" t="s">
        <v>811</v>
      </c>
      <c r="V133" s="64" t="s">
        <v>785</v>
      </c>
    </row>
    <row r="134" spans="1:22">
      <c r="A134" s="120" t="s">
        <v>1169</v>
      </c>
      <c r="B134" s="62" t="s">
        <v>1174</v>
      </c>
      <c r="C134" s="122">
        <v>15</v>
      </c>
      <c r="D134" s="208">
        <v>53</v>
      </c>
      <c r="E134" s="210">
        <f t="shared" si="11"/>
        <v>93</v>
      </c>
      <c r="F134" s="210">
        <f t="shared" si="12"/>
        <v>1</v>
      </c>
      <c r="G134" s="63">
        <v>280</v>
      </c>
      <c r="H134" s="63">
        <v>15</v>
      </c>
      <c r="I134" s="62" t="s">
        <v>968</v>
      </c>
      <c r="L134" s="260">
        <f t="shared" si="10"/>
        <v>355</v>
      </c>
      <c r="P134" s="63" t="s">
        <v>811</v>
      </c>
      <c r="V134" s="64" t="s">
        <v>865</v>
      </c>
    </row>
    <row r="135" spans="1:22" hidden="1">
      <c r="A135" s="120" t="s">
        <v>1176</v>
      </c>
      <c r="B135" s="62" t="s">
        <v>1181</v>
      </c>
      <c r="C135" s="122">
        <v>7</v>
      </c>
      <c r="D135" s="208">
        <v>71</v>
      </c>
      <c r="E135" s="210">
        <f t="shared" si="11"/>
        <v>21</v>
      </c>
      <c r="F135" s="210">
        <f t="shared" si="12"/>
        <v>0</v>
      </c>
      <c r="G135" s="63">
        <v>63</v>
      </c>
      <c r="H135" s="63">
        <v>7</v>
      </c>
      <c r="I135" s="62" t="s">
        <v>981</v>
      </c>
      <c r="L135" s="260">
        <f t="shared" si="10"/>
        <v>695</v>
      </c>
      <c r="V135" s="64" t="s">
        <v>974</v>
      </c>
    </row>
    <row r="136" spans="1:22" hidden="1">
      <c r="A136" s="120" t="s">
        <v>1176</v>
      </c>
      <c r="B136" s="62" t="s">
        <v>1183</v>
      </c>
      <c r="C136" s="122">
        <v>8</v>
      </c>
      <c r="D136" s="208">
        <v>72</v>
      </c>
      <c r="E136" s="210">
        <f t="shared" si="11"/>
        <v>23</v>
      </c>
      <c r="F136" s="210">
        <f t="shared" si="12"/>
        <v>2</v>
      </c>
      <c r="G136" s="63">
        <v>71</v>
      </c>
      <c r="H136" s="63">
        <v>8</v>
      </c>
      <c r="I136" s="62" t="s">
        <v>778</v>
      </c>
      <c r="L136" s="260">
        <f t="shared" si="10"/>
        <v>685</v>
      </c>
      <c r="V136" s="64" t="s">
        <v>777</v>
      </c>
    </row>
    <row r="137" spans="1:22" hidden="1">
      <c r="A137" s="120" t="s">
        <v>1176</v>
      </c>
      <c r="B137" s="62" t="s">
        <v>1185</v>
      </c>
      <c r="C137" s="122">
        <v>9</v>
      </c>
      <c r="D137" s="208">
        <v>73</v>
      </c>
      <c r="E137" s="210">
        <f t="shared" si="11"/>
        <v>26</v>
      </c>
      <c r="F137" s="210">
        <f t="shared" si="12"/>
        <v>1</v>
      </c>
      <c r="G137" s="63">
        <v>79</v>
      </c>
      <c r="H137" s="63">
        <v>9</v>
      </c>
      <c r="I137" s="62" t="s">
        <v>2445</v>
      </c>
      <c r="L137" s="260">
        <f t="shared" si="10"/>
        <v>675</v>
      </c>
      <c r="V137" s="64" t="s">
        <v>977</v>
      </c>
    </row>
    <row r="138" spans="1:22" hidden="1">
      <c r="A138" s="120" t="s">
        <v>1176</v>
      </c>
      <c r="B138" s="62" t="s">
        <v>1186</v>
      </c>
      <c r="C138" s="122">
        <v>12</v>
      </c>
      <c r="D138" s="208">
        <v>23</v>
      </c>
      <c r="E138" s="210">
        <f t="shared" si="11"/>
        <v>167</v>
      </c>
      <c r="F138" s="210">
        <f t="shared" si="12"/>
        <v>2</v>
      </c>
      <c r="G138" s="63">
        <v>503</v>
      </c>
      <c r="H138" s="63">
        <v>12</v>
      </c>
      <c r="I138" s="62" t="s">
        <v>770</v>
      </c>
      <c r="L138" s="260">
        <f>FLOOR(G138/6.3,1)*10+5</f>
        <v>795</v>
      </c>
      <c r="V138" s="64" t="s">
        <v>805</v>
      </c>
    </row>
    <row r="139" spans="1:22" hidden="1">
      <c r="A139" s="120" t="s">
        <v>1176</v>
      </c>
      <c r="B139" s="62" t="s">
        <v>1188</v>
      </c>
      <c r="C139" s="122">
        <v>16</v>
      </c>
      <c r="D139" s="208">
        <v>61</v>
      </c>
      <c r="E139" s="210">
        <f t="shared" si="11"/>
        <v>73</v>
      </c>
      <c r="F139" s="210">
        <f t="shared" si="12"/>
        <v>2</v>
      </c>
      <c r="G139" s="63">
        <v>221</v>
      </c>
      <c r="H139" s="63">
        <v>16</v>
      </c>
      <c r="I139" s="62" t="s">
        <v>980</v>
      </c>
      <c r="J139" s="63">
        <v>61</v>
      </c>
      <c r="K139" s="260">
        <v>61010000000061</v>
      </c>
      <c r="L139" s="260">
        <f>FLOOR(G139/6,1)*10</f>
        <v>360</v>
      </c>
      <c r="M139" s="63" t="s">
        <v>787</v>
      </c>
      <c r="N139" s="63" t="s">
        <v>788</v>
      </c>
      <c r="O139" s="63">
        <v>1</v>
      </c>
      <c r="P139" s="63" t="s">
        <v>811</v>
      </c>
      <c r="V139" s="64" t="s">
        <v>810</v>
      </c>
    </row>
    <row r="140" spans="1:22" hidden="1">
      <c r="A140" s="120" t="s">
        <v>1176</v>
      </c>
      <c r="B140" s="62" t="s">
        <v>1189</v>
      </c>
      <c r="C140" s="122">
        <v>17</v>
      </c>
      <c r="D140" s="208">
        <v>62</v>
      </c>
      <c r="E140" s="210">
        <f t="shared" si="11"/>
        <v>75</v>
      </c>
      <c r="F140" s="210">
        <f t="shared" si="12"/>
        <v>2</v>
      </c>
      <c r="G140" s="63">
        <v>227</v>
      </c>
      <c r="H140" s="63">
        <v>17</v>
      </c>
      <c r="I140" s="62" t="s">
        <v>1423</v>
      </c>
      <c r="J140" s="63">
        <v>62</v>
      </c>
      <c r="K140" s="260">
        <v>61020000000062</v>
      </c>
      <c r="L140" s="260">
        <f>FLOOR(G140/6,1)*10</f>
        <v>370</v>
      </c>
      <c r="M140" s="63" t="s">
        <v>787</v>
      </c>
      <c r="N140" s="63" t="s">
        <v>788</v>
      </c>
      <c r="O140" s="63">
        <v>1</v>
      </c>
      <c r="P140" s="63" t="s">
        <v>811</v>
      </c>
      <c r="V140" s="64" t="s">
        <v>814</v>
      </c>
    </row>
    <row r="141" spans="1:22" hidden="1">
      <c r="A141" s="120" t="s">
        <v>1176</v>
      </c>
      <c r="B141" s="62" t="s">
        <v>1191</v>
      </c>
      <c r="C141" s="122">
        <v>18</v>
      </c>
      <c r="D141" s="208">
        <v>63</v>
      </c>
      <c r="E141" s="210">
        <f t="shared" si="11"/>
        <v>77</v>
      </c>
      <c r="F141" s="210">
        <f t="shared" si="12"/>
        <v>2</v>
      </c>
      <c r="G141" s="63">
        <v>233</v>
      </c>
      <c r="H141" s="63">
        <v>18</v>
      </c>
      <c r="I141" s="62" t="s">
        <v>971</v>
      </c>
      <c r="J141" s="63">
        <v>63</v>
      </c>
      <c r="K141" s="260">
        <v>61030000000063</v>
      </c>
      <c r="L141" s="260">
        <f>FLOOR(G141/6,1)*10</f>
        <v>380</v>
      </c>
      <c r="M141" s="63" t="s">
        <v>787</v>
      </c>
      <c r="N141" s="63" t="s">
        <v>788</v>
      </c>
      <c r="O141" s="63">
        <v>1</v>
      </c>
      <c r="P141" s="63" t="s">
        <v>811</v>
      </c>
      <c r="V141" s="64" t="s">
        <v>816</v>
      </c>
    </row>
    <row r="142" spans="1:22" hidden="1">
      <c r="A142" s="120" t="s">
        <v>1207</v>
      </c>
      <c r="B142" s="62" t="s">
        <v>1214</v>
      </c>
      <c r="C142" s="122">
        <v>1</v>
      </c>
      <c r="D142" s="208">
        <v>41</v>
      </c>
      <c r="E142" s="210">
        <f t="shared" si="11"/>
        <v>2</v>
      </c>
      <c r="F142" s="210">
        <f t="shared" si="12"/>
        <v>1</v>
      </c>
      <c r="G142" s="63">
        <v>7</v>
      </c>
      <c r="H142" s="63">
        <v>1</v>
      </c>
      <c r="I142" s="62" t="s">
        <v>968</v>
      </c>
      <c r="L142" s="260">
        <f t="shared" ref="L142:L147" si="13">FLOOR(G142/6.3,1)*10+5</f>
        <v>15</v>
      </c>
      <c r="V142" s="64" t="s">
        <v>848</v>
      </c>
    </row>
    <row r="143" spans="1:22" hidden="1">
      <c r="A143" s="120" t="s">
        <v>1207</v>
      </c>
      <c r="B143" s="62" t="s">
        <v>1215</v>
      </c>
      <c r="C143" s="122">
        <v>2</v>
      </c>
      <c r="D143" s="208">
        <v>42</v>
      </c>
      <c r="E143" s="210">
        <f t="shared" si="11"/>
        <v>165</v>
      </c>
      <c r="F143" s="210">
        <f t="shared" si="12"/>
        <v>0</v>
      </c>
      <c r="G143" s="63">
        <v>495</v>
      </c>
      <c r="H143" s="63">
        <v>2</v>
      </c>
      <c r="I143" s="62" t="s">
        <v>770</v>
      </c>
      <c r="L143" s="260">
        <f t="shared" si="13"/>
        <v>785</v>
      </c>
      <c r="V143" s="64" t="s">
        <v>769</v>
      </c>
    </row>
    <row r="144" spans="1:22" hidden="1">
      <c r="A144" s="120" t="s">
        <v>1207</v>
      </c>
      <c r="B144" s="62" t="s">
        <v>1216</v>
      </c>
      <c r="C144" s="122">
        <v>3</v>
      </c>
      <c r="D144" s="208">
        <v>43</v>
      </c>
      <c r="E144" s="210">
        <f t="shared" si="11"/>
        <v>167</v>
      </c>
      <c r="F144" s="210">
        <f t="shared" si="12"/>
        <v>2</v>
      </c>
      <c r="G144" s="63">
        <v>503</v>
      </c>
      <c r="H144" s="63">
        <v>3</v>
      </c>
      <c r="I144" s="62" t="s">
        <v>971</v>
      </c>
      <c r="L144" s="260">
        <f t="shared" si="13"/>
        <v>795</v>
      </c>
      <c r="V144" s="64" t="s">
        <v>852</v>
      </c>
    </row>
    <row r="145" spans="1:22" hidden="1">
      <c r="A145" s="120" t="s">
        <v>1207</v>
      </c>
      <c r="B145" s="62" t="s">
        <v>1208</v>
      </c>
      <c r="C145" s="122">
        <v>4</v>
      </c>
      <c r="D145" s="208">
        <v>121</v>
      </c>
      <c r="E145" s="210">
        <f t="shared" si="11"/>
        <v>77</v>
      </c>
      <c r="F145" s="210">
        <f t="shared" si="12"/>
        <v>0</v>
      </c>
      <c r="G145" s="63">
        <v>231</v>
      </c>
      <c r="H145" s="63">
        <v>4</v>
      </c>
      <c r="I145" s="62" t="s">
        <v>980</v>
      </c>
      <c r="L145" s="260">
        <f t="shared" si="13"/>
        <v>365</v>
      </c>
      <c r="M145" s="63" t="s">
        <v>787</v>
      </c>
      <c r="N145" s="63" t="s">
        <v>788</v>
      </c>
      <c r="O145" s="63">
        <v>2</v>
      </c>
      <c r="P145" s="63" t="s">
        <v>786</v>
      </c>
      <c r="V145" s="64" t="s">
        <v>855</v>
      </c>
    </row>
    <row r="146" spans="1:22" hidden="1">
      <c r="A146" s="120" t="s">
        <v>1207</v>
      </c>
      <c r="B146" s="62" t="s">
        <v>1210</v>
      </c>
      <c r="C146" s="122">
        <v>5</v>
      </c>
      <c r="D146" s="208">
        <v>122</v>
      </c>
      <c r="E146" s="210">
        <f t="shared" si="11"/>
        <v>79</v>
      </c>
      <c r="F146" s="210">
        <f t="shared" si="12"/>
        <v>2</v>
      </c>
      <c r="G146" s="63">
        <v>239</v>
      </c>
      <c r="H146" s="63">
        <v>5</v>
      </c>
      <c r="I146" s="62" t="s">
        <v>981</v>
      </c>
      <c r="L146" s="260">
        <f t="shared" si="13"/>
        <v>375</v>
      </c>
      <c r="M146" s="63" t="s">
        <v>787</v>
      </c>
      <c r="N146" s="63" t="s">
        <v>788</v>
      </c>
      <c r="O146" s="63">
        <v>2</v>
      </c>
      <c r="P146" s="63" t="s">
        <v>786</v>
      </c>
      <c r="V146" s="64" t="s">
        <v>857</v>
      </c>
    </row>
    <row r="147" spans="1:22" hidden="1">
      <c r="A147" s="120" t="s">
        <v>1207</v>
      </c>
      <c r="B147" s="62" t="s">
        <v>1212</v>
      </c>
      <c r="C147" s="122">
        <v>6</v>
      </c>
      <c r="D147" s="208">
        <v>123</v>
      </c>
      <c r="E147" s="210">
        <f t="shared" si="11"/>
        <v>82</v>
      </c>
      <c r="F147" s="210">
        <f t="shared" si="12"/>
        <v>1</v>
      </c>
      <c r="G147" s="63">
        <v>247</v>
      </c>
      <c r="H147" s="63">
        <v>6</v>
      </c>
      <c r="I147" s="62" t="s">
        <v>983</v>
      </c>
      <c r="L147" s="260">
        <f t="shared" si="13"/>
        <v>395</v>
      </c>
      <c r="M147" s="63" t="s">
        <v>787</v>
      </c>
      <c r="N147" s="63" t="s">
        <v>788</v>
      </c>
      <c r="O147" s="63">
        <v>2</v>
      </c>
      <c r="P147" s="63" t="s">
        <v>786</v>
      </c>
      <c r="V147" s="64" t="s">
        <v>858</v>
      </c>
    </row>
    <row r="148" spans="1:22">
      <c r="A148" s="120" t="s">
        <v>1218</v>
      </c>
      <c r="B148" s="62" t="s">
        <v>1219</v>
      </c>
      <c r="C148" s="122">
        <v>13</v>
      </c>
      <c r="D148" s="208">
        <v>51</v>
      </c>
      <c r="E148" s="210">
        <f t="shared" si="11"/>
        <v>77</v>
      </c>
      <c r="F148" s="210">
        <f t="shared" si="12"/>
        <v>0</v>
      </c>
      <c r="G148" s="63">
        <v>231</v>
      </c>
      <c r="H148" s="63">
        <v>13</v>
      </c>
      <c r="I148" s="62" t="s">
        <v>980</v>
      </c>
      <c r="L148" s="260">
        <f>800-(FLOOR(G148/6.3,1)*10+5)</f>
        <v>435</v>
      </c>
      <c r="P148" s="63" t="s">
        <v>811</v>
      </c>
      <c r="V148" s="64" t="s">
        <v>862</v>
      </c>
    </row>
    <row r="149" spans="1:22">
      <c r="A149" s="120" t="s">
        <v>1218</v>
      </c>
      <c r="B149" s="62" t="s">
        <v>1221</v>
      </c>
      <c r="C149" s="122">
        <v>15</v>
      </c>
      <c r="D149" s="208">
        <v>53</v>
      </c>
      <c r="E149" s="210">
        <f t="shared" si="11"/>
        <v>82</v>
      </c>
      <c r="F149" s="210">
        <f t="shared" si="12"/>
        <v>1</v>
      </c>
      <c r="G149" s="63">
        <v>247</v>
      </c>
      <c r="H149" s="63">
        <v>15</v>
      </c>
      <c r="I149" s="62" t="s">
        <v>968</v>
      </c>
      <c r="L149" s="260">
        <f>800-(FLOOR(G149/6.3,1)*10+5)</f>
        <v>405</v>
      </c>
      <c r="P149" s="63" t="s">
        <v>811</v>
      </c>
      <c r="V149" s="64" t="s">
        <v>865</v>
      </c>
    </row>
    <row r="150" spans="1:22" hidden="1">
      <c r="A150" s="120" t="s">
        <v>1226</v>
      </c>
      <c r="B150" s="62" t="s">
        <v>1231</v>
      </c>
      <c r="C150" s="122">
        <v>1</v>
      </c>
      <c r="D150" s="208">
        <v>41</v>
      </c>
      <c r="E150" s="210">
        <f t="shared" si="11"/>
        <v>154</v>
      </c>
      <c r="F150" s="210">
        <f t="shared" si="12"/>
        <v>0</v>
      </c>
      <c r="G150" s="63">
        <v>462</v>
      </c>
      <c r="H150" s="63">
        <v>1</v>
      </c>
      <c r="I150" s="62" t="s">
        <v>980</v>
      </c>
      <c r="L150" s="260">
        <f>FLOOR(G150/6.3,1)*10+5</f>
        <v>735</v>
      </c>
      <c r="V150" s="64" t="s">
        <v>848</v>
      </c>
    </row>
    <row r="151" spans="1:22" hidden="1">
      <c r="A151" s="120" t="s">
        <v>1226</v>
      </c>
      <c r="B151" s="62" t="s">
        <v>1233</v>
      </c>
      <c r="C151" s="122">
        <v>2</v>
      </c>
      <c r="D151" s="208">
        <v>42</v>
      </c>
      <c r="E151" s="210">
        <f t="shared" si="11"/>
        <v>156</v>
      </c>
      <c r="F151" s="210">
        <f t="shared" si="12"/>
        <v>2</v>
      </c>
      <c r="G151" s="63">
        <v>470</v>
      </c>
      <c r="H151" s="63">
        <v>2</v>
      </c>
      <c r="I151" s="62" t="s">
        <v>1424</v>
      </c>
      <c r="L151" s="260">
        <f>FLOOR(G151/6.3,1)*10+5</f>
        <v>745</v>
      </c>
      <c r="V151" s="64" t="s">
        <v>769</v>
      </c>
    </row>
    <row r="152" spans="1:22" hidden="1">
      <c r="A152" s="120" t="s">
        <v>1226</v>
      </c>
      <c r="B152" s="62" t="s">
        <v>1234</v>
      </c>
      <c r="C152" s="122">
        <v>3</v>
      </c>
      <c r="D152" s="208">
        <v>43</v>
      </c>
      <c r="E152" s="210">
        <f t="shared" si="11"/>
        <v>159</v>
      </c>
      <c r="F152" s="210">
        <f t="shared" si="12"/>
        <v>1</v>
      </c>
      <c r="G152" s="63">
        <v>478</v>
      </c>
      <c r="H152" s="63">
        <v>3</v>
      </c>
      <c r="I152" s="62" t="s">
        <v>968</v>
      </c>
      <c r="L152" s="260">
        <f>FLOOR(G152/6.3,1)*10+5</f>
        <v>755</v>
      </c>
      <c r="V152" s="64" t="s">
        <v>852</v>
      </c>
    </row>
    <row r="153" spans="1:22">
      <c r="A153" s="120" t="s">
        <v>1236</v>
      </c>
      <c r="B153" s="62" t="s">
        <v>1237</v>
      </c>
      <c r="C153" s="122">
        <v>13</v>
      </c>
      <c r="D153" s="208">
        <v>51</v>
      </c>
      <c r="E153" s="210">
        <f t="shared" si="11"/>
        <v>103</v>
      </c>
      <c r="F153" s="210">
        <f t="shared" si="12"/>
        <v>0</v>
      </c>
      <c r="G153" s="63">
        <v>309</v>
      </c>
      <c r="H153" s="63">
        <v>13</v>
      </c>
      <c r="I153" s="62" t="s">
        <v>980</v>
      </c>
      <c r="L153" s="260">
        <f>800-(FLOOR(G153/6.3,1)*10+5)</f>
        <v>305</v>
      </c>
      <c r="P153" s="63" t="s">
        <v>786</v>
      </c>
      <c r="V153" s="64" t="s">
        <v>862</v>
      </c>
    </row>
    <row r="154" spans="1:22">
      <c r="A154" s="120" t="s">
        <v>1236</v>
      </c>
      <c r="B154" s="62" t="s">
        <v>1239</v>
      </c>
      <c r="C154" s="122">
        <v>14</v>
      </c>
      <c r="D154" s="208">
        <v>52</v>
      </c>
      <c r="E154" s="210">
        <f t="shared" si="11"/>
        <v>105</v>
      </c>
      <c r="F154" s="210">
        <f t="shared" si="12"/>
        <v>2</v>
      </c>
      <c r="G154" s="63">
        <v>317</v>
      </c>
      <c r="H154" s="63">
        <v>14</v>
      </c>
      <c r="I154" s="62" t="s">
        <v>1424</v>
      </c>
      <c r="L154" s="260">
        <f>800-(FLOOR(G154/6.3,1)*10+5)</f>
        <v>295</v>
      </c>
      <c r="P154" s="63" t="s">
        <v>786</v>
      </c>
      <c r="V154" s="64" t="s">
        <v>785</v>
      </c>
    </row>
    <row r="155" spans="1:22">
      <c r="A155" s="120" t="s">
        <v>1236</v>
      </c>
      <c r="B155" s="62" t="s">
        <v>1240</v>
      </c>
      <c r="C155" s="122">
        <v>15</v>
      </c>
      <c r="D155" s="208">
        <v>53</v>
      </c>
      <c r="E155" s="210">
        <f t="shared" si="11"/>
        <v>108</v>
      </c>
      <c r="F155" s="210">
        <f t="shared" si="12"/>
        <v>1</v>
      </c>
      <c r="G155" s="63">
        <v>325</v>
      </c>
      <c r="H155" s="63">
        <v>15</v>
      </c>
      <c r="I155" s="62" t="s">
        <v>968</v>
      </c>
      <c r="L155" s="260">
        <f>800-(FLOOR(G155/6.3,1)*10+5)</f>
        <v>285</v>
      </c>
      <c r="P155" s="63" t="s">
        <v>786</v>
      </c>
      <c r="V155" s="64" t="s">
        <v>865</v>
      </c>
    </row>
    <row r="156" spans="1:22" hidden="1">
      <c r="A156" s="120" t="s">
        <v>1242</v>
      </c>
      <c r="B156" s="62" t="s">
        <v>1251</v>
      </c>
      <c r="C156" s="122">
        <v>1</v>
      </c>
      <c r="D156" s="208">
        <v>1</v>
      </c>
      <c r="E156" s="210">
        <f t="shared" si="11"/>
        <v>76</v>
      </c>
      <c r="F156" s="210">
        <f t="shared" si="12"/>
        <v>0</v>
      </c>
      <c r="G156" s="63">
        <v>228</v>
      </c>
      <c r="H156" s="63">
        <v>1</v>
      </c>
      <c r="I156" s="63" t="s">
        <v>1424</v>
      </c>
      <c r="L156" s="260">
        <f>FLOOR(G156/6.3,1)*10+5</f>
        <v>365</v>
      </c>
      <c r="V156" s="64" t="s">
        <v>848</v>
      </c>
    </row>
    <row r="157" spans="1:22" hidden="1">
      <c r="A157" s="120" t="s">
        <v>1242</v>
      </c>
      <c r="B157" s="62" t="s">
        <v>1252</v>
      </c>
      <c r="C157" s="122">
        <v>2</v>
      </c>
      <c r="D157" s="208">
        <v>2</v>
      </c>
      <c r="E157" s="210">
        <f t="shared" si="11"/>
        <v>78</v>
      </c>
      <c r="F157" s="210">
        <f t="shared" si="12"/>
        <v>2</v>
      </c>
      <c r="G157" s="63">
        <v>236</v>
      </c>
      <c r="H157" s="63">
        <v>2</v>
      </c>
      <c r="I157" s="63" t="s">
        <v>983</v>
      </c>
      <c r="L157" s="260">
        <f>FLOOR(G157/6.3,1)*10+5</f>
        <v>375</v>
      </c>
      <c r="V157" s="64" t="s">
        <v>769</v>
      </c>
    </row>
    <row r="158" spans="1:22" hidden="1">
      <c r="A158" s="120" t="s">
        <v>1242</v>
      </c>
      <c r="B158" s="62" t="s">
        <v>1254</v>
      </c>
      <c r="C158" s="122">
        <v>3</v>
      </c>
      <c r="D158" s="208">
        <v>3</v>
      </c>
      <c r="E158" s="210">
        <f t="shared" si="11"/>
        <v>81</v>
      </c>
      <c r="F158" s="210">
        <f t="shared" si="12"/>
        <v>1</v>
      </c>
      <c r="G158" s="63">
        <v>244</v>
      </c>
      <c r="H158" s="63">
        <v>3</v>
      </c>
      <c r="I158" s="63" t="s">
        <v>2445</v>
      </c>
      <c r="L158" s="260">
        <f>FLOOR(G158/6.3,1)*10+5</f>
        <v>385</v>
      </c>
      <c r="V158" s="64" t="s">
        <v>852</v>
      </c>
    </row>
    <row r="159" spans="1:22" hidden="1">
      <c r="A159" s="120" t="s">
        <v>1242</v>
      </c>
      <c r="B159" s="62" t="s">
        <v>1255</v>
      </c>
      <c r="C159" s="122">
        <v>7</v>
      </c>
      <c r="D159" s="208">
        <v>71</v>
      </c>
      <c r="E159" s="210">
        <f t="shared" si="11"/>
        <v>76</v>
      </c>
      <c r="F159" s="210">
        <f t="shared" si="12"/>
        <v>0</v>
      </c>
      <c r="G159" s="63">
        <v>228</v>
      </c>
      <c r="H159" s="63">
        <v>7</v>
      </c>
      <c r="I159" s="63" t="s">
        <v>968</v>
      </c>
      <c r="L159" s="260">
        <f>800-(FLOOR(G159/6.3,1)*10+5)</f>
        <v>435</v>
      </c>
      <c r="V159" s="64" t="s">
        <v>974</v>
      </c>
    </row>
    <row r="160" spans="1:22" hidden="1">
      <c r="A160" s="120" t="s">
        <v>1242</v>
      </c>
      <c r="B160" s="62" t="s">
        <v>1256</v>
      </c>
      <c r="C160" s="122">
        <v>8</v>
      </c>
      <c r="D160" s="208">
        <v>72</v>
      </c>
      <c r="E160" s="210">
        <f t="shared" si="11"/>
        <v>78</v>
      </c>
      <c r="F160" s="210">
        <f t="shared" si="12"/>
        <v>2</v>
      </c>
      <c r="G160" s="63">
        <v>236</v>
      </c>
      <c r="H160" s="63">
        <v>8</v>
      </c>
      <c r="I160" s="63" t="s">
        <v>778</v>
      </c>
      <c r="L160" s="260">
        <f>800-(FLOOR(G160/6.3,1)*10+5)</f>
        <v>425</v>
      </c>
      <c r="V160" s="64" t="s">
        <v>777</v>
      </c>
    </row>
    <row r="161" spans="1:22" hidden="1">
      <c r="A161" s="120" t="s">
        <v>1242</v>
      </c>
      <c r="B161" s="62" t="s">
        <v>1257</v>
      </c>
      <c r="C161" s="122">
        <v>9</v>
      </c>
      <c r="D161" s="208">
        <v>73</v>
      </c>
      <c r="E161" s="210">
        <f t="shared" si="11"/>
        <v>81</v>
      </c>
      <c r="F161" s="210">
        <f t="shared" si="12"/>
        <v>1</v>
      </c>
      <c r="G161" s="63">
        <v>244</v>
      </c>
      <c r="H161" s="63">
        <v>9</v>
      </c>
      <c r="I161" s="63" t="s">
        <v>763</v>
      </c>
      <c r="L161" s="260">
        <f>800-(FLOOR(G161/6.3,1)*10+5)</f>
        <v>415</v>
      </c>
      <c r="V161" s="64" t="s">
        <v>977</v>
      </c>
    </row>
    <row r="162" spans="1:22" hidden="1">
      <c r="A162" s="120" t="s">
        <v>1242</v>
      </c>
      <c r="B162" s="62" t="s">
        <v>1245</v>
      </c>
      <c r="C162" s="122">
        <v>4</v>
      </c>
      <c r="D162" s="208">
        <v>7</v>
      </c>
      <c r="E162" s="210">
        <f t="shared" si="11"/>
        <v>20</v>
      </c>
      <c r="F162" s="210">
        <f t="shared" si="12"/>
        <v>0</v>
      </c>
      <c r="G162" s="63">
        <v>60</v>
      </c>
      <c r="H162" s="63">
        <v>4</v>
      </c>
      <c r="I162" s="63" t="s">
        <v>980</v>
      </c>
      <c r="L162" s="260">
        <f>FLOOR(G162/6.3,1)*10+5</f>
        <v>95</v>
      </c>
      <c r="V162" s="64" t="s">
        <v>855</v>
      </c>
    </row>
    <row r="163" spans="1:22" hidden="1">
      <c r="A163" s="120" t="s">
        <v>1242</v>
      </c>
      <c r="B163" s="62" t="s">
        <v>1247</v>
      </c>
      <c r="C163" s="122">
        <v>5</v>
      </c>
      <c r="D163" s="208">
        <v>8</v>
      </c>
      <c r="E163" s="210">
        <f t="shared" si="11"/>
        <v>22</v>
      </c>
      <c r="F163" s="210">
        <f t="shared" si="12"/>
        <v>2</v>
      </c>
      <c r="G163" s="63">
        <v>68</v>
      </c>
      <c r="H163" s="63">
        <v>5</v>
      </c>
      <c r="I163" s="63" t="s">
        <v>770</v>
      </c>
      <c r="L163" s="260">
        <f>FLOOR(G163/6.3,1)*10+5</f>
        <v>105</v>
      </c>
      <c r="V163" s="64" t="s">
        <v>857</v>
      </c>
    </row>
    <row r="164" spans="1:22" hidden="1">
      <c r="A164" s="120" t="s">
        <v>1242</v>
      </c>
      <c r="B164" s="62" t="s">
        <v>1249</v>
      </c>
      <c r="C164" s="122">
        <v>6</v>
      </c>
      <c r="D164" s="208">
        <v>9</v>
      </c>
      <c r="E164" s="210">
        <f t="shared" si="11"/>
        <v>25</v>
      </c>
      <c r="F164" s="210">
        <f t="shared" si="12"/>
        <v>1</v>
      </c>
      <c r="G164" s="63">
        <v>76</v>
      </c>
      <c r="H164" s="63">
        <v>6</v>
      </c>
      <c r="I164" s="63" t="s">
        <v>1871</v>
      </c>
      <c r="L164" s="260">
        <f>FLOOR(G164/6.3,1)*10+5</f>
        <v>125</v>
      </c>
      <c r="V164" s="64" t="s">
        <v>858</v>
      </c>
    </row>
    <row r="165" spans="1:22">
      <c r="A165" s="120" t="s">
        <v>1260</v>
      </c>
      <c r="B165" s="62" t="s">
        <v>1261</v>
      </c>
      <c r="C165" s="122">
        <v>13</v>
      </c>
      <c r="D165" s="208">
        <v>51</v>
      </c>
      <c r="E165" s="210">
        <f t="shared" si="11"/>
        <v>76</v>
      </c>
      <c r="F165" s="210">
        <f t="shared" si="12"/>
        <v>0</v>
      </c>
      <c r="G165" s="63">
        <v>228</v>
      </c>
      <c r="H165" s="63">
        <v>13</v>
      </c>
      <c r="I165" s="62" t="s">
        <v>980</v>
      </c>
      <c r="L165" s="260">
        <f>800-(FLOOR(G165/6.3,1)*10+5)</f>
        <v>435</v>
      </c>
      <c r="P165" s="62" t="s">
        <v>811</v>
      </c>
      <c r="V165" s="64" t="s">
        <v>862</v>
      </c>
    </row>
    <row r="166" spans="1:22">
      <c r="A166" s="120" t="s">
        <v>1260</v>
      </c>
      <c r="B166" s="62" t="s">
        <v>1263</v>
      </c>
      <c r="C166" s="122">
        <v>15</v>
      </c>
      <c r="D166" s="208">
        <v>53</v>
      </c>
      <c r="E166" s="210">
        <f t="shared" si="11"/>
        <v>81</v>
      </c>
      <c r="F166" s="210">
        <f t="shared" si="12"/>
        <v>1</v>
      </c>
      <c r="G166" s="63">
        <v>244</v>
      </c>
      <c r="H166" s="63">
        <v>15</v>
      </c>
      <c r="I166" s="62" t="s">
        <v>968</v>
      </c>
      <c r="L166" s="260">
        <f>800-(FLOOR(G166/6.3,1)*10+5)</f>
        <v>415</v>
      </c>
      <c r="P166" s="62" t="s">
        <v>811</v>
      </c>
      <c r="V166" s="64" t="s">
        <v>865</v>
      </c>
    </row>
    <row r="167" spans="1:22" hidden="1">
      <c r="A167" s="120" t="s">
        <v>1266</v>
      </c>
      <c r="B167" s="62" t="s">
        <v>1269</v>
      </c>
      <c r="C167" s="122">
        <v>1</v>
      </c>
      <c r="D167" s="208">
        <v>1</v>
      </c>
      <c r="E167" s="210">
        <f t="shared" si="11"/>
        <v>124</v>
      </c>
      <c r="F167" s="210">
        <f t="shared" si="12"/>
        <v>0</v>
      </c>
      <c r="G167" s="63">
        <v>372</v>
      </c>
      <c r="H167" s="63">
        <v>1</v>
      </c>
      <c r="I167" s="63" t="s">
        <v>1424</v>
      </c>
      <c r="L167" s="260">
        <f>FLOOR(G167/6.3,1)*10+5</f>
        <v>595</v>
      </c>
      <c r="V167" s="64" t="s">
        <v>848</v>
      </c>
    </row>
    <row r="168" spans="1:22" hidden="1">
      <c r="A168" s="120" t="s">
        <v>1266</v>
      </c>
      <c r="B168" s="62" t="s">
        <v>1271</v>
      </c>
      <c r="C168" s="122">
        <v>2</v>
      </c>
      <c r="D168" s="208">
        <v>2</v>
      </c>
      <c r="E168" s="210">
        <f t="shared" si="11"/>
        <v>126</v>
      </c>
      <c r="F168" s="210">
        <f t="shared" si="12"/>
        <v>2</v>
      </c>
      <c r="G168" s="63">
        <v>380</v>
      </c>
      <c r="H168" s="63">
        <v>2</v>
      </c>
      <c r="I168" s="63" t="s">
        <v>983</v>
      </c>
      <c r="L168" s="260">
        <f>FLOOR(G168/6.3,1)*10+5</f>
        <v>605</v>
      </c>
      <c r="V168" s="64" t="s">
        <v>769</v>
      </c>
    </row>
    <row r="169" spans="1:22" hidden="1">
      <c r="A169" s="120" t="s">
        <v>1266</v>
      </c>
      <c r="B169" s="62" t="s">
        <v>1272</v>
      </c>
      <c r="C169" s="122">
        <v>3</v>
      </c>
      <c r="D169" s="208">
        <v>3</v>
      </c>
      <c r="E169" s="210">
        <f t="shared" si="11"/>
        <v>129</v>
      </c>
      <c r="F169" s="210">
        <f t="shared" si="12"/>
        <v>1</v>
      </c>
      <c r="G169" s="63">
        <v>388</v>
      </c>
      <c r="H169" s="63">
        <v>3</v>
      </c>
      <c r="I169" s="63" t="s">
        <v>2445</v>
      </c>
      <c r="L169" s="260">
        <f>FLOOR(G169/6.3,1)*10+5</f>
        <v>615</v>
      </c>
      <c r="V169" s="64" t="s">
        <v>852</v>
      </c>
    </row>
    <row r="170" spans="1:22" hidden="1">
      <c r="A170" s="120" t="s">
        <v>1266</v>
      </c>
      <c r="B170" s="62" t="s">
        <v>1273</v>
      </c>
      <c r="C170" s="122">
        <v>7</v>
      </c>
      <c r="D170" s="208">
        <v>71</v>
      </c>
      <c r="E170" s="210">
        <f t="shared" si="11"/>
        <v>124</v>
      </c>
      <c r="F170" s="210">
        <f t="shared" si="12"/>
        <v>0</v>
      </c>
      <c r="G170" s="63">
        <v>372</v>
      </c>
      <c r="H170" s="63">
        <v>7</v>
      </c>
      <c r="I170" s="63" t="s">
        <v>968</v>
      </c>
      <c r="L170" s="260">
        <f t="shared" ref="L170:L176" si="14">800-(FLOOR(G170/6.3,1)*10+5)</f>
        <v>205</v>
      </c>
      <c r="V170" s="64" t="s">
        <v>974</v>
      </c>
    </row>
    <row r="171" spans="1:22" hidden="1">
      <c r="A171" s="120" t="s">
        <v>1266</v>
      </c>
      <c r="B171" s="62" t="s">
        <v>1274</v>
      </c>
      <c r="C171" s="122">
        <v>8</v>
      </c>
      <c r="D171" s="208">
        <v>72</v>
      </c>
      <c r="E171" s="210">
        <f t="shared" si="11"/>
        <v>126</v>
      </c>
      <c r="F171" s="210">
        <f t="shared" si="12"/>
        <v>2</v>
      </c>
      <c r="G171" s="63">
        <v>380</v>
      </c>
      <c r="H171" s="63">
        <v>8</v>
      </c>
      <c r="I171" s="63" t="s">
        <v>778</v>
      </c>
      <c r="L171" s="260">
        <f t="shared" si="14"/>
        <v>195</v>
      </c>
      <c r="V171" s="64" t="s">
        <v>777</v>
      </c>
    </row>
    <row r="172" spans="1:22" hidden="1">
      <c r="A172" s="120" t="s">
        <v>1266</v>
      </c>
      <c r="B172" s="62" t="s">
        <v>1276</v>
      </c>
      <c r="C172" s="122">
        <v>9</v>
      </c>
      <c r="D172" s="208">
        <v>73</v>
      </c>
      <c r="E172" s="210">
        <f t="shared" si="11"/>
        <v>129</v>
      </c>
      <c r="F172" s="210">
        <f t="shared" si="12"/>
        <v>1</v>
      </c>
      <c r="G172" s="63">
        <v>388</v>
      </c>
      <c r="H172" s="63">
        <v>9</v>
      </c>
      <c r="I172" s="63" t="s">
        <v>763</v>
      </c>
      <c r="L172" s="260">
        <f t="shared" si="14"/>
        <v>185</v>
      </c>
      <c r="V172" s="64" t="s">
        <v>977</v>
      </c>
    </row>
    <row r="173" spans="1:22">
      <c r="A173" s="120" t="s">
        <v>1277</v>
      </c>
      <c r="B173" s="62" t="s">
        <v>1278</v>
      </c>
      <c r="C173" s="122">
        <v>13</v>
      </c>
      <c r="D173" s="208">
        <v>51</v>
      </c>
      <c r="E173" s="210">
        <f t="shared" si="11"/>
        <v>124</v>
      </c>
      <c r="F173" s="210">
        <f t="shared" si="12"/>
        <v>0</v>
      </c>
      <c r="G173" s="63">
        <v>372</v>
      </c>
      <c r="H173" s="63">
        <v>13</v>
      </c>
      <c r="I173" s="62" t="s">
        <v>980</v>
      </c>
      <c r="L173" s="260">
        <f t="shared" si="14"/>
        <v>205</v>
      </c>
      <c r="P173" s="63" t="s">
        <v>786</v>
      </c>
      <c r="V173" s="64" t="s">
        <v>862</v>
      </c>
    </row>
    <row r="174" spans="1:22">
      <c r="A174" s="120" t="s">
        <v>1277</v>
      </c>
      <c r="B174" s="62" t="s">
        <v>1280</v>
      </c>
      <c r="C174" s="122">
        <v>14</v>
      </c>
      <c r="D174" s="208">
        <v>52</v>
      </c>
      <c r="E174" s="210">
        <f t="shared" si="11"/>
        <v>126</v>
      </c>
      <c r="F174" s="210">
        <f t="shared" si="12"/>
        <v>2</v>
      </c>
      <c r="G174" s="63">
        <v>380</v>
      </c>
      <c r="H174" s="63">
        <v>14</v>
      </c>
      <c r="I174" s="62" t="s">
        <v>1424</v>
      </c>
      <c r="L174" s="260">
        <f t="shared" si="14"/>
        <v>195</v>
      </c>
      <c r="P174" s="63" t="s">
        <v>786</v>
      </c>
      <c r="V174" s="64" t="s">
        <v>785</v>
      </c>
    </row>
    <row r="175" spans="1:22">
      <c r="A175" s="120" t="s">
        <v>1277</v>
      </c>
      <c r="B175" s="62" t="s">
        <v>1281</v>
      </c>
      <c r="C175" s="122">
        <v>15</v>
      </c>
      <c r="D175" s="208">
        <v>53</v>
      </c>
      <c r="E175" s="210">
        <f t="shared" si="11"/>
        <v>129</v>
      </c>
      <c r="F175" s="210">
        <f t="shared" si="12"/>
        <v>1</v>
      </c>
      <c r="G175" s="63">
        <v>388</v>
      </c>
      <c r="H175" s="63">
        <v>15</v>
      </c>
      <c r="I175" s="62" t="s">
        <v>968</v>
      </c>
      <c r="L175" s="260">
        <f t="shared" si="14"/>
        <v>185</v>
      </c>
      <c r="P175" s="63" t="s">
        <v>786</v>
      </c>
      <c r="V175" s="64" t="s">
        <v>865</v>
      </c>
    </row>
    <row r="176" spans="1:22">
      <c r="A176" s="120" t="s">
        <v>1283</v>
      </c>
      <c r="B176" s="62" t="s">
        <v>1287</v>
      </c>
      <c r="C176" s="122">
        <v>13</v>
      </c>
      <c r="D176" s="208">
        <v>51</v>
      </c>
      <c r="E176" s="210">
        <f t="shared" si="11"/>
        <v>143</v>
      </c>
      <c r="F176" s="210">
        <f t="shared" si="12"/>
        <v>0</v>
      </c>
      <c r="G176" s="63">
        <v>429</v>
      </c>
      <c r="H176" s="63">
        <v>13</v>
      </c>
      <c r="I176" s="62" t="s">
        <v>980</v>
      </c>
      <c r="L176" s="260">
        <f t="shared" si="14"/>
        <v>115</v>
      </c>
      <c r="P176" s="63" t="s">
        <v>786</v>
      </c>
      <c r="V176" s="64" t="s">
        <v>862</v>
      </c>
    </row>
    <row r="177" spans="1:22" hidden="1">
      <c r="A177" s="120" t="s">
        <v>1290</v>
      </c>
      <c r="B177" s="62" t="s">
        <v>1299</v>
      </c>
      <c r="C177" s="122">
        <v>1</v>
      </c>
      <c r="D177" s="208">
        <v>1</v>
      </c>
      <c r="E177" s="210">
        <f t="shared" si="11"/>
        <v>84</v>
      </c>
      <c r="F177" s="210">
        <f t="shared" si="12"/>
        <v>0</v>
      </c>
      <c r="G177" s="63">
        <v>252</v>
      </c>
      <c r="H177" s="63">
        <v>1</v>
      </c>
      <c r="I177" s="63" t="s">
        <v>1424</v>
      </c>
      <c r="L177" s="260">
        <f>FLOOR(G177/6.3,1)*10+5</f>
        <v>405</v>
      </c>
      <c r="V177" s="64" t="s">
        <v>848</v>
      </c>
    </row>
    <row r="178" spans="1:22" hidden="1">
      <c r="A178" s="120" t="s">
        <v>1290</v>
      </c>
      <c r="B178" s="62" t="s">
        <v>1301</v>
      </c>
      <c r="C178" s="122">
        <v>2</v>
      </c>
      <c r="D178" s="208">
        <v>2</v>
      </c>
      <c r="E178" s="210">
        <f t="shared" si="11"/>
        <v>86</v>
      </c>
      <c r="F178" s="210">
        <f t="shared" si="12"/>
        <v>2</v>
      </c>
      <c r="G178" s="63">
        <v>260</v>
      </c>
      <c r="H178" s="63">
        <v>2</v>
      </c>
      <c r="I178" s="63" t="s">
        <v>983</v>
      </c>
      <c r="L178" s="260">
        <f>FLOOR(G178/6.3,1)*10+5</f>
        <v>415</v>
      </c>
      <c r="V178" s="64" t="s">
        <v>769</v>
      </c>
    </row>
    <row r="179" spans="1:22" hidden="1">
      <c r="A179" s="120" t="s">
        <v>1290</v>
      </c>
      <c r="B179" s="62" t="s">
        <v>1302</v>
      </c>
      <c r="C179" s="122">
        <v>3</v>
      </c>
      <c r="D179" s="208">
        <v>3</v>
      </c>
      <c r="E179" s="210">
        <f t="shared" si="11"/>
        <v>89</v>
      </c>
      <c r="F179" s="210">
        <f t="shared" si="12"/>
        <v>1</v>
      </c>
      <c r="G179" s="63">
        <v>268</v>
      </c>
      <c r="H179" s="63">
        <v>3</v>
      </c>
      <c r="I179" s="63" t="s">
        <v>2445</v>
      </c>
      <c r="L179" s="260">
        <f>FLOOR(G179/6.3,1)*10+5</f>
        <v>425</v>
      </c>
      <c r="V179" s="64" t="s">
        <v>852</v>
      </c>
    </row>
    <row r="180" spans="1:22" hidden="1">
      <c r="A180" s="120" t="s">
        <v>1290</v>
      </c>
      <c r="B180" s="62" t="s">
        <v>1304</v>
      </c>
      <c r="C180" s="122">
        <v>7</v>
      </c>
      <c r="D180" s="208">
        <v>71</v>
      </c>
      <c r="E180" s="210">
        <f t="shared" si="11"/>
        <v>84</v>
      </c>
      <c r="F180" s="210">
        <f t="shared" si="12"/>
        <v>0</v>
      </c>
      <c r="G180" s="63">
        <v>252</v>
      </c>
      <c r="H180" s="63">
        <v>7</v>
      </c>
      <c r="I180" s="63" t="s">
        <v>968</v>
      </c>
      <c r="L180" s="260">
        <f>800-(FLOOR(G180/6.3,1)*10+5)</f>
        <v>395</v>
      </c>
      <c r="V180" s="64" t="s">
        <v>974</v>
      </c>
    </row>
    <row r="181" spans="1:22" hidden="1">
      <c r="A181" s="120" t="s">
        <v>1290</v>
      </c>
      <c r="B181" s="62" t="s">
        <v>1306</v>
      </c>
      <c r="C181" s="122">
        <v>8</v>
      </c>
      <c r="D181" s="208">
        <v>72</v>
      </c>
      <c r="E181" s="210">
        <f t="shared" si="11"/>
        <v>86</v>
      </c>
      <c r="F181" s="210">
        <f t="shared" si="12"/>
        <v>2</v>
      </c>
      <c r="G181" s="63">
        <v>260</v>
      </c>
      <c r="H181" s="63">
        <v>8</v>
      </c>
      <c r="I181" s="63" t="s">
        <v>778</v>
      </c>
      <c r="L181" s="260">
        <f>800-(FLOOR(G181/6.3,1)*10+5)</f>
        <v>385</v>
      </c>
      <c r="V181" s="64" t="s">
        <v>777</v>
      </c>
    </row>
    <row r="182" spans="1:22" hidden="1">
      <c r="A182" s="120" t="s">
        <v>1290</v>
      </c>
      <c r="B182" s="62" t="s">
        <v>1307</v>
      </c>
      <c r="C182" s="122">
        <v>9</v>
      </c>
      <c r="D182" s="208">
        <v>73</v>
      </c>
      <c r="E182" s="210">
        <f t="shared" si="11"/>
        <v>89</v>
      </c>
      <c r="F182" s="210">
        <f t="shared" si="12"/>
        <v>1</v>
      </c>
      <c r="G182" s="63">
        <v>268</v>
      </c>
      <c r="H182" s="63">
        <v>9</v>
      </c>
      <c r="I182" s="63" t="s">
        <v>763</v>
      </c>
      <c r="L182" s="260">
        <f>800-(FLOOR(G182/6.3,1)*10+5)</f>
        <v>375</v>
      </c>
      <c r="V182" s="64" t="s">
        <v>977</v>
      </c>
    </row>
    <row r="183" spans="1:22" hidden="1">
      <c r="A183" s="120" t="s">
        <v>1290</v>
      </c>
      <c r="B183" s="62" t="s">
        <v>1293</v>
      </c>
      <c r="C183" s="122">
        <v>4</v>
      </c>
      <c r="D183" s="208">
        <v>121</v>
      </c>
      <c r="E183" s="210">
        <f t="shared" si="11"/>
        <v>12</v>
      </c>
      <c r="F183" s="210">
        <f t="shared" si="12"/>
        <v>0</v>
      </c>
      <c r="G183" s="63">
        <v>36</v>
      </c>
      <c r="H183" s="63">
        <v>4</v>
      </c>
      <c r="I183" s="63" t="s">
        <v>980</v>
      </c>
      <c r="L183" s="260">
        <f>FLOOR(G183/6.3,1)*10+5</f>
        <v>55</v>
      </c>
      <c r="V183" s="64" t="s">
        <v>855</v>
      </c>
    </row>
    <row r="184" spans="1:22" hidden="1">
      <c r="A184" s="120" t="s">
        <v>1290</v>
      </c>
      <c r="B184" s="62" t="s">
        <v>1295</v>
      </c>
      <c r="C184" s="122">
        <v>5</v>
      </c>
      <c r="D184" s="208">
        <v>122</v>
      </c>
      <c r="E184" s="210">
        <f t="shared" si="11"/>
        <v>14</v>
      </c>
      <c r="F184" s="210">
        <f t="shared" si="12"/>
        <v>2</v>
      </c>
      <c r="G184" s="63">
        <v>44</v>
      </c>
      <c r="H184" s="63">
        <v>5</v>
      </c>
      <c r="I184" s="63" t="s">
        <v>770</v>
      </c>
      <c r="L184" s="260">
        <f>FLOOR(G184/6.3,1)*10+5</f>
        <v>65</v>
      </c>
      <c r="V184" s="64" t="s">
        <v>857</v>
      </c>
    </row>
    <row r="185" spans="1:22" hidden="1">
      <c r="A185" s="120" t="s">
        <v>1290</v>
      </c>
      <c r="B185" s="62" t="s">
        <v>1297</v>
      </c>
      <c r="C185" s="122">
        <v>6</v>
      </c>
      <c r="D185" s="208">
        <v>123</v>
      </c>
      <c r="E185" s="210">
        <f t="shared" si="11"/>
        <v>17</v>
      </c>
      <c r="F185" s="210">
        <f t="shared" si="12"/>
        <v>1</v>
      </c>
      <c r="G185" s="63">
        <v>52</v>
      </c>
      <c r="H185" s="63">
        <v>6</v>
      </c>
      <c r="I185" s="63" t="s">
        <v>1871</v>
      </c>
      <c r="L185" s="260">
        <f>FLOOR(G185/6.3,1)*10+5</f>
        <v>85</v>
      </c>
      <c r="V185" s="64" t="s">
        <v>858</v>
      </c>
    </row>
    <row r="186" spans="1:22">
      <c r="A186" s="120" t="s">
        <v>1309</v>
      </c>
      <c r="B186" s="62" t="s">
        <v>1310</v>
      </c>
      <c r="C186" s="122">
        <v>13</v>
      </c>
      <c r="D186" s="208">
        <v>51</v>
      </c>
      <c r="E186" s="210">
        <f t="shared" si="11"/>
        <v>12</v>
      </c>
      <c r="F186" s="210">
        <f t="shared" si="12"/>
        <v>0</v>
      </c>
      <c r="G186" s="63">
        <v>36</v>
      </c>
      <c r="H186" s="63">
        <v>13</v>
      </c>
      <c r="I186" s="63" t="s">
        <v>980</v>
      </c>
      <c r="L186" s="260">
        <f>800-(FLOOR(G186/6.3,1)*10+5)</f>
        <v>745</v>
      </c>
      <c r="P186" s="62" t="s">
        <v>811</v>
      </c>
      <c r="V186" s="64" t="s">
        <v>862</v>
      </c>
    </row>
    <row r="187" spans="1:22">
      <c r="A187" s="120" t="s">
        <v>1309</v>
      </c>
      <c r="B187" s="62" t="s">
        <v>1312</v>
      </c>
      <c r="C187" s="122">
        <v>14</v>
      </c>
      <c r="D187" s="208">
        <v>52</v>
      </c>
      <c r="E187" s="210">
        <f t="shared" si="11"/>
        <v>14</v>
      </c>
      <c r="F187" s="210">
        <f t="shared" si="12"/>
        <v>2</v>
      </c>
      <c r="G187" s="63">
        <v>44</v>
      </c>
      <c r="H187" s="63">
        <v>14</v>
      </c>
      <c r="I187" s="62" t="s">
        <v>1424</v>
      </c>
      <c r="L187" s="260">
        <f>800-(FLOOR(G187/6.3,1)*10+5)</f>
        <v>735</v>
      </c>
      <c r="P187" s="62" t="s">
        <v>811</v>
      </c>
      <c r="V187" s="64" t="s">
        <v>785</v>
      </c>
    </row>
    <row r="188" spans="1:22">
      <c r="A188" s="120" t="s">
        <v>1309</v>
      </c>
      <c r="B188" s="62" t="s">
        <v>1313</v>
      </c>
      <c r="C188" s="122">
        <v>15</v>
      </c>
      <c r="D188" s="208">
        <v>53</v>
      </c>
      <c r="E188" s="210">
        <f t="shared" si="11"/>
        <v>17</v>
      </c>
      <c r="F188" s="210">
        <f t="shared" si="12"/>
        <v>1</v>
      </c>
      <c r="G188" s="63">
        <v>52</v>
      </c>
      <c r="H188" s="63">
        <v>15</v>
      </c>
      <c r="I188" s="62" t="s">
        <v>968</v>
      </c>
      <c r="L188" s="260">
        <f>800-(FLOOR(G188/6.3,1)*10+5)</f>
        <v>715</v>
      </c>
      <c r="P188" s="62" t="s">
        <v>811</v>
      </c>
      <c r="V188" s="64" t="s">
        <v>865</v>
      </c>
    </row>
    <row r="189" spans="1:22" hidden="1">
      <c r="A189" s="120" t="s">
        <v>1316</v>
      </c>
      <c r="B189" s="62" t="s">
        <v>1326</v>
      </c>
      <c r="C189" s="122">
        <v>1</v>
      </c>
      <c r="D189" s="208">
        <v>7</v>
      </c>
      <c r="E189" s="210">
        <f t="shared" si="11"/>
        <v>59</v>
      </c>
      <c r="F189" s="210">
        <f t="shared" si="12"/>
        <v>0</v>
      </c>
      <c r="G189" s="63">
        <v>177</v>
      </c>
      <c r="H189" s="63">
        <v>1</v>
      </c>
      <c r="I189" s="63" t="s">
        <v>1424</v>
      </c>
      <c r="L189" s="260">
        <f t="shared" ref="L189:L194" si="15">FLOOR(G189/6.3,1)*10+5</f>
        <v>285</v>
      </c>
      <c r="T189" s="64" t="s">
        <v>4451</v>
      </c>
      <c r="V189" s="64" t="s">
        <v>848</v>
      </c>
    </row>
    <row r="190" spans="1:22" hidden="1">
      <c r="A190" s="120" t="s">
        <v>1316</v>
      </c>
      <c r="B190" s="62" t="s">
        <v>1328</v>
      </c>
      <c r="C190" s="122">
        <v>2</v>
      </c>
      <c r="D190" s="208">
        <v>8</v>
      </c>
      <c r="E190" s="210">
        <f t="shared" si="11"/>
        <v>61</v>
      </c>
      <c r="F190" s="210">
        <f t="shared" si="12"/>
        <v>2</v>
      </c>
      <c r="G190" s="63">
        <v>185</v>
      </c>
      <c r="H190" s="63">
        <v>2</v>
      </c>
      <c r="I190" s="63" t="s">
        <v>983</v>
      </c>
      <c r="L190" s="260">
        <f t="shared" si="15"/>
        <v>295</v>
      </c>
      <c r="T190" s="64" t="s">
        <v>4451</v>
      </c>
      <c r="V190" s="64" t="s">
        <v>769</v>
      </c>
    </row>
    <row r="191" spans="1:22" hidden="1">
      <c r="A191" s="120" t="s">
        <v>1316</v>
      </c>
      <c r="B191" s="62" t="s">
        <v>1330</v>
      </c>
      <c r="C191" s="122">
        <v>3</v>
      </c>
      <c r="D191" s="208">
        <v>9</v>
      </c>
      <c r="E191" s="210">
        <f t="shared" si="11"/>
        <v>64</v>
      </c>
      <c r="F191" s="210">
        <f t="shared" si="12"/>
        <v>1</v>
      </c>
      <c r="G191" s="63">
        <v>193</v>
      </c>
      <c r="H191" s="63">
        <v>3</v>
      </c>
      <c r="I191" s="63" t="s">
        <v>2445</v>
      </c>
      <c r="L191" s="260">
        <f t="shared" si="15"/>
        <v>305</v>
      </c>
      <c r="T191" s="64" t="s">
        <v>4451</v>
      </c>
      <c r="V191" s="64" t="s">
        <v>852</v>
      </c>
    </row>
    <row r="192" spans="1:22" hidden="1">
      <c r="A192" s="120" t="s">
        <v>1316</v>
      </c>
      <c r="B192" s="62" t="s">
        <v>1320</v>
      </c>
      <c r="C192" s="122">
        <v>4</v>
      </c>
      <c r="D192" s="208">
        <v>121</v>
      </c>
      <c r="E192" s="210">
        <f t="shared" si="11"/>
        <v>45</v>
      </c>
      <c r="F192" s="210">
        <f t="shared" si="12"/>
        <v>0</v>
      </c>
      <c r="G192" s="63">
        <v>135</v>
      </c>
      <c r="H192" s="63">
        <v>4</v>
      </c>
      <c r="I192" s="63" t="s">
        <v>980</v>
      </c>
      <c r="L192" s="260">
        <f t="shared" si="15"/>
        <v>215</v>
      </c>
      <c r="T192" s="64" t="s">
        <v>4451</v>
      </c>
      <c r="V192" s="64" t="s">
        <v>855</v>
      </c>
    </row>
    <row r="193" spans="1:22" hidden="1">
      <c r="A193" s="120" t="s">
        <v>1316</v>
      </c>
      <c r="B193" s="62" t="s">
        <v>1322</v>
      </c>
      <c r="C193" s="122">
        <v>5</v>
      </c>
      <c r="D193" s="208">
        <v>122</v>
      </c>
      <c r="E193" s="210">
        <f t="shared" si="11"/>
        <v>47</v>
      </c>
      <c r="F193" s="210">
        <f t="shared" si="12"/>
        <v>2</v>
      </c>
      <c r="G193" s="63">
        <v>143</v>
      </c>
      <c r="H193" s="63">
        <v>5</v>
      </c>
      <c r="I193" s="63" t="s">
        <v>770</v>
      </c>
      <c r="L193" s="260">
        <f t="shared" si="15"/>
        <v>225</v>
      </c>
      <c r="T193" s="64" t="s">
        <v>4451</v>
      </c>
      <c r="V193" s="64" t="s">
        <v>857</v>
      </c>
    </row>
    <row r="194" spans="1:22" hidden="1">
      <c r="A194" s="120" t="s">
        <v>1316</v>
      </c>
      <c r="B194" s="62" t="s">
        <v>1324</v>
      </c>
      <c r="C194" s="122">
        <v>6</v>
      </c>
      <c r="D194" s="208">
        <v>123</v>
      </c>
      <c r="E194" s="210">
        <f t="shared" ref="E194:E230" si="16">FLOOR((G194/3),1)</f>
        <v>50</v>
      </c>
      <c r="F194" s="210">
        <f t="shared" ref="F194:F230" si="17">MOD(G194,3)</f>
        <v>1</v>
      </c>
      <c r="G194" s="63">
        <v>151</v>
      </c>
      <c r="H194" s="63">
        <v>6</v>
      </c>
      <c r="I194" s="63" t="s">
        <v>1871</v>
      </c>
      <c r="L194" s="260">
        <f t="shared" si="15"/>
        <v>235</v>
      </c>
      <c r="T194" s="64" t="s">
        <v>4451</v>
      </c>
      <c r="V194" s="64" t="s">
        <v>858</v>
      </c>
    </row>
    <row r="195" spans="1:22">
      <c r="A195" s="120" t="s">
        <v>1333</v>
      </c>
      <c r="B195" s="62" t="s">
        <v>1334</v>
      </c>
      <c r="C195" s="122">
        <v>13</v>
      </c>
      <c r="D195" s="208">
        <v>51</v>
      </c>
      <c r="E195" s="210">
        <f t="shared" si="16"/>
        <v>45</v>
      </c>
      <c r="F195" s="210">
        <f t="shared" si="17"/>
        <v>0</v>
      </c>
      <c r="G195" s="63">
        <v>135</v>
      </c>
      <c r="H195" s="63">
        <v>13</v>
      </c>
      <c r="I195" s="62" t="s">
        <v>980</v>
      </c>
      <c r="L195" s="260">
        <f>800-(FLOOR(G195/6.3,1)*10+5)</f>
        <v>585</v>
      </c>
      <c r="P195" s="62" t="s">
        <v>811</v>
      </c>
      <c r="T195" s="64" t="s">
        <v>4451</v>
      </c>
      <c r="V195" s="64" t="s">
        <v>862</v>
      </c>
    </row>
    <row r="196" spans="1:22">
      <c r="A196" s="120" t="s">
        <v>1333</v>
      </c>
      <c r="B196" s="62" t="s">
        <v>1336</v>
      </c>
      <c r="C196" s="122">
        <v>14</v>
      </c>
      <c r="D196" s="208">
        <v>52</v>
      </c>
      <c r="E196" s="210">
        <f t="shared" si="16"/>
        <v>47</v>
      </c>
      <c r="F196" s="210">
        <f t="shared" si="17"/>
        <v>2</v>
      </c>
      <c r="G196" s="63">
        <v>143</v>
      </c>
      <c r="H196" s="63">
        <v>14</v>
      </c>
      <c r="I196" s="62" t="s">
        <v>1424</v>
      </c>
      <c r="L196" s="260">
        <f>800-(FLOOR(G196/6.3,1)*10+5)</f>
        <v>575</v>
      </c>
      <c r="P196" s="62" t="s">
        <v>811</v>
      </c>
      <c r="T196" s="64" t="s">
        <v>4451</v>
      </c>
      <c r="V196" s="64" t="s">
        <v>785</v>
      </c>
    </row>
    <row r="197" spans="1:22">
      <c r="A197" s="120" t="s">
        <v>1333</v>
      </c>
      <c r="B197" s="62" t="s">
        <v>1338</v>
      </c>
      <c r="C197" s="122">
        <v>15</v>
      </c>
      <c r="D197" s="208">
        <v>53</v>
      </c>
      <c r="E197" s="210">
        <f t="shared" si="16"/>
        <v>50</v>
      </c>
      <c r="F197" s="210">
        <f t="shared" si="17"/>
        <v>1</v>
      </c>
      <c r="G197" s="63">
        <v>151</v>
      </c>
      <c r="H197" s="63">
        <v>15</v>
      </c>
      <c r="I197" s="62" t="s">
        <v>968</v>
      </c>
      <c r="L197" s="260">
        <f>800-(FLOOR(G197/6.3,1)*10+5)</f>
        <v>565</v>
      </c>
      <c r="P197" s="62" t="s">
        <v>811</v>
      </c>
      <c r="T197" s="64" t="s">
        <v>4451</v>
      </c>
      <c r="V197" s="64" t="s">
        <v>865</v>
      </c>
    </row>
    <row r="198" spans="1:22" hidden="1">
      <c r="A198" s="120" t="s">
        <v>1340</v>
      </c>
      <c r="B198" s="62" t="s">
        <v>1349</v>
      </c>
      <c r="C198" s="122">
        <v>1</v>
      </c>
      <c r="D198" s="208">
        <v>1</v>
      </c>
      <c r="E198" s="210">
        <f t="shared" si="16"/>
        <v>75</v>
      </c>
      <c r="F198" s="210">
        <f t="shared" si="17"/>
        <v>0</v>
      </c>
      <c r="G198" s="63">
        <v>225</v>
      </c>
      <c r="H198" s="63">
        <v>1</v>
      </c>
      <c r="I198" s="63" t="s">
        <v>1424</v>
      </c>
      <c r="L198" s="260">
        <f>FLOOR(G198/6.3,1)*10+5</f>
        <v>355</v>
      </c>
      <c r="V198" s="64" t="s">
        <v>848</v>
      </c>
    </row>
    <row r="199" spans="1:22" hidden="1">
      <c r="A199" s="120" t="s">
        <v>1340</v>
      </c>
      <c r="B199" s="62" t="s">
        <v>1350</v>
      </c>
      <c r="C199" s="122">
        <v>2</v>
      </c>
      <c r="D199" s="208">
        <v>2</v>
      </c>
      <c r="E199" s="210">
        <f t="shared" si="16"/>
        <v>77</v>
      </c>
      <c r="F199" s="210">
        <f t="shared" si="17"/>
        <v>2</v>
      </c>
      <c r="G199" s="63">
        <v>233</v>
      </c>
      <c r="H199" s="63">
        <v>2</v>
      </c>
      <c r="I199" s="63" t="s">
        <v>983</v>
      </c>
      <c r="L199" s="260">
        <f>FLOOR(G199/6.3,1)*10+5</f>
        <v>365</v>
      </c>
      <c r="V199" s="64" t="s">
        <v>769</v>
      </c>
    </row>
    <row r="200" spans="1:22" hidden="1">
      <c r="A200" s="120" t="s">
        <v>1340</v>
      </c>
      <c r="B200" s="62" t="s">
        <v>1351</v>
      </c>
      <c r="C200" s="122">
        <v>3</v>
      </c>
      <c r="D200" s="208">
        <v>3</v>
      </c>
      <c r="E200" s="210">
        <f t="shared" si="16"/>
        <v>80</v>
      </c>
      <c r="F200" s="210">
        <f t="shared" si="17"/>
        <v>1</v>
      </c>
      <c r="G200" s="63">
        <v>241</v>
      </c>
      <c r="H200" s="63">
        <v>3</v>
      </c>
      <c r="I200" s="63" t="s">
        <v>2445</v>
      </c>
      <c r="L200" s="260">
        <f>FLOOR(G200/6.3,1)*10+5</f>
        <v>385</v>
      </c>
      <c r="V200" s="64" t="s">
        <v>852</v>
      </c>
    </row>
    <row r="201" spans="1:22" hidden="1">
      <c r="A201" s="120" t="s">
        <v>1340</v>
      </c>
      <c r="B201" s="62" t="s">
        <v>1352</v>
      </c>
      <c r="C201" s="122">
        <v>7</v>
      </c>
      <c r="D201" s="208">
        <v>71</v>
      </c>
      <c r="E201" s="210">
        <f t="shared" si="16"/>
        <v>75</v>
      </c>
      <c r="F201" s="210">
        <f t="shared" si="17"/>
        <v>0</v>
      </c>
      <c r="G201" s="63">
        <v>225</v>
      </c>
      <c r="H201" s="63">
        <v>7</v>
      </c>
      <c r="I201" s="63" t="s">
        <v>968</v>
      </c>
      <c r="L201" s="260">
        <f>800-(FLOOR(G201/6.3,1)*10+5)</f>
        <v>445</v>
      </c>
      <c r="V201" s="64" t="s">
        <v>974</v>
      </c>
    </row>
    <row r="202" spans="1:22" hidden="1">
      <c r="A202" s="120" t="s">
        <v>1340</v>
      </c>
      <c r="B202" s="62" t="s">
        <v>1353</v>
      </c>
      <c r="C202" s="122">
        <v>8</v>
      </c>
      <c r="D202" s="208">
        <v>72</v>
      </c>
      <c r="E202" s="210">
        <f t="shared" si="16"/>
        <v>77</v>
      </c>
      <c r="F202" s="210">
        <f t="shared" si="17"/>
        <v>2</v>
      </c>
      <c r="G202" s="63">
        <v>233</v>
      </c>
      <c r="H202" s="63">
        <v>8</v>
      </c>
      <c r="I202" s="63" t="s">
        <v>778</v>
      </c>
      <c r="L202" s="260">
        <f>800-(FLOOR(G202/6.3,1)*10+5)</f>
        <v>435</v>
      </c>
      <c r="V202" s="64" t="s">
        <v>777</v>
      </c>
    </row>
    <row r="203" spans="1:22" hidden="1">
      <c r="A203" s="120" t="s">
        <v>1340</v>
      </c>
      <c r="B203" s="62" t="s">
        <v>1354</v>
      </c>
      <c r="C203" s="122">
        <v>9</v>
      </c>
      <c r="D203" s="208">
        <v>73</v>
      </c>
      <c r="E203" s="210">
        <f t="shared" si="16"/>
        <v>80</v>
      </c>
      <c r="F203" s="210">
        <f t="shared" si="17"/>
        <v>1</v>
      </c>
      <c r="G203" s="63">
        <v>241</v>
      </c>
      <c r="H203" s="63">
        <v>9</v>
      </c>
      <c r="I203" s="63" t="s">
        <v>763</v>
      </c>
      <c r="L203" s="260">
        <f>800-(FLOOR(G203/6.3,1)*10+5)</f>
        <v>415</v>
      </c>
      <c r="V203" s="64" t="s">
        <v>977</v>
      </c>
    </row>
    <row r="204" spans="1:22" hidden="1">
      <c r="A204" s="120" t="s">
        <v>1340</v>
      </c>
      <c r="B204" s="62" t="s">
        <v>1343</v>
      </c>
      <c r="C204" s="122">
        <v>4</v>
      </c>
      <c r="D204" s="208">
        <v>7</v>
      </c>
      <c r="E204" s="210">
        <f t="shared" si="16"/>
        <v>47</v>
      </c>
      <c r="F204" s="210">
        <f t="shared" si="17"/>
        <v>0</v>
      </c>
      <c r="G204" s="63">
        <v>141</v>
      </c>
      <c r="H204" s="63">
        <v>4</v>
      </c>
      <c r="I204" s="63" t="s">
        <v>980</v>
      </c>
      <c r="L204" s="260">
        <f>FLOOR(G204/6.3,1)*10+5</f>
        <v>225</v>
      </c>
      <c r="V204" s="64" t="s">
        <v>855</v>
      </c>
    </row>
    <row r="205" spans="1:22" hidden="1">
      <c r="A205" s="120" t="s">
        <v>1340</v>
      </c>
      <c r="B205" s="62" t="s">
        <v>1345</v>
      </c>
      <c r="C205" s="122">
        <v>5</v>
      </c>
      <c r="D205" s="208">
        <v>8</v>
      </c>
      <c r="E205" s="210">
        <f t="shared" si="16"/>
        <v>49</v>
      </c>
      <c r="F205" s="210">
        <f t="shared" si="17"/>
        <v>2</v>
      </c>
      <c r="G205" s="63">
        <v>149</v>
      </c>
      <c r="H205" s="63">
        <v>5</v>
      </c>
      <c r="I205" s="63" t="s">
        <v>770</v>
      </c>
      <c r="L205" s="260">
        <f>FLOOR(G205/6.3,1)*10+5</f>
        <v>235</v>
      </c>
      <c r="V205" s="64" t="s">
        <v>857</v>
      </c>
    </row>
    <row r="206" spans="1:22" hidden="1">
      <c r="A206" s="120" t="s">
        <v>1340</v>
      </c>
      <c r="B206" s="62" t="s">
        <v>1347</v>
      </c>
      <c r="C206" s="122">
        <v>6</v>
      </c>
      <c r="D206" s="208">
        <v>9</v>
      </c>
      <c r="E206" s="210">
        <f t="shared" si="16"/>
        <v>52</v>
      </c>
      <c r="F206" s="210">
        <f t="shared" si="17"/>
        <v>1</v>
      </c>
      <c r="G206" s="63">
        <v>157</v>
      </c>
      <c r="H206" s="63">
        <v>6</v>
      </c>
      <c r="I206" s="63" t="s">
        <v>1871</v>
      </c>
      <c r="L206" s="260">
        <f>FLOOR(G206/6.3,1)*10+5</f>
        <v>245</v>
      </c>
      <c r="V206" s="64" t="s">
        <v>858</v>
      </c>
    </row>
    <row r="207" spans="1:22">
      <c r="A207" s="120" t="s">
        <v>1355</v>
      </c>
      <c r="B207" s="62" t="s">
        <v>1356</v>
      </c>
      <c r="C207" s="122">
        <v>13</v>
      </c>
      <c r="D207" s="208">
        <v>51</v>
      </c>
      <c r="E207" s="210">
        <f t="shared" si="16"/>
        <v>47</v>
      </c>
      <c r="F207" s="210">
        <f t="shared" si="17"/>
        <v>0</v>
      </c>
      <c r="G207" s="63">
        <v>141</v>
      </c>
      <c r="H207" s="63">
        <v>13</v>
      </c>
      <c r="I207" s="63" t="s">
        <v>980</v>
      </c>
      <c r="L207" s="260">
        <f>800-(FLOOR(G207/6.3,1)*10+5)</f>
        <v>575</v>
      </c>
      <c r="P207" s="62" t="s">
        <v>811</v>
      </c>
      <c r="V207" s="64" t="s">
        <v>862</v>
      </c>
    </row>
    <row r="208" spans="1:22">
      <c r="A208" s="120" t="s">
        <v>1355</v>
      </c>
      <c r="B208" s="62" t="s">
        <v>1358</v>
      </c>
      <c r="C208" s="122">
        <v>14</v>
      </c>
      <c r="D208" s="208">
        <v>52</v>
      </c>
      <c r="E208" s="210">
        <f t="shared" si="16"/>
        <v>49</v>
      </c>
      <c r="F208" s="210">
        <f t="shared" si="17"/>
        <v>2</v>
      </c>
      <c r="G208" s="63">
        <v>149</v>
      </c>
      <c r="H208" s="63">
        <v>14</v>
      </c>
      <c r="I208" s="62" t="s">
        <v>1424</v>
      </c>
      <c r="L208" s="260">
        <f>800-(FLOOR(G208/6.3,1)*10+5)</f>
        <v>565</v>
      </c>
      <c r="P208" s="62" t="s">
        <v>811</v>
      </c>
      <c r="V208" s="64" t="s">
        <v>785</v>
      </c>
    </row>
    <row r="209" spans="1:22">
      <c r="A209" s="120" t="s">
        <v>1355</v>
      </c>
      <c r="B209" s="62" t="s">
        <v>1360</v>
      </c>
      <c r="C209" s="122">
        <v>15</v>
      </c>
      <c r="D209" s="208">
        <v>53</v>
      </c>
      <c r="E209" s="210">
        <f t="shared" si="16"/>
        <v>52</v>
      </c>
      <c r="F209" s="210">
        <f t="shared" si="17"/>
        <v>1</v>
      </c>
      <c r="G209" s="63">
        <v>157</v>
      </c>
      <c r="H209" s="63">
        <v>15</v>
      </c>
      <c r="I209" s="62" t="s">
        <v>968</v>
      </c>
      <c r="L209" s="260">
        <f>800-(FLOOR(G209/6.3,1)*10+5)</f>
        <v>555</v>
      </c>
      <c r="P209" s="62" t="s">
        <v>811</v>
      </c>
      <c r="V209" s="64" t="s">
        <v>865</v>
      </c>
    </row>
    <row r="210" spans="1:22" hidden="1">
      <c r="A210" s="120" t="s">
        <v>1363</v>
      </c>
      <c r="B210" s="62" t="s">
        <v>1367</v>
      </c>
      <c r="C210" s="122">
        <v>1</v>
      </c>
      <c r="D210" s="208">
        <v>1</v>
      </c>
      <c r="E210" s="210">
        <f t="shared" si="16"/>
        <v>40</v>
      </c>
      <c r="F210" s="210">
        <f t="shared" si="17"/>
        <v>0</v>
      </c>
      <c r="G210" s="63">
        <v>120</v>
      </c>
      <c r="H210" s="286" t="s">
        <v>4267</v>
      </c>
      <c r="I210" s="63" t="s">
        <v>1424</v>
      </c>
      <c r="L210" s="260">
        <f>FLOOR(G210/6.3,1)*10+5</f>
        <v>195</v>
      </c>
      <c r="V210" s="64" t="s">
        <v>848</v>
      </c>
    </row>
    <row r="211" spans="1:22" hidden="1">
      <c r="A211" s="120" t="s">
        <v>1363</v>
      </c>
      <c r="B211" s="62" t="s">
        <v>1370</v>
      </c>
      <c r="C211" s="122">
        <v>2</v>
      </c>
      <c r="D211" s="208">
        <v>2</v>
      </c>
      <c r="E211" s="210">
        <f t="shared" si="16"/>
        <v>42</v>
      </c>
      <c r="F211" s="210">
        <f t="shared" si="17"/>
        <v>2</v>
      </c>
      <c r="G211" s="63">
        <v>128</v>
      </c>
      <c r="H211" s="286" t="s">
        <v>4268</v>
      </c>
      <c r="I211" s="63" t="s">
        <v>983</v>
      </c>
      <c r="L211" s="260">
        <f>FLOOR(G211/6.3,1)*10+5</f>
        <v>205</v>
      </c>
      <c r="V211" s="64" t="s">
        <v>769</v>
      </c>
    </row>
    <row r="212" spans="1:22" hidden="1">
      <c r="A212" s="120" t="s">
        <v>1363</v>
      </c>
      <c r="B212" s="62" t="s">
        <v>1371</v>
      </c>
      <c r="C212" s="122">
        <v>3</v>
      </c>
      <c r="D212" s="208">
        <v>3</v>
      </c>
      <c r="E212" s="210">
        <f t="shared" si="16"/>
        <v>45</v>
      </c>
      <c r="F212" s="210">
        <f t="shared" si="17"/>
        <v>1</v>
      </c>
      <c r="G212" s="63">
        <v>136</v>
      </c>
      <c r="H212" s="286" t="s">
        <v>4269</v>
      </c>
      <c r="I212" s="63" t="s">
        <v>2445</v>
      </c>
      <c r="L212" s="260">
        <f>FLOOR(G212/6.3,1)*10+5</f>
        <v>215</v>
      </c>
      <c r="V212" s="64" t="s">
        <v>852</v>
      </c>
    </row>
    <row r="213" spans="1:22">
      <c r="A213" s="120" t="s">
        <v>1372</v>
      </c>
      <c r="B213" s="62" t="s">
        <v>1373</v>
      </c>
      <c r="C213" s="122">
        <v>13</v>
      </c>
      <c r="D213" s="208">
        <v>51</v>
      </c>
      <c r="E213" s="210">
        <f t="shared" si="16"/>
        <v>95</v>
      </c>
      <c r="F213" s="210">
        <f t="shared" si="17"/>
        <v>0</v>
      </c>
      <c r="G213" s="63">
        <v>285</v>
      </c>
      <c r="H213" s="63">
        <v>13</v>
      </c>
      <c r="I213" s="62" t="s">
        <v>980</v>
      </c>
      <c r="L213" s="260">
        <f>800-(FLOOR(G213/6.3,1)*10+5)</f>
        <v>345</v>
      </c>
      <c r="P213" s="63" t="s">
        <v>786</v>
      </c>
      <c r="V213" s="64" t="s">
        <v>862</v>
      </c>
    </row>
    <row r="214" spans="1:22">
      <c r="A214" s="120" t="s">
        <v>1372</v>
      </c>
      <c r="B214" s="62" t="s">
        <v>1374</v>
      </c>
      <c r="C214" s="122">
        <v>14</v>
      </c>
      <c r="D214" s="208">
        <v>52</v>
      </c>
      <c r="E214" s="210">
        <f t="shared" si="16"/>
        <v>97</v>
      </c>
      <c r="F214" s="210">
        <f t="shared" si="17"/>
        <v>2</v>
      </c>
      <c r="G214" s="63">
        <v>293</v>
      </c>
      <c r="H214" s="63">
        <v>14</v>
      </c>
      <c r="I214" s="62" t="s">
        <v>1424</v>
      </c>
      <c r="L214" s="260">
        <f>800-(FLOOR(G214/6.3,1)*10+5)</f>
        <v>335</v>
      </c>
      <c r="P214" s="63" t="s">
        <v>786</v>
      </c>
      <c r="V214" s="64" t="s">
        <v>785</v>
      </c>
    </row>
    <row r="215" spans="1:22">
      <c r="A215" s="120" t="s">
        <v>1372</v>
      </c>
      <c r="B215" s="62" t="s">
        <v>1375</v>
      </c>
      <c r="C215" s="122">
        <v>15</v>
      </c>
      <c r="D215" s="208">
        <v>53</v>
      </c>
      <c r="E215" s="210">
        <f t="shared" si="16"/>
        <v>100</v>
      </c>
      <c r="F215" s="210">
        <f t="shared" si="17"/>
        <v>1</v>
      </c>
      <c r="G215" s="63">
        <v>301</v>
      </c>
      <c r="H215" s="63">
        <v>15</v>
      </c>
      <c r="I215" s="62" t="s">
        <v>968</v>
      </c>
      <c r="L215" s="260">
        <f>800-(FLOOR(G215/6.3,1)*10+5)</f>
        <v>325</v>
      </c>
      <c r="P215" s="63" t="s">
        <v>786</v>
      </c>
      <c r="V215" s="64" t="s">
        <v>865</v>
      </c>
    </row>
    <row r="216" spans="1:22" hidden="1">
      <c r="A216" s="120" t="s">
        <v>1377</v>
      </c>
      <c r="B216" s="62" t="s">
        <v>1381</v>
      </c>
      <c r="C216" s="122">
        <v>1</v>
      </c>
      <c r="D216" s="208">
        <v>1</v>
      </c>
      <c r="E216" s="210">
        <f t="shared" si="16"/>
        <v>94</v>
      </c>
      <c r="F216" s="210">
        <f t="shared" si="17"/>
        <v>0</v>
      </c>
      <c r="G216" s="63">
        <v>282</v>
      </c>
      <c r="H216" s="286" t="s">
        <v>4267</v>
      </c>
      <c r="I216" s="63" t="s">
        <v>1424</v>
      </c>
      <c r="L216" s="260">
        <f t="shared" ref="L216:L221" si="18">FLOOR(G216/6.3,1)*10+5</f>
        <v>445</v>
      </c>
      <c r="V216" s="64" t="s">
        <v>848</v>
      </c>
    </row>
    <row r="217" spans="1:22" hidden="1">
      <c r="A217" s="120" t="s">
        <v>1377</v>
      </c>
      <c r="B217" s="62" t="s">
        <v>1383</v>
      </c>
      <c r="C217" s="122">
        <v>2</v>
      </c>
      <c r="D217" s="208">
        <v>2</v>
      </c>
      <c r="E217" s="210">
        <f t="shared" si="16"/>
        <v>96</v>
      </c>
      <c r="F217" s="210">
        <f t="shared" si="17"/>
        <v>2</v>
      </c>
      <c r="G217" s="63">
        <v>290</v>
      </c>
      <c r="H217" s="286" t="s">
        <v>4268</v>
      </c>
      <c r="I217" s="63" t="s">
        <v>983</v>
      </c>
      <c r="L217" s="260">
        <f t="shared" si="18"/>
        <v>465</v>
      </c>
      <c r="V217" s="64" t="s">
        <v>769</v>
      </c>
    </row>
    <row r="218" spans="1:22" hidden="1">
      <c r="A218" s="120" t="s">
        <v>1377</v>
      </c>
      <c r="B218" s="62" t="s">
        <v>1385</v>
      </c>
      <c r="C218" s="122">
        <v>3</v>
      </c>
      <c r="D218" s="208">
        <v>3</v>
      </c>
      <c r="E218" s="210">
        <f t="shared" si="16"/>
        <v>99</v>
      </c>
      <c r="F218" s="210">
        <f t="shared" si="17"/>
        <v>1</v>
      </c>
      <c r="G218" s="63">
        <v>298</v>
      </c>
      <c r="H218" s="286" t="s">
        <v>4269</v>
      </c>
      <c r="I218" s="63" t="s">
        <v>2445</v>
      </c>
      <c r="L218" s="260">
        <f t="shared" si="18"/>
        <v>475</v>
      </c>
      <c r="V218" s="64" t="s">
        <v>852</v>
      </c>
    </row>
    <row r="219" spans="1:22" hidden="1">
      <c r="A219" s="120" t="s">
        <v>1377</v>
      </c>
      <c r="B219" s="62" t="s">
        <v>1387</v>
      </c>
      <c r="C219" s="122">
        <v>10</v>
      </c>
      <c r="D219" s="208">
        <v>21</v>
      </c>
      <c r="E219" s="210">
        <f t="shared" si="16"/>
        <v>94</v>
      </c>
      <c r="F219" s="210">
        <f t="shared" si="17"/>
        <v>0</v>
      </c>
      <c r="G219" s="63">
        <v>282</v>
      </c>
      <c r="H219" s="63">
        <v>10</v>
      </c>
      <c r="I219" s="62" t="s">
        <v>981</v>
      </c>
      <c r="L219" s="260">
        <f t="shared" si="18"/>
        <v>445</v>
      </c>
      <c r="V219" s="64" t="s">
        <v>801</v>
      </c>
    </row>
    <row r="220" spans="1:22" hidden="1">
      <c r="A220" s="120" t="s">
        <v>1377</v>
      </c>
      <c r="B220" s="62" t="s">
        <v>1390</v>
      </c>
      <c r="C220" s="122">
        <v>11</v>
      </c>
      <c r="D220" s="208">
        <v>22</v>
      </c>
      <c r="E220" s="210">
        <f t="shared" si="16"/>
        <v>96</v>
      </c>
      <c r="F220" s="210">
        <f t="shared" si="17"/>
        <v>2</v>
      </c>
      <c r="G220" s="63">
        <v>290</v>
      </c>
      <c r="H220" s="63">
        <v>11</v>
      </c>
      <c r="I220" s="62" t="s">
        <v>971</v>
      </c>
      <c r="L220" s="260">
        <f t="shared" si="18"/>
        <v>465</v>
      </c>
      <c r="V220" s="64" t="s">
        <v>803</v>
      </c>
    </row>
    <row r="221" spans="1:22" hidden="1">
      <c r="A221" s="120" t="s">
        <v>1377</v>
      </c>
      <c r="B221" s="62" t="s">
        <v>1391</v>
      </c>
      <c r="C221" s="122">
        <v>12</v>
      </c>
      <c r="D221" s="208">
        <v>23</v>
      </c>
      <c r="E221" s="210">
        <f t="shared" si="16"/>
        <v>99</v>
      </c>
      <c r="F221" s="210">
        <f t="shared" si="17"/>
        <v>1</v>
      </c>
      <c r="G221" s="63">
        <v>298</v>
      </c>
      <c r="H221" s="63">
        <v>12</v>
      </c>
      <c r="I221" s="62" t="s">
        <v>4328</v>
      </c>
      <c r="L221" s="260">
        <f t="shared" si="18"/>
        <v>475</v>
      </c>
      <c r="V221" s="64" t="s">
        <v>805</v>
      </c>
    </row>
    <row r="222" spans="1:22">
      <c r="A222" s="120" t="s">
        <v>1392</v>
      </c>
      <c r="B222" s="62" t="s">
        <v>1393</v>
      </c>
      <c r="C222" s="122">
        <v>13</v>
      </c>
      <c r="D222" s="208">
        <v>51</v>
      </c>
      <c r="E222" s="210">
        <f t="shared" si="16"/>
        <v>125</v>
      </c>
      <c r="F222" s="210">
        <f t="shared" si="17"/>
        <v>0</v>
      </c>
      <c r="G222" s="63">
        <v>375</v>
      </c>
      <c r="H222" s="63">
        <v>13</v>
      </c>
      <c r="I222" s="62" t="s">
        <v>980</v>
      </c>
      <c r="L222" s="260">
        <f>800-(FLOOR(G222/6.3,1)*10+5)</f>
        <v>205</v>
      </c>
      <c r="P222" s="62" t="s">
        <v>811</v>
      </c>
      <c r="V222" s="64" t="s">
        <v>862</v>
      </c>
    </row>
    <row r="223" spans="1:22">
      <c r="A223" s="120" t="s">
        <v>1392</v>
      </c>
      <c r="B223" s="62" t="s">
        <v>1394</v>
      </c>
      <c r="C223" s="122">
        <v>14</v>
      </c>
      <c r="D223" s="208">
        <v>52</v>
      </c>
      <c r="E223" s="210">
        <f t="shared" si="16"/>
        <v>127</v>
      </c>
      <c r="F223" s="210">
        <f t="shared" si="17"/>
        <v>2</v>
      </c>
      <c r="G223" s="63">
        <v>383</v>
      </c>
      <c r="H223" s="63">
        <v>14</v>
      </c>
      <c r="I223" s="62" t="s">
        <v>1424</v>
      </c>
      <c r="L223" s="260">
        <f>800-(FLOOR(G223/6.3,1)*10+5)</f>
        <v>195</v>
      </c>
      <c r="P223" s="62" t="s">
        <v>811</v>
      </c>
      <c r="V223" s="64" t="s">
        <v>785</v>
      </c>
    </row>
    <row r="224" spans="1:22">
      <c r="A224" s="120" t="s">
        <v>1392</v>
      </c>
      <c r="B224" s="62" t="s">
        <v>1395</v>
      </c>
      <c r="C224" s="122">
        <v>15</v>
      </c>
      <c r="D224" s="208">
        <v>53</v>
      </c>
      <c r="E224" s="210">
        <f t="shared" si="16"/>
        <v>130</v>
      </c>
      <c r="F224" s="210">
        <f t="shared" si="17"/>
        <v>1</v>
      </c>
      <c r="G224" s="63">
        <v>391</v>
      </c>
      <c r="H224" s="63">
        <v>15</v>
      </c>
      <c r="I224" s="62" t="s">
        <v>968</v>
      </c>
      <c r="L224" s="260">
        <f>800-(FLOOR(G224/6.3,1)*10+5)</f>
        <v>175</v>
      </c>
      <c r="P224" s="62" t="s">
        <v>811</v>
      </c>
      <c r="V224" s="64" t="s">
        <v>865</v>
      </c>
    </row>
    <row r="225" spans="1:22" hidden="1">
      <c r="A225" s="120" t="s">
        <v>1363</v>
      </c>
      <c r="B225" s="62" t="s">
        <v>1367</v>
      </c>
      <c r="C225" s="122">
        <v>1</v>
      </c>
      <c r="D225" s="208">
        <v>1</v>
      </c>
      <c r="E225" s="210">
        <f t="shared" si="16"/>
        <v>40</v>
      </c>
      <c r="F225" s="210">
        <f t="shared" si="17"/>
        <v>0</v>
      </c>
      <c r="G225" s="63">
        <v>120</v>
      </c>
      <c r="H225" s="286" t="s">
        <v>4270</v>
      </c>
      <c r="I225" s="62" t="s">
        <v>4273</v>
      </c>
      <c r="L225" s="260">
        <f t="shared" ref="L225:L227" si="19">800-(FLOOR(G225/6.3,1)*10+5)</f>
        <v>605</v>
      </c>
      <c r="V225" s="64" t="s">
        <v>848</v>
      </c>
    </row>
    <row r="226" spans="1:22" hidden="1">
      <c r="A226" s="120" t="s">
        <v>1363</v>
      </c>
      <c r="B226" s="62" t="s">
        <v>1370</v>
      </c>
      <c r="C226" s="122">
        <v>2</v>
      </c>
      <c r="D226" s="208">
        <v>2</v>
      </c>
      <c r="E226" s="210">
        <f t="shared" si="16"/>
        <v>42</v>
      </c>
      <c r="F226" s="210">
        <f t="shared" si="17"/>
        <v>2</v>
      </c>
      <c r="G226" s="63">
        <v>128</v>
      </c>
      <c r="H226" s="286" t="s">
        <v>4271</v>
      </c>
      <c r="I226" s="62" t="s">
        <v>4275</v>
      </c>
      <c r="L226" s="260">
        <f t="shared" si="19"/>
        <v>595</v>
      </c>
      <c r="V226" s="64" t="s">
        <v>769</v>
      </c>
    </row>
    <row r="227" spans="1:22" hidden="1">
      <c r="A227" s="120" t="s">
        <v>1363</v>
      </c>
      <c r="B227" s="62" t="s">
        <v>1371</v>
      </c>
      <c r="C227" s="122">
        <v>3</v>
      </c>
      <c r="D227" s="208">
        <v>3</v>
      </c>
      <c r="E227" s="210">
        <f t="shared" si="16"/>
        <v>45</v>
      </c>
      <c r="F227" s="210">
        <f t="shared" si="17"/>
        <v>1</v>
      </c>
      <c r="G227" s="63">
        <v>136</v>
      </c>
      <c r="H227" s="286" t="s">
        <v>4272</v>
      </c>
      <c r="I227" s="62" t="s">
        <v>4274</v>
      </c>
      <c r="L227" s="260">
        <f t="shared" si="19"/>
        <v>585</v>
      </c>
      <c r="V227" s="64" t="s">
        <v>852</v>
      </c>
    </row>
    <row r="228" spans="1:22" hidden="1">
      <c r="A228" s="120" t="s">
        <v>1377</v>
      </c>
      <c r="B228" s="62" t="s">
        <v>1381</v>
      </c>
      <c r="C228" s="122">
        <v>1</v>
      </c>
      <c r="D228" s="208">
        <v>1</v>
      </c>
      <c r="E228" s="210">
        <f t="shared" si="16"/>
        <v>94</v>
      </c>
      <c r="F228" s="210">
        <f t="shared" si="17"/>
        <v>0</v>
      </c>
      <c r="G228" s="63">
        <v>282</v>
      </c>
      <c r="H228" s="286" t="s">
        <v>4270</v>
      </c>
      <c r="I228" s="62" t="s">
        <v>4325</v>
      </c>
      <c r="L228" s="260">
        <f>FLOOR(G228/6.3,1)*10+5</f>
        <v>445</v>
      </c>
      <c r="V228" s="64" t="s">
        <v>848</v>
      </c>
    </row>
    <row r="229" spans="1:22" hidden="1">
      <c r="A229" s="120" t="s">
        <v>1377</v>
      </c>
      <c r="B229" s="62" t="s">
        <v>1383</v>
      </c>
      <c r="C229" s="122">
        <v>2</v>
      </c>
      <c r="D229" s="208">
        <v>2</v>
      </c>
      <c r="E229" s="210">
        <f t="shared" si="16"/>
        <v>96</v>
      </c>
      <c r="F229" s="210">
        <f t="shared" si="17"/>
        <v>2</v>
      </c>
      <c r="G229" s="63">
        <v>290</v>
      </c>
      <c r="H229" s="286" t="s">
        <v>4271</v>
      </c>
      <c r="I229" s="62" t="s">
        <v>4326</v>
      </c>
      <c r="L229" s="260">
        <f>FLOOR(G229/6.3,1)*10+5</f>
        <v>465</v>
      </c>
      <c r="V229" s="64" t="s">
        <v>769</v>
      </c>
    </row>
    <row r="230" spans="1:22" hidden="1">
      <c r="A230" s="120" t="s">
        <v>1377</v>
      </c>
      <c r="B230" s="62" t="s">
        <v>1385</v>
      </c>
      <c r="C230" s="122">
        <v>3</v>
      </c>
      <c r="D230" s="208">
        <v>3</v>
      </c>
      <c r="E230" s="210">
        <f t="shared" si="16"/>
        <v>99</v>
      </c>
      <c r="F230" s="210">
        <f t="shared" si="17"/>
        <v>1</v>
      </c>
      <c r="G230" s="63">
        <v>298</v>
      </c>
      <c r="H230" s="286" t="s">
        <v>4272</v>
      </c>
      <c r="I230" s="62" t="s">
        <v>4327</v>
      </c>
      <c r="L230" s="260">
        <f>FLOOR(G230/6.3,1)*10+5</f>
        <v>475</v>
      </c>
      <c r="V230" s="64" t="s">
        <v>852</v>
      </c>
    </row>
    <row r="231" spans="1:22" hidden="1">
      <c r="A231" s="120" t="s">
        <v>4452</v>
      </c>
      <c r="B231" s="62" t="s">
        <v>4118</v>
      </c>
      <c r="C231" s="288">
        <v>7</v>
      </c>
      <c r="D231" s="287">
        <v>71</v>
      </c>
      <c r="E231" s="210">
        <f>FLOOR((G231/3),1)</f>
        <v>59</v>
      </c>
      <c r="F231" s="210">
        <f>MOD(G231,3)</f>
        <v>0</v>
      </c>
      <c r="G231" s="287">
        <v>177</v>
      </c>
      <c r="H231" s="287">
        <v>7</v>
      </c>
      <c r="I231" s="63" t="s">
        <v>981</v>
      </c>
      <c r="L231" s="260">
        <f>800-(FLOOR(G231/6.3,1)*10+5)</f>
        <v>515</v>
      </c>
      <c r="V231" s="64" t="s">
        <v>974</v>
      </c>
    </row>
    <row r="232" spans="1:22" hidden="1">
      <c r="A232" s="120" t="s">
        <v>4452</v>
      </c>
      <c r="B232" s="62" t="s">
        <v>4122</v>
      </c>
      <c r="C232" s="288">
        <v>8</v>
      </c>
      <c r="D232" s="287">
        <v>72</v>
      </c>
      <c r="E232" s="210">
        <f>FLOOR((G232/3),1)</f>
        <v>61</v>
      </c>
      <c r="F232" s="210">
        <f>MOD(G232,3)</f>
        <v>2</v>
      </c>
      <c r="G232" s="287">
        <v>185</v>
      </c>
      <c r="H232" s="287">
        <v>8</v>
      </c>
      <c r="I232" s="63" t="s">
        <v>778</v>
      </c>
      <c r="L232" s="260">
        <f>800-(FLOOR(G232/6.3,1)*10+5)</f>
        <v>505</v>
      </c>
      <c r="V232" s="64" t="s">
        <v>777</v>
      </c>
    </row>
    <row r="233" spans="1:22" hidden="1">
      <c r="A233" s="120" t="s">
        <v>4452</v>
      </c>
      <c r="B233" s="62" t="s">
        <v>4126</v>
      </c>
      <c r="C233" s="288">
        <v>9</v>
      </c>
      <c r="D233" s="287">
        <v>73</v>
      </c>
      <c r="E233" s="210">
        <f>FLOOR((G233/3),1)</f>
        <v>64</v>
      </c>
      <c r="F233" s="210">
        <f>MOD(G233,3)</f>
        <v>1</v>
      </c>
      <c r="G233" s="287">
        <v>193</v>
      </c>
      <c r="H233" s="287">
        <v>9</v>
      </c>
      <c r="I233" s="63" t="s">
        <v>2445</v>
      </c>
      <c r="L233" s="260">
        <f>800-(FLOOR(G233/6.3,1)*10+5)</f>
        <v>495</v>
      </c>
      <c r="V233" s="64" t="s">
        <v>977</v>
      </c>
    </row>
  </sheetData>
  <autoFilter ref="A1:T233" xr:uid="{A6A12AD3-C283-485B-B8A0-F7B3836C2317}">
    <filterColumn colId="0">
      <filters>
        <filter val="M11Q09XMA"/>
        <filter val="M18G09XMA"/>
        <filter val="M44J09XMA"/>
        <filter val="M8L1G09XMA"/>
        <filter val="M93G09XMA"/>
        <filter val="MACG09XMA"/>
        <filter val="MC9G09XMA"/>
        <filter val="MD11G09XMA"/>
        <filter val="MD2G09XMA"/>
        <filter val="MD41G09XMA"/>
        <filter val="MD8G09XMA"/>
        <filter val="MKC1D09XMA"/>
        <filter val="ML10G09XMA"/>
        <filter val="ML11G09XMA"/>
        <filter val="ML41G09XMA"/>
        <filter val="ML51G09XMA"/>
        <filter val="MNCO09XMA"/>
        <filter val="MSQB09XMA"/>
        <filter val="MU5G09XMA"/>
        <filter val="MULG09XMA"/>
      </filters>
    </filterColumn>
  </autoFilter>
  <phoneticPr fontId="26" type="noConversion"/>
  <conditionalFormatting sqref="B1:B1048576">
    <cfRule type="duplicateValues" dxfId="25" priority="1"/>
  </conditionalFormatting>
  <pageMargins left="0.75" right="0.75" top="1" bottom="1" header="0.5" footer="0.5"/>
  <pageSetup orientation="portrait" r:id="rId1"/>
  <headerFooter alignWithMargins="0"/>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15056-F94C-4762-995F-E35C1E42CDD7}">
  <sheetPr codeName="Sheet11">
    <tabColor indexed="12"/>
  </sheetPr>
  <dimension ref="A1:P236"/>
  <sheetViews>
    <sheetView zoomScale="80" zoomScaleNormal="80" workbookViewId="0">
      <pane xSplit="1" ySplit="1" topLeftCell="B41" activePane="bottomRight" state="frozen"/>
      <selection pane="topRight" activeCell="B1" sqref="B1"/>
      <selection pane="bottomLeft" activeCell="A2" sqref="A2"/>
      <selection pane="bottomRight" activeCell="I231" sqref="I231"/>
    </sheetView>
  </sheetViews>
  <sheetFormatPr baseColWidth="10" defaultColWidth="8.83203125" defaultRowHeight="13"/>
  <cols>
    <col min="1" max="1" width="11.83203125" style="109" bestFit="1" customWidth="1"/>
    <col min="2" max="2" width="20.5" style="108" bestFit="1" customWidth="1"/>
    <col min="3" max="3" width="19.1640625" style="108" bestFit="1" customWidth="1"/>
    <col min="4" max="4" width="18.1640625" style="108" bestFit="1" customWidth="1"/>
    <col min="5" max="5" width="20" style="109" bestFit="1" customWidth="1"/>
    <col min="6" max="6" width="11.5" style="109" bestFit="1" customWidth="1"/>
    <col min="7" max="7" width="20.83203125" style="108" bestFit="1" customWidth="1"/>
    <col min="8" max="8" width="7.5" style="109" bestFit="1" customWidth="1"/>
    <col min="9" max="9" width="16.1640625" style="108" bestFit="1" customWidth="1"/>
    <col min="10" max="10" width="24.5" style="108" bestFit="1" customWidth="1"/>
    <col min="11" max="11" width="24.5" style="213" customWidth="1"/>
    <col min="12" max="12" width="19" style="109" customWidth="1"/>
    <col min="15" max="15" width="8.83203125" customWidth="1"/>
    <col min="16" max="16" width="9.1640625" style="67"/>
  </cols>
  <sheetData>
    <row r="1" spans="1:13">
      <c r="A1" s="83" t="s">
        <v>307</v>
      </c>
      <c r="B1" s="83" t="s">
        <v>301</v>
      </c>
      <c r="C1" s="83" t="s">
        <v>302</v>
      </c>
      <c r="D1" s="83" t="s">
        <v>312</v>
      </c>
      <c r="E1" s="83" t="s">
        <v>303</v>
      </c>
      <c r="F1" s="83" t="s">
        <v>304</v>
      </c>
      <c r="G1" s="83" t="s">
        <v>311</v>
      </c>
      <c r="H1" s="83" t="s">
        <v>313</v>
      </c>
      <c r="I1" s="83" t="s">
        <v>441</v>
      </c>
      <c r="J1" s="83" t="s">
        <v>314</v>
      </c>
      <c r="K1" s="212" t="s">
        <v>315</v>
      </c>
      <c r="L1" s="83" t="s">
        <v>317</v>
      </c>
      <c r="M1" s="96"/>
    </row>
    <row r="2" spans="1:13">
      <c r="A2" s="109" t="s">
        <v>790</v>
      </c>
      <c r="B2" s="108">
        <v>4</v>
      </c>
      <c r="C2" s="108">
        <v>1</v>
      </c>
      <c r="D2" s="108" t="s">
        <v>1426</v>
      </c>
      <c r="E2" s="109" t="s">
        <v>1487</v>
      </c>
      <c r="F2" s="109" t="s">
        <v>1487</v>
      </c>
      <c r="G2" s="108" t="s">
        <v>1428</v>
      </c>
      <c r="H2" s="109" t="s">
        <v>793</v>
      </c>
      <c r="I2" s="108">
        <v>50</v>
      </c>
      <c r="J2" s="108">
        <v>0</v>
      </c>
      <c r="K2" s="213" t="s">
        <v>1486</v>
      </c>
    </row>
    <row r="3" spans="1:13">
      <c r="A3" s="109" t="s">
        <v>790</v>
      </c>
      <c r="B3" s="108">
        <v>4</v>
      </c>
      <c r="C3" s="108">
        <v>2</v>
      </c>
      <c r="D3" s="108" t="s">
        <v>1426</v>
      </c>
      <c r="E3" s="109" t="s">
        <v>1487</v>
      </c>
      <c r="F3" s="109" t="s">
        <v>1487</v>
      </c>
      <c r="G3" s="108" t="s">
        <v>1429</v>
      </c>
      <c r="H3" s="109" t="s">
        <v>793</v>
      </c>
      <c r="I3" s="108">
        <v>50</v>
      </c>
      <c r="J3" s="108">
        <v>0</v>
      </c>
      <c r="K3" s="213" t="s">
        <v>1486</v>
      </c>
    </row>
    <row r="4" spans="1:13">
      <c r="A4" s="109" t="s">
        <v>790</v>
      </c>
      <c r="B4" s="108">
        <v>4</v>
      </c>
      <c r="C4" s="108">
        <v>3</v>
      </c>
      <c r="D4" s="108" t="s">
        <v>1426</v>
      </c>
      <c r="E4" s="109" t="s">
        <v>1430</v>
      </c>
      <c r="F4" s="109" t="s">
        <v>1430</v>
      </c>
      <c r="G4" s="108" t="s">
        <v>1431</v>
      </c>
      <c r="H4" s="109" t="s">
        <v>793</v>
      </c>
      <c r="I4" s="108">
        <v>30</v>
      </c>
      <c r="J4" s="108">
        <v>0</v>
      </c>
      <c r="K4" s="213" t="s">
        <v>1486</v>
      </c>
    </row>
    <row r="5" spans="1:13">
      <c r="A5" s="109" t="s">
        <v>790</v>
      </c>
      <c r="B5" s="108">
        <v>4</v>
      </c>
      <c r="C5" s="108">
        <v>4</v>
      </c>
      <c r="D5" s="108" t="s">
        <v>1426</v>
      </c>
      <c r="E5" s="109" t="s">
        <v>1427</v>
      </c>
      <c r="F5" s="109" t="s">
        <v>1427</v>
      </c>
      <c r="G5" s="108" t="s">
        <v>1432</v>
      </c>
      <c r="H5" s="109" t="s">
        <v>793</v>
      </c>
      <c r="I5" s="108">
        <v>50</v>
      </c>
      <c r="J5" s="108">
        <v>0</v>
      </c>
      <c r="K5" s="213" t="s">
        <v>1486</v>
      </c>
    </row>
    <row r="6" spans="1:13">
      <c r="A6" s="109" t="s">
        <v>790</v>
      </c>
      <c r="B6" s="108">
        <v>4</v>
      </c>
      <c r="C6" s="108">
        <v>5</v>
      </c>
      <c r="D6" s="108" t="s">
        <v>1426</v>
      </c>
      <c r="E6" s="109" t="s">
        <v>1430</v>
      </c>
      <c r="F6" s="109" t="s">
        <v>1430</v>
      </c>
      <c r="G6" s="108" t="s">
        <v>1433</v>
      </c>
      <c r="H6" s="109" t="s">
        <v>793</v>
      </c>
      <c r="I6" s="108">
        <v>30</v>
      </c>
      <c r="J6" s="108">
        <v>0</v>
      </c>
      <c r="K6" s="213" t="s">
        <v>1486</v>
      </c>
    </row>
    <row r="7" spans="1:13">
      <c r="A7" s="109" t="s">
        <v>790</v>
      </c>
      <c r="B7" s="108">
        <v>4</v>
      </c>
      <c r="C7" s="108">
        <v>6</v>
      </c>
      <c r="D7" s="108" t="s">
        <v>1426</v>
      </c>
      <c r="E7" s="109" t="s">
        <v>1427</v>
      </c>
      <c r="F7" s="109" t="s">
        <v>1427</v>
      </c>
      <c r="G7" s="108" t="s">
        <v>1434</v>
      </c>
      <c r="H7" s="109" t="s">
        <v>793</v>
      </c>
      <c r="I7" s="108">
        <v>50</v>
      </c>
      <c r="J7" s="108">
        <v>0</v>
      </c>
      <c r="K7" s="213" t="s">
        <v>1486</v>
      </c>
    </row>
    <row r="8" spans="1:13">
      <c r="A8" s="109" t="s">
        <v>790</v>
      </c>
      <c r="B8" s="108">
        <v>5</v>
      </c>
      <c r="C8" s="108">
        <v>1</v>
      </c>
      <c r="D8" s="108" t="s">
        <v>1435</v>
      </c>
      <c r="E8" s="109" t="s">
        <v>1488</v>
      </c>
      <c r="F8" s="109" t="s">
        <v>1488</v>
      </c>
      <c r="G8" s="108" t="s">
        <v>1436</v>
      </c>
      <c r="H8" s="109" t="s">
        <v>793</v>
      </c>
      <c r="I8" s="108">
        <v>50</v>
      </c>
      <c r="J8" s="108">
        <v>0</v>
      </c>
      <c r="K8" s="213" t="s">
        <v>1486</v>
      </c>
    </row>
    <row r="9" spans="1:13">
      <c r="A9" s="109" t="s">
        <v>790</v>
      </c>
      <c r="B9" s="108">
        <v>5</v>
      </c>
      <c r="C9" s="108">
        <v>2</v>
      </c>
      <c r="D9" s="108" t="s">
        <v>1435</v>
      </c>
      <c r="E9" s="109" t="s">
        <v>1488</v>
      </c>
      <c r="F9" s="109" t="s">
        <v>1488</v>
      </c>
      <c r="G9" s="108" t="s">
        <v>1437</v>
      </c>
      <c r="H9" s="109" t="s">
        <v>793</v>
      </c>
      <c r="I9" s="108">
        <v>50</v>
      </c>
      <c r="J9" s="108">
        <v>0</v>
      </c>
      <c r="K9" s="213" t="s">
        <v>1486</v>
      </c>
    </row>
    <row r="10" spans="1:13">
      <c r="A10" s="109" t="s">
        <v>790</v>
      </c>
      <c r="B10" s="108">
        <v>5</v>
      </c>
      <c r="C10" s="108">
        <v>3</v>
      </c>
      <c r="D10" s="108" t="s">
        <v>1435</v>
      </c>
      <c r="E10" s="109" t="s">
        <v>1438</v>
      </c>
      <c r="F10" s="109" t="s">
        <v>1438</v>
      </c>
      <c r="G10" s="108" t="s">
        <v>1439</v>
      </c>
      <c r="H10" s="109" t="s">
        <v>793</v>
      </c>
      <c r="I10" s="108">
        <v>30</v>
      </c>
      <c r="J10" s="108">
        <v>0</v>
      </c>
      <c r="K10" s="213" t="s">
        <v>1486</v>
      </c>
    </row>
    <row r="11" spans="1:13">
      <c r="A11" s="109" t="s">
        <v>790</v>
      </c>
      <c r="B11" s="108">
        <v>5</v>
      </c>
      <c r="C11" s="108">
        <v>4</v>
      </c>
      <c r="D11" s="108" t="s">
        <v>1435</v>
      </c>
      <c r="E11" s="109" t="s">
        <v>1427</v>
      </c>
      <c r="F11" s="109" t="s">
        <v>1427</v>
      </c>
      <c r="G11" s="108" t="s">
        <v>1440</v>
      </c>
      <c r="H11" s="109" t="s">
        <v>793</v>
      </c>
      <c r="I11" s="108">
        <v>50</v>
      </c>
      <c r="J11" s="108">
        <v>0</v>
      </c>
      <c r="K11" s="213" t="s">
        <v>1486</v>
      </c>
    </row>
    <row r="12" spans="1:13">
      <c r="A12" s="109" t="s">
        <v>790</v>
      </c>
      <c r="B12" s="108">
        <v>5</v>
      </c>
      <c r="C12" s="108">
        <v>5</v>
      </c>
      <c r="D12" s="108" t="s">
        <v>1435</v>
      </c>
      <c r="E12" s="109" t="s">
        <v>1438</v>
      </c>
      <c r="F12" s="109" t="s">
        <v>1438</v>
      </c>
      <c r="G12" s="108" t="s">
        <v>1441</v>
      </c>
      <c r="H12" s="109" t="s">
        <v>793</v>
      </c>
      <c r="I12" s="108">
        <v>30</v>
      </c>
      <c r="J12" s="108">
        <v>0</v>
      </c>
      <c r="K12" s="213" t="s">
        <v>1486</v>
      </c>
    </row>
    <row r="13" spans="1:13">
      <c r="A13" s="109" t="s">
        <v>790</v>
      </c>
      <c r="B13" s="108">
        <v>5</v>
      </c>
      <c r="C13" s="108">
        <v>6</v>
      </c>
      <c r="D13" s="108" t="s">
        <v>1435</v>
      </c>
      <c r="E13" s="109" t="s">
        <v>1427</v>
      </c>
      <c r="F13" s="109" t="s">
        <v>1427</v>
      </c>
      <c r="G13" s="108" t="s">
        <v>1442</v>
      </c>
      <c r="H13" s="109" t="s">
        <v>793</v>
      </c>
      <c r="I13" s="108">
        <v>50</v>
      </c>
      <c r="J13" s="108">
        <v>0</v>
      </c>
      <c r="K13" s="213" t="s">
        <v>1486</v>
      </c>
    </row>
    <row r="14" spans="1:13">
      <c r="A14" s="109" t="s">
        <v>790</v>
      </c>
      <c r="B14" s="108">
        <v>6</v>
      </c>
      <c r="C14" s="108">
        <v>1</v>
      </c>
      <c r="D14" s="108" t="s">
        <v>1443</v>
      </c>
      <c r="E14" s="109" t="s">
        <v>1489</v>
      </c>
      <c r="F14" s="109" t="s">
        <v>1489</v>
      </c>
      <c r="G14" s="108" t="s">
        <v>1444</v>
      </c>
      <c r="H14" s="109" t="s">
        <v>793</v>
      </c>
      <c r="I14" s="108">
        <v>50</v>
      </c>
      <c r="J14" s="108">
        <v>0</v>
      </c>
      <c r="K14" s="213" t="s">
        <v>1486</v>
      </c>
    </row>
    <row r="15" spans="1:13">
      <c r="A15" s="109" t="s">
        <v>790</v>
      </c>
      <c r="B15" s="108">
        <v>6</v>
      </c>
      <c r="C15" s="108">
        <v>2</v>
      </c>
      <c r="D15" s="108" t="s">
        <v>1443</v>
      </c>
      <c r="E15" s="109" t="s">
        <v>1489</v>
      </c>
      <c r="F15" s="109" t="s">
        <v>1489</v>
      </c>
      <c r="G15" s="108" t="s">
        <v>1445</v>
      </c>
      <c r="H15" s="109" t="s">
        <v>793</v>
      </c>
      <c r="I15" s="108">
        <v>50</v>
      </c>
      <c r="J15" s="108">
        <v>0</v>
      </c>
      <c r="K15" s="213" t="s">
        <v>1486</v>
      </c>
    </row>
    <row r="16" spans="1:13">
      <c r="A16" s="109" t="s">
        <v>790</v>
      </c>
      <c r="B16" s="108">
        <v>6</v>
      </c>
      <c r="C16" s="108">
        <v>3</v>
      </c>
      <c r="D16" s="108" t="s">
        <v>1443</v>
      </c>
      <c r="E16" s="109" t="s">
        <v>1446</v>
      </c>
      <c r="F16" s="109" t="s">
        <v>1446</v>
      </c>
      <c r="G16" s="108" t="s">
        <v>1447</v>
      </c>
      <c r="H16" s="109" t="s">
        <v>793</v>
      </c>
      <c r="I16" s="108">
        <v>30</v>
      </c>
      <c r="J16" s="108">
        <v>0</v>
      </c>
      <c r="K16" s="213" t="s">
        <v>1486</v>
      </c>
    </row>
    <row r="17" spans="1:11">
      <c r="A17" s="109" t="s">
        <v>790</v>
      </c>
      <c r="B17" s="108">
        <v>6</v>
      </c>
      <c r="C17" s="108">
        <v>4</v>
      </c>
      <c r="D17" s="108" t="s">
        <v>1443</v>
      </c>
      <c r="E17" s="109" t="s">
        <v>1427</v>
      </c>
      <c r="F17" s="109" t="s">
        <v>1427</v>
      </c>
      <c r="G17" s="108" t="s">
        <v>1448</v>
      </c>
      <c r="H17" s="109" t="s">
        <v>793</v>
      </c>
      <c r="I17" s="108">
        <v>50</v>
      </c>
      <c r="J17" s="108">
        <v>0</v>
      </c>
      <c r="K17" s="213" t="s">
        <v>1486</v>
      </c>
    </row>
    <row r="18" spans="1:11">
      <c r="A18" s="109" t="s">
        <v>790</v>
      </c>
      <c r="B18" s="108">
        <v>6</v>
      </c>
      <c r="C18" s="108">
        <v>5</v>
      </c>
      <c r="D18" s="108" t="s">
        <v>1443</v>
      </c>
      <c r="E18" s="109" t="s">
        <v>1446</v>
      </c>
      <c r="F18" s="109" t="s">
        <v>1446</v>
      </c>
      <c r="G18" s="108" t="s">
        <v>1449</v>
      </c>
      <c r="H18" s="109" t="s">
        <v>793</v>
      </c>
      <c r="I18" s="108">
        <v>30</v>
      </c>
      <c r="J18" s="108">
        <v>0</v>
      </c>
      <c r="K18" s="213" t="s">
        <v>1486</v>
      </c>
    </row>
    <row r="19" spans="1:11">
      <c r="A19" s="109" t="s">
        <v>790</v>
      </c>
      <c r="B19" s="108">
        <v>6</v>
      </c>
      <c r="C19" s="108">
        <v>6</v>
      </c>
      <c r="D19" s="108" t="s">
        <v>1443</v>
      </c>
      <c r="E19" s="109" t="s">
        <v>1427</v>
      </c>
      <c r="F19" s="109" t="s">
        <v>1427</v>
      </c>
      <c r="G19" s="108" t="s">
        <v>1450</v>
      </c>
      <c r="H19" s="109" t="s">
        <v>793</v>
      </c>
      <c r="I19" s="108">
        <v>50</v>
      </c>
      <c r="J19" s="108">
        <v>0</v>
      </c>
      <c r="K19" s="213" t="s">
        <v>1486</v>
      </c>
    </row>
    <row r="20" spans="1:11">
      <c r="A20" s="109" t="s">
        <v>836</v>
      </c>
      <c r="B20" s="108">
        <v>1</v>
      </c>
      <c r="C20" s="108">
        <v>1</v>
      </c>
      <c r="D20" s="108" t="s">
        <v>1451</v>
      </c>
      <c r="E20" s="109" t="s">
        <v>1452</v>
      </c>
      <c r="F20" s="109" t="s">
        <v>1452</v>
      </c>
      <c r="G20" s="108" t="s">
        <v>1453</v>
      </c>
      <c r="H20" s="109" t="s">
        <v>793</v>
      </c>
      <c r="I20" s="108">
        <v>50</v>
      </c>
      <c r="J20" s="108">
        <v>0</v>
      </c>
      <c r="K20" s="213" t="s">
        <v>1485</v>
      </c>
    </row>
    <row r="21" spans="1:11">
      <c r="A21" s="109" t="s">
        <v>836</v>
      </c>
      <c r="B21" s="108">
        <v>1</v>
      </c>
      <c r="C21" s="108">
        <v>2</v>
      </c>
      <c r="D21" s="108" t="s">
        <v>1451</v>
      </c>
      <c r="E21" s="109" t="s">
        <v>1452</v>
      </c>
      <c r="F21" s="109" t="s">
        <v>1452</v>
      </c>
      <c r="G21" s="108" t="s">
        <v>1455</v>
      </c>
      <c r="H21" s="109" t="s">
        <v>793</v>
      </c>
      <c r="I21" s="108">
        <v>50</v>
      </c>
      <c r="J21" s="108">
        <v>0</v>
      </c>
      <c r="K21" s="213" t="s">
        <v>1485</v>
      </c>
    </row>
    <row r="22" spans="1:11">
      <c r="A22" s="109" t="s">
        <v>836</v>
      </c>
      <c r="B22" s="108">
        <v>1</v>
      </c>
      <c r="C22" s="108">
        <v>3</v>
      </c>
      <c r="D22" s="108" t="s">
        <v>1451</v>
      </c>
      <c r="E22" s="109" t="s">
        <v>1427</v>
      </c>
      <c r="F22" s="109" t="s">
        <v>1427</v>
      </c>
      <c r="G22" s="108" t="s">
        <v>1457</v>
      </c>
      <c r="H22" s="109" t="s">
        <v>793</v>
      </c>
      <c r="I22" s="108">
        <v>30</v>
      </c>
      <c r="J22" s="108">
        <v>0</v>
      </c>
      <c r="K22" s="213" t="s">
        <v>1485</v>
      </c>
    </row>
    <row r="23" spans="1:11">
      <c r="A23" s="109" t="s">
        <v>836</v>
      </c>
      <c r="B23" s="108">
        <v>1</v>
      </c>
      <c r="C23" s="108">
        <v>4</v>
      </c>
      <c r="D23" s="108" t="s">
        <v>1451</v>
      </c>
      <c r="E23" s="109" t="s">
        <v>844</v>
      </c>
      <c r="F23" s="109" t="s">
        <v>844</v>
      </c>
      <c r="G23" s="108" t="s">
        <v>1459</v>
      </c>
      <c r="H23" s="109" t="s">
        <v>793</v>
      </c>
      <c r="I23" s="108">
        <v>30</v>
      </c>
      <c r="J23" s="108">
        <v>0</v>
      </c>
      <c r="K23" s="213" t="s">
        <v>1485</v>
      </c>
    </row>
    <row r="24" spans="1:11">
      <c r="A24" s="109" t="s">
        <v>836</v>
      </c>
      <c r="B24" s="108">
        <v>1</v>
      </c>
      <c r="C24" s="108">
        <v>5</v>
      </c>
      <c r="D24" s="108" t="s">
        <v>1451</v>
      </c>
      <c r="E24" s="109" t="s">
        <v>1427</v>
      </c>
      <c r="F24" s="109" t="s">
        <v>1427</v>
      </c>
      <c r="G24" s="108" t="s">
        <v>1461</v>
      </c>
      <c r="H24" s="109" t="s">
        <v>793</v>
      </c>
      <c r="I24" s="108">
        <v>30</v>
      </c>
      <c r="J24" s="108">
        <v>0</v>
      </c>
      <c r="K24" s="213" t="s">
        <v>1485</v>
      </c>
    </row>
    <row r="25" spans="1:11">
      <c r="A25" s="109" t="s">
        <v>836</v>
      </c>
      <c r="B25" s="108">
        <v>1</v>
      </c>
      <c r="C25" s="108">
        <v>6</v>
      </c>
      <c r="D25" s="108" t="s">
        <v>1451</v>
      </c>
      <c r="E25" s="109" t="s">
        <v>844</v>
      </c>
      <c r="F25" s="109" t="s">
        <v>844</v>
      </c>
      <c r="G25" s="108" t="s">
        <v>1463</v>
      </c>
      <c r="H25" s="109" t="s">
        <v>793</v>
      </c>
      <c r="I25" s="108">
        <v>30</v>
      </c>
      <c r="J25" s="108">
        <v>0</v>
      </c>
      <c r="K25" s="213" t="s">
        <v>1485</v>
      </c>
    </row>
    <row r="26" spans="1:11">
      <c r="A26" s="109" t="s">
        <v>836</v>
      </c>
      <c r="B26" s="108">
        <v>1</v>
      </c>
      <c r="C26" s="108">
        <v>7</v>
      </c>
      <c r="D26" s="108" t="s">
        <v>1451</v>
      </c>
      <c r="E26" s="109" t="s">
        <v>1427</v>
      </c>
      <c r="F26" s="109" t="s">
        <v>1427</v>
      </c>
      <c r="G26" s="108" t="s">
        <v>1465</v>
      </c>
      <c r="H26" s="109" t="s">
        <v>793</v>
      </c>
      <c r="I26" s="108">
        <v>50</v>
      </c>
      <c r="J26" s="108">
        <v>0</v>
      </c>
      <c r="K26" s="213" t="s">
        <v>1485</v>
      </c>
    </row>
    <row r="27" spans="1:11">
      <c r="A27" s="109" t="s">
        <v>836</v>
      </c>
      <c r="B27" s="108">
        <v>2</v>
      </c>
      <c r="C27" s="108">
        <v>1</v>
      </c>
      <c r="D27" s="108" t="s">
        <v>1467</v>
      </c>
      <c r="E27" s="109" t="s">
        <v>1468</v>
      </c>
      <c r="F27" s="109" t="s">
        <v>1468</v>
      </c>
      <c r="G27" s="108" t="s">
        <v>1469</v>
      </c>
      <c r="H27" s="109" t="s">
        <v>793</v>
      </c>
      <c r="I27" s="108">
        <v>100</v>
      </c>
      <c r="J27" s="108">
        <v>0</v>
      </c>
      <c r="K27" s="213" t="s">
        <v>1485</v>
      </c>
    </row>
    <row r="28" spans="1:11">
      <c r="A28" s="109" t="s">
        <v>836</v>
      </c>
      <c r="B28" s="108">
        <v>2</v>
      </c>
      <c r="C28" s="108">
        <v>2</v>
      </c>
      <c r="D28" s="108" t="s">
        <v>1467</v>
      </c>
      <c r="E28" s="109" t="s">
        <v>1468</v>
      </c>
      <c r="F28" s="109" t="s">
        <v>1468</v>
      </c>
      <c r="G28" s="108" t="s">
        <v>1470</v>
      </c>
      <c r="H28" s="109" t="s">
        <v>793</v>
      </c>
      <c r="I28" s="108">
        <v>100</v>
      </c>
      <c r="J28" s="108">
        <v>0</v>
      </c>
      <c r="K28" s="213" t="s">
        <v>1485</v>
      </c>
    </row>
    <row r="29" spans="1:11">
      <c r="A29" s="109" t="s">
        <v>836</v>
      </c>
      <c r="B29" s="108">
        <v>2</v>
      </c>
      <c r="C29" s="108">
        <v>3</v>
      </c>
      <c r="D29" s="108" t="s">
        <v>1467</v>
      </c>
      <c r="E29" s="109" t="s">
        <v>1427</v>
      </c>
      <c r="F29" s="109" t="s">
        <v>1427</v>
      </c>
      <c r="G29" s="108" t="s">
        <v>1471</v>
      </c>
      <c r="H29" s="109" t="s">
        <v>793</v>
      </c>
      <c r="I29" s="108">
        <v>50</v>
      </c>
      <c r="J29" s="108">
        <v>0</v>
      </c>
      <c r="K29" s="213" t="s">
        <v>1485</v>
      </c>
    </row>
    <row r="30" spans="1:11">
      <c r="A30" s="109" t="s">
        <v>836</v>
      </c>
      <c r="B30" s="108">
        <v>2</v>
      </c>
      <c r="C30" s="108">
        <v>4</v>
      </c>
      <c r="D30" s="108" t="s">
        <v>1467</v>
      </c>
      <c r="E30" s="109" t="s">
        <v>849</v>
      </c>
      <c r="F30" s="109" t="s">
        <v>849</v>
      </c>
      <c r="G30" s="108" t="s">
        <v>1472</v>
      </c>
      <c r="H30" s="109" t="s">
        <v>793</v>
      </c>
      <c r="I30" s="108">
        <v>60</v>
      </c>
      <c r="J30" s="108">
        <v>0</v>
      </c>
      <c r="K30" s="213" t="s">
        <v>1485</v>
      </c>
    </row>
    <row r="31" spans="1:11">
      <c r="A31" s="109" t="s">
        <v>836</v>
      </c>
      <c r="B31" s="108">
        <v>2</v>
      </c>
      <c r="C31" s="108">
        <v>5</v>
      </c>
      <c r="D31" s="108" t="s">
        <v>1467</v>
      </c>
      <c r="E31" s="109" t="s">
        <v>1427</v>
      </c>
      <c r="F31" s="109" t="s">
        <v>1427</v>
      </c>
      <c r="G31" s="108" t="s">
        <v>1473</v>
      </c>
      <c r="H31" s="109" t="s">
        <v>793</v>
      </c>
      <c r="I31" s="108">
        <v>50</v>
      </c>
      <c r="J31" s="108">
        <v>0</v>
      </c>
      <c r="K31" s="213" t="s">
        <v>1485</v>
      </c>
    </row>
    <row r="32" spans="1:11">
      <c r="A32" s="109" t="s">
        <v>836</v>
      </c>
      <c r="B32" s="108">
        <v>2</v>
      </c>
      <c r="C32" s="108">
        <v>6</v>
      </c>
      <c r="D32" s="108" t="s">
        <v>1467</v>
      </c>
      <c r="E32" s="109" t="s">
        <v>849</v>
      </c>
      <c r="F32" s="109" t="s">
        <v>849</v>
      </c>
      <c r="G32" s="108" t="s">
        <v>1474</v>
      </c>
      <c r="H32" s="109" t="s">
        <v>793</v>
      </c>
      <c r="I32" s="108">
        <v>60</v>
      </c>
      <c r="J32" s="108">
        <v>0</v>
      </c>
      <c r="K32" s="213" t="s">
        <v>1485</v>
      </c>
    </row>
    <row r="33" spans="1:11">
      <c r="A33" s="109" t="s">
        <v>836</v>
      </c>
      <c r="B33" s="108">
        <v>2</v>
      </c>
      <c r="C33" s="108">
        <v>7</v>
      </c>
      <c r="D33" s="108" t="s">
        <v>1467</v>
      </c>
      <c r="E33" s="109" t="s">
        <v>1427</v>
      </c>
      <c r="F33" s="109" t="s">
        <v>1427</v>
      </c>
      <c r="G33" s="108" t="s">
        <v>1475</v>
      </c>
      <c r="H33" s="109" t="s">
        <v>793</v>
      </c>
      <c r="I33" s="108">
        <v>50</v>
      </c>
      <c r="J33" s="108">
        <v>0</v>
      </c>
      <c r="K33" s="213" t="s">
        <v>1485</v>
      </c>
    </row>
    <row r="34" spans="1:11">
      <c r="A34" s="109" t="s">
        <v>836</v>
      </c>
      <c r="B34" s="108">
        <v>3</v>
      </c>
      <c r="C34" s="108">
        <v>1</v>
      </c>
      <c r="D34" s="108" t="s">
        <v>1476</v>
      </c>
      <c r="E34" s="109" t="s">
        <v>1477</v>
      </c>
      <c r="F34" s="109" t="s">
        <v>1477</v>
      </c>
      <c r="G34" s="108" t="s">
        <v>1478</v>
      </c>
      <c r="H34" s="109" t="s">
        <v>793</v>
      </c>
      <c r="I34" s="108">
        <v>50</v>
      </c>
      <c r="J34" s="108">
        <v>0</v>
      </c>
      <c r="K34" s="213" t="s">
        <v>1485</v>
      </c>
    </row>
    <row r="35" spans="1:11">
      <c r="A35" s="109" t="s">
        <v>836</v>
      </c>
      <c r="B35" s="108">
        <v>3</v>
      </c>
      <c r="C35" s="108">
        <v>2</v>
      </c>
      <c r="D35" s="108" t="s">
        <v>1476</v>
      </c>
      <c r="E35" s="109" t="s">
        <v>1477</v>
      </c>
      <c r="F35" s="109" t="s">
        <v>1477</v>
      </c>
      <c r="G35" s="108" t="s">
        <v>1479</v>
      </c>
      <c r="H35" s="109" t="s">
        <v>793</v>
      </c>
      <c r="I35" s="108">
        <v>50</v>
      </c>
      <c r="J35" s="108">
        <v>0</v>
      </c>
      <c r="K35" s="213" t="s">
        <v>1485</v>
      </c>
    </row>
    <row r="36" spans="1:11">
      <c r="A36" s="109" t="s">
        <v>836</v>
      </c>
      <c r="B36" s="108">
        <v>3</v>
      </c>
      <c r="C36" s="108">
        <v>3</v>
      </c>
      <c r="D36" s="108" t="s">
        <v>1476</v>
      </c>
      <c r="E36" s="109" t="s">
        <v>1427</v>
      </c>
      <c r="F36" s="109" t="s">
        <v>1427</v>
      </c>
      <c r="G36" s="108" t="s">
        <v>1480</v>
      </c>
      <c r="H36" s="109" t="s">
        <v>793</v>
      </c>
      <c r="I36" s="108">
        <v>50</v>
      </c>
      <c r="J36" s="108">
        <v>0</v>
      </c>
      <c r="K36" s="213" t="s">
        <v>1485</v>
      </c>
    </row>
    <row r="37" spans="1:11">
      <c r="A37" s="109" t="s">
        <v>836</v>
      </c>
      <c r="B37" s="108">
        <v>3</v>
      </c>
      <c r="C37" s="108">
        <v>4</v>
      </c>
      <c r="D37" s="108" t="s">
        <v>1476</v>
      </c>
      <c r="E37" s="109" t="s">
        <v>851</v>
      </c>
      <c r="F37" s="109" t="s">
        <v>851</v>
      </c>
      <c r="G37" s="108" t="s">
        <v>1481</v>
      </c>
      <c r="H37" s="109" t="s">
        <v>793</v>
      </c>
      <c r="I37" s="108">
        <v>30</v>
      </c>
      <c r="J37" s="108">
        <v>0</v>
      </c>
      <c r="K37" s="213" t="s">
        <v>1485</v>
      </c>
    </row>
    <row r="38" spans="1:11">
      <c r="A38" s="109" t="s">
        <v>836</v>
      </c>
      <c r="B38" s="108">
        <v>3</v>
      </c>
      <c r="C38" s="108">
        <v>5</v>
      </c>
      <c r="D38" s="108" t="s">
        <v>1476</v>
      </c>
      <c r="E38" s="109" t="s">
        <v>1427</v>
      </c>
      <c r="F38" s="109" t="s">
        <v>1427</v>
      </c>
      <c r="G38" s="108" t="s">
        <v>1482</v>
      </c>
      <c r="H38" s="109" t="s">
        <v>793</v>
      </c>
      <c r="I38" s="108">
        <v>50</v>
      </c>
      <c r="J38" s="108">
        <v>0</v>
      </c>
      <c r="K38" s="213" t="s">
        <v>1485</v>
      </c>
    </row>
    <row r="39" spans="1:11">
      <c r="A39" s="109" t="s">
        <v>836</v>
      </c>
      <c r="B39" s="108">
        <v>3</v>
      </c>
      <c r="C39" s="108">
        <v>6</v>
      </c>
      <c r="D39" s="108" t="s">
        <v>1476</v>
      </c>
      <c r="E39" s="109" t="s">
        <v>851</v>
      </c>
      <c r="F39" s="109" t="s">
        <v>851</v>
      </c>
      <c r="G39" s="108" t="s">
        <v>1483</v>
      </c>
      <c r="H39" s="109" t="s">
        <v>793</v>
      </c>
      <c r="I39" s="108">
        <v>30</v>
      </c>
      <c r="J39" s="108">
        <v>0</v>
      </c>
      <c r="K39" s="213" t="s">
        <v>1485</v>
      </c>
    </row>
    <row r="40" spans="1:11">
      <c r="A40" s="109" t="s">
        <v>836</v>
      </c>
      <c r="B40" s="108">
        <v>3</v>
      </c>
      <c r="C40" s="108">
        <v>7</v>
      </c>
      <c r="D40" s="108" t="s">
        <v>1476</v>
      </c>
      <c r="E40" s="109" t="s">
        <v>1427</v>
      </c>
      <c r="F40" s="109" t="s">
        <v>1427</v>
      </c>
      <c r="G40" s="108" t="s">
        <v>1484</v>
      </c>
      <c r="H40" s="109" t="s">
        <v>793</v>
      </c>
      <c r="I40" s="108">
        <v>50</v>
      </c>
      <c r="J40" s="108">
        <v>0</v>
      </c>
      <c r="K40" s="213" t="s">
        <v>1485</v>
      </c>
    </row>
    <row r="41" spans="1:11">
      <c r="A41" s="109" t="s">
        <v>869</v>
      </c>
      <c r="B41" s="108">
        <v>4</v>
      </c>
      <c r="C41" s="108">
        <v>1</v>
      </c>
      <c r="D41" s="108" t="s">
        <v>1426</v>
      </c>
      <c r="E41" s="109" t="s">
        <v>1427</v>
      </c>
      <c r="F41" s="109" t="s">
        <v>1427</v>
      </c>
      <c r="G41" s="108" t="s">
        <v>1872</v>
      </c>
      <c r="H41" s="109" t="s">
        <v>871</v>
      </c>
      <c r="I41" s="108">
        <v>50</v>
      </c>
      <c r="J41" s="108">
        <v>0</v>
      </c>
      <c r="K41" s="213" t="s">
        <v>1920</v>
      </c>
    </row>
    <row r="42" spans="1:11">
      <c r="A42" s="109" t="s">
        <v>869</v>
      </c>
      <c r="B42" s="108">
        <v>4</v>
      </c>
      <c r="C42" s="108">
        <v>2</v>
      </c>
      <c r="D42" s="108" t="s">
        <v>1426</v>
      </c>
      <c r="E42" s="109" t="s">
        <v>1427</v>
      </c>
      <c r="F42" s="109" t="s">
        <v>1427</v>
      </c>
      <c r="G42" s="108" t="s">
        <v>1873</v>
      </c>
      <c r="H42" s="109" t="s">
        <v>871</v>
      </c>
      <c r="I42" s="108">
        <v>50</v>
      </c>
      <c r="J42" s="108">
        <v>0</v>
      </c>
      <c r="K42" s="213" t="s">
        <v>1920</v>
      </c>
    </row>
    <row r="43" spans="1:11">
      <c r="A43" s="109" t="s">
        <v>869</v>
      </c>
      <c r="B43" s="108">
        <v>4</v>
      </c>
      <c r="C43" s="108">
        <v>3</v>
      </c>
      <c r="D43" s="108" t="s">
        <v>1426</v>
      </c>
      <c r="E43" s="109" t="s">
        <v>1874</v>
      </c>
      <c r="F43" s="109" t="s">
        <v>1874</v>
      </c>
      <c r="G43" s="108" t="s">
        <v>1875</v>
      </c>
      <c r="H43" s="109" t="s">
        <v>871</v>
      </c>
      <c r="I43" s="108">
        <v>30</v>
      </c>
      <c r="J43" s="108">
        <v>0</v>
      </c>
      <c r="K43" s="213" t="s">
        <v>1920</v>
      </c>
    </row>
    <row r="44" spans="1:11">
      <c r="A44" s="109" t="s">
        <v>869</v>
      </c>
      <c r="B44" s="108">
        <v>4</v>
      </c>
      <c r="C44" s="108">
        <v>4</v>
      </c>
      <c r="D44" s="108" t="s">
        <v>1426</v>
      </c>
      <c r="E44" s="109" t="s">
        <v>1427</v>
      </c>
      <c r="F44" s="109" t="s">
        <v>1427</v>
      </c>
      <c r="G44" s="108" t="s">
        <v>1876</v>
      </c>
      <c r="H44" s="109" t="s">
        <v>871</v>
      </c>
      <c r="I44" s="108">
        <v>50</v>
      </c>
      <c r="J44" s="108">
        <v>0</v>
      </c>
      <c r="K44" s="213" t="s">
        <v>1920</v>
      </c>
    </row>
    <row r="45" spans="1:11">
      <c r="A45" s="109" t="s">
        <v>869</v>
      </c>
      <c r="B45" s="108">
        <v>4</v>
      </c>
      <c r="C45" s="108">
        <v>5</v>
      </c>
      <c r="D45" s="108" t="s">
        <v>1426</v>
      </c>
      <c r="E45" s="109" t="s">
        <v>1874</v>
      </c>
      <c r="F45" s="109" t="s">
        <v>1874</v>
      </c>
      <c r="G45" s="108" t="s">
        <v>1877</v>
      </c>
      <c r="H45" s="109" t="s">
        <v>871</v>
      </c>
      <c r="I45" s="108">
        <v>30</v>
      </c>
      <c r="J45" s="108">
        <v>0</v>
      </c>
      <c r="K45" s="213" t="s">
        <v>1920</v>
      </c>
    </row>
    <row r="46" spans="1:11">
      <c r="A46" s="109" t="s">
        <v>869</v>
      </c>
      <c r="B46" s="108">
        <v>4</v>
      </c>
      <c r="C46" s="108">
        <v>6</v>
      </c>
      <c r="D46" s="108" t="s">
        <v>1426</v>
      </c>
      <c r="E46" s="109" t="s">
        <v>1427</v>
      </c>
      <c r="F46" s="109" t="s">
        <v>1427</v>
      </c>
      <c r="G46" s="108" t="s">
        <v>1878</v>
      </c>
      <c r="H46" s="109" t="s">
        <v>871</v>
      </c>
      <c r="I46" s="108">
        <v>50</v>
      </c>
      <c r="J46" s="108">
        <v>0</v>
      </c>
      <c r="K46" s="213" t="s">
        <v>1920</v>
      </c>
    </row>
    <row r="47" spans="1:11">
      <c r="A47" s="109" t="s">
        <v>869</v>
      </c>
      <c r="B47" s="108">
        <v>4</v>
      </c>
      <c r="C47" s="108">
        <v>7</v>
      </c>
      <c r="D47" s="108" t="s">
        <v>1426</v>
      </c>
      <c r="E47" s="109" t="s">
        <v>1427</v>
      </c>
      <c r="F47" s="109" t="s">
        <v>1427</v>
      </c>
      <c r="G47" s="108" t="s">
        <v>1879</v>
      </c>
      <c r="H47" s="109" t="s">
        <v>871</v>
      </c>
      <c r="I47" s="108">
        <v>50</v>
      </c>
      <c r="J47" s="108">
        <v>0</v>
      </c>
      <c r="K47" s="213" t="s">
        <v>1920</v>
      </c>
    </row>
    <row r="48" spans="1:11">
      <c r="A48" s="109" t="s">
        <v>869</v>
      </c>
      <c r="B48" s="108">
        <v>5</v>
      </c>
      <c r="C48" s="108">
        <v>1</v>
      </c>
      <c r="D48" s="108" t="s">
        <v>1435</v>
      </c>
      <c r="E48" s="109" t="s">
        <v>1427</v>
      </c>
      <c r="F48" s="109" t="s">
        <v>1427</v>
      </c>
      <c r="G48" s="108" t="s">
        <v>1880</v>
      </c>
      <c r="H48" s="109" t="s">
        <v>871</v>
      </c>
      <c r="I48" s="108">
        <v>50</v>
      </c>
      <c r="J48" s="108">
        <v>0</v>
      </c>
      <c r="K48" s="213" t="s">
        <v>1920</v>
      </c>
    </row>
    <row r="49" spans="1:11">
      <c r="A49" s="109" t="s">
        <v>869</v>
      </c>
      <c r="B49" s="108">
        <v>5</v>
      </c>
      <c r="C49" s="108">
        <v>2</v>
      </c>
      <c r="D49" s="108" t="s">
        <v>1435</v>
      </c>
      <c r="E49" s="109" t="s">
        <v>1427</v>
      </c>
      <c r="F49" s="109" t="s">
        <v>1427</v>
      </c>
      <c r="G49" s="108" t="s">
        <v>1881</v>
      </c>
      <c r="H49" s="109" t="s">
        <v>871</v>
      </c>
      <c r="I49" s="108">
        <v>50</v>
      </c>
      <c r="J49" s="108">
        <v>0</v>
      </c>
      <c r="K49" s="213" t="s">
        <v>1920</v>
      </c>
    </row>
    <row r="50" spans="1:11">
      <c r="A50" s="109" t="s">
        <v>869</v>
      </c>
      <c r="B50" s="108">
        <v>5</v>
      </c>
      <c r="C50" s="108">
        <v>3</v>
      </c>
      <c r="D50" s="108" t="s">
        <v>1435</v>
      </c>
      <c r="E50" s="109" t="s">
        <v>1882</v>
      </c>
      <c r="F50" s="109" t="s">
        <v>1882</v>
      </c>
      <c r="G50" s="108" t="s">
        <v>1883</v>
      </c>
      <c r="H50" s="109" t="s">
        <v>871</v>
      </c>
      <c r="I50" s="108">
        <v>30</v>
      </c>
      <c r="J50" s="108">
        <v>0</v>
      </c>
      <c r="K50" s="213" t="s">
        <v>1920</v>
      </c>
    </row>
    <row r="51" spans="1:11">
      <c r="A51" s="109" t="s">
        <v>869</v>
      </c>
      <c r="B51" s="108">
        <v>5</v>
      </c>
      <c r="C51" s="108">
        <v>4</v>
      </c>
      <c r="D51" s="108" t="s">
        <v>1435</v>
      </c>
      <c r="E51" s="109" t="s">
        <v>1427</v>
      </c>
      <c r="F51" s="109" t="s">
        <v>1427</v>
      </c>
      <c r="G51" s="108" t="s">
        <v>1884</v>
      </c>
      <c r="H51" s="109" t="s">
        <v>871</v>
      </c>
      <c r="I51" s="108">
        <v>50</v>
      </c>
      <c r="J51" s="108">
        <v>0</v>
      </c>
      <c r="K51" s="213" t="s">
        <v>1920</v>
      </c>
    </row>
    <row r="52" spans="1:11">
      <c r="A52" s="109" t="s">
        <v>869</v>
      </c>
      <c r="B52" s="108">
        <v>5</v>
      </c>
      <c r="C52" s="108">
        <v>5</v>
      </c>
      <c r="D52" s="108" t="s">
        <v>1435</v>
      </c>
      <c r="E52" s="109" t="s">
        <v>1882</v>
      </c>
      <c r="F52" s="109" t="s">
        <v>1882</v>
      </c>
      <c r="G52" s="108" t="s">
        <v>1885</v>
      </c>
      <c r="H52" s="109" t="s">
        <v>871</v>
      </c>
      <c r="I52" s="108">
        <v>30</v>
      </c>
      <c r="J52" s="108">
        <v>0</v>
      </c>
      <c r="K52" s="213" t="s">
        <v>1920</v>
      </c>
    </row>
    <row r="53" spans="1:11">
      <c r="A53" s="109" t="s">
        <v>869</v>
      </c>
      <c r="B53" s="108">
        <v>5</v>
      </c>
      <c r="C53" s="108">
        <v>6</v>
      </c>
      <c r="D53" s="108" t="s">
        <v>1435</v>
      </c>
      <c r="E53" s="109" t="s">
        <v>1427</v>
      </c>
      <c r="F53" s="109" t="s">
        <v>1427</v>
      </c>
      <c r="G53" s="108" t="s">
        <v>1886</v>
      </c>
      <c r="H53" s="109" t="s">
        <v>871</v>
      </c>
      <c r="I53" s="108">
        <v>50</v>
      </c>
      <c r="J53" s="108">
        <v>0</v>
      </c>
      <c r="K53" s="213" t="s">
        <v>1920</v>
      </c>
    </row>
    <row r="54" spans="1:11">
      <c r="A54" s="109" t="s">
        <v>869</v>
      </c>
      <c r="B54" s="108">
        <v>5</v>
      </c>
      <c r="C54" s="108">
        <v>7</v>
      </c>
      <c r="D54" s="108" t="s">
        <v>1435</v>
      </c>
      <c r="E54" s="109" t="s">
        <v>1427</v>
      </c>
      <c r="F54" s="109" t="s">
        <v>1427</v>
      </c>
      <c r="G54" s="108" t="s">
        <v>1887</v>
      </c>
      <c r="H54" s="109" t="s">
        <v>871</v>
      </c>
      <c r="I54" s="108">
        <v>50</v>
      </c>
      <c r="J54" s="108">
        <v>0</v>
      </c>
      <c r="K54" s="213" t="s">
        <v>1920</v>
      </c>
    </row>
    <row r="55" spans="1:11">
      <c r="A55" s="109" t="s">
        <v>869</v>
      </c>
      <c r="B55" s="108">
        <v>6</v>
      </c>
      <c r="C55" s="108">
        <v>1</v>
      </c>
      <c r="D55" s="108" t="s">
        <v>1443</v>
      </c>
      <c r="E55" s="109" t="s">
        <v>1427</v>
      </c>
      <c r="F55" s="109" t="s">
        <v>1427</v>
      </c>
      <c r="G55" s="108" t="s">
        <v>1888</v>
      </c>
      <c r="H55" s="109" t="s">
        <v>871</v>
      </c>
      <c r="I55" s="108">
        <v>50</v>
      </c>
      <c r="J55" s="108">
        <v>0</v>
      </c>
      <c r="K55" s="213" t="s">
        <v>1920</v>
      </c>
    </row>
    <row r="56" spans="1:11">
      <c r="A56" s="109" t="s">
        <v>869</v>
      </c>
      <c r="B56" s="108">
        <v>6</v>
      </c>
      <c r="C56" s="108">
        <v>2</v>
      </c>
      <c r="D56" s="108" t="s">
        <v>1443</v>
      </c>
      <c r="E56" s="109" t="s">
        <v>1427</v>
      </c>
      <c r="F56" s="109" t="s">
        <v>1427</v>
      </c>
      <c r="G56" s="108" t="s">
        <v>1889</v>
      </c>
      <c r="H56" s="109" t="s">
        <v>871</v>
      </c>
      <c r="I56" s="108">
        <v>50</v>
      </c>
      <c r="J56" s="108">
        <v>0</v>
      </c>
      <c r="K56" s="213" t="s">
        <v>1920</v>
      </c>
    </row>
    <row r="57" spans="1:11">
      <c r="A57" s="109" t="s">
        <v>869</v>
      </c>
      <c r="B57" s="108">
        <v>6</v>
      </c>
      <c r="C57" s="108">
        <v>3</v>
      </c>
      <c r="D57" s="108" t="s">
        <v>1443</v>
      </c>
      <c r="E57" s="109" t="s">
        <v>1890</v>
      </c>
      <c r="F57" s="109" t="s">
        <v>1890</v>
      </c>
      <c r="G57" s="108" t="s">
        <v>1891</v>
      </c>
      <c r="H57" s="109" t="s">
        <v>871</v>
      </c>
      <c r="I57" s="108">
        <v>30</v>
      </c>
      <c r="J57" s="108">
        <v>0</v>
      </c>
      <c r="K57" s="213" t="s">
        <v>1920</v>
      </c>
    </row>
    <row r="58" spans="1:11">
      <c r="A58" s="109" t="s">
        <v>869</v>
      </c>
      <c r="B58" s="108">
        <v>6</v>
      </c>
      <c r="C58" s="108">
        <v>4</v>
      </c>
      <c r="D58" s="108" t="s">
        <v>1443</v>
      </c>
      <c r="E58" s="109" t="s">
        <v>1427</v>
      </c>
      <c r="F58" s="109" t="s">
        <v>1427</v>
      </c>
      <c r="G58" s="108" t="s">
        <v>1892</v>
      </c>
      <c r="H58" s="109" t="s">
        <v>871</v>
      </c>
      <c r="I58" s="108">
        <v>50</v>
      </c>
      <c r="J58" s="108">
        <v>0</v>
      </c>
      <c r="K58" s="213" t="s">
        <v>1920</v>
      </c>
    </row>
    <row r="59" spans="1:11">
      <c r="A59" s="109" t="s">
        <v>869</v>
      </c>
      <c r="B59" s="108">
        <v>6</v>
      </c>
      <c r="C59" s="108">
        <v>5</v>
      </c>
      <c r="D59" s="108" t="s">
        <v>1443</v>
      </c>
      <c r="E59" s="109" t="s">
        <v>1890</v>
      </c>
      <c r="F59" s="109" t="s">
        <v>1890</v>
      </c>
      <c r="G59" s="108" t="s">
        <v>1893</v>
      </c>
      <c r="H59" s="109" t="s">
        <v>871</v>
      </c>
      <c r="I59" s="108">
        <v>30</v>
      </c>
      <c r="J59" s="108">
        <v>0</v>
      </c>
      <c r="K59" s="213" t="s">
        <v>1920</v>
      </c>
    </row>
    <row r="60" spans="1:11">
      <c r="A60" s="109" t="s">
        <v>869</v>
      </c>
      <c r="B60" s="108">
        <v>6</v>
      </c>
      <c r="C60" s="108">
        <v>6</v>
      </c>
      <c r="D60" s="108" t="s">
        <v>1443</v>
      </c>
      <c r="E60" s="109" t="s">
        <v>1427</v>
      </c>
      <c r="F60" s="109" t="s">
        <v>1427</v>
      </c>
      <c r="G60" s="108" t="s">
        <v>1894</v>
      </c>
      <c r="H60" s="109" t="s">
        <v>871</v>
      </c>
      <c r="I60" s="108">
        <v>50</v>
      </c>
      <c r="J60" s="108">
        <v>0</v>
      </c>
      <c r="K60" s="213" t="s">
        <v>1920</v>
      </c>
    </row>
    <row r="61" spans="1:11">
      <c r="A61" s="109" t="s">
        <v>869</v>
      </c>
      <c r="B61" s="108">
        <v>6</v>
      </c>
      <c r="C61" s="108">
        <v>7</v>
      </c>
      <c r="D61" s="108" t="s">
        <v>1443</v>
      </c>
      <c r="E61" s="109" t="s">
        <v>1427</v>
      </c>
      <c r="F61" s="109" t="s">
        <v>1427</v>
      </c>
      <c r="G61" s="108" t="s">
        <v>1895</v>
      </c>
      <c r="H61" s="109" t="s">
        <v>871</v>
      </c>
      <c r="I61" s="108">
        <v>50</v>
      </c>
      <c r="J61" s="108">
        <v>0</v>
      </c>
      <c r="K61" s="213" t="s">
        <v>1920</v>
      </c>
    </row>
    <row r="62" spans="1:11">
      <c r="A62" s="109" t="s">
        <v>892</v>
      </c>
      <c r="B62" s="108">
        <v>1</v>
      </c>
      <c r="C62" s="108">
        <v>1</v>
      </c>
      <c r="D62" s="108" t="s">
        <v>1451</v>
      </c>
      <c r="E62" s="109" t="s">
        <v>1896</v>
      </c>
      <c r="F62" s="109" t="s">
        <v>1896</v>
      </c>
      <c r="G62" s="108" t="s">
        <v>1897</v>
      </c>
      <c r="H62" s="109" t="s">
        <v>871</v>
      </c>
      <c r="I62" s="108">
        <v>80</v>
      </c>
      <c r="J62" s="108">
        <v>0</v>
      </c>
      <c r="K62" s="213" t="s">
        <v>1920</v>
      </c>
    </row>
    <row r="63" spans="1:11">
      <c r="A63" s="109" t="s">
        <v>892</v>
      </c>
      <c r="B63" s="108">
        <v>1</v>
      </c>
      <c r="C63" s="108">
        <v>2</v>
      </c>
      <c r="D63" s="108" t="s">
        <v>1451</v>
      </c>
      <c r="E63" s="109" t="s">
        <v>1896</v>
      </c>
      <c r="F63" s="109" t="s">
        <v>1896</v>
      </c>
      <c r="G63" s="108" t="s">
        <v>1898</v>
      </c>
      <c r="H63" s="109" t="s">
        <v>871</v>
      </c>
      <c r="I63" s="108">
        <v>80</v>
      </c>
      <c r="J63" s="108">
        <v>0</v>
      </c>
      <c r="K63" s="213" t="s">
        <v>1920</v>
      </c>
    </row>
    <row r="64" spans="1:11">
      <c r="A64" s="109" t="s">
        <v>892</v>
      </c>
      <c r="B64" s="108">
        <v>1</v>
      </c>
      <c r="C64" s="108">
        <v>3</v>
      </c>
      <c r="D64" s="108" t="s">
        <v>1451</v>
      </c>
      <c r="E64" s="109" t="s">
        <v>1427</v>
      </c>
      <c r="F64" s="109" t="s">
        <v>1427</v>
      </c>
      <c r="G64" s="108" t="s">
        <v>1899</v>
      </c>
      <c r="H64" s="109" t="s">
        <v>871</v>
      </c>
      <c r="I64" s="108">
        <v>50</v>
      </c>
      <c r="J64" s="108">
        <v>0</v>
      </c>
      <c r="K64" s="213" t="s">
        <v>1920</v>
      </c>
    </row>
    <row r="65" spans="1:11">
      <c r="A65" s="109" t="s">
        <v>892</v>
      </c>
      <c r="B65" s="108">
        <v>1</v>
      </c>
      <c r="C65" s="108">
        <v>4</v>
      </c>
      <c r="D65" s="108" t="s">
        <v>1451</v>
      </c>
      <c r="E65" s="109" t="s">
        <v>899</v>
      </c>
      <c r="F65" s="109" t="s">
        <v>899</v>
      </c>
      <c r="G65" s="108" t="s">
        <v>1900</v>
      </c>
      <c r="H65" s="109" t="s">
        <v>871</v>
      </c>
      <c r="I65" s="108">
        <v>40</v>
      </c>
      <c r="J65" s="108">
        <v>0</v>
      </c>
      <c r="K65" s="213" t="s">
        <v>1920</v>
      </c>
    </row>
    <row r="66" spans="1:11">
      <c r="A66" s="109" t="s">
        <v>892</v>
      </c>
      <c r="B66" s="108">
        <v>1</v>
      </c>
      <c r="C66" s="108">
        <v>5</v>
      </c>
      <c r="D66" s="108" t="s">
        <v>1451</v>
      </c>
      <c r="E66" s="109" t="s">
        <v>1427</v>
      </c>
      <c r="F66" s="109" t="s">
        <v>1427</v>
      </c>
      <c r="G66" s="108" t="s">
        <v>1901</v>
      </c>
      <c r="H66" s="109" t="s">
        <v>871</v>
      </c>
      <c r="I66" s="108">
        <v>50</v>
      </c>
      <c r="J66" s="108">
        <v>0</v>
      </c>
      <c r="K66" s="213" t="s">
        <v>1920</v>
      </c>
    </row>
    <row r="67" spans="1:11">
      <c r="A67" s="109" t="s">
        <v>892</v>
      </c>
      <c r="B67" s="108">
        <v>1</v>
      </c>
      <c r="C67" s="108">
        <v>6</v>
      </c>
      <c r="D67" s="108" t="s">
        <v>1451</v>
      </c>
      <c r="E67" s="109" t="s">
        <v>899</v>
      </c>
      <c r="F67" s="109" t="s">
        <v>899</v>
      </c>
      <c r="G67" s="108" t="s">
        <v>1902</v>
      </c>
      <c r="H67" s="109" t="s">
        <v>871</v>
      </c>
      <c r="I67" s="108">
        <v>40</v>
      </c>
      <c r="J67" s="108">
        <v>0</v>
      </c>
      <c r="K67" s="213" t="s">
        <v>1920</v>
      </c>
    </row>
    <row r="68" spans="1:11">
      <c r="A68" s="109" t="s">
        <v>892</v>
      </c>
      <c r="B68" s="108">
        <v>1</v>
      </c>
      <c r="C68" s="108">
        <v>7</v>
      </c>
      <c r="D68" s="108" t="s">
        <v>1451</v>
      </c>
      <c r="E68" s="109" t="s">
        <v>1427</v>
      </c>
      <c r="F68" s="109" t="s">
        <v>1427</v>
      </c>
      <c r="G68" s="108" t="s">
        <v>1903</v>
      </c>
      <c r="H68" s="109" t="s">
        <v>871</v>
      </c>
      <c r="I68" s="108">
        <v>50</v>
      </c>
      <c r="J68" s="108">
        <v>0</v>
      </c>
      <c r="K68" s="213" t="s">
        <v>1920</v>
      </c>
    </row>
    <row r="69" spans="1:11">
      <c r="A69" s="109" t="s">
        <v>892</v>
      </c>
      <c r="B69" s="108">
        <v>2</v>
      </c>
      <c r="C69" s="108">
        <v>1</v>
      </c>
      <c r="D69" s="108" t="s">
        <v>1467</v>
      </c>
      <c r="E69" s="109" t="s">
        <v>1904</v>
      </c>
      <c r="F69" s="109" t="s">
        <v>1904</v>
      </c>
      <c r="G69" s="108" t="s">
        <v>1905</v>
      </c>
      <c r="H69" s="109" t="s">
        <v>871</v>
      </c>
      <c r="I69" s="108">
        <v>60</v>
      </c>
      <c r="J69" s="108">
        <v>0</v>
      </c>
      <c r="K69" s="213" t="s">
        <v>1920</v>
      </c>
    </row>
    <row r="70" spans="1:11">
      <c r="A70" s="109" t="s">
        <v>892</v>
      </c>
      <c r="B70" s="108">
        <v>2</v>
      </c>
      <c r="C70" s="108">
        <v>2</v>
      </c>
      <c r="D70" s="108" t="s">
        <v>1467</v>
      </c>
      <c r="E70" s="109" t="s">
        <v>1904</v>
      </c>
      <c r="F70" s="109" t="s">
        <v>1904</v>
      </c>
      <c r="G70" s="108" t="s">
        <v>1906</v>
      </c>
      <c r="H70" s="109" t="s">
        <v>871</v>
      </c>
      <c r="I70" s="108">
        <v>60</v>
      </c>
      <c r="J70" s="108">
        <v>0</v>
      </c>
      <c r="K70" s="213" t="s">
        <v>1920</v>
      </c>
    </row>
    <row r="71" spans="1:11">
      <c r="A71" s="109" t="s">
        <v>892</v>
      </c>
      <c r="B71" s="108">
        <v>2</v>
      </c>
      <c r="C71" s="108">
        <v>3</v>
      </c>
      <c r="D71" s="108" t="s">
        <v>1467</v>
      </c>
      <c r="E71" s="109" t="s">
        <v>1427</v>
      </c>
      <c r="F71" s="109" t="s">
        <v>1427</v>
      </c>
      <c r="G71" s="108" t="s">
        <v>1907</v>
      </c>
      <c r="H71" s="109" t="s">
        <v>871</v>
      </c>
      <c r="I71" s="108">
        <v>50</v>
      </c>
      <c r="J71" s="108">
        <v>0</v>
      </c>
      <c r="K71" s="213" t="s">
        <v>1920</v>
      </c>
    </row>
    <row r="72" spans="1:11">
      <c r="A72" s="109" t="s">
        <v>892</v>
      </c>
      <c r="B72" s="108">
        <v>2</v>
      </c>
      <c r="C72" s="108">
        <v>4</v>
      </c>
      <c r="D72" s="108" t="s">
        <v>1467</v>
      </c>
      <c r="E72" s="109" t="s">
        <v>901</v>
      </c>
      <c r="F72" s="109" t="s">
        <v>901</v>
      </c>
      <c r="G72" s="108" t="s">
        <v>1908</v>
      </c>
      <c r="H72" s="109" t="s">
        <v>871</v>
      </c>
      <c r="I72" s="108">
        <v>40</v>
      </c>
      <c r="J72" s="108">
        <v>0</v>
      </c>
      <c r="K72" s="213" t="s">
        <v>1920</v>
      </c>
    </row>
    <row r="73" spans="1:11">
      <c r="A73" s="109" t="s">
        <v>892</v>
      </c>
      <c r="B73" s="108">
        <v>2</v>
      </c>
      <c r="C73" s="108">
        <v>5</v>
      </c>
      <c r="D73" s="108" t="s">
        <v>1467</v>
      </c>
      <c r="E73" s="109" t="s">
        <v>1427</v>
      </c>
      <c r="F73" s="109" t="s">
        <v>1427</v>
      </c>
      <c r="G73" s="108" t="s">
        <v>1909</v>
      </c>
      <c r="H73" s="109" t="s">
        <v>871</v>
      </c>
      <c r="I73" s="108">
        <v>50</v>
      </c>
      <c r="J73" s="108">
        <v>0</v>
      </c>
      <c r="K73" s="213" t="s">
        <v>1920</v>
      </c>
    </row>
    <row r="74" spans="1:11">
      <c r="A74" s="109" t="s">
        <v>892</v>
      </c>
      <c r="B74" s="108">
        <v>2</v>
      </c>
      <c r="C74" s="108">
        <v>6</v>
      </c>
      <c r="D74" s="108" t="s">
        <v>1467</v>
      </c>
      <c r="E74" s="109" t="s">
        <v>901</v>
      </c>
      <c r="F74" s="109" t="s">
        <v>901</v>
      </c>
      <c r="G74" s="108" t="s">
        <v>1910</v>
      </c>
      <c r="H74" s="109" t="s">
        <v>871</v>
      </c>
      <c r="I74" s="108">
        <v>40</v>
      </c>
      <c r="J74" s="108">
        <v>0</v>
      </c>
      <c r="K74" s="213" t="s">
        <v>1920</v>
      </c>
    </row>
    <row r="75" spans="1:11">
      <c r="A75" s="109" t="s">
        <v>892</v>
      </c>
      <c r="B75" s="108">
        <v>2</v>
      </c>
      <c r="C75" s="108">
        <v>7</v>
      </c>
      <c r="D75" s="108" t="s">
        <v>1467</v>
      </c>
      <c r="E75" s="109" t="s">
        <v>1427</v>
      </c>
      <c r="F75" s="109" t="s">
        <v>1427</v>
      </c>
      <c r="G75" s="108" t="s">
        <v>1911</v>
      </c>
      <c r="H75" s="109" t="s">
        <v>871</v>
      </c>
      <c r="I75" s="108">
        <v>50</v>
      </c>
      <c r="J75" s="108">
        <v>0</v>
      </c>
      <c r="K75" s="213" t="s">
        <v>1920</v>
      </c>
    </row>
    <row r="76" spans="1:11">
      <c r="A76" s="109" t="s">
        <v>892</v>
      </c>
      <c r="B76" s="108">
        <v>3</v>
      </c>
      <c r="C76" s="108">
        <v>1</v>
      </c>
      <c r="D76" s="108" t="s">
        <v>1476</v>
      </c>
      <c r="E76" s="109" t="s">
        <v>1912</v>
      </c>
      <c r="F76" s="109" t="s">
        <v>1912</v>
      </c>
      <c r="G76" s="108" t="s">
        <v>1913</v>
      </c>
      <c r="H76" s="109" t="s">
        <v>871</v>
      </c>
      <c r="I76" s="108">
        <v>80</v>
      </c>
      <c r="J76" s="108">
        <v>0</v>
      </c>
      <c r="K76" s="213" t="s">
        <v>1920</v>
      </c>
    </row>
    <row r="77" spans="1:11">
      <c r="A77" s="109" t="s">
        <v>892</v>
      </c>
      <c r="B77" s="108">
        <v>3</v>
      </c>
      <c r="C77" s="108">
        <v>2</v>
      </c>
      <c r="D77" s="108" t="s">
        <v>1476</v>
      </c>
      <c r="E77" s="109" t="s">
        <v>1912</v>
      </c>
      <c r="F77" s="109" t="s">
        <v>1912</v>
      </c>
      <c r="G77" s="108" t="s">
        <v>1914</v>
      </c>
      <c r="H77" s="109" t="s">
        <v>871</v>
      </c>
      <c r="I77" s="108">
        <v>80</v>
      </c>
      <c r="J77" s="108">
        <v>0</v>
      </c>
      <c r="K77" s="213" t="s">
        <v>1920</v>
      </c>
    </row>
    <row r="78" spans="1:11">
      <c r="A78" s="109" t="s">
        <v>892</v>
      </c>
      <c r="B78" s="108">
        <v>3</v>
      </c>
      <c r="C78" s="108">
        <v>3</v>
      </c>
      <c r="D78" s="108" t="s">
        <v>1476</v>
      </c>
      <c r="E78" s="109" t="s">
        <v>1427</v>
      </c>
      <c r="F78" s="109" t="s">
        <v>1427</v>
      </c>
      <c r="G78" s="108" t="s">
        <v>1915</v>
      </c>
      <c r="H78" s="109" t="s">
        <v>871</v>
      </c>
      <c r="I78" s="108">
        <v>50</v>
      </c>
      <c r="J78" s="108">
        <v>0</v>
      </c>
      <c r="K78" s="213" t="s">
        <v>1920</v>
      </c>
    </row>
    <row r="79" spans="1:11">
      <c r="A79" s="109" t="s">
        <v>892</v>
      </c>
      <c r="B79" s="108">
        <v>3</v>
      </c>
      <c r="C79" s="108">
        <v>4</v>
      </c>
      <c r="D79" s="108" t="s">
        <v>1476</v>
      </c>
      <c r="E79" s="109" t="s">
        <v>902</v>
      </c>
      <c r="F79" s="109" t="s">
        <v>902</v>
      </c>
      <c r="G79" s="108" t="s">
        <v>1916</v>
      </c>
      <c r="H79" s="109" t="s">
        <v>871</v>
      </c>
      <c r="I79" s="108">
        <v>40</v>
      </c>
      <c r="J79" s="108">
        <v>0</v>
      </c>
      <c r="K79" s="213" t="s">
        <v>1920</v>
      </c>
    </row>
    <row r="80" spans="1:11">
      <c r="A80" s="109" t="s">
        <v>892</v>
      </c>
      <c r="B80" s="108">
        <v>3</v>
      </c>
      <c r="C80" s="108">
        <v>5</v>
      </c>
      <c r="D80" s="108" t="s">
        <v>1476</v>
      </c>
      <c r="E80" s="109" t="s">
        <v>1427</v>
      </c>
      <c r="F80" s="109" t="s">
        <v>1427</v>
      </c>
      <c r="G80" s="108" t="s">
        <v>1917</v>
      </c>
      <c r="H80" s="109" t="s">
        <v>871</v>
      </c>
      <c r="I80" s="108">
        <v>50</v>
      </c>
      <c r="J80" s="108">
        <v>0</v>
      </c>
      <c r="K80" s="213" t="s">
        <v>1920</v>
      </c>
    </row>
    <row r="81" spans="1:11">
      <c r="A81" s="109" t="s">
        <v>892</v>
      </c>
      <c r="B81" s="108">
        <v>3</v>
      </c>
      <c r="C81" s="108">
        <v>6</v>
      </c>
      <c r="D81" s="108" t="s">
        <v>1476</v>
      </c>
      <c r="E81" s="109" t="s">
        <v>902</v>
      </c>
      <c r="F81" s="109" t="s">
        <v>902</v>
      </c>
      <c r="G81" s="108" t="s">
        <v>1918</v>
      </c>
      <c r="H81" s="109" t="s">
        <v>871</v>
      </c>
      <c r="I81" s="108">
        <v>40</v>
      </c>
      <c r="J81" s="108">
        <v>0</v>
      </c>
      <c r="K81" s="213" t="s">
        <v>1920</v>
      </c>
    </row>
    <row r="82" spans="1:11">
      <c r="A82" s="109" t="s">
        <v>892</v>
      </c>
      <c r="B82" s="108">
        <v>3</v>
      </c>
      <c r="C82" s="108">
        <v>7</v>
      </c>
      <c r="D82" s="108" t="s">
        <v>1476</v>
      </c>
      <c r="E82" s="109" t="s">
        <v>1427</v>
      </c>
      <c r="F82" s="109" t="s">
        <v>1427</v>
      </c>
      <c r="G82" s="108" t="s">
        <v>1919</v>
      </c>
      <c r="H82" s="109" t="s">
        <v>871</v>
      </c>
      <c r="I82" s="108">
        <v>50</v>
      </c>
      <c r="J82" s="108">
        <v>0</v>
      </c>
      <c r="K82" s="213" t="s">
        <v>1920</v>
      </c>
    </row>
    <row r="83" spans="1:11">
      <c r="A83" s="109" t="s">
        <v>914</v>
      </c>
      <c r="B83" s="108">
        <v>1</v>
      </c>
      <c r="C83" s="108">
        <v>1</v>
      </c>
      <c r="D83" s="108" t="s">
        <v>1451</v>
      </c>
      <c r="E83" s="109" t="s">
        <v>2420</v>
      </c>
      <c r="F83" s="109" t="s">
        <v>2420</v>
      </c>
      <c r="G83" s="108" t="s">
        <v>2421</v>
      </c>
      <c r="H83" s="109" t="s">
        <v>915</v>
      </c>
      <c r="I83" s="108">
        <v>100</v>
      </c>
      <c r="J83" s="108">
        <v>0</v>
      </c>
      <c r="K83" s="213" t="s">
        <v>2444</v>
      </c>
    </row>
    <row r="84" spans="1:11">
      <c r="A84" s="109" t="s">
        <v>914</v>
      </c>
      <c r="B84" s="108">
        <v>1</v>
      </c>
      <c r="C84" s="108">
        <v>2</v>
      </c>
      <c r="D84" s="108" t="s">
        <v>1451</v>
      </c>
      <c r="E84" s="109" t="s">
        <v>2420</v>
      </c>
      <c r="F84" s="109" t="s">
        <v>2420</v>
      </c>
      <c r="G84" s="108" t="s">
        <v>2422</v>
      </c>
      <c r="H84" s="109" t="s">
        <v>915</v>
      </c>
      <c r="I84" s="108">
        <v>100</v>
      </c>
      <c r="J84" s="108">
        <v>0</v>
      </c>
      <c r="K84" s="213" t="s">
        <v>2444</v>
      </c>
    </row>
    <row r="85" spans="1:11">
      <c r="A85" s="109" t="s">
        <v>914</v>
      </c>
      <c r="B85" s="108">
        <v>1</v>
      </c>
      <c r="C85" s="108">
        <v>3</v>
      </c>
      <c r="D85" s="108" t="s">
        <v>1451</v>
      </c>
      <c r="E85" s="109" t="s">
        <v>933</v>
      </c>
      <c r="F85" s="109" t="s">
        <v>933</v>
      </c>
      <c r="G85" s="108" t="s">
        <v>2423</v>
      </c>
      <c r="H85" s="109" t="s">
        <v>915</v>
      </c>
      <c r="I85" s="108">
        <v>50</v>
      </c>
      <c r="J85" s="108">
        <v>0</v>
      </c>
      <c r="K85" s="213" t="s">
        <v>2444</v>
      </c>
    </row>
    <row r="86" spans="1:11">
      <c r="A86" s="109" t="s">
        <v>914</v>
      </c>
      <c r="B86" s="108">
        <v>1</v>
      </c>
      <c r="C86" s="108">
        <v>4</v>
      </c>
      <c r="D86" s="108" t="s">
        <v>1451</v>
      </c>
      <c r="E86" s="109" t="s">
        <v>933</v>
      </c>
      <c r="F86" s="109" t="s">
        <v>933</v>
      </c>
      <c r="G86" s="108" t="s">
        <v>2424</v>
      </c>
      <c r="H86" s="109" t="s">
        <v>915</v>
      </c>
      <c r="I86" s="108">
        <v>50</v>
      </c>
      <c r="J86" s="108">
        <v>0</v>
      </c>
      <c r="K86" s="213" t="s">
        <v>2444</v>
      </c>
    </row>
    <row r="87" spans="1:11">
      <c r="A87" s="109" t="s">
        <v>914</v>
      </c>
      <c r="B87" s="108">
        <v>1</v>
      </c>
      <c r="C87" s="108">
        <v>5</v>
      </c>
      <c r="D87" s="108" t="s">
        <v>1451</v>
      </c>
      <c r="E87" s="109" t="s">
        <v>924</v>
      </c>
      <c r="F87" s="109" t="s">
        <v>924</v>
      </c>
      <c r="G87" s="108" t="s">
        <v>2425</v>
      </c>
      <c r="H87" s="109" t="s">
        <v>915</v>
      </c>
      <c r="I87" s="108">
        <v>50</v>
      </c>
      <c r="J87" s="108">
        <v>0</v>
      </c>
      <c r="K87" s="213" t="s">
        <v>2444</v>
      </c>
    </row>
    <row r="88" spans="1:11">
      <c r="A88" s="109" t="s">
        <v>914</v>
      </c>
      <c r="B88" s="108">
        <v>1</v>
      </c>
      <c r="C88" s="108">
        <v>6</v>
      </c>
      <c r="D88" s="108" t="s">
        <v>1451</v>
      </c>
      <c r="E88" s="109" t="s">
        <v>1427</v>
      </c>
      <c r="F88" s="109" t="s">
        <v>1427</v>
      </c>
      <c r="G88" s="108" t="s">
        <v>2426</v>
      </c>
      <c r="H88" s="109" t="s">
        <v>915</v>
      </c>
      <c r="I88" s="108">
        <v>50</v>
      </c>
      <c r="J88" s="108">
        <v>0</v>
      </c>
      <c r="K88" s="213" t="s">
        <v>2444</v>
      </c>
    </row>
    <row r="89" spans="1:11">
      <c r="A89" s="109" t="s">
        <v>914</v>
      </c>
      <c r="B89" s="108">
        <v>1</v>
      </c>
      <c r="C89" s="108">
        <v>7</v>
      </c>
      <c r="D89" s="108" t="s">
        <v>1451</v>
      </c>
      <c r="E89" s="109" t="s">
        <v>1427</v>
      </c>
      <c r="F89" s="109" t="s">
        <v>1427</v>
      </c>
      <c r="G89" s="108" t="s">
        <v>2427</v>
      </c>
      <c r="H89" s="109" t="s">
        <v>915</v>
      </c>
      <c r="I89" s="108">
        <v>50</v>
      </c>
      <c r="J89" s="108">
        <v>0</v>
      </c>
      <c r="K89" s="213" t="s">
        <v>2444</v>
      </c>
    </row>
    <row r="90" spans="1:11">
      <c r="A90" s="109" t="s">
        <v>914</v>
      </c>
      <c r="B90" s="108">
        <v>2</v>
      </c>
      <c r="C90" s="108">
        <v>1</v>
      </c>
      <c r="D90" s="108" t="s">
        <v>1467</v>
      </c>
      <c r="E90" s="109" t="s">
        <v>2428</v>
      </c>
      <c r="F90" s="109" t="s">
        <v>2428</v>
      </c>
      <c r="G90" s="108" t="s">
        <v>2429</v>
      </c>
      <c r="H90" s="109" t="s">
        <v>915</v>
      </c>
      <c r="I90" s="108">
        <v>60</v>
      </c>
      <c r="J90" s="108">
        <v>0</v>
      </c>
      <c r="K90" s="213" t="s">
        <v>2444</v>
      </c>
    </row>
    <row r="91" spans="1:11">
      <c r="A91" s="109" t="s">
        <v>914</v>
      </c>
      <c r="B91" s="108">
        <v>2</v>
      </c>
      <c r="C91" s="108">
        <v>2</v>
      </c>
      <c r="D91" s="108" t="s">
        <v>1467</v>
      </c>
      <c r="E91" s="109" t="s">
        <v>2428</v>
      </c>
      <c r="F91" s="109" t="s">
        <v>2428</v>
      </c>
      <c r="G91" s="108" t="s">
        <v>2430</v>
      </c>
      <c r="H91" s="109" t="s">
        <v>915</v>
      </c>
      <c r="I91" s="108">
        <v>60</v>
      </c>
      <c r="J91" s="108">
        <v>0</v>
      </c>
      <c r="K91" s="213" t="s">
        <v>2444</v>
      </c>
    </row>
    <row r="92" spans="1:11">
      <c r="A92" s="109" t="s">
        <v>914</v>
      </c>
      <c r="B92" s="108">
        <v>2</v>
      </c>
      <c r="C92" s="108">
        <v>3</v>
      </c>
      <c r="D92" s="108" t="s">
        <v>1467</v>
      </c>
      <c r="E92" s="109" t="s">
        <v>935</v>
      </c>
      <c r="F92" s="109" t="s">
        <v>935</v>
      </c>
      <c r="G92" s="108" t="s">
        <v>2431</v>
      </c>
      <c r="H92" s="109" t="s">
        <v>915</v>
      </c>
      <c r="I92" s="108">
        <v>50</v>
      </c>
      <c r="J92" s="108">
        <v>0</v>
      </c>
      <c r="K92" s="213" t="s">
        <v>2444</v>
      </c>
    </row>
    <row r="93" spans="1:11">
      <c r="A93" s="109" t="s">
        <v>914</v>
      </c>
      <c r="B93" s="108">
        <v>2</v>
      </c>
      <c r="C93" s="108">
        <v>4</v>
      </c>
      <c r="D93" s="108" t="s">
        <v>1467</v>
      </c>
      <c r="E93" s="109" t="s">
        <v>935</v>
      </c>
      <c r="F93" s="109" t="s">
        <v>935</v>
      </c>
      <c r="G93" s="108" t="s">
        <v>2432</v>
      </c>
      <c r="H93" s="109" t="s">
        <v>915</v>
      </c>
      <c r="I93" s="108">
        <v>50</v>
      </c>
      <c r="J93" s="108">
        <v>0</v>
      </c>
      <c r="K93" s="213" t="s">
        <v>2444</v>
      </c>
    </row>
    <row r="94" spans="1:11">
      <c r="A94" s="109" t="s">
        <v>914</v>
      </c>
      <c r="B94" s="108">
        <v>2</v>
      </c>
      <c r="C94" s="108">
        <v>5</v>
      </c>
      <c r="D94" s="108" t="s">
        <v>1467</v>
      </c>
      <c r="E94" s="109" t="s">
        <v>926</v>
      </c>
      <c r="F94" s="109" t="s">
        <v>926</v>
      </c>
      <c r="G94" s="108" t="s">
        <v>2433</v>
      </c>
      <c r="H94" s="109" t="s">
        <v>915</v>
      </c>
      <c r="I94" s="108">
        <v>50</v>
      </c>
      <c r="J94" s="108">
        <v>0</v>
      </c>
      <c r="K94" s="213" t="s">
        <v>2444</v>
      </c>
    </row>
    <row r="95" spans="1:11">
      <c r="A95" s="109" t="s">
        <v>914</v>
      </c>
      <c r="B95" s="108">
        <v>2</v>
      </c>
      <c r="C95" s="108">
        <v>6</v>
      </c>
      <c r="D95" s="108" t="s">
        <v>1467</v>
      </c>
      <c r="E95" s="109" t="s">
        <v>1427</v>
      </c>
      <c r="F95" s="109" t="s">
        <v>1427</v>
      </c>
      <c r="G95" s="108" t="s">
        <v>2434</v>
      </c>
      <c r="H95" s="109" t="s">
        <v>915</v>
      </c>
      <c r="I95" s="108">
        <v>50</v>
      </c>
      <c r="J95" s="108">
        <v>0</v>
      </c>
      <c r="K95" s="213" t="s">
        <v>2444</v>
      </c>
    </row>
    <row r="96" spans="1:11">
      <c r="A96" s="109" t="s">
        <v>914</v>
      </c>
      <c r="B96" s="108">
        <v>2</v>
      </c>
      <c r="C96" s="108">
        <v>7</v>
      </c>
      <c r="D96" s="108" t="s">
        <v>1467</v>
      </c>
      <c r="E96" s="109" t="s">
        <v>1427</v>
      </c>
      <c r="F96" s="109" t="s">
        <v>1427</v>
      </c>
      <c r="G96" s="108" t="s">
        <v>2435</v>
      </c>
      <c r="H96" s="109" t="s">
        <v>915</v>
      </c>
      <c r="I96" s="108">
        <v>50</v>
      </c>
      <c r="J96" s="108">
        <v>0</v>
      </c>
      <c r="K96" s="213" t="s">
        <v>2444</v>
      </c>
    </row>
    <row r="97" spans="1:11">
      <c r="A97" s="109" t="s">
        <v>914</v>
      </c>
      <c r="B97" s="108">
        <v>3</v>
      </c>
      <c r="C97" s="108">
        <v>1</v>
      </c>
      <c r="D97" s="108" t="s">
        <v>1476</v>
      </c>
      <c r="E97" s="109" t="s">
        <v>2436</v>
      </c>
      <c r="F97" s="109" t="s">
        <v>2436</v>
      </c>
      <c r="G97" s="108" t="s">
        <v>2437</v>
      </c>
      <c r="H97" s="109" t="s">
        <v>915</v>
      </c>
      <c r="I97" s="108">
        <v>90</v>
      </c>
      <c r="J97" s="108">
        <v>0</v>
      </c>
      <c r="K97" s="213" t="s">
        <v>2444</v>
      </c>
    </row>
    <row r="98" spans="1:11">
      <c r="A98" s="109" t="s">
        <v>914</v>
      </c>
      <c r="B98" s="108">
        <v>3</v>
      </c>
      <c r="C98" s="108">
        <v>2</v>
      </c>
      <c r="D98" s="108" t="s">
        <v>1476</v>
      </c>
      <c r="E98" s="109" t="s">
        <v>2436</v>
      </c>
      <c r="F98" s="109" t="s">
        <v>2436</v>
      </c>
      <c r="G98" s="108" t="s">
        <v>2438</v>
      </c>
      <c r="H98" s="109" t="s">
        <v>915</v>
      </c>
      <c r="I98" s="108">
        <v>90</v>
      </c>
      <c r="J98" s="108">
        <v>0</v>
      </c>
      <c r="K98" s="213" t="s">
        <v>2444</v>
      </c>
    </row>
    <row r="99" spans="1:11">
      <c r="A99" s="109" t="s">
        <v>914</v>
      </c>
      <c r="B99" s="108">
        <v>3</v>
      </c>
      <c r="C99" s="108">
        <v>3</v>
      </c>
      <c r="D99" s="108" t="s">
        <v>1476</v>
      </c>
      <c r="E99" s="109" t="s">
        <v>936</v>
      </c>
      <c r="F99" s="109" t="s">
        <v>936</v>
      </c>
      <c r="G99" s="108" t="s">
        <v>2439</v>
      </c>
      <c r="H99" s="109" t="s">
        <v>915</v>
      </c>
      <c r="I99" s="108">
        <v>50</v>
      </c>
      <c r="J99" s="108">
        <v>0</v>
      </c>
      <c r="K99" s="213" t="s">
        <v>2444</v>
      </c>
    </row>
    <row r="100" spans="1:11">
      <c r="A100" s="109" t="s">
        <v>914</v>
      </c>
      <c r="B100" s="108">
        <v>3</v>
      </c>
      <c r="C100" s="108">
        <v>4</v>
      </c>
      <c r="D100" s="108" t="s">
        <v>1476</v>
      </c>
      <c r="E100" s="109" t="s">
        <v>936</v>
      </c>
      <c r="F100" s="109" t="s">
        <v>936</v>
      </c>
      <c r="G100" s="108" t="s">
        <v>2440</v>
      </c>
      <c r="H100" s="109" t="s">
        <v>915</v>
      </c>
      <c r="I100" s="108">
        <v>50</v>
      </c>
      <c r="J100" s="108">
        <v>0</v>
      </c>
      <c r="K100" s="213" t="s">
        <v>2444</v>
      </c>
    </row>
    <row r="101" spans="1:11">
      <c r="A101" s="109" t="s">
        <v>914</v>
      </c>
      <c r="B101" s="108">
        <v>3</v>
      </c>
      <c r="C101" s="108">
        <v>5</v>
      </c>
      <c r="D101" s="108" t="s">
        <v>1476</v>
      </c>
      <c r="E101" s="109" t="s">
        <v>927</v>
      </c>
      <c r="F101" s="109" t="s">
        <v>927</v>
      </c>
      <c r="G101" s="108" t="s">
        <v>2441</v>
      </c>
      <c r="H101" s="109" t="s">
        <v>915</v>
      </c>
      <c r="I101" s="108">
        <v>30</v>
      </c>
      <c r="J101" s="108">
        <v>0</v>
      </c>
      <c r="K101" s="213" t="s">
        <v>2444</v>
      </c>
    </row>
    <row r="102" spans="1:11">
      <c r="A102" s="109" t="s">
        <v>914</v>
      </c>
      <c r="B102" s="108">
        <v>3</v>
      </c>
      <c r="C102" s="108">
        <v>6</v>
      </c>
      <c r="D102" s="108" t="s">
        <v>1476</v>
      </c>
      <c r="E102" s="109" t="s">
        <v>1427</v>
      </c>
      <c r="F102" s="109" t="s">
        <v>1427</v>
      </c>
      <c r="G102" s="108" t="s">
        <v>2442</v>
      </c>
      <c r="H102" s="109" t="s">
        <v>915</v>
      </c>
      <c r="I102" s="108">
        <v>30</v>
      </c>
      <c r="J102" s="108">
        <v>0</v>
      </c>
      <c r="K102" s="213" t="s">
        <v>2444</v>
      </c>
    </row>
    <row r="103" spans="1:11">
      <c r="A103" s="109" t="s">
        <v>914</v>
      </c>
      <c r="B103" s="108">
        <v>3</v>
      </c>
      <c r="C103" s="108">
        <v>7</v>
      </c>
      <c r="D103" s="108" t="s">
        <v>1476</v>
      </c>
      <c r="E103" s="109" t="s">
        <v>1427</v>
      </c>
      <c r="F103" s="109" t="s">
        <v>1427</v>
      </c>
      <c r="G103" s="108" t="s">
        <v>2443</v>
      </c>
      <c r="H103" s="109" t="s">
        <v>915</v>
      </c>
      <c r="I103" s="108">
        <v>50</v>
      </c>
      <c r="J103" s="108">
        <v>0</v>
      </c>
      <c r="K103" s="213" t="s">
        <v>2444</v>
      </c>
    </row>
    <row r="104" spans="1:11">
      <c r="A104" s="109" t="s">
        <v>957</v>
      </c>
      <c r="B104" s="108">
        <v>1</v>
      </c>
      <c r="C104" s="108">
        <v>1</v>
      </c>
      <c r="D104" s="108" t="s">
        <v>1451</v>
      </c>
      <c r="E104" s="109" t="s">
        <v>966</v>
      </c>
      <c r="F104" s="109" t="s">
        <v>966</v>
      </c>
      <c r="G104" s="108" t="s">
        <v>2446</v>
      </c>
      <c r="H104" s="109" t="s">
        <v>958</v>
      </c>
      <c r="I104" s="108">
        <v>60</v>
      </c>
      <c r="J104" s="108">
        <v>0</v>
      </c>
      <c r="K104" s="213" t="s">
        <v>2447</v>
      </c>
    </row>
    <row r="105" spans="1:11">
      <c r="A105" s="109" t="s">
        <v>957</v>
      </c>
      <c r="B105" s="108">
        <v>2</v>
      </c>
      <c r="C105" s="108">
        <v>1</v>
      </c>
      <c r="D105" s="108" t="s">
        <v>1467</v>
      </c>
      <c r="E105" s="109" t="s">
        <v>969</v>
      </c>
      <c r="F105" s="109" t="s">
        <v>969</v>
      </c>
      <c r="G105" s="108" t="s">
        <v>2448</v>
      </c>
      <c r="H105" s="109" t="s">
        <v>958</v>
      </c>
      <c r="I105" s="108">
        <v>60</v>
      </c>
      <c r="J105" s="108">
        <v>0</v>
      </c>
      <c r="K105" s="213" t="s">
        <v>2447</v>
      </c>
    </row>
    <row r="106" spans="1:11">
      <c r="A106" s="109" t="s">
        <v>957</v>
      </c>
      <c r="B106" s="108">
        <v>3</v>
      </c>
      <c r="C106" s="108">
        <v>1</v>
      </c>
      <c r="D106" s="108" t="s">
        <v>1476</v>
      </c>
      <c r="E106" s="109" t="s">
        <v>970</v>
      </c>
      <c r="F106" s="109" t="s">
        <v>970</v>
      </c>
      <c r="G106" s="108" t="s">
        <v>2449</v>
      </c>
      <c r="H106" s="109" t="s">
        <v>958</v>
      </c>
      <c r="I106" s="108">
        <v>60</v>
      </c>
      <c r="J106" s="108">
        <v>0</v>
      </c>
      <c r="K106" s="213" t="s">
        <v>2447</v>
      </c>
    </row>
    <row r="107" spans="1:11">
      <c r="A107" s="109" t="s">
        <v>957</v>
      </c>
      <c r="B107" s="108">
        <v>4</v>
      </c>
      <c r="C107" s="108">
        <v>1</v>
      </c>
      <c r="D107" s="108" t="s">
        <v>2450</v>
      </c>
      <c r="E107" s="283" t="s">
        <v>2527</v>
      </c>
      <c r="F107" s="283" t="s">
        <v>2527</v>
      </c>
      <c r="G107" s="108" t="s">
        <v>2451</v>
      </c>
      <c r="H107" s="109" t="s">
        <v>958</v>
      </c>
      <c r="I107" s="108">
        <v>90</v>
      </c>
      <c r="J107" s="108">
        <v>0</v>
      </c>
      <c r="K107" s="213" t="s">
        <v>2452</v>
      </c>
    </row>
    <row r="108" spans="1:11">
      <c r="A108" s="109" t="s">
        <v>957</v>
      </c>
      <c r="B108" s="108">
        <v>5</v>
      </c>
      <c r="C108" s="108">
        <v>1</v>
      </c>
      <c r="D108" s="108" t="s">
        <v>2453</v>
      </c>
      <c r="E108" s="283" t="s">
        <v>2523</v>
      </c>
      <c r="F108" s="283" t="s">
        <v>2523</v>
      </c>
      <c r="G108" s="108" t="s">
        <v>2454</v>
      </c>
      <c r="H108" s="109" t="s">
        <v>958</v>
      </c>
      <c r="I108" s="108">
        <v>90</v>
      </c>
      <c r="J108" s="108">
        <v>0</v>
      </c>
      <c r="K108" s="213" t="s">
        <v>2452</v>
      </c>
    </row>
    <row r="109" spans="1:11">
      <c r="A109" s="109" t="s">
        <v>957</v>
      </c>
      <c r="B109" s="108">
        <v>6</v>
      </c>
      <c r="C109" s="108">
        <v>1</v>
      </c>
      <c r="D109" s="108" t="s">
        <v>2455</v>
      </c>
      <c r="E109" s="283" t="s">
        <v>2524</v>
      </c>
      <c r="F109" s="283" t="s">
        <v>2524</v>
      </c>
      <c r="G109" s="108" t="s">
        <v>2456</v>
      </c>
      <c r="H109" s="109" t="s">
        <v>958</v>
      </c>
      <c r="I109" s="108">
        <v>100</v>
      </c>
      <c r="J109" s="108">
        <v>0</v>
      </c>
      <c r="K109" s="213" t="s">
        <v>2452</v>
      </c>
    </row>
    <row r="110" spans="1:11">
      <c r="A110" s="109" t="s">
        <v>957</v>
      </c>
      <c r="B110" s="108">
        <v>7</v>
      </c>
      <c r="C110" s="108">
        <v>1</v>
      </c>
      <c r="D110" s="108" t="s">
        <v>2457</v>
      </c>
      <c r="E110" s="109" t="s">
        <v>972</v>
      </c>
      <c r="F110" s="109" t="s">
        <v>972</v>
      </c>
      <c r="G110" s="108" t="s">
        <v>2458</v>
      </c>
      <c r="H110" s="109" t="s">
        <v>958</v>
      </c>
      <c r="I110" s="108">
        <v>60</v>
      </c>
      <c r="J110" s="108">
        <v>0</v>
      </c>
      <c r="K110" s="213" t="s">
        <v>2459</v>
      </c>
    </row>
    <row r="111" spans="1:11">
      <c r="A111" s="109" t="s">
        <v>957</v>
      </c>
      <c r="B111" s="108">
        <v>8</v>
      </c>
      <c r="C111" s="108">
        <v>1</v>
      </c>
      <c r="D111" s="108" t="s">
        <v>2460</v>
      </c>
      <c r="E111" s="109" t="s">
        <v>975</v>
      </c>
      <c r="F111" s="109" t="s">
        <v>975</v>
      </c>
      <c r="G111" s="108" t="s">
        <v>2461</v>
      </c>
      <c r="H111" s="109" t="s">
        <v>958</v>
      </c>
      <c r="I111" s="108">
        <v>60</v>
      </c>
      <c r="J111" s="108">
        <v>0</v>
      </c>
      <c r="K111" s="213" t="s">
        <v>2459</v>
      </c>
    </row>
    <row r="112" spans="1:11">
      <c r="A112" s="109" t="s">
        <v>957</v>
      </c>
      <c r="B112" s="108">
        <v>9</v>
      </c>
      <c r="C112" s="108">
        <v>1</v>
      </c>
      <c r="D112" s="108" t="s">
        <v>2462</v>
      </c>
      <c r="E112" s="109" t="s">
        <v>976</v>
      </c>
      <c r="F112" s="109" t="s">
        <v>976</v>
      </c>
      <c r="G112" s="108" t="s">
        <v>2463</v>
      </c>
      <c r="H112" s="109" t="s">
        <v>958</v>
      </c>
      <c r="I112" s="108">
        <v>60</v>
      </c>
      <c r="J112" s="108">
        <v>0</v>
      </c>
      <c r="K112" s="213" t="s">
        <v>2459</v>
      </c>
    </row>
    <row r="113" spans="1:11">
      <c r="A113" s="109" t="s">
        <v>990</v>
      </c>
      <c r="B113" s="108">
        <v>1</v>
      </c>
      <c r="C113" s="108">
        <v>1</v>
      </c>
      <c r="D113" s="108" t="s">
        <v>1451</v>
      </c>
      <c r="E113" s="109" t="s">
        <v>999</v>
      </c>
      <c r="F113" s="109" t="s">
        <v>999</v>
      </c>
      <c r="G113" s="108" t="s">
        <v>2510</v>
      </c>
      <c r="H113" s="109" t="s">
        <v>991</v>
      </c>
      <c r="I113" s="108">
        <v>30</v>
      </c>
      <c r="J113" s="108">
        <v>20</v>
      </c>
      <c r="K113" s="213" t="s">
        <v>2511</v>
      </c>
    </row>
    <row r="114" spans="1:11">
      <c r="A114" s="109" t="s">
        <v>990</v>
      </c>
      <c r="B114" s="108">
        <v>1</v>
      </c>
      <c r="C114" s="108">
        <v>2</v>
      </c>
      <c r="D114" s="108" t="s">
        <v>1451</v>
      </c>
      <c r="E114" s="283" t="s">
        <v>2522</v>
      </c>
      <c r="F114" s="283" t="s">
        <v>2522</v>
      </c>
      <c r="G114" s="108" t="s">
        <v>2512</v>
      </c>
      <c r="H114" s="109" t="s">
        <v>991</v>
      </c>
      <c r="I114" s="108">
        <v>40</v>
      </c>
      <c r="J114" s="108">
        <v>20</v>
      </c>
      <c r="K114" s="213" t="s">
        <v>2513</v>
      </c>
    </row>
    <row r="115" spans="1:11">
      <c r="A115" s="109" t="s">
        <v>990</v>
      </c>
      <c r="B115" s="108">
        <v>1</v>
      </c>
      <c r="C115" s="108">
        <v>3</v>
      </c>
      <c r="D115" s="108" t="s">
        <v>1451</v>
      </c>
      <c r="E115" s="109" t="s">
        <v>1005</v>
      </c>
      <c r="F115" s="109" t="s">
        <v>1005</v>
      </c>
      <c r="G115" s="108" t="s">
        <v>2514</v>
      </c>
      <c r="H115" s="109" t="s">
        <v>991</v>
      </c>
      <c r="I115" s="108">
        <v>40</v>
      </c>
      <c r="J115" s="108">
        <v>20</v>
      </c>
      <c r="K115" s="213" t="s">
        <v>2515</v>
      </c>
    </row>
    <row r="116" spans="1:11">
      <c r="A116" s="109" t="s">
        <v>990</v>
      </c>
      <c r="B116" s="108">
        <v>2</v>
      </c>
      <c r="C116" s="108">
        <v>1</v>
      </c>
      <c r="D116" s="108" t="s">
        <v>1467</v>
      </c>
      <c r="E116" s="109" t="s">
        <v>1002</v>
      </c>
      <c r="F116" s="109" t="s">
        <v>1002</v>
      </c>
      <c r="G116" s="108" t="s">
        <v>2516</v>
      </c>
      <c r="H116" s="109" t="s">
        <v>991</v>
      </c>
      <c r="I116" s="108">
        <v>30</v>
      </c>
      <c r="J116" s="108">
        <v>20</v>
      </c>
      <c r="K116" s="213" t="s">
        <v>2511</v>
      </c>
    </row>
    <row r="117" spans="1:11">
      <c r="A117" s="109" t="s">
        <v>990</v>
      </c>
      <c r="B117" s="108">
        <v>2</v>
      </c>
      <c r="C117" s="108">
        <v>2</v>
      </c>
      <c r="D117" s="108" t="s">
        <v>1467</v>
      </c>
      <c r="E117" s="283" t="s">
        <v>2525</v>
      </c>
      <c r="F117" s="283" t="s">
        <v>2525</v>
      </c>
      <c r="G117" s="108" t="s">
        <v>2517</v>
      </c>
      <c r="H117" s="109" t="s">
        <v>991</v>
      </c>
      <c r="I117" s="108">
        <v>50</v>
      </c>
      <c r="J117" s="108">
        <v>20</v>
      </c>
      <c r="K117" s="213" t="s">
        <v>2513</v>
      </c>
    </row>
    <row r="118" spans="1:11">
      <c r="A118" s="109" t="s">
        <v>990</v>
      </c>
      <c r="B118" s="108">
        <v>2</v>
      </c>
      <c r="C118" s="108">
        <v>3</v>
      </c>
      <c r="D118" s="108" t="s">
        <v>1467</v>
      </c>
      <c r="E118" s="109" t="s">
        <v>1007</v>
      </c>
      <c r="F118" s="109" t="s">
        <v>1007</v>
      </c>
      <c r="G118" s="108" t="s">
        <v>2518</v>
      </c>
      <c r="H118" s="109" t="s">
        <v>991</v>
      </c>
      <c r="I118" s="108">
        <v>30</v>
      </c>
      <c r="J118" s="108">
        <v>20</v>
      </c>
      <c r="K118" s="213" t="s">
        <v>2515</v>
      </c>
    </row>
    <row r="119" spans="1:11">
      <c r="A119" s="109" t="s">
        <v>990</v>
      </c>
      <c r="B119" s="108">
        <v>3</v>
      </c>
      <c r="C119" s="108">
        <v>1</v>
      </c>
      <c r="D119" s="108" t="s">
        <v>1476</v>
      </c>
      <c r="E119" s="109" t="s">
        <v>1003</v>
      </c>
      <c r="F119" s="109" t="s">
        <v>1003</v>
      </c>
      <c r="G119" s="108" t="s">
        <v>2519</v>
      </c>
      <c r="H119" s="109" t="s">
        <v>991</v>
      </c>
      <c r="I119" s="108">
        <v>40</v>
      </c>
      <c r="J119" s="108">
        <v>20</v>
      </c>
      <c r="K119" s="213" t="s">
        <v>2511</v>
      </c>
    </row>
    <row r="120" spans="1:11">
      <c r="A120" s="109" t="s">
        <v>990</v>
      </c>
      <c r="B120" s="108">
        <v>3</v>
      </c>
      <c r="C120" s="108">
        <v>2</v>
      </c>
      <c r="D120" s="108" t="s">
        <v>1476</v>
      </c>
      <c r="E120" s="283" t="s">
        <v>2526</v>
      </c>
      <c r="F120" s="283" t="s">
        <v>2526</v>
      </c>
      <c r="G120" s="108" t="s">
        <v>2520</v>
      </c>
      <c r="H120" s="109" t="s">
        <v>991</v>
      </c>
      <c r="I120" s="108">
        <v>50</v>
      </c>
      <c r="J120" s="108">
        <v>20</v>
      </c>
      <c r="K120" s="213" t="s">
        <v>2513</v>
      </c>
    </row>
    <row r="121" spans="1:11">
      <c r="A121" s="109" t="s">
        <v>990</v>
      </c>
      <c r="B121" s="108">
        <v>3</v>
      </c>
      <c r="C121" s="108">
        <v>3</v>
      </c>
      <c r="D121" s="108" t="s">
        <v>1476</v>
      </c>
      <c r="E121" s="109" t="s">
        <v>1009</v>
      </c>
      <c r="F121" s="109" t="s">
        <v>1009</v>
      </c>
      <c r="G121" s="108" t="s">
        <v>2521</v>
      </c>
      <c r="H121" s="109" t="s">
        <v>991</v>
      </c>
      <c r="I121" s="108">
        <v>40</v>
      </c>
      <c r="J121" s="108">
        <v>20</v>
      </c>
      <c r="K121" s="213" t="s">
        <v>2515</v>
      </c>
    </row>
    <row r="122" spans="1:11">
      <c r="A122" s="109" t="s">
        <v>1020</v>
      </c>
      <c r="B122" s="108">
        <v>1</v>
      </c>
      <c r="C122" s="108">
        <v>1</v>
      </c>
      <c r="D122" s="108" t="s">
        <v>1451</v>
      </c>
      <c r="E122" s="109" t="s">
        <v>1029</v>
      </c>
      <c r="F122" s="109" t="s">
        <v>1029</v>
      </c>
      <c r="G122" s="108" t="s">
        <v>2689</v>
      </c>
      <c r="H122" s="109" t="s">
        <v>1021</v>
      </c>
      <c r="I122" s="108">
        <v>40</v>
      </c>
      <c r="J122" s="108">
        <v>0</v>
      </c>
      <c r="K122" s="213" t="s">
        <v>2511</v>
      </c>
    </row>
    <row r="123" spans="1:11">
      <c r="A123" s="109" t="s">
        <v>1020</v>
      </c>
      <c r="B123" s="108">
        <v>1</v>
      </c>
      <c r="C123" s="108">
        <v>2</v>
      </c>
      <c r="D123" s="108" t="s">
        <v>1451</v>
      </c>
      <c r="E123" s="283" t="s">
        <v>2698</v>
      </c>
      <c r="F123" s="283" t="s">
        <v>2698</v>
      </c>
      <c r="G123" s="108" t="s">
        <v>2690</v>
      </c>
      <c r="H123" s="109" t="s">
        <v>1021</v>
      </c>
      <c r="I123" s="108">
        <v>100</v>
      </c>
      <c r="J123" s="108">
        <v>0</v>
      </c>
      <c r="K123" s="213" t="s">
        <v>2513</v>
      </c>
    </row>
    <row r="124" spans="1:11">
      <c r="A124" s="109" t="s">
        <v>1020</v>
      </c>
      <c r="B124" s="108">
        <v>1</v>
      </c>
      <c r="C124" s="108">
        <v>3</v>
      </c>
      <c r="D124" s="108" t="s">
        <v>1451</v>
      </c>
      <c r="E124" s="109" t="s">
        <v>1033</v>
      </c>
      <c r="F124" s="109" t="s">
        <v>1033</v>
      </c>
      <c r="G124" s="108" t="s">
        <v>2691</v>
      </c>
      <c r="H124" s="109" t="s">
        <v>1021</v>
      </c>
      <c r="I124" s="108">
        <v>60</v>
      </c>
      <c r="J124" s="108">
        <v>0</v>
      </c>
      <c r="K124" s="213" t="s">
        <v>2515</v>
      </c>
    </row>
    <row r="125" spans="1:11">
      <c r="A125" s="109" t="s">
        <v>1020</v>
      </c>
      <c r="B125" s="108">
        <v>2</v>
      </c>
      <c r="C125" s="108">
        <v>1</v>
      </c>
      <c r="D125" s="108" t="s">
        <v>1467</v>
      </c>
      <c r="E125" s="109" t="s">
        <v>1030</v>
      </c>
      <c r="F125" s="109" t="s">
        <v>1030</v>
      </c>
      <c r="G125" s="108" t="s">
        <v>2692</v>
      </c>
      <c r="H125" s="109" t="s">
        <v>1021</v>
      </c>
      <c r="I125" s="108">
        <v>40</v>
      </c>
      <c r="J125" s="108">
        <v>0</v>
      </c>
      <c r="K125" s="213" t="s">
        <v>2511</v>
      </c>
    </row>
    <row r="126" spans="1:11">
      <c r="A126" s="109" t="s">
        <v>1020</v>
      </c>
      <c r="B126" s="108">
        <v>2</v>
      </c>
      <c r="C126" s="108">
        <v>2</v>
      </c>
      <c r="D126" s="108" t="s">
        <v>1467</v>
      </c>
      <c r="E126" s="283" t="s">
        <v>2699</v>
      </c>
      <c r="F126" s="283" t="s">
        <v>2699</v>
      </c>
      <c r="G126" s="108" t="s">
        <v>2693</v>
      </c>
      <c r="H126" s="109" t="s">
        <v>1021</v>
      </c>
      <c r="I126" s="108">
        <v>90</v>
      </c>
      <c r="J126" s="108">
        <v>0</v>
      </c>
      <c r="K126" s="213" t="s">
        <v>2513</v>
      </c>
    </row>
    <row r="127" spans="1:11">
      <c r="A127" s="109" t="s">
        <v>1020</v>
      </c>
      <c r="B127" s="108">
        <v>2</v>
      </c>
      <c r="C127" s="108">
        <v>3</v>
      </c>
      <c r="D127" s="108" t="s">
        <v>1467</v>
      </c>
      <c r="E127" s="109" t="s">
        <v>1035</v>
      </c>
      <c r="F127" s="109" t="s">
        <v>1035</v>
      </c>
      <c r="G127" s="108" t="s">
        <v>2694</v>
      </c>
      <c r="H127" s="109" t="s">
        <v>1021</v>
      </c>
      <c r="I127" s="108">
        <v>60</v>
      </c>
      <c r="J127" s="108">
        <v>0</v>
      </c>
      <c r="K127" s="213" t="s">
        <v>2515</v>
      </c>
    </row>
    <row r="128" spans="1:11">
      <c r="A128" s="109" t="s">
        <v>1020</v>
      </c>
      <c r="B128" s="108">
        <v>3</v>
      </c>
      <c r="C128" s="108">
        <v>1</v>
      </c>
      <c r="D128" s="108" t="s">
        <v>1476</v>
      </c>
      <c r="E128" s="109" t="s">
        <v>1031</v>
      </c>
      <c r="F128" s="109" t="s">
        <v>1031</v>
      </c>
      <c r="G128" s="108" t="s">
        <v>2695</v>
      </c>
      <c r="H128" s="109" t="s">
        <v>1021</v>
      </c>
      <c r="I128" s="108">
        <v>50</v>
      </c>
      <c r="J128" s="108">
        <v>0</v>
      </c>
      <c r="K128" s="213" t="s">
        <v>2511</v>
      </c>
    </row>
    <row r="129" spans="1:11">
      <c r="A129" s="109" t="s">
        <v>1020</v>
      </c>
      <c r="B129" s="108">
        <v>3</v>
      </c>
      <c r="C129" s="108">
        <v>2</v>
      </c>
      <c r="D129" s="108" t="s">
        <v>1476</v>
      </c>
      <c r="E129" s="283" t="s">
        <v>2700</v>
      </c>
      <c r="F129" s="283" t="s">
        <v>2700</v>
      </c>
      <c r="G129" s="108" t="s">
        <v>2696</v>
      </c>
      <c r="H129" s="109" t="s">
        <v>1021</v>
      </c>
      <c r="I129" s="108">
        <v>100</v>
      </c>
      <c r="J129" s="108">
        <v>0</v>
      </c>
      <c r="K129" s="213" t="s">
        <v>2513</v>
      </c>
    </row>
    <row r="130" spans="1:11">
      <c r="A130" s="109" t="s">
        <v>1020</v>
      </c>
      <c r="B130" s="108">
        <v>3</v>
      </c>
      <c r="C130" s="108">
        <v>3</v>
      </c>
      <c r="D130" s="108" t="s">
        <v>1476</v>
      </c>
      <c r="E130" s="109" t="s">
        <v>1036</v>
      </c>
      <c r="F130" s="109" t="s">
        <v>1036</v>
      </c>
      <c r="G130" s="108" t="s">
        <v>2697</v>
      </c>
      <c r="H130" s="109" t="s">
        <v>1021</v>
      </c>
      <c r="I130" s="108">
        <v>60</v>
      </c>
      <c r="J130" s="108">
        <v>0</v>
      </c>
      <c r="K130" s="213" t="s">
        <v>2515</v>
      </c>
    </row>
    <row r="131" spans="1:11">
      <c r="A131" s="109" t="s">
        <v>1045</v>
      </c>
      <c r="B131" s="108">
        <v>1</v>
      </c>
      <c r="C131" s="108">
        <v>1</v>
      </c>
      <c r="D131" s="108" t="s">
        <v>1451</v>
      </c>
      <c r="E131" s="109" t="s">
        <v>1048</v>
      </c>
      <c r="F131" s="109" t="s">
        <v>1048</v>
      </c>
      <c r="G131" s="108" t="s">
        <v>2821</v>
      </c>
      <c r="H131" s="109" t="s">
        <v>1046</v>
      </c>
      <c r="I131" s="108">
        <v>20</v>
      </c>
      <c r="J131" s="108">
        <v>20</v>
      </c>
      <c r="K131" s="213" t="s">
        <v>2447</v>
      </c>
    </row>
    <row r="132" spans="1:11">
      <c r="A132" s="109" t="s">
        <v>1045</v>
      </c>
      <c r="B132" s="108">
        <v>2</v>
      </c>
      <c r="C132" s="108">
        <v>1</v>
      </c>
      <c r="D132" s="108" t="s">
        <v>1467</v>
      </c>
      <c r="E132" s="109" t="s">
        <v>1050</v>
      </c>
      <c r="F132" s="109" t="s">
        <v>1050</v>
      </c>
      <c r="G132" s="108" t="s">
        <v>2822</v>
      </c>
      <c r="H132" s="109" t="s">
        <v>1046</v>
      </c>
      <c r="I132" s="108">
        <v>40</v>
      </c>
      <c r="J132" s="108">
        <v>20</v>
      </c>
      <c r="K132" s="213" t="s">
        <v>2447</v>
      </c>
    </row>
    <row r="133" spans="1:11">
      <c r="A133" s="109" t="s">
        <v>1045</v>
      </c>
      <c r="B133" s="108">
        <v>3</v>
      </c>
      <c r="C133" s="108">
        <v>1</v>
      </c>
      <c r="D133" s="108" t="s">
        <v>1476</v>
      </c>
      <c r="E133" s="109" t="s">
        <v>1052</v>
      </c>
      <c r="F133" s="109" t="s">
        <v>1052</v>
      </c>
      <c r="G133" s="108" t="s">
        <v>2823</v>
      </c>
      <c r="H133" s="109" t="s">
        <v>1046</v>
      </c>
      <c r="I133" s="108">
        <v>20</v>
      </c>
      <c r="J133" s="108">
        <v>20</v>
      </c>
      <c r="K133" s="213" t="s">
        <v>2447</v>
      </c>
    </row>
    <row r="134" spans="1:11">
      <c r="A134" s="109" t="s">
        <v>1045</v>
      </c>
      <c r="B134" s="108">
        <v>7</v>
      </c>
      <c r="C134" s="108">
        <v>1</v>
      </c>
      <c r="D134" s="108" t="s">
        <v>2457</v>
      </c>
      <c r="E134" s="109" t="s">
        <v>1053</v>
      </c>
      <c r="F134" s="109" t="s">
        <v>1053</v>
      </c>
      <c r="G134" s="108" t="s">
        <v>2824</v>
      </c>
      <c r="H134" s="109" t="s">
        <v>1046</v>
      </c>
      <c r="I134" s="108">
        <v>20</v>
      </c>
      <c r="J134" s="108">
        <v>20</v>
      </c>
      <c r="K134" s="213" t="s">
        <v>2459</v>
      </c>
    </row>
    <row r="135" spans="1:11">
      <c r="A135" s="109" t="s">
        <v>1045</v>
      </c>
      <c r="B135" s="108">
        <v>8</v>
      </c>
      <c r="C135" s="108">
        <v>1</v>
      </c>
      <c r="D135" s="108" t="s">
        <v>2460</v>
      </c>
      <c r="E135" s="109" t="s">
        <v>1055</v>
      </c>
      <c r="F135" s="109" t="s">
        <v>1055</v>
      </c>
      <c r="G135" s="108" t="s">
        <v>2825</v>
      </c>
      <c r="H135" s="109" t="s">
        <v>1046</v>
      </c>
      <c r="I135" s="108">
        <v>20</v>
      </c>
      <c r="J135" s="108">
        <v>20</v>
      </c>
      <c r="K135" s="213" t="s">
        <v>2459</v>
      </c>
    </row>
    <row r="136" spans="1:11">
      <c r="A136" s="109" t="s">
        <v>1045</v>
      </c>
      <c r="B136" s="108">
        <v>9</v>
      </c>
      <c r="C136" s="108">
        <v>1</v>
      </c>
      <c r="D136" s="108" t="s">
        <v>2462</v>
      </c>
      <c r="E136" s="109" t="s">
        <v>1056</v>
      </c>
      <c r="F136" s="109" t="s">
        <v>1056</v>
      </c>
      <c r="G136" s="108" t="s">
        <v>2826</v>
      </c>
      <c r="H136" s="109" t="s">
        <v>1046</v>
      </c>
      <c r="I136" s="108">
        <v>40</v>
      </c>
      <c r="J136" s="108">
        <v>20</v>
      </c>
      <c r="K136" s="213" t="s">
        <v>2459</v>
      </c>
    </row>
    <row r="137" spans="1:11">
      <c r="A137" s="109" t="s">
        <v>1064</v>
      </c>
      <c r="B137" s="108">
        <v>1</v>
      </c>
      <c r="C137" s="108">
        <v>1</v>
      </c>
      <c r="D137" s="108" t="s">
        <v>1451</v>
      </c>
      <c r="E137" s="109" t="s">
        <v>2948</v>
      </c>
      <c r="F137" s="109" t="s">
        <v>1067</v>
      </c>
      <c r="G137" s="108" t="s">
        <v>2949</v>
      </c>
      <c r="H137" s="109" t="s">
        <v>1065</v>
      </c>
      <c r="I137" s="108">
        <v>100</v>
      </c>
      <c r="J137" s="108">
        <v>40</v>
      </c>
      <c r="K137" s="213">
        <v>80010622</v>
      </c>
    </row>
    <row r="138" spans="1:11">
      <c r="A138" s="109" t="s">
        <v>1064</v>
      </c>
      <c r="B138" s="108">
        <v>1</v>
      </c>
      <c r="C138" s="108">
        <v>2</v>
      </c>
      <c r="D138" s="108" t="s">
        <v>1451</v>
      </c>
      <c r="E138" s="109" t="s">
        <v>2948</v>
      </c>
      <c r="F138" s="109" t="s">
        <v>1067</v>
      </c>
      <c r="G138" s="108" t="s">
        <v>2950</v>
      </c>
      <c r="H138" s="109" t="s">
        <v>1065</v>
      </c>
      <c r="I138" s="108">
        <v>100</v>
      </c>
      <c r="J138" s="108">
        <v>40</v>
      </c>
      <c r="K138" s="213">
        <v>80010622</v>
      </c>
    </row>
    <row r="139" spans="1:11">
      <c r="A139" s="109" t="s">
        <v>1064</v>
      </c>
      <c r="B139" s="108">
        <v>2</v>
      </c>
      <c r="C139" s="108">
        <v>1</v>
      </c>
      <c r="D139" s="108" t="s">
        <v>1467</v>
      </c>
      <c r="E139" s="109" t="s">
        <v>2951</v>
      </c>
      <c r="F139" s="109" t="s">
        <v>1069</v>
      </c>
      <c r="G139" s="108" t="s">
        <v>2952</v>
      </c>
      <c r="H139" s="109" t="s">
        <v>1065</v>
      </c>
      <c r="I139" s="108">
        <v>110</v>
      </c>
      <c r="J139" s="108">
        <v>60</v>
      </c>
      <c r="K139" s="213">
        <v>80010622</v>
      </c>
    </row>
    <row r="140" spans="1:11">
      <c r="A140" s="109" t="s">
        <v>1064</v>
      </c>
      <c r="B140" s="108">
        <v>2</v>
      </c>
      <c r="C140" s="108">
        <v>2</v>
      </c>
      <c r="D140" s="108" t="s">
        <v>1467</v>
      </c>
      <c r="E140" s="109" t="s">
        <v>2951</v>
      </c>
      <c r="F140" s="109" t="s">
        <v>1069</v>
      </c>
      <c r="G140" s="108" t="s">
        <v>2953</v>
      </c>
      <c r="H140" s="109" t="s">
        <v>1065</v>
      </c>
      <c r="I140" s="108">
        <v>110</v>
      </c>
      <c r="J140" s="108">
        <v>60</v>
      </c>
      <c r="K140" s="213">
        <v>80010622</v>
      </c>
    </row>
    <row r="141" spans="1:11">
      <c r="A141" s="109" t="s">
        <v>1064</v>
      </c>
      <c r="B141" s="108">
        <v>3</v>
      </c>
      <c r="C141" s="108">
        <v>1</v>
      </c>
      <c r="D141" s="108" t="s">
        <v>1476</v>
      </c>
      <c r="E141" s="109" t="s">
        <v>2954</v>
      </c>
      <c r="F141" s="109" t="s">
        <v>1071</v>
      </c>
      <c r="G141" s="108" t="s">
        <v>2955</v>
      </c>
      <c r="H141" s="109" t="s">
        <v>1065</v>
      </c>
      <c r="I141" s="108">
        <v>100</v>
      </c>
      <c r="J141" s="108">
        <v>60</v>
      </c>
      <c r="K141" s="213">
        <v>80010622</v>
      </c>
    </row>
    <row r="142" spans="1:11">
      <c r="A142" s="109" t="s">
        <v>1064</v>
      </c>
      <c r="B142" s="108">
        <v>3</v>
      </c>
      <c r="C142" s="108">
        <v>2</v>
      </c>
      <c r="D142" s="108" t="s">
        <v>1476</v>
      </c>
      <c r="E142" s="109" t="s">
        <v>2954</v>
      </c>
      <c r="F142" s="109" t="s">
        <v>1071</v>
      </c>
      <c r="G142" s="108" t="s">
        <v>2956</v>
      </c>
      <c r="H142" s="109" t="s">
        <v>1065</v>
      </c>
      <c r="I142" s="108">
        <v>100</v>
      </c>
      <c r="J142" s="108">
        <v>60</v>
      </c>
      <c r="K142" s="213">
        <v>80010622</v>
      </c>
    </row>
    <row r="143" spans="1:11">
      <c r="A143" s="109" t="s">
        <v>1160</v>
      </c>
      <c r="B143" s="108">
        <v>1</v>
      </c>
      <c r="C143" s="108">
        <v>1</v>
      </c>
      <c r="D143" s="108" t="s">
        <v>1451</v>
      </c>
      <c r="E143" s="109" t="s">
        <v>1163</v>
      </c>
      <c r="F143" s="109" t="s">
        <v>1163</v>
      </c>
      <c r="G143" s="108" t="s">
        <v>3201</v>
      </c>
      <c r="H143" s="109" t="s">
        <v>1161</v>
      </c>
      <c r="I143" s="108">
        <v>80</v>
      </c>
      <c r="J143" s="108">
        <v>0</v>
      </c>
      <c r="K143" s="213">
        <v>80010622</v>
      </c>
    </row>
    <row r="144" spans="1:11">
      <c r="A144" s="109" t="s">
        <v>1160</v>
      </c>
      <c r="B144" s="108">
        <v>2</v>
      </c>
      <c r="C144" s="108">
        <v>1</v>
      </c>
      <c r="D144" s="108" t="s">
        <v>2457</v>
      </c>
      <c r="E144" s="109" t="s">
        <v>1164</v>
      </c>
      <c r="F144" s="109" t="s">
        <v>1164</v>
      </c>
      <c r="G144" s="108" t="s">
        <v>3202</v>
      </c>
      <c r="H144" s="109" t="s">
        <v>1161</v>
      </c>
      <c r="I144" s="108">
        <v>80</v>
      </c>
      <c r="J144" s="108">
        <v>0</v>
      </c>
      <c r="K144" s="213">
        <v>80010622</v>
      </c>
    </row>
    <row r="145" spans="1:11">
      <c r="A145" s="109" t="s">
        <v>1160</v>
      </c>
      <c r="B145" s="108">
        <v>3</v>
      </c>
      <c r="C145" s="108">
        <v>1</v>
      </c>
      <c r="D145" s="108" t="s">
        <v>1467</v>
      </c>
      <c r="E145" s="109" t="s">
        <v>1165</v>
      </c>
      <c r="F145" s="109" t="s">
        <v>1165</v>
      </c>
      <c r="G145" s="108" t="s">
        <v>3203</v>
      </c>
      <c r="H145" s="109" t="s">
        <v>1161</v>
      </c>
      <c r="I145" s="108">
        <v>80</v>
      </c>
      <c r="J145" s="108">
        <v>0</v>
      </c>
      <c r="K145" s="213">
        <v>80010622</v>
      </c>
    </row>
    <row r="146" spans="1:11">
      <c r="A146" s="109" t="s">
        <v>1160</v>
      </c>
      <c r="B146" s="108">
        <v>7</v>
      </c>
      <c r="C146" s="108">
        <v>1</v>
      </c>
      <c r="D146" s="108" t="s">
        <v>2460</v>
      </c>
      <c r="E146" s="109" t="s">
        <v>1166</v>
      </c>
      <c r="F146" s="109" t="s">
        <v>1166</v>
      </c>
      <c r="G146" s="108" t="s">
        <v>3204</v>
      </c>
      <c r="H146" s="109" t="s">
        <v>1161</v>
      </c>
      <c r="I146" s="108">
        <v>80</v>
      </c>
      <c r="J146" s="108">
        <v>0</v>
      </c>
      <c r="K146" s="213">
        <v>80010622</v>
      </c>
    </row>
    <row r="147" spans="1:11">
      <c r="A147" s="109" t="s">
        <v>1160</v>
      </c>
      <c r="B147" s="108">
        <v>8</v>
      </c>
      <c r="C147" s="108">
        <v>1</v>
      </c>
      <c r="D147" s="108" t="s">
        <v>1476</v>
      </c>
      <c r="E147" s="109" t="s">
        <v>1167</v>
      </c>
      <c r="F147" s="109" t="s">
        <v>1167</v>
      </c>
      <c r="G147" s="108" t="s">
        <v>3205</v>
      </c>
      <c r="H147" s="109" t="s">
        <v>1161</v>
      </c>
      <c r="I147" s="108">
        <v>80</v>
      </c>
      <c r="J147" s="108">
        <v>0</v>
      </c>
      <c r="K147" s="213">
        <v>80010622</v>
      </c>
    </row>
    <row r="148" spans="1:11">
      <c r="A148" s="109" t="s">
        <v>1160</v>
      </c>
      <c r="B148" s="108">
        <v>9</v>
      </c>
      <c r="C148" s="108">
        <v>1</v>
      </c>
      <c r="D148" s="108" t="s">
        <v>2462</v>
      </c>
      <c r="E148" s="109" t="s">
        <v>1168</v>
      </c>
      <c r="F148" s="109" t="s">
        <v>1168</v>
      </c>
      <c r="G148" s="108" t="s">
        <v>3206</v>
      </c>
      <c r="H148" s="109" t="s">
        <v>1161</v>
      </c>
      <c r="I148" s="108">
        <v>80</v>
      </c>
      <c r="J148" s="108">
        <v>0</v>
      </c>
      <c r="K148" s="213">
        <v>80010622</v>
      </c>
    </row>
    <row r="149" spans="1:11">
      <c r="A149" s="109" t="s">
        <v>1176</v>
      </c>
      <c r="B149" s="108">
        <v>6</v>
      </c>
      <c r="C149" s="108">
        <v>1</v>
      </c>
      <c r="D149" s="108" t="s">
        <v>1443</v>
      </c>
      <c r="E149" s="109" t="s">
        <v>1221</v>
      </c>
      <c r="F149" s="109" t="s">
        <v>1221</v>
      </c>
      <c r="G149" s="108" t="s">
        <v>3287</v>
      </c>
      <c r="H149" s="109" t="s">
        <v>1177</v>
      </c>
      <c r="I149" s="108">
        <v>70</v>
      </c>
      <c r="J149" s="108">
        <v>0</v>
      </c>
      <c r="K149" s="213" t="s">
        <v>1454</v>
      </c>
    </row>
    <row r="150" spans="1:11">
      <c r="A150" s="109" t="s">
        <v>1176</v>
      </c>
      <c r="B150" s="108">
        <v>6</v>
      </c>
      <c r="C150" s="108">
        <v>2</v>
      </c>
      <c r="D150" s="108" t="s">
        <v>1443</v>
      </c>
      <c r="E150" s="109" t="s">
        <v>1221</v>
      </c>
      <c r="F150" s="109" t="s">
        <v>1221</v>
      </c>
      <c r="G150" s="108" t="s">
        <v>3288</v>
      </c>
      <c r="H150" s="109" t="s">
        <v>1177</v>
      </c>
      <c r="I150" s="108">
        <v>70</v>
      </c>
      <c r="J150" s="108">
        <v>0</v>
      </c>
      <c r="K150" s="213" t="s">
        <v>1456</v>
      </c>
    </row>
    <row r="151" spans="1:11">
      <c r="A151" s="109" t="s">
        <v>1176</v>
      </c>
      <c r="B151" s="108">
        <v>6</v>
      </c>
      <c r="C151" s="108">
        <v>3</v>
      </c>
      <c r="D151" s="108" t="s">
        <v>1443</v>
      </c>
      <c r="E151" s="109" t="s">
        <v>3289</v>
      </c>
      <c r="F151" s="109" t="s">
        <v>3289</v>
      </c>
      <c r="G151" s="108" t="s">
        <v>3290</v>
      </c>
      <c r="H151" s="109" t="s">
        <v>1177</v>
      </c>
      <c r="I151" s="108">
        <v>30</v>
      </c>
      <c r="J151" s="108">
        <v>0</v>
      </c>
      <c r="K151" s="213" t="s">
        <v>1458</v>
      </c>
    </row>
    <row r="152" spans="1:11">
      <c r="A152" s="109" t="s">
        <v>1176</v>
      </c>
      <c r="B152" s="108">
        <v>6</v>
      </c>
      <c r="C152" s="108">
        <v>4</v>
      </c>
      <c r="D152" s="108" t="s">
        <v>1443</v>
      </c>
      <c r="E152" s="109" t="s">
        <v>1427</v>
      </c>
      <c r="F152" s="109" t="s">
        <v>1427</v>
      </c>
      <c r="G152" s="108" t="s">
        <v>3291</v>
      </c>
      <c r="H152" s="109" t="s">
        <v>1177</v>
      </c>
      <c r="I152" s="108">
        <v>50</v>
      </c>
      <c r="J152" s="108">
        <v>0</v>
      </c>
      <c r="K152" s="213" t="s">
        <v>1460</v>
      </c>
    </row>
    <row r="153" spans="1:11">
      <c r="A153" s="109" t="s">
        <v>1176</v>
      </c>
      <c r="B153" s="108">
        <v>6</v>
      </c>
      <c r="C153" s="108">
        <v>5</v>
      </c>
      <c r="D153" s="108" t="s">
        <v>1443</v>
      </c>
      <c r="E153" s="109" t="s">
        <v>3289</v>
      </c>
      <c r="F153" s="109" t="s">
        <v>3289</v>
      </c>
      <c r="G153" s="108" t="s">
        <v>3292</v>
      </c>
      <c r="H153" s="109" t="s">
        <v>1177</v>
      </c>
      <c r="I153" s="108">
        <v>30</v>
      </c>
      <c r="J153" s="108">
        <v>0</v>
      </c>
      <c r="K153" s="213" t="s">
        <v>1462</v>
      </c>
    </row>
    <row r="154" spans="1:11">
      <c r="A154" s="109" t="s">
        <v>1176</v>
      </c>
      <c r="B154" s="108">
        <v>6</v>
      </c>
      <c r="C154" s="108">
        <v>6</v>
      </c>
      <c r="D154" s="108" t="s">
        <v>1443</v>
      </c>
      <c r="E154" s="109" t="s">
        <v>1427</v>
      </c>
      <c r="F154" s="109" t="s">
        <v>1427</v>
      </c>
      <c r="G154" s="108" t="s">
        <v>3293</v>
      </c>
      <c r="H154" s="109" t="s">
        <v>1177</v>
      </c>
      <c r="I154" s="108">
        <v>50</v>
      </c>
      <c r="J154" s="108">
        <v>0</v>
      </c>
      <c r="K154" s="213" t="s">
        <v>1464</v>
      </c>
    </row>
    <row r="155" spans="1:11">
      <c r="A155" s="109" t="s">
        <v>1176</v>
      </c>
      <c r="B155" s="108">
        <v>6</v>
      </c>
      <c r="C155" s="108">
        <v>7</v>
      </c>
      <c r="D155" s="108" t="s">
        <v>1443</v>
      </c>
      <c r="E155" s="109" t="s">
        <v>1427</v>
      </c>
      <c r="F155" s="109" t="s">
        <v>1427</v>
      </c>
      <c r="G155" s="108" t="s">
        <v>3294</v>
      </c>
      <c r="H155" s="109" t="s">
        <v>1177</v>
      </c>
      <c r="I155" s="108">
        <v>50</v>
      </c>
      <c r="J155" s="108">
        <v>0</v>
      </c>
      <c r="K155" s="213" t="s">
        <v>1466</v>
      </c>
    </row>
    <row r="156" spans="1:11">
      <c r="A156" s="109" t="s">
        <v>1207</v>
      </c>
      <c r="B156" s="108">
        <v>1</v>
      </c>
      <c r="C156" s="108">
        <v>1</v>
      </c>
      <c r="D156" s="108" t="s">
        <v>1451</v>
      </c>
      <c r="E156" s="109" t="s">
        <v>3295</v>
      </c>
      <c r="F156" s="109" t="s">
        <v>3295</v>
      </c>
      <c r="G156" s="108" t="s">
        <v>3296</v>
      </c>
      <c r="H156" s="109" t="s">
        <v>1177</v>
      </c>
      <c r="I156" s="108">
        <v>50</v>
      </c>
      <c r="J156" s="108">
        <v>0</v>
      </c>
      <c r="K156" s="213" t="s">
        <v>1454</v>
      </c>
    </row>
    <row r="157" spans="1:11">
      <c r="A157" s="109" t="s">
        <v>1207</v>
      </c>
      <c r="B157" s="108">
        <v>1</v>
      </c>
      <c r="C157" s="108">
        <v>2</v>
      </c>
      <c r="D157" s="108" t="s">
        <v>1451</v>
      </c>
      <c r="E157" s="109" t="s">
        <v>1427</v>
      </c>
      <c r="F157" s="109" t="s">
        <v>1427</v>
      </c>
      <c r="G157" s="108" t="s">
        <v>3297</v>
      </c>
      <c r="H157" s="109" t="s">
        <v>1177</v>
      </c>
      <c r="I157" s="108">
        <v>50</v>
      </c>
      <c r="J157" s="108">
        <v>0</v>
      </c>
      <c r="K157" s="213" t="s">
        <v>1456</v>
      </c>
    </row>
    <row r="158" spans="1:11">
      <c r="A158" s="109" t="s">
        <v>1207</v>
      </c>
      <c r="B158" s="108">
        <v>1</v>
      </c>
      <c r="C158" s="108">
        <v>3</v>
      </c>
      <c r="D158" s="108" t="s">
        <v>1451</v>
      </c>
      <c r="E158" s="109" t="s">
        <v>1181</v>
      </c>
      <c r="F158" s="109" t="s">
        <v>1181</v>
      </c>
      <c r="G158" s="108" t="s">
        <v>3298</v>
      </c>
      <c r="H158" s="109" t="s">
        <v>1177</v>
      </c>
      <c r="I158" s="108">
        <v>55</v>
      </c>
      <c r="J158" s="108">
        <v>0</v>
      </c>
      <c r="K158" s="213" t="s">
        <v>1458</v>
      </c>
    </row>
    <row r="159" spans="1:11">
      <c r="A159" s="109" t="s">
        <v>1207</v>
      </c>
      <c r="B159" s="108">
        <v>1</v>
      </c>
      <c r="C159" s="108">
        <v>4</v>
      </c>
      <c r="D159" s="108" t="s">
        <v>1451</v>
      </c>
      <c r="E159" s="109" t="s">
        <v>1214</v>
      </c>
      <c r="F159" s="109" t="s">
        <v>1214</v>
      </c>
      <c r="G159" s="108" t="s">
        <v>3299</v>
      </c>
      <c r="H159" s="109" t="s">
        <v>1177</v>
      </c>
      <c r="I159" s="108">
        <v>30</v>
      </c>
      <c r="J159" s="108">
        <v>0</v>
      </c>
      <c r="K159" s="213" t="s">
        <v>1460</v>
      </c>
    </row>
    <row r="160" spans="1:11">
      <c r="A160" s="109" t="s">
        <v>1207</v>
      </c>
      <c r="B160" s="108">
        <v>1</v>
      </c>
      <c r="C160" s="108">
        <v>5</v>
      </c>
      <c r="D160" s="108" t="s">
        <v>1451</v>
      </c>
      <c r="E160" s="109" t="s">
        <v>1181</v>
      </c>
      <c r="F160" s="109" t="s">
        <v>1181</v>
      </c>
      <c r="G160" s="108" t="s">
        <v>3300</v>
      </c>
      <c r="H160" s="109" t="s">
        <v>1177</v>
      </c>
      <c r="I160" s="108">
        <v>55</v>
      </c>
      <c r="J160" s="108">
        <v>0</v>
      </c>
      <c r="K160" s="213" t="s">
        <v>1462</v>
      </c>
    </row>
    <row r="161" spans="1:11">
      <c r="A161" s="109" t="s">
        <v>1207</v>
      </c>
      <c r="B161" s="108">
        <v>1</v>
      </c>
      <c r="C161" s="108">
        <v>6</v>
      </c>
      <c r="D161" s="108" t="s">
        <v>1451</v>
      </c>
      <c r="E161" s="109" t="s">
        <v>1214</v>
      </c>
      <c r="F161" s="109" t="s">
        <v>1214</v>
      </c>
      <c r="G161" s="108" t="s">
        <v>3301</v>
      </c>
      <c r="H161" s="109" t="s">
        <v>1177</v>
      </c>
      <c r="I161" s="108">
        <v>30</v>
      </c>
      <c r="J161" s="108">
        <v>0</v>
      </c>
      <c r="K161" s="213" t="s">
        <v>1464</v>
      </c>
    </row>
    <row r="162" spans="1:11">
      <c r="A162" s="109" t="s">
        <v>1207</v>
      </c>
      <c r="B162" s="108">
        <v>1</v>
      </c>
      <c r="C162" s="108">
        <v>7</v>
      </c>
      <c r="D162" s="108" t="s">
        <v>1451</v>
      </c>
      <c r="E162" s="109" t="s">
        <v>1200</v>
      </c>
      <c r="F162" s="109" t="s">
        <v>1200</v>
      </c>
      <c r="G162" s="108" t="s">
        <v>3302</v>
      </c>
      <c r="H162" s="109" t="s">
        <v>1177</v>
      </c>
      <c r="I162" s="108">
        <v>50</v>
      </c>
      <c r="J162" s="108">
        <v>0</v>
      </c>
      <c r="K162" s="213" t="s">
        <v>1466</v>
      </c>
    </row>
    <row r="163" spans="1:11">
      <c r="A163" s="109" t="s">
        <v>1207</v>
      </c>
      <c r="B163" s="108">
        <v>2</v>
      </c>
      <c r="C163" s="108">
        <v>1</v>
      </c>
      <c r="D163" s="108" t="s">
        <v>1467</v>
      </c>
      <c r="E163" s="109" t="s">
        <v>3303</v>
      </c>
      <c r="F163" s="109" t="s">
        <v>3303</v>
      </c>
      <c r="G163" s="108" t="s">
        <v>3304</v>
      </c>
      <c r="H163" s="109" t="s">
        <v>1177</v>
      </c>
      <c r="I163" s="108">
        <v>40</v>
      </c>
      <c r="J163" s="108">
        <v>0</v>
      </c>
      <c r="K163" s="213" t="s">
        <v>1454</v>
      </c>
    </row>
    <row r="164" spans="1:11">
      <c r="A164" s="109" t="s">
        <v>1207</v>
      </c>
      <c r="B164" s="108">
        <v>2</v>
      </c>
      <c r="C164" s="108">
        <v>2</v>
      </c>
      <c r="D164" s="108" t="s">
        <v>1467</v>
      </c>
      <c r="E164" s="109" t="s">
        <v>3303</v>
      </c>
      <c r="F164" s="109" t="s">
        <v>3303</v>
      </c>
      <c r="G164" s="108" t="s">
        <v>3305</v>
      </c>
      <c r="H164" s="109" t="s">
        <v>1177</v>
      </c>
      <c r="I164" s="108">
        <v>40</v>
      </c>
      <c r="J164" s="108">
        <v>0</v>
      </c>
      <c r="K164" s="213" t="s">
        <v>1456</v>
      </c>
    </row>
    <row r="165" spans="1:11">
      <c r="A165" s="109" t="s">
        <v>1207</v>
      </c>
      <c r="B165" s="108">
        <v>2</v>
      </c>
      <c r="C165" s="108">
        <v>3</v>
      </c>
      <c r="D165" s="108" t="s">
        <v>1467</v>
      </c>
      <c r="E165" s="109" t="s">
        <v>1183</v>
      </c>
      <c r="F165" s="109" t="s">
        <v>1183</v>
      </c>
      <c r="G165" s="108" t="s">
        <v>3306</v>
      </c>
      <c r="H165" s="109" t="s">
        <v>1177</v>
      </c>
      <c r="I165" s="108">
        <v>55</v>
      </c>
      <c r="J165" s="108">
        <v>0</v>
      </c>
      <c r="K165" s="213" t="s">
        <v>1458</v>
      </c>
    </row>
    <row r="166" spans="1:11">
      <c r="A166" s="109" t="s">
        <v>1207</v>
      </c>
      <c r="B166" s="108">
        <v>2</v>
      </c>
      <c r="C166" s="108">
        <v>4</v>
      </c>
      <c r="D166" s="108" t="s">
        <v>1467</v>
      </c>
      <c r="E166" s="109" t="s">
        <v>1215</v>
      </c>
      <c r="F166" s="109" t="s">
        <v>1215</v>
      </c>
      <c r="G166" s="108" t="s">
        <v>3307</v>
      </c>
      <c r="H166" s="109" t="s">
        <v>1177</v>
      </c>
      <c r="I166" s="108">
        <v>30</v>
      </c>
      <c r="J166" s="108">
        <v>0</v>
      </c>
      <c r="K166" s="213" t="s">
        <v>1460</v>
      </c>
    </row>
    <row r="167" spans="1:11">
      <c r="A167" s="109" t="s">
        <v>1207</v>
      </c>
      <c r="B167" s="108">
        <v>2</v>
      </c>
      <c r="C167" s="108">
        <v>5</v>
      </c>
      <c r="D167" s="108" t="s">
        <v>1467</v>
      </c>
      <c r="E167" s="109" t="s">
        <v>1183</v>
      </c>
      <c r="F167" s="109" t="s">
        <v>1183</v>
      </c>
      <c r="G167" s="108" t="s">
        <v>3308</v>
      </c>
      <c r="H167" s="109" t="s">
        <v>1177</v>
      </c>
      <c r="I167" s="108">
        <v>55</v>
      </c>
      <c r="J167" s="108">
        <v>0</v>
      </c>
      <c r="K167" s="213" t="s">
        <v>1462</v>
      </c>
    </row>
    <row r="168" spans="1:11">
      <c r="A168" s="109" t="s">
        <v>1207</v>
      </c>
      <c r="B168" s="108">
        <v>2</v>
      </c>
      <c r="C168" s="108">
        <v>6</v>
      </c>
      <c r="D168" s="108" t="s">
        <v>1467</v>
      </c>
      <c r="E168" s="109" t="s">
        <v>1215</v>
      </c>
      <c r="F168" s="109" t="s">
        <v>1215</v>
      </c>
      <c r="G168" s="108" t="s">
        <v>3309</v>
      </c>
      <c r="H168" s="109" t="s">
        <v>1177</v>
      </c>
      <c r="I168" s="108">
        <v>30</v>
      </c>
      <c r="J168" s="108">
        <v>0</v>
      </c>
      <c r="K168" s="213" t="s">
        <v>1464</v>
      </c>
    </row>
    <row r="169" spans="1:11">
      <c r="A169" s="109" t="s">
        <v>1207</v>
      </c>
      <c r="B169" s="108">
        <v>2</v>
      </c>
      <c r="C169" s="108">
        <v>7</v>
      </c>
      <c r="D169" s="108" t="s">
        <v>1467</v>
      </c>
      <c r="E169" s="109" t="s">
        <v>1205</v>
      </c>
      <c r="F169" s="109" t="s">
        <v>1205</v>
      </c>
      <c r="G169" s="108" t="s">
        <v>3310</v>
      </c>
      <c r="H169" s="109" t="s">
        <v>1177</v>
      </c>
      <c r="I169" s="108">
        <v>50</v>
      </c>
      <c r="J169" s="108">
        <v>0</v>
      </c>
      <c r="K169" s="213" t="s">
        <v>1466</v>
      </c>
    </row>
    <row r="170" spans="1:11">
      <c r="A170" s="109" t="s">
        <v>1207</v>
      </c>
      <c r="B170" s="108">
        <v>3</v>
      </c>
      <c r="C170" s="108">
        <v>1</v>
      </c>
      <c r="D170" s="108" t="s">
        <v>1476</v>
      </c>
      <c r="E170" s="109" t="s">
        <v>3311</v>
      </c>
      <c r="F170" s="109" t="s">
        <v>3311</v>
      </c>
      <c r="G170" s="108" t="s">
        <v>3312</v>
      </c>
      <c r="H170" s="109" t="s">
        <v>1177</v>
      </c>
      <c r="I170" s="108">
        <v>50</v>
      </c>
      <c r="J170" s="108">
        <v>0</v>
      </c>
      <c r="K170" s="213" t="s">
        <v>1454</v>
      </c>
    </row>
    <row r="171" spans="1:11">
      <c r="A171" s="109" t="s">
        <v>1207</v>
      </c>
      <c r="B171" s="108">
        <v>3</v>
      </c>
      <c r="C171" s="108">
        <v>2</v>
      </c>
      <c r="D171" s="108" t="s">
        <v>1476</v>
      </c>
      <c r="E171" s="109" t="s">
        <v>3311</v>
      </c>
      <c r="F171" s="109" t="s">
        <v>3311</v>
      </c>
      <c r="G171" s="108" t="s">
        <v>3313</v>
      </c>
      <c r="H171" s="109" t="s">
        <v>1177</v>
      </c>
      <c r="I171" s="108">
        <v>50</v>
      </c>
      <c r="J171" s="108">
        <v>0</v>
      </c>
      <c r="K171" s="213" t="s">
        <v>1456</v>
      </c>
    </row>
    <row r="172" spans="1:11">
      <c r="A172" s="109" t="s">
        <v>1207</v>
      </c>
      <c r="B172" s="108">
        <v>3</v>
      </c>
      <c r="C172" s="108">
        <v>3</v>
      </c>
      <c r="D172" s="108" t="s">
        <v>1476</v>
      </c>
      <c r="E172" s="109" t="s">
        <v>1185</v>
      </c>
      <c r="F172" s="109" t="s">
        <v>1185</v>
      </c>
      <c r="G172" s="108" t="s">
        <v>3314</v>
      </c>
      <c r="H172" s="109" t="s">
        <v>1177</v>
      </c>
      <c r="I172" s="108">
        <v>55</v>
      </c>
      <c r="J172" s="108">
        <v>0</v>
      </c>
      <c r="K172" s="213" t="s">
        <v>1458</v>
      </c>
    </row>
    <row r="173" spans="1:11">
      <c r="A173" s="109" t="s">
        <v>1207</v>
      </c>
      <c r="B173" s="108">
        <v>3</v>
      </c>
      <c r="C173" s="108">
        <v>4</v>
      </c>
      <c r="D173" s="108" t="s">
        <v>1476</v>
      </c>
      <c r="E173" s="109" t="s">
        <v>1216</v>
      </c>
      <c r="F173" s="109" t="s">
        <v>1216</v>
      </c>
      <c r="G173" s="108" t="s">
        <v>3315</v>
      </c>
      <c r="H173" s="109" t="s">
        <v>1177</v>
      </c>
      <c r="I173" s="108">
        <v>30</v>
      </c>
      <c r="J173" s="108">
        <v>0</v>
      </c>
      <c r="K173" s="213" t="s">
        <v>1460</v>
      </c>
    </row>
    <row r="174" spans="1:11">
      <c r="A174" s="109" t="s">
        <v>1207</v>
      </c>
      <c r="B174" s="108">
        <v>3</v>
      </c>
      <c r="C174" s="108">
        <v>5</v>
      </c>
      <c r="D174" s="108" t="s">
        <v>1476</v>
      </c>
      <c r="E174" s="109" t="s">
        <v>1185</v>
      </c>
      <c r="F174" s="109" t="s">
        <v>1185</v>
      </c>
      <c r="G174" s="108" t="s">
        <v>3316</v>
      </c>
      <c r="H174" s="109" t="s">
        <v>1177</v>
      </c>
      <c r="I174" s="108">
        <v>55</v>
      </c>
      <c r="J174" s="108">
        <v>0</v>
      </c>
      <c r="K174" s="213" t="s">
        <v>1462</v>
      </c>
    </row>
    <row r="175" spans="1:11">
      <c r="A175" s="109" t="s">
        <v>1207</v>
      </c>
      <c r="B175" s="108">
        <v>3</v>
      </c>
      <c r="C175" s="108">
        <v>6</v>
      </c>
      <c r="D175" s="108" t="s">
        <v>1476</v>
      </c>
      <c r="E175" s="109" t="s">
        <v>1216</v>
      </c>
      <c r="F175" s="109" t="s">
        <v>1216</v>
      </c>
      <c r="G175" s="108" t="s">
        <v>3317</v>
      </c>
      <c r="H175" s="109" t="s">
        <v>1177</v>
      </c>
      <c r="I175" s="108">
        <v>30</v>
      </c>
      <c r="J175" s="108">
        <v>0</v>
      </c>
      <c r="K175" s="213" t="s">
        <v>1464</v>
      </c>
    </row>
    <row r="176" spans="1:11">
      <c r="A176" s="109" t="s">
        <v>1207</v>
      </c>
      <c r="B176" s="108">
        <v>3</v>
      </c>
      <c r="C176" s="108">
        <v>7</v>
      </c>
      <c r="D176" s="108" t="s">
        <v>1476</v>
      </c>
      <c r="E176" s="109" t="s">
        <v>1206</v>
      </c>
      <c r="F176" s="109" t="s">
        <v>1206</v>
      </c>
      <c r="G176" s="108" t="s">
        <v>3318</v>
      </c>
      <c r="H176" s="109" t="s">
        <v>1177</v>
      </c>
      <c r="I176" s="108">
        <v>50</v>
      </c>
      <c r="J176" s="108">
        <v>0</v>
      </c>
      <c r="K176" s="213" t="s">
        <v>1466</v>
      </c>
    </row>
    <row r="177" spans="1:11">
      <c r="A177" s="109" t="s">
        <v>1226</v>
      </c>
      <c r="B177" s="108">
        <v>1</v>
      </c>
      <c r="C177" s="108">
        <v>1</v>
      </c>
      <c r="D177" s="108" t="s">
        <v>1451</v>
      </c>
      <c r="E177" s="283" t="s">
        <v>3778</v>
      </c>
      <c r="F177" s="283" t="s">
        <v>3778</v>
      </c>
      <c r="G177" s="108" t="s">
        <v>3756</v>
      </c>
      <c r="H177" s="109" t="s">
        <v>1228</v>
      </c>
      <c r="I177" s="108">
        <v>50</v>
      </c>
      <c r="J177" s="108">
        <v>0</v>
      </c>
      <c r="K177" s="213" t="s">
        <v>3757</v>
      </c>
    </row>
    <row r="178" spans="1:11">
      <c r="A178" s="109" t="s">
        <v>1226</v>
      </c>
      <c r="B178" s="108">
        <v>1</v>
      </c>
      <c r="C178" s="108">
        <v>2</v>
      </c>
      <c r="D178" s="108" t="s">
        <v>1451</v>
      </c>
      <c r="E178" s="283" t="s">
        <v>3778</v>
      </c>
      <c r="F178" s="283" t="s">
        <v>3778</v>
      </c>
      <c r="G178" s="108" t="s">
        <v>3758</v>
      </c>
      <c r="H178" s="109" t="s">
        <v>1228</v>
      </c>
      <c r="I178" s="108">
        <v>50</v>
      </c>
      <c r="J178" s="108">
        <v>0</v>
      </c>
      <c r="K178" s="213" t="s">
        <v>3757</v>
      </c>
    </row>
    <row r="179" spans="1:11">
      <c r="A179" s="109" t="s">
        <v>1226</v>
      </c>
      <c r="B179" s="108">
        <v>1</v>
      </c>
      <c r="C179" s="108">
        <v>3</v>
      </c>
      <c r="D179" s="108" t="s">
        <v>1451</v>
      </c>
      <c r="E179" s="109" t="s">
        <v>1427</v>
      </c>
      <c r="F179" s="109" t="s">
        <v>1427</v>
      </c>
      <c r="G179" s="108" t="s">
        <v>3759</v>
      </c>
      <c r="H179" s="109" t="s">
        <v>1228</v>
      </c>
      <c r="I179" s="108">
        <v>50</v>
      </c>
      <c r="J179" s="108">
        <v>0</v>
      </c>
      <c r="K179" s="213" t="s">
        <v>3757</v>
      </c>
    </row>
    <row r="180" spans="1:11">
      <c r="A180" s="109" t="s">
        <v>1226</v>
      </c>
      <c r="B180" s="108">
        <v>1</v>
      </c>
      <c r="C180" s="108">
        <v>4</v>
      </c>
      <c r="D180" s="108" t="s">
        <v>1451</v>
      </c>
      <c r="E180" s="109" t="s">
        <v>1427</v>
      </c>
      <c r="F180" s="109" t="s">
        <v>1427</v>
      </c>
      <c r="G180" s="108" t="s">
        <v>3760</v>
      </c>
      <c r="H180" s="109" t="s">
        <v>1228</v>
      </c>
      <c r="I180" s="108">
        <v>50</v>
      </c>
      <c r="J180" s="108">
        <v>0</v>
      </c>
      <c r="K180" s="213" t="s">
        <v>3757</v>
      </c>
    </row>
    <row r="181" spans="1:11">
      <c r="A181" s="109" t="s">
        <v>1226</v>
      </c>
      <c r="B181" s="108">
        <v>1</v>
      </c>
      <c r="C181" s="108">
        <v>5</v>
      </c>
      <c r="D181" s="108" t="s">
        <v>1451</v>
      </c>
      <c r="E181" s="109" t="s">
        <v>3761</v>
      </c>
      <c r="F181" s="109" t="s">
        <v>3761</v>
      </c>
      <c r="G181" s="108" t="s">
        <v>3762</v>
      </c>
      <c r="H181" s="109" t="s">
        <v>1228</v>
      </c>
      <c r="I181" s="108">
        <v>100</v>
      </c>
      <c r="J181" s="108">
        <v>0</v>
      </c>
      <c r="K181" s="213" t="s">
        <v>3757</v>
      </c>
    </row>
    <row r="182" spans="1:11">
      <c r="A182" s="109" t="s">
        <v>1226</v>
      </c>
      <c r="B182" s="108">
        <v>1</v>
      </c>
      <c r="C182" s="108">
        <v>6</v>
      </c>
      <c r="D182" s="108" t="s">
        <v>1451</v>
      </c>
      <c r="E182" s="283" t="s">
        <v>1231</v>
      </c>
      <c r="F182" s="109" t="s">
        <v>1231</v>
      </c>
      <c r="G182" s="108" t="s">
        <v>3763</v>
      </c>
      <c r="H182" s="109" t="s">
        <v>1228</v>
      </c>
      <c r="I182" s="108">
        <v>100</v>
      </c>
      <c r="J182" s="108">
        <v>0</v>
      </c>
      <c r="K182" s="213" t="s">
        <v>3757</v>
      </c>
    </row>
    <row r="183" spans="1:11">
      <c r="A183" s="109" t="s">
        <v>1226</v>
      </c>
      <c r="B183" s="108">
        <v>2</v>
      </c>
      <c r="C183" s="108">
        <v>1</v>
      </c>
      <c r="D183" s="108" t="s">
        <v>1467</v>
      </c>
      <c r="E183" s="283" t="s">
        <v>3779</v>
      </c>
      <c r="F183" s="283" t="s">
        <v>3779</v>
      </c>
      <c r="G183" s="108" t="s">
        <v>3764</v>
      </c>
      <c r="H183" s="109" t="s">
        <v>1228</v>
      </c>
      <c r="I183" s="108">
        <v>50</v>
      </c>
      <c r="J183" s="108">
        <v>0</v>
      </c>
      <c r="K183" s="213" t="s">
        <v>3757</v>
      </c>
    </row>
    <row r="184" spans="1:11">
      <c r="A184" s="109" t="s">
        <v>1226</v>
      </c>
      <c r="B184" s="108">
        <v>2</v>
      </c>
      <c r="C184" s="108">
        <v>2</v>
      </c>
      <c r="D184" s="108" t="s">
        <v>1467</v>
      </c>
      <c r="E184" s="283" t="s">
        <v>3779</v>
      </c>
      <c r="F184" s="283" t="s">
        <v>3779</v>
      </c>
      <c r="G184" s="108" t="s">
        <v>3765</v>
      </c>
      <c r="H184" s="109" t="s">
        <v>1228</v>
      </c>
      <c r="I184" s="108">
        <v>50</v>
      </c>
      <c r="J184" s="108">
        <v>0</v>
      </c>
      <c r="K184" s="213" t="s">
        <v>3757</v>
      </c>
    </row>
    <row r="185" spans="1:11">
      <c r="A185" s="109" t="s">
        <v>1226</v>
      </c>
      <c r="B185" s="108">
        <v>2</v>
      </c>
      <c r="C185" s="108">
        <v>3</v>
      </c>
      <c r="D185" s="108" t="s">
        <v>1467</v>
      </c>
      <c r="E185" s="109" t="s">
        <v>1427</v>
      </c>
      <c r="F185" s="109" t="s">
        <v>1427</v>
      </c>
      <c r="G185" s="108" t="s">
        <v>3766</v>
      </c>
      <c r="H185" s="109" t="s">
        <v>1228</v>
      </c>
      <c r="I185" s="108">
        <v>50</v>
      </c>
      <c r="J185" s="108">
        <v>0</v>
      </c>
      <c r="K185" s="213" t="s">
        <v>3757</v>
      </c>
    </row>
    <row r="186" spans="1:11">
      <c r="A186" s="109" t="s">
        <v>1226</v>
      </c>
      <c r="B186" s="108">
        <v>2</v>
      </c>
      <c r="C186" s="108">
        <v>4</v>
      </c>
      <c r="D186" s="108" t="s">
        <v>1467</v>
      </c>
      <c r="E186" s="109" t="s">
        <v>1427</v>
      </c>
      <c r="F186" s="109" t="s">
        <v>1427</v>
      </c>
      <c r="G186" s="108" t="s">
        <v>3767</v>
      </c>
      <c r="H186" s="109" t="s">
        <v>1228</v>
      </c>
      <c r="I186" s="108">
        <v>50</v>
      </c>
      <c r="J186" s="108">
        <v>0</v>
      </c>
      <c r="K186" s="213" t="s">
        <v>3757</v>
      </c>
    </row>
    <row r="187" spans="1:11">
      <c r="A187" s="109" t="s">
        <v>1226</v>
      </c>
      <c r="B187" s="108">
        <v>2</v>
      </c>
      <c r="C187" s="108">
        <v>5</v>
      </c>
      <c r="D187" s="108" t="s">
        <v>1467</v>
      </c>
      <c r="E187" s="109" t="s">
        <v>3768</v>
      </c>
      <c r="F187" s="109" t="s">
        <v>3768</v>
      </c>
      <c r="G187" s="108" t="s">
        <v>3769</v>
      </c>
      <c r="H187" s="109" t="s">
        <v>1228</v>
      </c>
      <c r="I187" s="108">
        <v>100</v>
      </c>
      <c r="J187" s="108">
        <v>0</v>
      </c>
      <c r="K187" s="213" t="s">
        <v>3757</v>
      </c>
    </row>
    <row r="188" spans="1:11">
      <c r="A188" s="109" t="s">
        <v>1226</v>
      </c>
      <c r="B188" s="108">
        <v>2</v>
      </c>
      <c r="C188" s="108">
        <v>6</v>
      </c>
      <c r="D188" s="108" t="s">
        <v>1467</v>
      </c>
      <c r="E188" s="109" t="s">
        <v>1233</v>
      </c>
      <c r="F188" s="109" t="s">
        <v>1233</v>
      </c>
      <c r="G188" s="108" t="s">
        <v>3770</v>
      </c>
      <c r="H188" s="109" t="s">
        <v>1228</v>
      </c>
      <c r="I188" s="108">
        <v>100</v>
      </c>
      <c r="J188" s="108">
        <v>0</v>
      </c>
      <c r="K188" s="213" t="s">
        <v>3757</v>
      </c>
    </row>
    <row r="189" spans="1:11">
      <c r="A189" s="109" t="s">
        <v>1226</v>
      </c>
      <c r="B189" s="108">
        <v>3</v>
      </c>
      <c r="C189" s="108">
        <v>1</v>
      </c>
      <c r="D189" s="108" t="s">
        <v>1476</v>
      </c>
      <c r="E189" s="283" t="s">
        <v>3780</v>
      </c>
      <c r="F189" s="283" t="s">
        <v>3780</v>
      </c>
      <c r="G189" s="108" t="s">
        <v>3771</v>
      </c>
      <c r="H189" s="109" t="s">
        <v>1228</v>
      </c>
      <c r="I189" s="108">
        <v>50</v>
      </c>
      <c r="J189" s="108">
        <v>0</v>
      </c>
      <c r="K189" s="213" t="s">
        <v>3757</v>
      </c>
    </row>
    <row r="190" spans="1:11">
      <c r="A190" s="109" t="s">
        <v>1226</v>
      </c>
      <c r="B190" s="108">
        <v>3</v>
      </c>
      <c r="C190" s="108">
        <v>2</v>
      </c>
      <c r="D190" s="108" t="s">
        <v>1476</v>
      </c>
      <c r="E190" s="283" t="s">
        <v>3780</v>
      </c>
      <c r="F190" s="283" t="s">
        <v>3780</v>
      </c>
      <c r="G190" s="108" t="s">
        <v>3772</v>
      </c>
      <c r="H190" s="109" t="s">
        <v>1228</v>
      </c>
      <c r="I190" s="108">
        <v>50</v>
      </c>
      <c r="J190" s="108">
        <v>0</v>
      </c>
      <c r="K190" s="213" t="s">
        <v>3757</v>
      </c>
    </row>
    <row r="191" spans="1:11">
      <c r="A191" s="109" t="s">
        <v>1226</v>
      </c>
      <c r="B191" s="108">
        <v>3</v>
      </c>
      <c r="C191" s="108">
        <v>3</v>
      </c>
      <c r="D191" s="108" t="s">
        <v>1476</v>
      </c>
      <c r="E191" s="109" t="s">
        <v>1427</v>
      </c>
      <c r="F191" s="109" t="s">
        <v>1427</v>
      </c>
      <c r="G191" s="108" t="s">
        <v>3773</v>
      </c>
      <c r="H191" s="109" t="s">
        <v>1228</v>
      </c>
      <c r="I191" s="108">
        <v>50</v>
      </c>
      <c r="J191" s="108">
        <v>0</v>
      </c>
      <c r="K191" s="213" t="s">
        <v>3757</v>
      </c>
    </row>
    <row r="192" spans="1:11">
      <c r="A192" s="109" t="s">
        <v>1226</v>
      </c>
      <c r="B192" s="108">
        <v>3</v>
      </c>
      <c r="C192" s="108">
        <v>4</v>
      </c>
      <c r="D192" s="108" t="s">
        <v>1476</v>
      </c>
      <c r="E192" s="109" t="s">
        <v>1427</v>
      </c>
      <c r="F192" s="109" t="s">
        <v>1427</v>
      </c>
      <c r="G192" s="108" t="s">
        <v>3774</v>
      </c>
      <c r="H192" s="109" t="s">
        <v>1228</v>
      </c>
      <c r="I192" s="108">
        <v>50</v>
      </c>
      <c r="J192" s="108">
        <v>0</v>
      </c>
      <c r="K192" s="213" t="s">
        <v>3757</v>
      </c>
    </row>
    <row r="193" spans="1:11">
      <c r="A193" s="109" t="s">
        <v>1226</v>
      </c>
      <c r="B193" s="108">
        <v>3</v>
      </c>
      <c r="C193" s="108">
        <v>5</v>
      </c>
      <c r="D193" s="108" t="s">
        <v>1476</v>
      </c>
      <c r="E193" s="109" t="s">
        <v>3775</v>
      </c>
      <c r="F193" s="109" t="s">
        <v>3775</v>
      </c>
      <c r="G193" s="108" t="s">
        <v>3776</v>
      </c>
      <c r="H193" s="109" t="s">
        <v>1228</v>
      </c>
      <c r="I193" s="108">
        <v>120</v>
      </c>
      <c r="J193" s="108">
        <v>0</v>
      </c>
      <c r="K193" s="213" t="s">
        <v>3757</v>
      </c>
    </row>
    <row r="194" spans="1:11">
      <c r="A194" s="109" t="s">
        <v>1226</v>
      </c>
      <c r="B194" s="108">
        <v>3</v>
      </c>
      <c r="C194" s="108">
        <v>6</v>
      </c>
      <c r="D194" s="108" t="s">
        <v>1476</v>
      </c>
      <c r="E194" s="109" t="s">
        <v>1234</v>
      </c>
      <c r="F194" s="109" t="s">
        <v>1234</v>
      </c>
      <c r="G194" s="108" t="s">
        <v>3777</v>
      </c>
      <c r="H194" s="109" t="s">
        <v>1228</v>
      </c>
      <c r="I194" s="108">
        <v>120</v>
      </c>
      <c r="J194" s="108">
        <v>0</v>
      </c>
      <c r="K194" s="213" t="s">
        <v>3757</v>
      </c>
    </row>
    <row r="195" spans="1:11">
      <c r="A195" s="109" t="s">
        <v>1242</v>
      </c>
      <c r="B195" s="108">
        <v>1</v>
      </c>
      <c r="C195" s="108">
        <v>1</v>
      </c>
      <c r="D195" s="108" t="s">
        <v>1451</v>
      </c>
      <c r="E195" s="109" t="s">
        <v>1251</v>
      </c>
      <c r="F195" s="109" t="s">
        <v>1251</v>
      </c>
      <c r="G195" s="108" t="s">
        <v>3807</v>
      </c>
      <c r="H195" s="109" t="s">
        <v>1243</v>
      </c>
      <c r="I195" s="108">
        <v>50</v>
      </c>
      <c r="J195" s="108">
        <v>20</v>
      </c>
      <c r="K195" s="213" t="s">
        <v>2511</v>
      </c>
    </row>
    <row r="196" spans="1:11">
      <c r="A196" s="109" t="s">
        <v>1242</v>
      </c>
      <c r="B196" s="108">
        <v>1</v>
      </c>
      <c r="C196" s="108">
        <v>2</v>
      </c>
      <c r="D196" s="108" t="s">
        <v>1451</v>
      </c>
      <c r="E196" s="283" t="s">
        <v>3816</v>
      </c>
      <c r="F196" s="283" t="s">
        <v>3816</v>
      </c>
      <c r="G196" s="108" t="s">
        <v>3808</v>
      </c>
      <c r="H196" s="109" t="s">
        <v>1243</v>
      </c>
      <c r="I196" s="108">
        <v>120</v>
      </c>
      <c r="J196" s="108">
        <v>20</v>
      </c>
      <c r="K196" s="213" t="s">
        <v>2513</v>
      </c>
    </row>
    <row r="197" spans="1:11">
      <c r="A197" s="109" t="s">
        <v>1242</v>
      </c>
      <c r="B197" s="108">
        <v>1</v>
      </c>
      <c r="C197" s="108">
        <v>3</v>
      </c>
      <c r="D197" s="108" t="s">
        <v>1451</v>
      </c>
      <c r="E197" s="109" t="s">
        <v>1255</v>
      </c>
      <c r="F197" s="109" t="s">
        <v>1255</v>
      </c>
      <c r="G197" s="108" t="s">
        <v>3809</v>
      </c>
      <c r="H197" s="109" t="s">
        <v>1243</v>
      </c>
      <c r="I197" s="108">
        <v>30</v>
      </c>
      <c r="J197" s="108">
        <v>20</v>
      </c>
      <c r="K197" s="213" t="s">
        <v>2515</v>
      </c>
    </row>
    <row r="198" spans="1:11">
      <c r="A198" s="109" t="s">
        <v>1242</v>
      </c>
      <c r="B198" s="108">
        <v>2</v>
      </c>
      <c r="C198" s="108">
        <v>1</v>
      </c>
      <c r="D198" s="108" t="s">
        <v>1467</v>
      </c>
      <c r="E198" s="109" t="s">
        <v>1252</v>
      </c>
      <c r="F198" s="109" t="s">
        <v>1252</v>
      </c>
      <c r="G198" s="108" t="s">
        <v>3810</v>
      </c>
      <c r="H198" s="109" t="s">
        <v>1243</v>
      </c>
      <c r="I198" s="108">
        <v>60</v>
      </c>
      <c r="J198" s="108">
        <v>0</v>
      </c>
      <c r="K198" s="213" t="s">
        <v>2511</v>
      </c>
    </row>
    <row r="199" spans="1:11">
      <c r="A199" s="109" t="s">
        <v>1242</v>
      </c>
      <c r="B199" s="108">
        <v>2</v>
      </c>
      <c r="C199" s="108">
        <v>2</v>
      </c>
      <c r="D199" s="108" t="s">
        <v>1467</v>
      </c>
      <c r="E199" s="283" t="s">
        <v>3817</v>
      </c>
      <c r="F199" s="283" t="s">
        <v>3817</v>
      </c>
      <c r="G199" s="108" t="s">
        <v>3811</v>
      </c>
      <c r="H199" s="109" t="s">
        <v>1243</v>
      </c>
      <c r="I199" s="108">
        <v>80</v>
      </c>
      <c r="J199" s="108">
        <v>0</v>
      </c>
      <c r="K199" s="213" t="s">
        <v>2513</v>
      </c>
    </row>
    <row r="200" spans="1:11">
      <c r="A200" s="109" t="s">
        <v>1242</v>
      </c>
      <c r="B200" s="108">
        <v>2</v>
      </c>
      <c r="C200" s="108">
        <v>3</v>
      </c>
      <c r="D200" s="108" t="s">
        <v>1467</v>
      </c>
      <c r="E200" s="109" t="s">
        <v>1256</v>
      </c>
      <c r="F200" s="109" t="s">
        <v>1256</v>
      </c>
      <c r="G200" s="108" t="s">
        <v>3812</v>
      </c>
      <c r="H200" s="109" t="s">
        <v>1243</v>
      </c>
      <c r="I200" s="108">
        <v>60</v>
      </c>
      <c r="J200" s="108">
        <v>0</v>
      </c>
      <c r="K200" s="213" t="s">
        <v>2515</v>
      </c>
    </row>
    <row r="201" spans="1:11">
      <c r="A201" s="109" t="s">
        <v>1242</v>
      </c>
      <c r="B201" s="108">
        <v>3</v>
      </c>
      <c r="C201" s="108">
        <v>1</v>
      </c>
      <c r="D201" s="108" t="s">
        <v>1476</v>
      </c>
      <c r="E201" s="109" t="s">
        <v>1254</v>
      </c>
      <c r="F201" s="109" t="s">
        <v>1254</v>
      </c>
      <c r="G201" s="108" t="s">
        <v>3813</v>
      </c>
      <c r="H201" s="109" t="s">
        <v>1243</v>
      </c>
      <c r="I201" s="108">
        <v>30</v>
      </c>
      <c r="J201" s="108">
        <v>0</v>
      </c>
      <c r="K201" s="213" t="s">
        <v>2511</v>
      </c>
    </row>
    <row r="202" spans="1:11">
      <c r="A202" s="109" t="s">
        <v>1242</v>
      </c>
      <c r="B202" s="108">
        <v>3</v>
      </c>
      <c r="C202" s="108">
        <v>2</v>
      </c>
      <c r="D202" s="108" t="s">
        <v>1476</v>
      </c>
      <c r="E202" s="283" t="s">
        <v>3818</v>
      </c>
      <c r="F202" s="283" t="s">
        <v>3818</v>
      </c>
      <c r="G202" s="108" t="s">
        <v>3814</v>
      </c>
      <c r="H202" s="109" t="s">
        <v>1243</v>
      </c>
      <c r="I202" s="108">
        <v>90</v>
      </c>
      <c r="J202" s="108">
        <v>0</v>
      </c>
      <c r="K202" s="213" t="s">
        <v>2513</v>
      </c>
    </row>
    <row r="203" spans="1:11">
      <c r="A203" s="109" t="s">
        <v>1242</v>
      </c>
      <c r="B203" s="108">
        <v>3</v>
      </c>
      <c r="C203" s="108">
        <v>3</v>
      </c>
      <c r="D203" s="108" t="s">
        <v>1476</v>
      </c>
      <c r="E203" s="109" t="s">
        <v>1257</v>
      </c>
      <c r="F203" s="109" t="s">
        <v>1257</v>
      </c>
      <c r="G203" s="108" t="s">
        <v>3815</v>
      </c>
      <c r="H203" s="109" t="s">
        <v>1243</v>
      </c>
      <c r="I203" s="108">
        <v>30</v>
      </c>
      <c r="J203" s="108">
        <v>0</v>
      </c>
      <c r="K203" s="213" t="s">
        <v>2515</v>
      </c>
    </row>
    <row r="204" spans="1:11">
      <c r="A204" s="109" t="s">
        <v>1266</v>
      </c>
      <c r="B204" s="108">
        <v>1</v>
      </c>
      <c r="C204" s="108">
        <v>1</v>
      </c>
      <c r="D204" s="108">
        <v>8</v>
      </c>
      <c r="E204" s="109" t="s">
        <v>1269</v>
      </c>
      <c r="F204" s="109" t="s">
        <v>1269</v>
      </c>
      <c r="G204" s="108" t="s">
        <v>3911</v>
      </c>
      <c r="H204" s="109" t="s">
        <v>1267</v>
      </c>
      <c r="I204" s="108">
        <v>90</v>
      </c>
      <c r="J204" s="108">
        <v>0</v>
      </c>
      <c r="K204" s="213">
        <v>80010622</v>
      </c>
    </row>
    <row r="205" spans="1:11">
      <c r="A205" s="109" t="s">
        <v>1266</v>
      </c>
      <c r="B205" s="108">
        <v>1</v>
      </c>
      <c r="C205" s="108">
        <v>2</v>
      </c>
      <c r="D205" s="108">
        <v>8</v>
      </c>
      <c r="E205" s="109" t="s">
        <v>1273</v>
      </c>
      <c r="F205" s="109" t="s">
        <v>1273</v>
      </c>
      <c r="G205" s="108" t="s">
        <v>3912</v>
      </c>
      <c r="H205" s="109" t="s">
        <v>1267</v>
      </c>
      <c r="I205" s="108">
        <v>90</v>
      </c>
      <c r="J205" s="108">
        <v>0</v>
      </c>
      <c r="K205" s="213">
        <v>80010622</v>
      </c>
    </row>
    <row r="206" spans="1:11">
      <c r="A206" s="109" t="s">
        <v>1266</v>
      </c>
      <c r="B206" s="108">
        <v>2</v>
      </c>
      <c r="C206" s="108">
        <v>1</v>
      </c>
      <c r="D206" s="108">
        <v>7</v>
      </c>
      <c r="E206" s="109" t="s">
        <v>1271</v>
      </c>
      <c r="F206" s="109" t="s">
        <v>1271</v>
      </c>
      <c r="G206" s="108" t="s">
        <v>3913</v>
      </c>
      <c r="H206" s="109" t="s">
        <v>1267</v>
      </c>
      <c r="I206" s="108">
        <v>90</v>
      </c>
      <c r="J206" s="108">
        <v>0</v>
      </c>
      <c r="K206" s="213">
        <v>80010622</v>
      </c>
    </row>
    <row r="207" spans="1:11">
      <c r="A207" s="109" t="s">
        <v>1266</v>
      </c>
      <c r="B207" s="108">
        <v>2</v>
      </c>
      <c r="C207" s="108">
        <v>2</v>
      </c>
      <c r="D207" s="108">
        <v>7</v>
      </c>
      <c r="E207" s="109" t="s">
        <v>1274</v>
      </c>
      <c r="F207" s="109" t="s">
        <v>1274</v>
      </c>
      <c r="G207" s="108" t="s">
        <v>3914</v>
      </c>
      <c r="H207" s="109" t="s">
        <v>1267</v>
      </c>
      <c r="I207" s="108">
        <v>90</v>
      </c>
      <c r="J207" s="108">
        <v>0</v>
      </c>
      <c r="K207" s="213">
        <v>80010622</v>
      </c>
    </row>
    <row r="208" spans="1:11">
      <c r="A208" s="109" t="s">
        <v>1266</v>
      </c>
      <c r="B208" s="108">
        <v>3</v>
      </c>
      <c r="C208" s="108">
        <v>1</v>
      </c>
      <c r="D208" s="108">
        <v>9</v>
      </c>
      <c r="E208" s="109" t="s">
        <v>1272</v>
      </c>
      <c r="F208" s="109" t="s">
        <v>1272</v>
      </c>
      <c r="G208" s="108" t="s">
        <v>3915</v>
      </c>
      <c r="H208" s="109" t="s">
        <v>1267</v>
      </c>
      <c r="I208" s="108">
        <v>80</v>
      </c>
      <c r="J208" s="108">
        <v>0</v>
      </c>
      <c r="K208" s="213" t="s">
        <v>2452</v>
      </c>
    </row>
    <row r="209" spans="1:11">
      <c r="A209" s="109" t="s">
        <v>1266</v>
      </c>
      <c r="B209" s="108">
        <v>3</v>
      </c>
      <c r="C209" s="108">
        <v>2</v>
      </c>
      <c r="D209" s="108">
        <v>9</v>
      </c>
      <c r="E209" s="109" t="s">
        <v>1276</v>
      </c>
      <c r="F209" s="109" t="s">
        <v>1276</v>
      </c>
      <c r="G209" s="108" t="s">
        <v>3916</v>
      </c>
      <c r="H209" s="109" t="s">
        <v>1267</v>
      </c>
      <c r="I209" s="108">
        <v>80</v>
      </c>
      <c r="J209" s="108">
        <v>0</v>
      </c>
      <c r="K209" s="213" t="s">
        <v>2452</v>
      </c>
    </row>
    <row r="210" spans="1:11">
      <c r="A210" s="109" t="s">
        <v>1290</v>
      </c>
      <c r="B210" s="108">
        <v>1</v>
      </c>
      <c r="C210" s="108">
        <v>1</v>
      </c>
      <c r="D210" s="108" t="s">
        <v>1451</v>
      </c>
      <c r="E210" s="109" t="s">
        <v>4020</v>
      </c>
      <c r="F210" s="109" t="s">
        <v>4020</v>
      </c>
      <c r="G210" s="108" t="s">
        <v>4021</v>
      </c>
      <c r="H210" s="109" t="s">
        <v>1291</v>
      </c>
      <c r="I210" s="108">
        <v>60</v>
      </c>
      <c r="J210" s="108">
        <v>40</v>
      </c>
      <c r="K210" s="213" t="s">
        <v>2511</v>
      </c>
    </row>
    <row r="211" spans="1:11">
      <c r="A211" s="109" t="s">
        <v>1290</v>
      </c>
      <c r="B211" s="108">
        <v>1</v>
      </c>
      <c r="C211" s="108">
        <v>2</v>
      </c>
      <c r="D211" s="108" t="s">
        <v>1451</v>
      </c>
      <c r="E211" s="283" t="s">
        <v>4035</v>
      </c>
      <c r="F211" s="283" t="s">
        <v>4035</v>
      </c>
      <c r="G211" s="108" t="s">
        <v>4022</v>
      </c>
      <c r="H211" s="109" t="s">
        <v>1291</v>
      </c>
      <c r="I211" s="108">
        <v>80</v>
      </c>
      <c r="J211" s="108">
        <v>40</v>
      </c>
      <c r="K211" s="213" t="s">
        <v>2513</v>
      </c>
    </row>
    <row r="212" spans="1:11">
      <c r="A212" s="109" t="s">
        <v>1290</v>
      </c>
      <c r="B212" s="108">
        <v>1</v>
      </c>
      <c r="C212" s="108">
        <v>3</v>
      </c>
      <c r="D212" s="108" t="s">
        <v>1451</v>
      </c>
      <c r="E212" s="109" t="s">
        <v>4023</v>
      </c>
      <c r="F212" s="109" t="s">
        <v>4023</v>
      </c>
      <c r="G212" s="108" t="s">
        <v>4024</v>
      </c>
      <c r="H212" s="109" t="s">
        <v>1291</v>
      </c>
      <c r="I212" s="108">
        <v>60</v>
      </c>
      <c r="J212" s="108">
        <v>40</v>
      </c>
      <c r="K212" s="213" t="s">
        <v>2515</v>
      </c>
    </row>
    <row r="213" spans="1:11">
      <c r="A213" s="109" t="s">
        <v>1290</v>
      </c>
      <c r="B213" s="108">
        <v>2</v>
      </c>
      <c r="C213" s="108">
        <v>1</v>
      </c>
      <c r="D213" s="108" t="s">
        <v>1467</v>
      </c>
      <c r="E213" s="109" t="s">
        <v>4025</v>
      </c>
      <c r="F213" s="109" t="s">
        <v>4025</v>
      </c>
      <c r="G213" s="108" t="s">
        <v>4026</v>
      </c>
      <c r="H213" s="109" t="s">
        <v>1291</v>
      </c>
      <c r="I213" s="108">
        <v>60</v>
      </c>
      <c r="J213" s="108">
        <v>0</v>
      </c>
      <c r="K213" s="213" t="s">
        <v>2511</v>
      </c>
    </row>
    <row r="214" spans="1:11">
      <c r="A214" s="109" t="s">
        <v>1290</v>
      </c>
      <c r="B214" s="108">
        <v>2</v>
      </c>
      <c r="C214" s="108">
        <v>2</v>
      </c>
      <c r="D214" s="108" t="s">
        <v>1467</v>
      </c>
      <c r="E214" s="283" t="s">
        <v>4036</v>
      </c>
      <c r="F214" s="283" t="s">
        <v>4036</v>
      </c>
      <c r="G214" s="108" t="s">
        <v>4027</v>
      </c>
      <c r="H214" s="109" t="s">
        <v>1291</v>
      </c>
      <c r="I214" s="108">
        <v>80</v>
      </c>
      <c r="J214" s="108">
        <v>0</v>
      </c>
      <c r="K214" s="213" t="s">
        <v>2513</v>
      </c>
    </row>
    <row r="215" spans="1:11">
      <c r="A215" s="109" t="s">
        <v>1290</v>
      </c>
      <c r="B215" s="108">
        <v>2</v>
      </c>
      <c r="C215" s="108">
        <v>3</v>
      </c>
      <c r="D215" s="108" t="s">
        <v>1467</v>
      </c>
      <c r="E215" s="109" t="s">
        <v>4028</v>
      </c>
      <c r="F215" s="109" t="s">
        <v>4028</v>
      </c>
      <c r="G215" s="108" t="s">
        <v>4029</v>
      </c>
      <c r="H215" s="109" t="s">
        <v>1291</v>
      </c>
      <c r="I215" s="108">
        <v>60</v>
      </c>
      <c r="J215" s="108">
        <v>0</v>
      </c>
      <c r="K215" s="213" t="s">
        <v>2515</v>
      </c>
    </row>
    <row r="216" spans="1:11">
      <c r="A216" s="109" t="s">
        <v>1290</v>
      </c>
      <c r="B216" s="108">
        <v>3</v>
      </c>
      <c r="C216" s="108">
        <v>1</v>
      </c>
      <c r="D216" s="108" t="s">
        <v>1476</v>
      </c>
      <c r="E216" s="109" t="s">
        <v>4030</v>
      </c>
      <c r="F216" s="109" t="s">
        <v>4030</v>
      </c>
      <c r="G216" s="108" t="s">
        <v>4031</v>
      </c>
      <c r="H216" s="109" t="s">
        <v>1291</v>
      </c>
      <c r="I216" s="108">
        <v>80</v>
      </c>
      <c r="J216" s="108">
        <v>40</v>
      </c>
      <c r="K216" s="213" t="s">
        <v>2511</v>
      </c>
    </row>
    <row r="217" spans="1:11">
      <c r="A217" s="109" t="s">
        <v>1290</v>
      </c>
      <c r="B217" s="108">
        <v>3</v>
      </c>
      <c r="C217" s="108">
        <v>2</v>
      </c>
      <c r="D217" s="108" t="s">
        <v>1476</v>
      </c>
      <c r="E217" s="283" t="s">
        <v>4037</v>
      </c>
      <c r="F217" s="283" t="s">
        <v>4037</v>
      </c>
      <c r="G217" s="108" t="s">
        <v>4032</v>
      </c>
      <c r="H217" s="109" t="s">
        <v>1291</v>
      </c>
      <c r="I217" s="108">
        <v>110</v>
      </c>
      <c r="J217" s="108">
        <v>40</v>
      </c>
      <c r="K217" s="213" t="s">
        <v>2513</v>
      </c>
    </row>
    <row r="218" spans="1:11">
      <c r="A218" s="109" t="s">
        <v>1290</v>
      </c>
      <c r="B218" s="108">
        <v>3</v>
      </c>
      <c r="C218" s="108">
        <v>3</v>
      </c>
      <c r="D218" s="108" t="s">
        <v>1476</v>
      </c>
      <c r="E218" s="109" t="s">
        <v>4033</v>
      </c>
      <c r="F218" s="109" t="s">
        <v>4033</v>
      </c>
      <c r="G218" s="108" t="s">
        <v>4034</v>
      </c>
      <c r="H218" s="109" t="s">
        <v>1291</v>
      </c>
      <c r="I218" s="108">
        <v>60</v>
      </c>
      <c r="J218" s="108">
        <v>40</v>
      </c>
      <c r="K218" s="213" t="s">
        <v>2515</v>
      </c>
    </row>
    <row r="219" spans="1:11">
      <c r="A219" s="109" t="s">
        <v>1316</v>
      </c>
      <c r="B219" s="108">
        <v>1</v>
      </c>
      <c r="C219" s="108">
        <v>1</v>
      </c>
      <c r="D219" s="108" t="s">
        <v>1451</v>
      </c>
      <c r="E219" s="283" t="s">
        <v>1326</v>
      </c>
      <c r="F219" s="283" t="s">
        <v>1326</v>
      </c>
      <c r="G219" s="108" t="s">
        <v>4116</v>
      </c>
      <c r="H219" s="109" t="s">
        <v>1317</v>
      </c>
      <c r="I219" s="108">
        <v>110</v>
      </c>
      <c r="J219" s="108">
        <v>20</v>
      </c>
      <c r="K219" s="213" t="s">
        <v>2511</v>
      </c>
    </row>
    <row r="220" spans="1:11">
      <c r="A220" s="109" t="s">
        <v>1316</v>
      </c>
      <c r="B220" s="108">
        <v>1</v>
      </c>
      <c r="C220" s="108">
        <v>2</v>
      </c>
      <c r="D220" s="108" t="s">
        <v>1451</v>
      </c>
      <c r="E220" s="283" t="s">
        <v>4128</v>
      </c>
      <c r="F220" s="283" t="s">
        <v>4128</v>
      </c>
      <c r="G220" s="108" t="s">
        <v>4117</v>
      </c>
      <c r="H220" s="109" t="s">
        <v>1317</v>
      </c>
      <c r="I220" s="108">
        <v>110</v>
      </c>
      <c r="J220" s="108">
        <v>20</v>
      </c>
      <c r="K220" s="213" t="s">
        <v>2513</v>
      </c>
    </row>
    <row r="221" spans="1:11">
      <c r="A221" s="109" t="s">
        <v>1316</v>
      </c>
      <c r="B221" s="108">
        <v>1</v>
      </c>
      <c r="C221" s="108">
        <v>3</v>
      </c>
      <c r="D221" s="108" t="s">
        <v>1451</v>
      </c>
      <c r="E221" s="109" t="s">
        <v>4118</v>
      </c>
      <c r="F221" s="109" t="s">
        <v>4118</v>
      </c>
      <c r="G221" s="108" t="s">
        <v>4119</v>
      </c>
      <c r="H221" s="109" t="s">
        <v>1317</v>
      </c>
      <c r="I221" s="108">
        <v>60</v>
      </c>
      <c r="J221" s="108">
        <v>20</v>
      </c>
      <c r="K221" s="213" t="s">
        <v>2515</v>
      </c>
    </row>
    <row r="222" spans="1:11">
      <c r="A222" s="109" t="s">
        <v>1316</v>
      </c>
      <c r="B222" s="108">
        <v>2</v>
      </c>
      <c r="C222" s="108">
        <v>1</v>
      </c>
      <c r="D222" s="108" t="s">
        <v>1467</v>
      </c>
      <c r="E222" s="283" t="s">
        <v>1328</v>
      </c>
      <c r="F222" s="283" t="s">
        <v>1328</v>
      </c>
      <c r="G222" s="108" t="s">
        <v>4120</v>
      </c>
      <c r="H222" s="109" t="s">
        <v>1317</v>
      </c>
      <c r="I222" s="108">
        <v>100</v>
      </c>
      <c r="J222" s="108">
        <v>0</v>
      </c>
      <c r="K222" s="213" t="s">
        <v>2511</v>
      </c>
    </row>
    <row r="223" spans="1:11">
      <c r="A223" s="109" t="s">
        <v>1316</v>
      </c>
      <c r="B223" s="108">
        <v>2</v>
      </c>
      <c r="C223" s="108">
        <v>2</v>
      </c>
      <c r="D223" s="108" t="s">
        <v>1467</v>
      </c>
      <c r="E223" s="283" t="s">
        <v>4129</v>
      </c>
      <c r="F223" s="283" t="s">
        <v>4129</v>
      </c>
      <c r="G223" s="108" t="s">
        <v>4121</v>
      </c>
      <c r="H223" s="109" t="s">
        <v>1317</v>
      </c>
      <c r="I223" s="108">
        <v>100</v>
      </c>
      <c r="J223" s="108">
        <v>0</v>
      </c>
      <c r="K223" s="213" t="s">
        <v>2513</v>
      </c>
    </row>
    <row r="224" spans="1:11">
      <c r="A224" s="109" t="s">
        <v>1316</v>
      </c>
      <c r="B224" s="108">
        <v>2</v>
      </c>
      <c r="C224" s="108">
        <v>3</v>
      </c>
      <c r="D224" s="108" t="s">
        <v>1467</v>
      </c>
      <c r="E224" s="109" t="s">
        <v>4122</v>
      </c>
      <c r="F224" s="109" t="s">
        <v>4122</v>
      </c>
      <c r="G224" s="108" t="s">
        <v>4123</v>
      </c>
      <c r="H224" s="109" t="s">
        <v>1317</v>
      </c>
      <c r="I224" s="108">
        <v>40</v>
      </c>
      <c r="J224" s="108">
        <v>0</v>
      </c>
      <c r="K224" s="213" t="s">
        <v>2515</v>
      </c>
    </row>
    <row r="225" spans="1:11">
      <c r="A225" s="109" t="s">
        <v>1316</v>
      </c>
      <c r="B225" s="108">
        <v>3</v>
      </c>
      <c r="C225" s="108">
        <v>1</v>
      </c>
      <c r="D225" s="108" t="s">
        <v>1476</v>
      </c>
      <c r="E225" s="109" t="s">
        <v>1330</v>
      </c>
      <c r="F225" s="109" t="s">
        <v>1330</v>
      </c>
      <c r="G225" s="108" t="s">
        <v>4124</v>
      </c>
      <c r="H225" s="109" t="s">
        <v>1317</v>
      </c>
      <c r="I225" s="108">
        <v>80</v>
      </c>
      <c r="J225" s="108">
        <v>20</v>
      </c>
      <c r="K225" s="213" t="s">
        <v>2511</v>
      </c>
    </row>
    <row r="226" spans="1:11">
      <c r="A226" s="109" t="s">
        <v>1316</v>
      </c>
      <c r="B226" s="108">
        <v>3</v>
      </c>
      <c r="C226" s="108">
        <v>2</v>
      </c>
      <c r="D226" s="108" t="s">
        <v>1476</v>
      </c>
      <c r="E226" s="283" t="s">
        <v>4130</v>
      </c>
      <c r="F226" s="283" t="s">
        <v>4130</v>
      </c>
      <c r="G226" s="108" t="s">
        <v>4125</v>
      </c>
      <c r="H226" s="109" t="s">
        <v>1317</v>
      </c>
      <c r="I226" s="108">
        <v>120</v>
      </c>
      <c r="J226" s="108">
        <v>20</v>
      </c>
      <c r="K226" s="213" t="s">
        <v>2513</v>
      </c>
    </row>
    <row r="227" spans="1:11">
      <c r="A227" s="109" t="s">
        <v>1316</v>
      </c>
      <c r="B227" s="108">
        <v>3</v>
      </c>
      <c r="C227" s="108">
        <v>3</v>
      </c>
      <c r="D227" s="108" t="s">
        <v>1476</v>
      </c>
      <c r="E227" s="109" t="s">
        <v>4126</v>
      </c>
      <c r="F227" s="109" t="s">
        <v>4126</v>
      </c>
      <c r="G227" s="108" t="s">
        <v>4127</v>
      </c>
      <c r="H227" s="109" t="s">
        <v>1317</v>
      </c>
      <c r="I227" s="108">
        <v>100</v>
      </c>
      <c r="J227" s="108">
        <v>20</v>
      </c>
      <c r="K227" s="213" t="s">
        <v>2515</v>
      </c>
    </row>
    <row r="228" spans="1:11">
      <c r="A228" s="109" t="s">
        <v>1340</v>
      </c>
      <c r="B228" s="108">
        <v>1</v>
      </c>
      <c r="C228" s="108">
        <v>1</v>
      </c>
      <c r="D228" s="108" t="s">
        <v>1451</v>
      </c>
      <c r="E228" s="109" t="s">
        <v>1349</v>
      </c>
      <c r="F228" s="109" t="s">
        <v>1349</v>
      </c>
      <c r="G228" s="108" t="s">
        <v>4180</v>
      </c>
      <c r="H228" s="109" t="s">
        <v>1341</v>
      </c>
      <c r="I228" s="108">
        <v>30</v>
      </c>
      <c r="J228" s="108">
        <v>20</v>
      </c>
      <c r="K228" s="213" t="s">
        <v>2511</v>
      </c>
    </row>
    <row r="229" spans="1:11">
      <c r="A229" s="109" t="s">
        <v>1340</v>
      </c>
      <c r="B229" s="108">
        <v>1</v>
      </c>
      <c r="C229" s="108">
        <v>2</v>
      </c>
      <c r="D229" s="108" t="s">
        <v>1451</v>
      </c>
      <c r="E229" s="283" t="s">
        <v>4189</v>
      </c>
      <c r="F229" s="283" t="s">
        <v>4189</v>
      </c>
      <c r="G229" s="108" t="s">
        <v>4181</v>
      </c>
      <c r="H229" s="109" t="s">
        <v>1341</v>
      </c>
      <c r="I229" s="108">
        <v>90</v>
      </c>
      <c r="J229" s="108">
        <v>20</v>
      </c>
      <c r="K229" s="213" t="s">
        <v>2513</v>
      </c>
    </row>
    <row r="230" spans="1:11">
      <c r="A230" s="109" t="s">
        <v>1340</v>
      </c>
      <c r="B230" s="108">
        <v>1</v>
      </c>
      <c r="C230" s="108">
        <v>3</v>
      </c>
      <c r="D230" s="108" t="s">
        <v>1451</v>
      </c>
      <c r="E230" s="109" t="s">
        <v>1352</v>
      </c>
      <c r="F230" s="109" t="s">
        <v>1352</v>
      </c>
      <c r="G230" s="108" t="s">
        <v>4182</v>
      </c>
      <c r="H230" s="109" t="s">
        <v>1341</v>
      </c>
      <c r="I230" s="108">
        <v>70</v>
      </c>
      <c r="J230" s="108">
        <v>20</v>
      </c>
      <c r="K230" s="213" t="s">
        <v>2515</v>
      </c>
    </row>
    <row r="231" spans="1:11">
      <c r="A231" s="109" t="s">
        <v>1340</v>
      </c>
      <c r="B231" s="108">
        <v>2</v>
      </c>
      <c r="C231" s="108">
        <v>1</v>
      </c>
      <c r="D231" s="108" t="s">
        <v>1467</v>
      </c>
      <c r="E231" s="109" t="s">
        <v>1350</v>
      </c>
      <c r="F231" s="109" t="s">
        <v>1350</v>
      </c>
      <c r="G231" s="108" t="s">
        <v>4183</v>
      </c>
      <c r="H231" s="109" t="s">
        <v>1341</v>
      </c>
      <c r="I231" s="108">
        <v>50</v>
      </c>
      <c r="J231" s="108">
        <v>20</v>
      </c>
      <c r="K231" s="213" t="s">
        <v>2511</v>
      </c>
    </row>
    <row r="232" spans="1:11">
      <c r="A232" s="109" t="s">
        <v>1340</v>
      </c>
      <c r="B232" s="108">
        <v>2</v>
      </c>
      <c r="C232" s="108">
        <v>2</v>
      </c>
      <c r="D232" s="108" t="s">
        <v>1467</v>
      </c>
      <c r="E232" s="283" t="s">
        <v>4190</v>
      </c>
      <c r="F232" s="283" t="s">
        <v>4190</v>
      </c>
      <c r="G232" s="108" t="s">
        <v>4184</v>
      </c>
      <c r="H232" s="109" t="s">
        <v>1341</v>
      </c>
      <c r="I232" s="108">
        <v>110</v>
      </c>
      <c r="J232" s="108">
        <v>20</v>
      </c>
      <c r="K232" s="213" t="s">
        <v>2513</v>
      </c>
    </row>
    <row r="233" spans="1:11">
      <c r="A233" s="109" t="s">
        <v>1340</v>
      </c>
      <c r="B233" s="108">
        <v>2</v>
      </c>
      <c r="C233" s="108">
        <v>3</v>
      </c>
      <c r="D233" s="108" t="s">
        <v>1467</v>
      </c>
      <c r="E233" s="109" t="s">
        <v>1353</v>
      </c>
      <c r="F233" s="109" t="s">
        <v>1353</v>
      </c>
      <c r="G233" s="108" t="s">
        <v>4185</v>
      </c>
      <c r="H233" s="109" t="s">
        <v>1341</v>
      </c>
      <c r="I233" s="108">
        <v>40</v>
      </c>
      <c r="J233" s="108">
        <v>20</v>
      </c>
      <c r="K233" s="213" t="s">
        <v>2515</v>
      </c>
    </row>
    <row r="234" spans="1:11">
      <c r="A234" s="109" t="s">
        <v>1340</v>
      </c>
      <c r="B234" s="108">
        <v>3</v>
      </c>
      <c r="C234" s="108">
        <v>1</v>
      </c>
      <c r="D234" s="108" t="s">
        <v>1476</v>
      </c>
      <c r="E234" s="109" t="s">
        <v>1351</v>
      </c>
      <c r="F234" s="109" t="s">
        <v>1351</v>
      </c>
      <c r="G234" s="108" t="s">
        <v>4186</v>
      </c>
      <c r="H234" s="109" t="s">
        <v>1341</v>
      </c>
      <c r="I234" s="108">
        <v>70</v>
      </c>
      <c r="J234" s="108">
        <v>20</v>
      </c>
      <c r="K234" s="213" t="s">
        <v>2511</v>
      </c>
    </row>
    <row r="235" spans="1:11">
      <c r="A235" s="109" t="s">
        <v>1340</v>
      </c>
      <c r="B235" s="108">
        <v>3</v>
      </c>
      <c r="C235" s="108">
        <v>2</v>
      </c>
      <c r="D235" s="108" t="s">
        <v>1476</v>
      </c>
      <c r="E235" s="283" t="s">
        <v>4191</v>
      </c>
      <c r="F235" s="283" t="s">
        <v>4191</v>
      </c>
      <c r="G235" s="108" t="s">
        <v>4187</v>
      </c>
      <c r="H235" s="109" t="s">
        <v>1341</v>
      </c>
      <c r="I235" s="108">
        <v>120</v>
      </c>
      <c r="J235" s="108">
        <v>20</v>
      </c>
      <c r="K235" s="213" t="s">
        <v>2513</v>
      </c>
    </row>
    <row r="236" spans="1:11">
      <c r="A236" s="109" t="s">
        <v>1340</v>
      </c>
      <c r="B236" s="108">
        <v>3</v>
      </c>
      <c r="C236" s="108">
        <v>3</v>
      </c>
      <c r="D236" s="108" t="s">
        <v>1476</v>
      </c>
      <c r="E236" s="109" t="s">
        <v>1354</v>
      </c>
      <c r="F236" s="109" t="s">
        <v>1354</v>
      </c>
      <c r="G236" s="108" t="s">
        <v>4188</v>
      </c>
      <c r="H236" s="109" t="s">
        <v>1341</v>
      </c>
      <c r="I236" s="108">
        <v>70</v>
      </c>
      <c r="J236" s="108">
        <v>20</v>
      </c>
      <c r="K236" s="213" t="s">
        <v>2515</v>
      </c>
    </row>
  </sheetData>
  <autoFilter ref="A1:L236" xr:uid="{D17602E5-C3B0-4C1E-B0EC-275331518AC6}"/>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56f2e4a1-3f65-437d-81fe-0192d34b8295" xsi:nil="true"/>
    <lcf76f155ced4ddcb4097134ff3c332f xmlns="133b97d4-6557-49de-8d11-5077bbebc29d">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EADB31E63617D4D91DF05CB719CEFD2" ma:contentTypeVersion="15" ma:contentTypeDescription="Create a new document." ma:contentTypeScope="" ma:versionID="0fd986611ea45e7a55ba3826d717ec05">
  <xsd:schema xmlns:xsd="http://www.w3.org/2001/XMLSchema" xmlns:xs="http://www.w3.org/2001/XMLSchema" xmlns:p="http://schemas.microsoft.com/office/2006/metadata/properties" xmlns:ns2="133b97d4-6557-49de-8d11-5077bbebc29d" xmlns:ns3="56f2e4a1-3f65-437d-81fe-0192d34b8295" targetNamespace="http://schemas.microsoft.com/office/2006/metadata/properties" ma:root="true" ma:fieldsID="fca7e30d163e4af872019235487039a9" ns2:_="" ns3:_="">
    <xsd:import namespace="133b97d4-6557-49de-8d11-5077bbebc29d"/>
    <xsd:import namespace="56f2e4a1-3f65-437d-81fe-0192d34b829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ObjectDetectorVersion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3b97d4-6557-49de-8d11-5077bbebc2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22997613-f029-4921-9644-c8eb54c9200d"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Location" ma:index="22"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f2e4a1-3f65-437d-81fe-0192d34b829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fa25a9d-1b6f-40d8-8bba-d33dbb798e4e}" ma:internalName="TaxCatchAll" ma:showField="CatchAllData" ma:web="56f2e4a1-3f65-437d-81fe-0192d34b8295">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BDE88DE-AAFC-4CAE-BC63-25B75DE71B5B}">
  <ds:schemaRefs>
    <ds:schemaRef ds:uri="http://purl.org/dc/elements/1.1/"/>
    <ds:schemaRef ds:uri="http://www.w3.org/XML/1998/namespace"/>
    <ds:schemaRef ds:uri="http://purl.org/dc/dcmitype/"/>
    <ds:schemaRef ds:uri="http://schemas.microsoft.com/office/2006/metadata/properties"/>
    <ds:schemaRef ds:uri="http://schemas.openxmlformats.org/package/2006/metadata/core-properties"/>
    <ds:schemaRef ds:uri="d1b2a3d3-01f3-41eb-8129-a410308e0e1c"/>
    <ds:schemaRef ds:uri="http://schemas.microsoft.com/office/2006/documentManagement/types"/>
    <ds:schemaRef ds:uri="http://schemas.microsoft.com/office/infopath/2007/PartnerControls"/>
    <ds:schemaRef ds:uri="a1e83e92-d741-429b-93cd-e5be3219b3a7"/>
    <ds:schemaRef ds:uri="http://purl.org/dc/terms/"/>
    <ds:schemaRef ds:uri="56f2e4a1-3f65-437d-81fe-0192d34b8295"/>
    <ds:schemaRef ds:uri="133b97d4-6557-49de-8d11-5077bbebc29d"/>
  </ds:schemaRefs>
</ds:datastoreItem>
</file>

<file path=customXml/itemProps2.xml><?xml version="1.0" encoding="utf-8"?>
<ds:datastoreItem xmlns:ds="http://schemas.openxmlformats.org/officeDocument/2006/customXml" ds:itemID="{2AAFC54D-9BFF-45C7-968C-EAAB188F16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33b97d4-6557-49de-8d11-5077bbebc29d"/>
    <ds:schemaRef ds:uri="56f2e4a1-3f65-437d-81fe-0192d34b829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677AF99-0CBA-4903-B9B2-B56B07975DB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26</vt:i4>
      </vt:variant>
      <vt:variant>
        <vt:lpstr>Named Ranges</vt:lpstr>
      </vt:variant>
      <vt:variant>
        <vt:i4>10</vt:i4>
      </vt:variant>
    </vt:vector>
  </HeadingPairs>
  <TitlesOfParts>
    <vt:vector size="36" baseType="lpstr">
      <vt:lpstr>Purpose</vt:lpstr>
      <vt:lpstr>Revision History</vt:lpstr>
      <vt:lpstr>Description</vt:lpstr>
      <vt:lpstr>Licenses</vt:lpstr>
      <vt:lpstr>eNB Info</vt:lpstr>
      <vt:lpstr>SiteLocation</vt:lpstr>
      <vt:lpstr>eUtran Parameters</vt:lpstr>
      <vt:lpstr>PCI</vt:lpstr>
      <vt:lpstr>RET</vt:lpstr>
      <vt:lpstr>Losses and Delays</vt:lpstr>
      <vt:lpstr>eUtranCellPolygon</vt:lpstr>
      <vt:lpstr>eUtranCellCoverage</vt:lpstr>
      <vt:lpstr>eUtran NeighRelations</vt:lpstr>
      <vt:lpstr>Cluster</vt:lpstr>
      <vt:lpstr>LTE-GSM-FreqGroupRel</vt:lpstr>
      <vt:lpstr>EUtranFreqRelation</vt:lpstr>
      <vt:lpstr>UtranFreqRelation</vt:lpstr>
      <vt:lpstr>GUtranCellRelation</vt:lpstr>
      <vt:lpstr>LTE-NR X2</vt:lpstr>
      <vt:lpstr>NR CIQ</vt:lpstr>
      <vt:lpstr>NR_Polygon</vt:lpstr>
      <vt:lpstr>NR_Coverage</vt:lpstr>
      <vt:lpstr>NR_Intra_Relations</vt:lpstr>
      <vt:lpstr>NR_Inter_Relations</vt:lpstr>
      <vt:lpstr>R6675</vt:lpstr>
      <vt:lpstr>NBIoT</vt:lpstr>
      <vt:lpstr>Purpose!_Ref516804702</vt:lpstr>
      <vt:lpstr>Purpose!_Ref516804706</vt:lpstr>
      <vt:lpstr>Description!CHAPTER2.3.1</vt:lpstr>
      <vt:lpstr>Description!EQUATION1</vt:lpstr>
      <vt:lpstr>Description!id_v0xx</vt:lpstr>
      <vt:lpstr>'eNB Info'!mncLength</vt:lpstr>
      <vt:lpstr>'R6675'!MOCNRange</vt:lpstr>
      <vt:lpstr>Purpose!Print_Area</vt:lpstr>
      <vt:lpstr>Description!SearchMatch3</vt:lpstr>
      <vt:lpstr>Description!SearchMatch4</vt:lpstr>
    </vt:vector>
  </TitlesOfParts>
  <Company>Ericsson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title>
  <dc:creator>Raymond Ambrosio</dc:creator>
  <dc:description>Radio Network Parameter Design</dc:description>
  <cp:lastModifiedBy>t3793</cp:lastModifiedBy>
  <cp:lastPrinted>2011-06-29T17:23:42Z</cp:lastPrinted>
  <dcterms:created xsi:type="dcterms:W3CDTF">2005-01-24T23:42:20Z</dcterms:created>
  <dcterms:modified xsi:type="dcterms:W3CDTF">2025-07-03T14:10:41Z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x">
    <vt:lpwstr>0</vt:lpwstr>
  </property>
  <property fmtid="{D5CDD505-2E9C-101B-9397-08002B2CF9AE}" pid="3" name="SecurityClass">
    <vt:lpwstr> </vt:lpwstr>
  </property>
  <property fmtid="{D5CDD505-2E9C-101B-9397-08002B2CF9AE}" pid="4" name="Prepared">
    <vt:lpwstr> </vt:lpwstr>
  </property>
  <property fmtid="{D5CDD505-2E9C-101B-9397-08002B2CF9AE}" pid="5" name="Checked">
    <vt:lpwstr> </vt:lpwstr>
  </property>
  <property fmtid="{D5CDD505-2E9C-101B-9397-08002B2CF9AE}" pid="6" name="Date">
    <vt:lpwstr> </vt:lpwstr>
  </property>
  <property fmtid="{D5CDD505-2E9C-101B-9397-08002B2CF9AE}" pid="7" name="Revision">
    <vt:lpwstr> </vt:lpwstr>
  </property>
  <property fmtid="{D5CDD505-2E9C-101B-9397-08002B2CF9AE}" pid="8" name="Title">
    <vt:lpwstr> </vt:lpwstr>
  </property>
  <property fmtid="{D5CDD505-2E9C-101B-9397-08002B2CF9AE}" pid="9" name="DocName">
    <vt:lpwstr> </vt:lpwstr>
  </property>
  <property fmtid="{D5CDD505-2E9C-101B-9397-08002B2CF9AE}" pid="10" name="DocNo">
    <vt:lpwstr> </vt:lpwstr>
  </property>
  <property fmtid="{D5CDD505-2E9C-101B-9397-08002B2CF9AE}" pid="11" name="ApprovedBy">
    <vt:lpwstr> </vt:lpwstr>
  </property>
  <property fmtid="{D5CDD505-2E9C-101B-9397-08002B2CF9AE}" pid="12" name="Reference">
    <vt:lpwstr> </vt:lpwstr>
  </property>
  <property fmtid="{D5CDD505-2E9C-101B-9397-08002B2CF9AE}" pid="13" name="Keyword">
    <vt:lpwstr> </vt:lpwstr>
  </property>
  <property fmtid="{D5CDD505-2E9C-101B-9397-08002B2CF9AE}" pid="14" name="TemplateName">
    <vt:lpwstr> </vt:lpwstr>
  </property>
  <property fmtid="{D5CDD505-2E9C-101B-9397-08002B2CF9AE}" pid="15" name="TemplateVersion">
    <vt:lpwstr> </vt:lpwstr>
  </property>
  <property fmtid="{D5CDD505-2E9C-101B-9397-08002B2CF9AE}" pid="16" name="DocumentType">
    <vt:lpwstr> </vt:lpwstr>
  </property>
  <property fmtid="{D5CDD505-2E9C-101B-9397-08002B2CF9AE}" pid="17" name="SheetName">
    <vt:lpwstr>-1</vt:lpwstr>
  </property>
  <property fmtid="{D5CDD505-2E9C-101B-9397-08002B2CF9AE}" pid="18" name="WorkbookGuid">
    <vt:lpwstr>9d59a1f9-1b23-4e7b-99e1-c35be958084e</vt:lpwstr>
  </property>
  <property fmtid="{D5CDD505-2E9C-101B-9397-08002B2CF9AE}" pid="19" name="ContentTypeId">
    <vt:lpwstr>0x010100BEADB31E63617D4D91DF05CB719CEFD2</vt:lpwstr>
  </property>
</Properties>
</file>