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jp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Projects\Hobby\AVR\Elevator\"/>
    </mc:Choice>
  </mc:AlternateContent>
  <bookViews>
    <workbookView xWindow="240" yWindow="30" windowWidth="20100" windowHeight="9470" activeTab="5"/>
  </bookViews>
  <sheets>
    <sheet name="Механика" sheetId="1" r:id="rId1"/>
    <sheet name="Электроника" sheetId="2" r:id="rId2"/>
    <sheet name="Алгоритмы" sheetId="3" r:id="rId3"/>
    <sheet name="Монтаж" sheetId="5" r:id="rId4"/>
    <sheet name="Озвучка" sheetId="4" r:id="rId5"/>
    <sheet name="MPR121" sheetId="6" r:id="rId6"/>
  </sheets>
  <calcPr calcId="162913"/>
</workbook>
</file>

<file path=xl/calcChain.xml><?xml version="1.0" encoding="utf-8"?>
<calcChain xmlns="http://schemas.openxmlformats.org/spreadsheetml/2006/main">
  <c r="D15" i="1" l="1"/>
  <c r="D19" i="1"/>
  <c r="D17" i="1"/>
  <c r="D18" i="1" s="1"/>
  <c r="D14" i="1"/>
  <c r="D20" i="1" l="1"/>
  <c r="D21" i="1" s="1"/>
  <c r="C15" i="1"/>
  <c r="C17" i="1" l="1"/>
  <c r="C14" i="1"/>
  <c r="C19" i="1" s="1"/>
  <c r="C20" i="1" l="1"/>
  <c r="C21" i="1" s="1"/>
  <c r="C18" i="1"/>
  <c r="B14" i="1"/>
  <c r="B19" i="1" s="1"/>
  <c r="B15" i="2"/>
  <c r="B17" i="1" l="1"/>
  <c r="B18" i="1" s="1"/>
  <c r="B20" i="1" l="1"/>
  <c r="B21" i="1" s="1"/>
</calcChain>
</file>

<file path=xl/sharedStrings.xml><?xml version="1.0" encoding="utf-8"?>
<sst xmlns="http://schemas.openxmlformats.org/spreadsheetml/2006/main" count="162" uniqueCount="138">
  <si>
    <t>Основная высота, мм</t>
  </si>
  <si>
    <t>Высота кабины, мм</t>
  </si>
  <si>
    <t>Д/Ш кабины, мм</t>
  </si>
  <si>
    <t>28BYJ-48 5в (биполярный)</t>
  </si>
  <si>
    <t>Основной двигатель</t>
  </si>
  <si>
    <t>Тип</t>
  </si>
  <si>
    <t>Передаточное число (округл.?)</t>
  </si>
  <si>
    <t>Импульсов на оборот мотора</t>
  </si>
  <si>
    <t>Импульсов на оборот вала</t>
  </si>
  <si>
    <t>Требуемое число об./сек</t>
  </si>
  <si>
    <t>Диаметр шкива, мм</t>
  </si>
  <si>
    <t>Требуемое число импульсов/сек.</t>
  </si>
  <si>
    <t>Требуемый период, мкс</t>
  </si>
  <si>
    <t>Порты ввода</t>
  </si>
  <si>
    <t>Кнопки на этажах</t>
  </si>
  <si>
    <t>Геркон калибровки</t>
  </si>
  <si>
    <t>Порты вывода</t>
  </si>
  <si>
    <t>Основной мотор</t>
  </si>
  <si>
    <t>Серво дверей</t>
  </si>
  <si>
    <t>Индикация номера этажа</t>
  </si>
  <si>
    <t>Датчик тока серво дверей</t>
  </si>
  <si>
    <t>Всего</t>
  </si>
  <si>
    <t>Примечание</t>
  </si>
  <si>
    <t>Кол-во</t>
  </si>
  <si>
    <t>FS90</t>
  </si>
  <si>
    <t>Серво дверей кабины</t>
  </si>
  <si>
    <t>Примечания</t>
  </si>
  <si>
    <t>ШИМ кр.полож. по час.стрелке, мкс</t>
  </si>
  <si>
    <t>ШИМ кр.полож. против час.стрелки, мкс</t>
  </si>
  <si>
    <t>Угол поворота, гр.</t>
  </si>
  <si>
    <t>Момент против часовой стрелки выше</t>
  </si>
  <si>
    <t>Управление звук.сигналом</t>
  </si>
  <si>
    <t>Meduino Pro Mini</t>
  </si>
  <si>
    <t>DFPlayer Mini</t>
  </si>
  <si>
    <t>TX0, RX1</t>
  </si>
  <si>
    <t>A6</t>
  </si>
  <si>
    <t>D2, D3, D4</t>
  </si>
  <si>
    <t>A5</t>
  </si>
  <si>
    <t>D5, D6, D7</t>
  </si>
  <si>
    <t>D8 - D12 (PCINT0)</t>
  </si>
  <si>
    <t>A0 - A4 (PCINT1)</t>
  </si>
  <si>
    <t xml:space="preserve">2 группы кнопок - на этажах (Э) и "в кабине" (К), каждая группа обслуживается своим обработчиком прерываний.
Определяем кнопку вызова (по уровню 0), переключаем пин на выход с уровнем 0 для удержания индикации после отпускания кнопки, изменяем  стат.переменную (для основного цикла).
Пин с активным вызовом при этом автоматически блокируется от дальнейших вызовов до переключения пина на вход после завершения обслуживания вызова (в основном цикле).
Дополнение: пока реализуем упрощенный алгоритм - если есть активный вызов внутри группы (Э или К), новый вызов не активируем.
Индикатор на кнопке при этом отключится после отпускания кнопки.
</t>
  </si>
  <si>
    <t>Управление шаговым мотором движения кабины</t>
  </si>
  <si>
    <t>Контроллер</t>
  </si>
  <si>
    <t>Meduino Pro Mini 328</t>
  </si>
  <si>
    <t>Драйвер шагового мотора</t>
  </si>
  <si>
    <t>A4988</t>
  </si>
  <si>
    <t>Плата воспр.звука</t>
  </si>
  <si>
    <t>К176ИД2</t>
  </si>
  <si>
    <t>Расчет (для режима полушага)</t>
  </si>
  <si>
    <t>Требуемая линейная скорость, мм/с</t>
  </si>
  <si>
    <t>Импульсов на мм перемещения</t>
  </si>
  <si>
    <t>Периметр шкива, мм</t>
  </si>
  <si>
    <t>Фрагменты</t>
  </si>
  <si>
    <t>N</t>
  </si>
  <si>
    <t>Описание</t>
  </si>
  <si>
    <t>Продолжительность, сек</t>
  </si>
  <si>
    <t>1 - 5</t>
  </si>
  <si>
    <t>Номер этажа</t>
  </si>
  <si>
    <t>Звонок прибытия</t>
  </si>
  <si>
    <t>Блокировка дверей</t>
  </si>
  <si>
    <t>Неисправность дверей</t>
  </si>
  <si>
    <t>A7 (аналоговый!)</t>
  </si>
  <si>
    <t>D13</t>
  </si>
  <si>
    <t>Резерв (светодиод?)</t>
  </si>
  <si>
    <t>Инициализация</t>
  </si>
  <si>
    <t xml:space="preserve">Звуковой сигнал или сообщение,
включить и выключить подсветку всех кнопок,
приоткрыть и закрыть двери кабины,
спустить кабину вниз до срабатывания концевика (с проверкой ограничений по перемещению),
поднять кабину на 1 этаж,
разрешить прерывания,
</t>
  </si>
  <si>
    <t>Прием вызовов</t>
  </si>
  <si>
    <t>Обработка вызова из состояния ожидания</t>
  </si>
  <si>
    <t>Если текущий этаж кабины &lt;&gt; этажу вызова {
  Цикл пока текущий этаж кабины &lt;&gt; этажу вызова, перемещаем кабину на этаж вызова {
    Направление перемещения определяется сравнением текущего и конечного этажей.
    Каждому этажу соответствует свое кол-во шагов, отсчет от положения 0 (концевик).
    При перемещении сравниваем текущий номер шага с соответствующим этажу, 
    при совпадении выводим номер этажа на индикатор.
  }
  Сигнал прибытия
}
Отключаем индикацию кнопки вызова
Открываем двери 
Пауза для входа пассажиров
Закрываем двери</t>
  </si>
  <si>
    <t xml:space="preserve">Перемещение учитывается в шагах. Перемещению на один этаж соответствует определенное число шагов (рассчитать и откалибровать).
Направление перемещения и требуемое количество шагов определяются в зависимости от текущего и конечного этажей.
Первые и последние N шагов выполняются с разгоном и торможением, средний участок проходим на максимальной скорости.
При совпадении номера текущего шага с номерами, соответствующими этажам, изменяем номер текущего этажа и выводим на индикатор.
При инициализации системы для калибровки положения опускаем кабину вниз до срабатывания герконового датчика нижней точки.
При спуске кабины подсчитываем число шагов (не должно выйти за установленный предел - защита от сбоя датчика).
Затем поднимаем кабину до 1 этажа.
</t>
  </si>
  <si>
    <t>Включение</t>
  </si>
  <si>
    <t>7</t>
  </si>
  <si>
    <t>Жгуты</t>
  </si>
  <si>
    <t>Кол-во проводов</t>
  </si>
  <si>
    <t>Кнопки вызова в кабине</t>
  </si>
  <si>
    <t>Высота кабины с механизмами, мм</t>
  </si>
  <si>
    <t xml:space="preserve">Жгут по передней стене шахты:
общий, питание +5,
5 кнопок вызова,
3 выхода на индикатор.
Общий и питание проходят через все кнопки до индикатора.
</t>
  </si>
  <si>
    <t>Жгут по боковой стене шахты:
общий и питание +12 к разъему питания,
общий и сигнальный на концевой выключатель.</t>
  </si>
  <si>
    <t>Жгут к кабине:
общий, питание +5,
5 кнопок вызова,
питание и управление серво.
Общий разветвляется на 3 провода,
питание +5 на 2.</t>
  </si>
  <si>
    <t>9 (6 + 3)</t>
  </si>
  <si>
    <t>Вариант 1</t>
  </si>
  <si>
    <t>Вариант 2</t>
  </si>
  <si>
    <t>17HS3430</t>
  </si>
  <si>
    <t>Вариант 3</t>
  </si>
  <si>
    <t>35BYJ412B</t>
  </si>
  <si>
    <t>Настройки контроллера клавиатуры MPR121</t>
  </si>
  <si>
    <t>Адрес</t>
  </si>
  <si>
    <t>Регистры</t>
  </si>
  <si>
    <t>Имя</t>
  </si>
  <si>
    <t>Значение</t>
  </si>
  <si>
    <t>Комментарий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</si>
  <si>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</si>
  <si>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</si>
  <si>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</si>
  <si>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</si>
  <si>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</si>
  <si>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</si>
  <si>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</si>
  <si>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</si>
  <si>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</si>
  <si>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MHDR</t>
  </si>
  <si>
    <t>NHDR</t>
  </si>
  <si>
    <t>NCLR</t>
  </si>
  <si>
    <t>FDLR</t>
  </si>
  <si>
    <t>MHDF</t>
  </si>
  <si>
    <t>NHDF</t>
  </si>
  <si>
    <t>NCLF</t>
  </si>
  <si>
    <t>FDLF</t>
  </si>
  <si>
    <t>NHDT</t>
  </si>
  <si>
    <t>NCLT</t>
  </si>
  <si>
    <t>FDLT</t>
  </si>
  <si>
    <t>0x34</t>
  </si>
  <si>
    <t>0x35</t>
  </si>
  <si>
    <t>Noise Half Delta, Rising (1 - 63)</t>
  </si>
  <si>
    <t>Maximum Half Delta, Rising (1 - 63)</t>
  </si>
  <si>
    <t>Noise Count Limit, Rising (0 - 255)</t>
  </si>
  <si>
    <t xml:space="preserve">Filter Delay Count Limit, Rising (0 - 255) </t>
  </si>
  <si>
    <t>Maximum Half Delta, Falling (1 - 63)</t>
  </si>
  <si>
    <t>Noise Half Delta, Falling (1 - 63)</t>
  </si>
  <si>
    <t>Noise Count Limit, Falling (0 - 255)</t>
  </si>
  <si>
    <t xml:space="preserve">Filter Delay Count Limit, Falling (0 - 255) </t>
  </si>
  <si>
    <t>Noise Half Delta, Touched (1 - 63)</t>
  </si>
  <si>
    <t>Noise Count Limit, Touched (0 - 255)</t>
  </si>
  <si>
    <t xml:space="preserve">Filter Delay Count Limit, Touched (0 - 255) </t>
  </si>
  <si>
    <t>Значение в BareConductive</t>
  </si>
  <si>
    <t>Значение в Adafruit_MPR121</t>
  </si>
  <si>
    <t>0x01</t>
  </si>
  <si>
    <t>0x00</t>
  </si>
  <si>
    <t>0x20</t>
  </si>
  <si>
    <t>0x10</t>
  </si>
  <si>
    <t>0xFF</t>
  </si>
  <si>
    <t>0x0E</t>
  </si>
  <si>
    <t>0x05</t>
  </si>
  <si>
    <t>0x5B</t>
  </si>
  <si>
    <t>DTR</t>
  </si>
  <si>
    <t>Debounce Touch &amp; Release</t>
  </si>
  <si>
    <t>0x11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</si>
</sst>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4" fillId="0" borderId="0" xfId="0" applyFont="1" applyBorder="1"/>
    <xf numFmtId="0" fontId="0" fillId="0" borderId="0" xfId="0" applyFont="1" applyFill="1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4761</xdr:colOff>
      <xdr:row>3</xdr:row>
      <xdr:rowOff>0</xdr:rowOff>
    </xdr:from>
    <xdr:to>
      <xdr:col>11</xdr:col>
      <xdr:colOff>272140</xdr:colOff>
      <xdr:row>14</xdr:row>
      <xdr:rowOff>178990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277" y="575072"/>
          <a:ext cx="3293551" cy="2252662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16</xdr:row>
      <xdr:rowOff>0</xdr:rowOff>
    </xdr:from>
    <xdr:to>
      <xdr:col>11</xdr:col>
      <xdr:colOff>267890</xdr:colOff>
      <xdr:row>27</xdr:row>
      <xdr:rowOff>111867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042" y="3016250"/>
          <a:ext cx="3284536" cy="218553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30</xdr:row>
      <xdr:rowOff>9525</xdr:rowOff>
    </xdr:from>
    <xdr:to>
      <xdr:col>10</xdr:col>
      <xdr:colOff>600075</xdr:colOff>
      <xdr:row>39</xdr:row>
      <xdr:rowOff>85055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1" y="5915025"/>
          <a:ext cx="3038474" cy="179002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42</xdr:row>
      <xdr:rowOff>19050</xdr:rowOff>
    </xdr:from>
    <xdr:to>
      <xdr:col>9</xdr:col>
      <xdr:colOff>9524</xdr:colOff>
      <xdr:row>52</xdr:row>
      <xdr:rowOff>14952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8401050"/>
          <a:ext cx="1828799" cy="19009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13</xdr:col>
      <xdr:colOff>114300</xdr:colOff>
      <xdr:row>52</xdr:row>
      <xdr:rowOff>38099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8382000"/>
          <a:ext cx="1943100" cy="194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10" workbookViewId="0">
      <selection activeCell="D12" sqref="D12"/>
    </sheetView>
  </sheetViews>
  <sheetFormatPr defaultRowHeight="14.5" x14ac:dyDescent="0.35"/>
  <cols>
    <col min="1" max="1" width="38.453125" customWidth="1"/>
    <col min="2" max="2" width="24.81640625" customWidth="1"/>
    <col min="3" max="3" width="15.26953125" customWidth="1"/>
    <col min="4" max="4" width="13.1796875" customWidth="1"/>
  </cols>
  <sheetData>
    <row r="2" spans="1:4" x14ac:dyDescent="0.35">
      <c r="A2" t="s">
        <v>0</v>
      </c>
      <c r="B2">
        <v>1000</v>
      </c>
    </row>
    <row r="3" spans="1:4" x14ac:dyDescent="0.35">
      <c r="A3" t="s">
        <v>1</v>
      </c>
      <c r="B3">
        <v>124</v>
      </c>
    </row>
    <row r="4" spans="1:4" x14ac:dyDescent="0.35">
      <c r="A4" t="s">
        <v>76</v>
      </c>
      <c r="B4">
        <v>175</v>
      </c>
    </row>
    <row r="5" spans="1:4" x14ac:dyDescent="0.35">
      <c r="A5" t="s">
        <v>2</v>
      </c>
      <c r="B5">
        <v>100</v>
      </c>
    </row>
    <row r="8" spans="1:4" x14ac:dyDescent="0.35">
      <c r="A8" s="1" t="s">
        <v>4</v>
      </c>
      <c r="B8" s="13" t="s">
        <v>81</v>
      </c>
      <c r="C8" s="13" t="s">
        <v>82</v>
      </c>
      <c r="D8" s="1" t="s">
        <v>84</v>
      </c>
    </row>
    <row r="9" spans="1:4" x14ac:dyDescent="0.35">
      <c r="A9" t="s">
        <v>5</v>
      </c>
      <c r="B9" t="s">
        <v>3</v>
      </c>
      <c r="C9" t="s">
        <v>83</v>
      </c>
      <c r="D9" t="s">
        <v>85</v>
      </c>
    </row>
    <row r="11" spans="1:4" ht="15" thickBot="1" x14ac:dyDescent="0.4">
      <c r="A11" s="1" t="s">
        <v>49</v>
      </c>
    </row>
    <row r="12" spans="1:4" ht="15" thickBot="1" x14ac:dyDescent="0.4">
      <c r="A12" s="2" t="s">
        <v>50</v>
      </c>
      <c r="B12" s="4">
        <v>100</v>
      </c>
      <c r="C12">
        <v>100</v>
      </c>
      <c r="D12">
        <v>100</v>
      </c>
    </row>
    <row r="13" spans="1:4" ht="15" thickBot="1" x14ac:dyDescent="0.4">
      <c r="A13" s="2" t="s">
        <v>10</v>
      </c>
      <c r="B13" s="5">
        <v>42</v>
      </c>
      <c r="C13">
        <v>42</v>
      </c>
      <c r="D13">
        <v>42</v>
      </c>
    </row>
    <row r="14" spans="1:4" x14ac:dyDescent="0.35">
      <c r="A14" s="10" t="s">
        <v>52</v>
      </c>
      <c r="B14" s="9">
        <f>B13 * 3.14159</f>
        <v>131.94677999999999</v>
      </c>
      <c r="C14" s="9">
        <f>C13 * 3.14159</f>
        <v>131.94677999999999</v>
      </c>
      <c r="D14" s="9">
        <f>D13 * 3.14159</f>
        <v>131.94677999999999</v>
      </c>
    </row>
    <row r="15" spans="1:4" x14ac:dyDescent="0.35">
      <c r="A15" t="s">
        <v>7</v>
      </c>
      <c r="B15">
        <v>64</v>
      </c>
      <c r="C15">
        <f>200 * 16</f>
        <v>3200</v>
      </c>
      <c r="D15">
        <f>96 * 2</f>
        <v>192</v>
      </c>
    </row>
    <row r="16" spans="1:4" x14ac:dyDescent="0.35">
      <c r="A16" t="s">
        <v>6</v>
      </c>
      <c r="B16">
        <v>64</v>
      </c>
      <c r="C16">
        <v>1</v>
      </c>
      <c r="D16">
        <v>42.5</v>
      </c>
    </row>
    <row r="17" spans="1:4" x14ac:dyDescent="0.35">
      <c r="A17" t="s">
        <v>8</v>
      </c>
      <c r="B17">
        <f>B15 * B16</f>
        <v>4096</v>
      </c>
      <c r="C17">
        <f>C15 * C16</f>
        <v>3200</v>
      </c>
      <c r="D17">
        <f>D15 * D16</f>
        <v>8160</v>
      </c>
    </row>
    <row r="18" spans="1:4" x14ac:dyDescent="0.35">
      <c r="A18" t="s">
        <v>51</v>
      </c>
      <c r="B18">
        <f>B17 / B14</f>
        <v>31.042818930480912</v>
      </c>
      <c r="C18">
        <f>C17 / C14</f>
        <v>24.252202289438213</v>
      </c>
      <c r="D18">
        <f>D17 / D14</f>
        <v>61.84311583806744</v>
      </c>
    </row>
    <row r="19" spans="1:4" x14ac:dyDescent="0.35">
      <c r="A19" t="s">
        <v>9</v>
      </c>
      <c r="B19">
        <f>B12 / B14</f>
        <v>0.75788132154494414</v>
      </c>
      <c r="C19">
        <f>C12 / C14</f>
        <v>0.75788132154494414</v>
      </c>
      <c r="D19">
        <f>D12 / D14</f>
        <v>0.75788132154494414</v>
      </c>
    </row>
    <row r="20" spans="1:4" ht="15" thickBot="1" x14ac:dyDescent="0.4">
      <c r="A20" t="s">
        <v>11</v>
      </c>
      <c r="B20">
        <f>B17 * B19</f>
        <v>3104.2818930480912</v>
      </c>
      <c r="C20">
        <f>C17 * C19</f>
        <v>2425.2202289438214</v>
      </c>
      <c r="D20">
        <f>D17 * D19</f>
        <v>6184.3115838067442</v>
      </c>
    </row>
    <row r="21" spans="1:4" ht="15" thickBot="1" x14ac:dyDescent="0.4">
      <c r="A21" t="s">
        <v>12</v>
      </c>
      <c r="B21" s="3">
        <f xml:space="preserve"> 1000000 / B20</f>
        <v>322.13569335937501</v>
      </c>
      <c r="C21" s="3">
        <f xml:space="preserve"> 1000000 / C20</f>
        <v>412.33368749999994</v>
      </c>
      <c r="D21" s="3">
        <f xml:space="preserve"> 1000000 / D20</f>
        <v>161.69948529411764</v>
      </c>
    </row>
    <row r="24" spans="1:4" x14ac:dyDescent="0.35">
      <c r="A24" s="1" t="s">
        <v>25</v>
      </c>
    </row>
    <row r="25" spans="1:4" x14ac:dyDescent="0.35">
      <c r="A25" t="s">
        <v>5</v>
      </c>
      <c r="B25" t="s">
        <v>24</v>
      </c>
    </row>
    <row r="26" spans="1:4" x14ac:dyDescent="0.35">
      <c r="A26" t="s">
        <v>27</v>
      </c>
      <c r="B26">
        <v>600</v>
      </c>
    </row>
    <row r="27" spans="1:4" x14ac:dyDescent="0.35">
      <c r="A27" t="s">
        <v>28</v>
      </c>
      <c r="B27">
        <v>2400</v>
      </c>
    </row>
    <row r="28" spans="1:4" x14ac:dyDescent="0.35">
      <c r="A28" t="s">
        <v>29</v>
      </c>
      <c r="B28">
        <v>170</v>
      </c>
    </row>
    <row r="29" spans="1:4" ht="29" x14ac:dyDescent="0.35">
      <c r="A29" s="7" t="s">
        <v>26</v>
      </c>
      <c r="B29" s="6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zoomScale="96" zoomScaleNormal="96" workbookViewId="0">
      <selection activeCell="C16" sqref="C16"/>
    </sheetView>
  </sheetViews>
  <sheetFormatPr defaultRowHeight="14.5" x14ac:dyDescent="0.35"/>
  <cols>
    <col min="1" max="1" width="25.81640625" customWidth="1"/>
    <col min="2" max="2" width="8" customWidth="1"/>
    <col min="3" max="3" width="36.81640625" customWidth="1"/>
  </cols>
  <sheetData>
    <row r="3" spans="1:7" x14ac:dyDescent="0.35">
      <c r="A3" s="1" t="s">
        <v>13</v>
      </c>
      <c r="B3" s="1" t="s">
        <v>23</v>
      </c>
      <c r="C3" s="1" t="s">
        <v>22</v>
      </c>
      <c r="G3" t="s">
        <v>32</v>
      </c>
    </row>
    <row r="4" spans="1:7" x14ac:dyDescent="0.35">
      <c r="A4" t="s">
        <v>14</v>
      </c>
      <c r="B4">
        <v>5</v>
      </c>
      <c r="C4" t="s">
        <v>39</v>
      </c>
    </row>
    <row r="5" spans="1:7" x14ac:dyDescent="0.35">
      <c r="A5" t="s">
        <v>75</v>
      </c>
      <c r="B5">
        <v>5</v>
      </c>
      <c r="C5" t="s">
        <v>40</v>
      </c>
    </row>
    <row r="6" spans="1:7" x14ac:dyDescent="0.35">
      <c r="A6" t="s">
        <v>15</v>
      </c>
      <c r="B6">
        <v>1</v>
      </c>
      <c r="C6" t="s">
        <v>62</v>
      </c>
    </row>
    <row r="7" spans="1:7" x14ac:dyDescent="0.35">
      <c r="A7" t="s">
        <v>20</v>
      </c>
      <c r="B7">
        <v>1</v>
      </c>
      <c r="C7" t="s">
        <v>35</v>
      </c>
    </row>
    <row r="9" spans="1:7" x14ac:dyDescent="0.35">
      <c r="A9" s="1" t="s">
        <v>16</v>
      </c>
    </row>
    <row r="10" spans="1:7" x14ac:dyDescent="0.35">
      <c r="A10" t="s">
        <v>17</v>
      </c>
      <c r="B10">
        <v>3</v>
      </c>
      <c r="C10" t="s">
        <v>36</v>
      </c>
    </row>
    <row r="11" spans="1:7" x14ac:dyDescent="0.35">
      <c r="A11" t="s">
        <v>18</v>
      </c>
      <c r="B11">
        <v>1</v>
      </c>
      <c r="C11" t="s">
        <v>37</v>
      </c>
    </row>
    <row r="12" spans="1:7" x14ac:dyDescent="0.35">
      <c r="A12" t="s">
        <v>19</v>
      </c>
      <c r="B12">
        <v>3</v>
      </c>
      <c r="C12" t="s">
        <v>38</v>
      </c>
    </row>
    <row r="13" spans="1:7" x14ac:dyDescent="0.35">
      <c r="A13" t="s">
        <v>31</v>
      </c>
      <c r="B13">
        <v>2</v>
      </c>
      <c r="C13" t="s">
        <v>34</v>
      </c>
    </row>
    <row r="14" spans="1:7" x14ac:dyDescent="0.35">
      <c r="A14" t="s">
        <v>64</v>
      </c>
      <c r="B14">
        <v>1</v>
      </c>
      <c r="C14" t="s">
        <v>63</v>
      </c>
    </row>
    <row r="15" spans="1:7" x14ac:dyDescent="0.35">
      <c r="A15" s="1" t="s">
        <v>21</v>
      </c>
      <c r="B15" s="1">
        <f>SUM(B4:B14)</f>
        <v>22</v>
      </c>
    </row>
    <row r="19" spans="1:7" x14ac:dyDescent="0.35">
      <c r="A19" s="1" t="s">
        <v>43</v>
      </c>
    </row>
    <row r="20" spans="1:7" x14ac:dyDescent="0.35">
      <c r="A20" t="s">
        <v>44</v>
      </c>
    </row>
    <row r="22" spans="1:7" x14ac:dyDescent="0.35">
      <c r="A22" s="1" t="s">
        <v>45</v>
      </c>
    </row>
    <row r="23" spans="1:7" x14ac:dyDescent="0.35">
      <c r="A23" t="s">
        <v>46</v>
      </c>
    </row>
    <row r="25" spans="1:7" x14ac:dyDescent="0.35">
      <c r="A25" s="1" t="s">
        <v>47</v>
      </c>
    </row>
    <row r="26" spans="1:7" x14ac:dyDescent="0.35">
      <c r="A26" t="s">
        <v>33</v>
      </c>
    </row>
    <row r="28" spans="1:7" x14ac:dyDescent="0.35">
      <c r="A28" s="1" t="s">
        <v>19</v>
      </c>
    </row>
    <row r="29" spans="1:7" x14ac:dyDescent="0.35">
      <c r="A29" t="s">
        <v>48</v>
      </c>
    </row>
    <row r="30" spans="1:7" x14ac:dyDescent="0.35">
      <c r="G30" t="s">
        <v>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3" sqref="A3"/>
    </sheetView>
  </sheetViews>
  <sheetFormatPr defaultRowHeight="14.5" x14ac:dyDescent="0.35"/>
  <cols>
    <col min="1" max="1" width="73.7265625" customWidth="1"/>
  </cols>
  <sheetData>
    <row r="2" spans="1:1" x14ac:dyDescent="0.35">
      <c r="A2" s="1" t="s">
        <v>68</v>
      </c>
    </row>
    <row r="3" spans="1:1" ht="232" x14ac:dyDescent="0.35">
      <c r="A3" s="6" t="s">
        <v>69</v>
      </c>
    </row>
    <row r="5" spans="1:1" x14ac:dyDescent="0.35">
      <c r="A5" s="1" t="s">
        <v>67</v>
      </c>
    </row>
    <row r="6" spans="1:1" ht="174" x14ac:dyDescent="0.35">
      <c r="A6" s="8" t="s">
        <v>41</v>
      </c>
    </row>
    <row r="9" spans="1:1" x14ac:dyDescent="0.35">
      <c r="A9" s="1" t="s">
        <v>42</v>
      </c>
    </row>
    <row r="10" spans="1:1" ht="232" x14ac:dyDescent="0.35">
      <c r="A10" s="6" t="s">
        <v>70</v>
      </c>
    </row>
    <row r="13" spans="1:1" x14ac:dyDescent="0.35">
      <c r="A13" s="1" t="s">
        <v>65</v>
      </c>
    </row>
    <row r="14" spans="1:1" ht="130.5" x14ac:dyDescent="0.35">
      <c r="A14" s="6" t="s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4" sqref="C4"/>
    </sheetView>
  </sheetViews>
  <sheetFormatPr defaultRowHeight="14.5" x14ac:dyDescent="0.35"/>
  <cols>
    <col min="1" max="1" width="7.1796875" customWidth="1"/>
    <col min="2" max="2" width="17.26953125" customWidth="1"/>
    <col min="3" max="3" width="36.1796875" customWidth="1"/>
  </cols>
  <sheetData>
    <row r="2" spans="1:3" x14ac:dyDescent="0.35">
      <c r="A2" t="s">
        <v>73</v>
      </c>
    </row>
    <row r="3" spans="1:3" x14ac:dyDescent="0.35">
      <c r="A3" t="s">
        <v>54</v>
      </c>
      <c r="B3" t="s">
        <v>74</v>
      </c>
      <c r="C3" t="s">
        <v>55</v>
      </c>
    </row>
    <row r="4" spans="1:3" ht="87" x14ac:dyDescent="0.35">
      <c r="A4" s="12">
        <v>1</v>
      </c>
      <c r="B4" s="12" t="s">
        <v>80</v>
      </c>
      <c r="C4" s="6" t="s">
        <v>79</v>
      </c>
    </row>
    <row r="5" spans="1:3" ht="101.5" x14ac:dyDescent="0.35">
      <c r="A5" s="12">
        <v>2</v>
      </c>
      <c r="B5" s="12">
        <v>10</v>
      </c>
      <c r="C5" s="6" t="s">
        <v>77</v>
      </c>
    </row>
    <row r="6" spans="1:3" ht="72.5" x14ac:dyDescent="0.35">
      <c r="A6" s="12">
        <v>3</v>
      </c>
      <c r="B6" s="12">
        <v>4</v>
      </c>
      <c r="C6" s="6" t="s">
        <v>78</v>
      </c>
    </row>
    <row r="7" spans="1:3" x14ac:dyDescent="0.35">
      <c r="A7" s="12"/>
      <c r="B7" s="12"/>
    </row>
    <row r="8" spans="1:3" x14ac:dyDescent="0.35">
      <c r="A8" s="12"/>
      <c r="B8" s="12"/>
    </row>
    <row r="9" spans="1:3" x14ac:dyDescent="0.35">
      <c r="A9" s="12"/>
      <c r="B9" s="12"/>
    </row>
    <row r="10" spans="1:3" x14ac:dyDescent="0.35">
      <c r="A10" s="12"/>
      <c r="B10" s="12"/>
    </row>
    <row r="11" spans="1:3" x14ac:dyDescent="0.35">
      <c r="A11" s="12"/>
      <c r="B11" s="12"/>
    </row>
    <row r="12" spans="1:3" x14ac:dyDescent="0.35">
      <c r="A12" s="12"/>
      <c r="B12" s="12"/>
    </row>
    <row r="13" spans="1:3" x14ac:dyDescent="0.35">
      <c r="A13" s="12"/>
      <c r="B13" s="12"/>
    </row>
    <row r="14" spans="1:3" x14ac:dyDescent="0.35">
      <c r="A14" s="12"/>
      <c r="B14" s="12"/>
    </row>
    <row r="15" spans="1:3" x14ac:dyDescent="0.35">
      <c r="A15" s="12"/>
      <c r="B15" s="12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B7" sqref="B7"/>
    </sheetView>
  </sheetViews>
  <sheetFormatPr defaultRowHeight="14.5" x14ac:dyDescent="0.35"/>
  <cols>
    <col min="1" max="1" width="9" customWidth="1"/>
    <col min="2" max="2" width="23" customWidth="1"/>
    <col min="3" max="3" width="19.7265625" customWidth="1"/>
  </cols>
  <sheetData>
    <row r="2" spans="1:3" x14ac:dyDescent="0.35">
      <c r="A2" t="s">
        <v>53</v>
      </c>
    </row>
    <row r="3" spans="1:3" x14ac:dyDescent="0.35">
      <c r="A3" t="s">
        <v>54</v>
      </c>
      <c r="B3" t="s">
        <v>55</v>
      </c>
      <c r="C3" t="s">
        <v>56</v>
      </c>
    </row>
    <row r="4" spans="1:3" x14ac:dyDescent="0.35">
      <c r="A4" s="11" t="s">
        <v>57</v>
      </c>
      <c r="B4" t="s">
        <v>58</v>
      </c>
    </row>
    <row r="5" spans="1:3" x14ac:dyDescent="0.35">
      <c r="A5">
        <v>6</v>
      </c>
      <c r="B5" t="s">
        <v>59</v>
      </c>
      <c r="C5">
        <v>3</v>
      </c>
    </row>
    <row r="6" spans="1:3" x14ac:dyDescent="0.35">
      <c r="A6" s="11" t="s">
        <v>72</v>
      </c>
      <c r="B6" t="s">
        <v>71</v>
      </c>
    </row>
    <row r="7" spans="1:3" x14ac:dyDescent="0.35">
      <c r="A7" s="11"/>
      <c r="B7" t="s">
        <v>60</v>
      </c>
    </row>
    <row r="8" spans="1:3" x14ac:dyDescent="0.35">
      <c r="A8" s="11"/>
      <c r="B8" t="s">
        <v>61</v>
      </c>
    </row>
    <row r="9" spans="1:3" x14ac:dyDescent="0.35">
      <c r="A9" s="11"/>
    </row>
    <row r="10" spans="1:3" x14ac:dyDescent="0.35">
      <c r="A10" s="11"/>
    </row>
    <row r="11" spans="1:3" x14ac:dyDescent="0.35">
      <c r="A11" s="11"/>
    </row>
    <row r="12" spans="1:3" x14ac:dyDescent="0.35">
      <c r="A12" s="11"/>
    </row>
    <row r="13" spans="1:3" x14ac:dyDescent="0.35">
      <c r="A13" s="11"/>
    </row>
    <row r="14" spans="1:3" x14ac:dyDescent="0.35">
      <c r="A14" s="11"/>
    </row>
    <row r="15" spans="1:3" x14ac:dyDescent="0.35">
      <c r="A15" s="11"/>
    </row>
    <row r="16" spans="1:3" x14ac:dyDescent="0.35">
      <c r="A16" s="11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F5" sqref="F5:G47"/>
    </sheetView>
  </sheetViews>
  <sheetFormatPr defaultRowHeight="14.5" x14ac:dyDescent="0.35"/>
  <cols>
    <col min="1" max="1" width="9.453125" customWidth="1"/>
    <col min="3" max="3" width="35.81640625" customWidth="1"/>
    <col min="4" max="4" width="10.26953125" customWidth="1"/>
    <col min="5" max="5" width="17.54296875" customWidth="1"/>
    <col min="6" max="7" width="16.26953125" customWidth="1"/>
    <col min="8" max="8" width="18" customWidth="1"/>
  </cols>
  <sheetData>
    <row r="1" spans="1:8" x14ac:dyDescent="0.35">
      <c r="A1" t="s">
        <v>86</v>
      </c>
    </row>
    <row r="3" spans="1:8" x14ac:dyDescent="0.35">
      <c r="A3" s="1" t="s">
        <v>88</v>
      </c>
    </row>
    <row r="4" spans="1:8" ht="29" x14ac:dyDescent="0.35">
      <c r="A4" s="14" t="s">
        <v>87</v>
      </c>
      <c r="B4" s="14" t="s">
        <v>89</v>
      </c>
      <c r="C4" s="14" t="s">
        <v>55</v>
      </c>
      <c r="D4" s="14" t="s">
        <v>90</v>
      </c>
      <c r="E4" s="14" t="s">
        <v>91</v>
      </c>
      <c r="F4" s="15" t="s">
        <v>126</v>
      </c>
      <c r="G4" s="15" t="s">
        <v>125</v>
      </c>
      <c r="H4" s="14" t="s">
        <v>91</v>
      </c>
    </row>
    <row r="5" spans="1:8" x14ac:dyDescent="0.35">
      <c r="A5" s="16" t="s">
        <v>92</v>
      </c>
      <c r="B5" t="s">
        <v>101</v>
      </c>
      <c r="C5" t="s">
        <v>115</v>
      </c>
      <c r="F5" s="16" t="s">
        <v>127</v>
      </c>
      <c r="G5" s="16" t="s">
        <v>127</v>
      </c>
    </row>
    <row r="6" spans="1:8" x14ac:dyDescent="0.35">
      <c r="A6" s="16" t="s">
        <v>93</v>
      </c>
      <c r="B6" t="s">
        <v>102</v>
      </c>
      <c r="C6" t="s">
        <v>114</v>
      </c>
      <c r="F6" s="16" t="s">
        <v>127</v>
      </c>
      <c r="G6" s="16" t="s">
        <v>127</v>
      </c>
    </row>
    <row r="7" spans="1:8" x14ac:dyDescent="0.35">
      <c r="A7" s="16" t="s">
        <v>94</v>
      </c>
      <c r="B7" t="s">
        <v>103</v>
      </c>
      <c r="C7" t="s">
        <v>116</v>
      </c>
      <c r="F7" s="16" t="s">
        <v>132</v>
      </c>
      <c r="G7" s="16" t="s">
        <v>130</v>
      </c>
    </row>
    <row r="8" spans="1:8" x14ac:dyDescent="0.35">
      <c r="A8" s="16" t="s">
        <v>95</v>
      </c>
      <c r="B8" t="s">
        <v>104</v>
      </c>
      <c r="C8" t="s">
        <v>117</v>
      </c>
      <c r="F8" s="16" t="s">
        <v>128</v>
      </c>
      <c r="G8" s="16" t="s">
        <v>129</v>
      </c>
    </row>
    <row r="9" spans="1:8" x14ac:dyDescent="0.35">
      <c r="A9" s="16" t="s">
        <v>96</v>
      </c>
      <c r="B9" t="s">
        <v>105</v>
      </c>
      <c r="C9" t="s">
        <v>118</v>
      </c>
      <c r="F9" s="16" t="s">
        <v>127</v>
      </c>
      <c r="G9" s="16" t="s">
        <v>127</v>
      </c>
    </row>
    <row r="10" spans="1:8" x14ac:dyDescent="0.35">
      <c r="A10" s="16" t="s">
        <v>97</v>
      </c>
      <c r="B10" t="s">
        <v>106</v>
      </c>
      <c r="C10" t="s">
        <v>119</v>
      </c>
      <c r="F10" s="16" t="s">
        <v>133</v>
      </c>
      <c r="G10" s="16" t="s">
        <v>127</v>
      </c>
    </row>
    <row r="11" spans="1:8" x14ac:dyDescent="0.35">
      <c r="A11" s="16" t="s">
        <v>98</v>
      </c>
      <c r="B11" t="s">
        <v>107</v>
      </c>
      <c r="C11" t="s">
        <v>120</v>
      </c>
      <c r="F11" s="16" t="s">
        <v>127</v>
      </c>
      <c r="G11" s="16" t="s">
        <v>130</v>
      </c>
    </row>
    <row r="12" spans="1:8" x14ac:dyDescent="0.35">
      <c r="A12" s="16" t="s">
        <v>99</v>
      </c>
      <c r="B12" t="s">
        <v>108</v>
      </c>
      <c r="C12" t="s">
        <v>121</v>
      </c>
      <c r="F12" s="16" t="s">
        <v>128</v>
      </c>
      <c r="G12" s="16" t="s">
        <v>129</v>
      </c>
    </row>
    <row r="13" spans="1:8" x14ac:dyDescent="0.35">
      <c r="A13" s="16" t="s">
        <v>100</v>
      </c>
      <c r="B13" t="s">
        <v>109</v>
      </c>
      <c r="C13" t="s">
        <v>122</v>
      </c>
      <c r="F13" s="16" t="s">
        <v>128</v>
      </c>
      <c r="G13" s="16" t="s">
        <v>127</v>
      </c>
    </row>
    <row r="14" spans="1:8" x14ac:dyDescent="0.35">
      <c r="A14" s="16" t="s">
        <v>112</v>
      </c>
      <c r="B14" t="s">
        <v>110</v>
      </c>
      <c r="C14" t="s">
        <v>123</v>
      </c>
      <c r="F14" s="16" t="s">
        <v>128</v>
      </c>
      <c r="G14" s="16" t="s">
        <v>130</v>
      </c>
    </row>
    <row r="15" spans="1:8" x14ac:dyDescent="0.35">
      <c r="A15" s="16" t="s">
        <v>113</v>
      </c>
      <c r="B15" t="s">
        <v>111</v>
      </c>
      <c r="C15" t="s">
        <v>124</v>
      </c>
      <c r="F15" s="16" t="s">
        <v>128</v>
      </c>
      <c r="G15" s="16" t="s">
        <v>131</v>
      </c>
    </row>
    <row r="16" spans="1:8" x14ac:dyDescent="0.35">
      <c r="A16" s="16"/>
      <c r="F16" s="16"/>
      <c r="G16" s="16"/>
    </row>
    <row r="17" spans="1:7" x14ac:dyDescent="0.35">
      <c r="A17" s="16" t="s">
        <v>134</v>
      </c>
      <c r="B17" t="s">
        <v>135</v>
      </c>
      <c r="C17" t="s">
        <v>136</v>
      </c>
      <c r="F17" s="16" t="s">
        <v>128</v>
      </c>
      <c r="G17" s="16" t="s">
        <v>137</v>
      </c>
    </row>
    <row r="18" spans="1:7" x14ac:dyDescent="0.35">
      <c r="A18" s="16" t="s">
        <v>93</v>
      </c>
      <c r="F18" s="16"/>
      <c r="G18" s="16"/>
    </row>
    <row r="19" spans="1:7" x14ac:dyDescent="0.35">
      <c r="A19" s="16"/>
      <c r="F19" s="16"/>
      <c r="G19" s="16"/>
    </row>
    <row r="20" spans="1:7" x14ac:dyDescent="0.35">
      <c r="A20" s="16"/>
      <c r="F20" s="16"/>
      <c r="G20" s="16"/>
    </row>
    <row r="21" spans="1:7" x14ac:dyDescent="0.35">
      <c r="A21" s="16"/>
      <c r="F21" s="16"/>
      <c r="G21" s="16"/>
    </row>
    <row r="22" spans="1:7" x14ac:dyDescent="0.35">
      <c r="A22" s="16"/>
      <c r="F22" s="16"/>
      <c r="G22" s="16"/>
    </row>
    <row r="23" spans="1:7" x14ac:dyDescent="0.35">
      <c r="A23" s="16"/>
      <c r="F23" s="16"/>
      <c r="G23" s="16"/>
    </row>
    <row r="24" spans="1:7" x14ac:dyDescent="0.35">
      <c r="A24" s="16"/>
      <c r="F24" s="16"/>
      <c r="G24" s="16"/>
    </row>
    <row r="25" spans="1:7" x14ac:dyDescent="0.35">
      <c r="A25" s="16"/>
      <c r="F25" s="16"/>
      <c r="G25" s="16"/>
    </row>
    <row r="26" spans="1:7" x14ac:dyDescent="0.35">
      <c r="A26" s="16"/>
      <c r="F26" s="16"/>
      <c r="G26" s="16"/>
    </row>
    <row r="27" spans="1:7" x14ac:dyDescent="0.35">
      <c r="A27" s="16"/>
      <c r="F27" s="16"/>
      <c r="G27" s="16"/>
    </row>
    <row r="28" spans="1:7" x14ac:dyDescent="0.35">
      <c r="A28" s="16"/>
      <c r="F28" s="16"/>
      <c r="G28" s="16"/>
    </row>
    <row r="29" spans="1:7" x14ac:dyDescent="0.35">
      <c r="A29" s="16"/>
      <c r="F29" s="16"/>
      <c r="G29" s="16"/>
    </row>
    <row r="30" spans="1:7" x14ac:dyDescent="0.35">
      <c r="A30" s="16"/>
      <c r="F30" s="16"/>
      <c r="G30" s="16"/>
    </row>
    <row r="31" spans="1:7" x14ac:dyDescent="0.35">
      <c r="A31" s="16"/>
      <c r="F31" s="16"/>
      <c r="G31" s="16"/>
    </row>
    <row r="32" spans="1:7" x14ac:dyDescent="0.35">
      <c r="A32" s="16"/>
      <c r="F32" s="16"/>
      <c r="G32" s="16"/>
    </row>
    <row r="33" spans="1:7" x14ac:dyDescent="0.35">
      <c r="A33" s="16"/>
      <c r="F33" s="16"/>
      <c r="G33" s="16"/>
    </row>
    <row r="34" spans="1:7" x14ac:dyDescent="0.35">
      <c r="A34" s="16"/>
      <c r="F34" s="16"/>
      <c r="G34" s="16"/>
    </row>
    <row r="35" spans="1:7" x14ac:dyDescent="0.35">
      <c r="A35" s="16"/>
      <c r="F35" s="16"/>
      <c r="G35" s="16"/>
    </row>
    <row r="36" spans="1:7" x14ac:dyDescent="0.35">
      <c r="A36" s="16"/>
      <c r="F36" s="16"/>
      <c r="G36" s="16"/>
    </row>
    <row r="37" spans="1:7" x14ac:dyDescent="0.35">
      <c r="A37" s="16"/>
      <c r="F37" s="16"/>
      <c r="G37" s="16"/>
    </row>
    <row r="38" spans="1:7" x14ac:dyDescent="0.35">
      <c r="A38" s="16"/>
      <c r="F38" s="16"/>
      <c r="G38" s="16"/>
    </row>
    <row r="39" spans="1:7" x14ac:dyDescent="0.35">
      <c r="A39" s="16"/>
      <c r="F39" s="16"/>
      <c r="G39" s="16"/>
    </row>
    <row r="40" spans="1:7" x14ac:dyDescent="0.35">
      <c r="A40" s="16"/>
      <c r="F40" s="16"/>
      <c r="G40" s="16"/>
    </row>
    <row r="41" spans="1:7" x14ac:dyDescent="0.35">
      <c r="A41" s="16"/>
      <c r="F41" s="16"/>
      <c r="G41" s="16"/>
    </row>
    <row r="42" spans="1:7" x14ac:dyDescent="0.35">
      <c r="A42" s="16"/>
      <c r="F42" s="16"/>
      <c r="G42" s="16"/>
    </row>
    <row r="43" spans="1:7" x14ac:dyDescent="0.35">
      <c r="F43" s="16"/>
      <c r="G43" s="16"/>
    </row>
    <row r="44" spans="1:7" x14ac:dyDescent="0.35">
      <c r="F44" s="16"/>
      <c r="G44" s="16"/>
    </row>
    <row r="45" spans="1:7" x14ac:dyDescent="0.35">
      <c r="F45" s="16"/>
      <c r="G45" s="16"/>
    </row>
    <row r="46" spans="1:7" x14ac:dyDescent="0.35">
      <c r="F46" s="16"/>
      <c r="G46" s="16"/>
    </row>
    <row r="47" spans="1:7" x14ac:dyDescent="0.35">
      <c r="F47" s="16"/>
      <c r="G4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Механика</vt:lpstr>
      <vt:lpstr>Электроника</vt:lpstr>
      <vt:lpstr>Алгоритмы</vt:lpstr>
      <vt:lpstr>Монтаж</vt:lpstr>
      <vt:lpstr>Озвучка</vt:lpstr>
      <vt:lpstr>MPR121</vt:lpstr>
    </vt:vector>
  </TitlesOfParts>
  <Company>GMCS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AKabaev</dc:creator>
  <cp:lastModifiedBy>Kabaev, Alexey</cp:lastModifiedBy>
  <dcterms:created xsi:type="dcterms:W3CDTF">2017-01-22T11:13:15Z</dcterms:created>
  <dcterms:modified xsi:type="dcterms:W3CDTF">2018-12-20T16:13:41Z</dcterms:modified>
</cp:coreProperties>
</file>