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6.xml" ContentType="application/vnd.openxmlformats-officedocument.drawingml.chart+xml"/>
  <Override PartName="/xl/charts/chart55.xml" ContentType="application/vnd.openxmlformats-officedocument.drawingml.chart+xml"/>
  <Override PartName="/xl/charts/chart51.xml" ContentType="application/vnd.openxmlformats-officedocument.drawingml.chart+xml"/>
  <Override PartName="/xl/charts/chart50.xml" ContentType="application/vnd.openxmlformats-officedocument.drawingml.chart+xml"/>
  <Override PartName="/xl/charts/chart49.xml" ContentType="application/vnd.openxmlformats-officedocument.drawingml.chart+xml"/>
  <Override PartName="/xl/charts/chart48.xml" ContentType="application/vnd.openxmlformats-officedocument.drawingml.chart+xml"/>
  <Override PartName="/xl/charts/chart47.xml" ContentType="application/vnd.openxmlformats-officedocument.drawingml.chart+xml"/>
  <Override PartName="/xl/charts/chart54.xml" ContentType="application/vnd.openxmlformats-officedocument.drawingml.chart+xml"/>
  <Override PartName="/xl/charts/chart39.xml" ContentType="application/vnd.openxmlformats-officedocument.drawingml.chart+xml"/>
  <Override PartName="/xl/charts/chart45.xml" ContentType="application/vnd.openxmlformats-officedocument.drawingml.chart+xml"/>
  <Override PartName="/xl/charts/chart53.xml" ContentType="application/vnd.openxmlformats-officedocument.drawingml.chart+xml"/>
  <Override PartName="/xl/charts/chart38.xml" ContentType="application/vnd.openxmlformats-officedocument.drawingml.chart+xml"/>
  <Override PartName="/xl/charts/chart44.xml" ContentType="application/vnd.openxmlformats-officedocument.drawingml.chart+xml"/>
  <Override PartName="/xl/charts/chart40.xml" ContentType="application/vnd.openxmlformats-officedocument.drawingml.chart+xml"/>
  <Override PartName="/xl/charts/chart52.xml" ContentType="application/vnd.openxmlformats-officedocument.drawingml.chart+xml"/>
  <Override PartName="/xl/charts/chart37.xml" ContentType="application/vnd.openxmlformats-officedocument.drawingml.chart+xml"/>
  <Override PartName="/xl/charts/chart43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<sst xmlns="http://schemas.openxmlformats.org/spreadsheetml/2006/main" count="120" uniqueCount="43">
  <si>
    <t xml:space="preserve">Window Size</t>
  </si>
  <si>
    <t xml:space="preserve">Max Depth</t>
  </si>
  <si>
    <t xml:space="preserve">Forest Size</t>
  </si>
  <si>
    <t xml:space="preserve">Real</t>
  </si>
  <si>
    <t xml:space="preserve">User</t>
  </si>
  <si>
    <t xml:space="preserve">Sys</t>
  </si>
  <si>
    <t xml:space="preserve">Time (min)</t>
  </si>
  <si>
    <t xml:space="preserve">23m0.076s</t>
  </si>
  <si>
    <t xml:space="preserve">22m49.908s</t>
  </si>
  <si>
    <t xml:space="preserve">0m8.168s</t>
  </si>
  <si>
    <t xml:space="preserve">44m20.380s</t>
  </si>
  <si>
    <t xml:space="preserve">44m12.556s</t>
  </si>
  <si>
    <t xml:space="preserve">0m8.744s</t>
  </si>
  <si>
    <t xml:space="preserve">86m44.244s</t>
  </si>
  <si>
    <t xml:space="preserve">86m36.976s</t>
  </si>
  <si>
    <t xml:space="preserve">0m8.080s</t>
  </si>
  <si>
    <t xml:space="preserve">24m2.222s</t>
  </si>
  <si>
    <t xml:space="preserve">23m53.264s</t>
  </si>
  <si>
    <t xml:space="preserve">0m8.292s</t>
  </si>
  <si>
    <t xml:space="preserve">25m20.712s</t>
  </si>
  <si>
    <t xml:space="preserve">25m12.680s</t>
  </si>
  <si>
    <t xml:space="preserve">0m8.916s</t>
  </si>
  <si>
    <t xml:space="preserve">24m28.952s</t>
  </si>
  <si>
    <t xml:space="preserve">24m18.416s</t>
  </si>
  <si>
    <t xml:space="preserve">0m8.616s</t>
  </si>
  <si>
    <t xml:space="preserve">25m53.803s</t>
  </si>
  <si>
    <t xml:space="preserve">25m41.112s</t>
  </si>
  <si>
    <t xml:space="preserve">0m8.712s</t>
  </si>
  <si>
    <t xml:space="preserve">Time (s)</t>
  </si>
  <si>
    <t xml:space="preserve">Noised File:</t>
  </si>
  <si>
    <t xml:space="preserve">solo_43-53_white_noise_0_01.wav</t>
  </si>
  <si>
    <t xml:space="preserve">White Noise:</t>
  </si>
  <si>
    <t xml:space="preserve">Crackle:</t>
  </si>
  <si>
    <t xml:space="preserve">Original SNR</t>
  </si>
  <si>
    <t xml:space="preserve">Original SSE</t>
  </si>
  <si>
    <t xml:space="preserve">n/a</t>
  </si>
  <si>
    <t xml:space="preserve">Moving Average</t>
  </si>
  <si>
    <t xml:space="preserve">SNR</t>
  </si>
  <si>
    <t xml:space="preserve">SSE</t>
  </si>
  <si>
    <t xml:space="preserve">Random Forest</t>
  </si>
  <si>
    <t xml:space="preserve">solo_43-53_white_noise_0_02.wav</t>
  </si>
  <si>
    <t xml:space="preserve">solo_43-53_white_noise_0_04.wav</t>
  </si>
  <si>
    <t xml:space="preserve">solo_43-53_white_noise_0_02_crackle_noise_2000.wav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</si>
</sst>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EEEEEE"/>
        <bgColor rgb="FFFFFFCC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Sheet1!$C$2:$C$4</c:f>
              <c:strCach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strCache>
            </c:strRef>
          </c:cat>
          <c:val>
            <c:numRef>
              <c:f>Sheet1!$I$2:$I$4</c:f>
              <c:numCache>
                <c:formatCode>General</c:formatCode>
                <c:ptCount val="3"/>
                <c:pt idx="0">
                  <c:v>22.8318</c:v>
                </c:pt>
                <c:pt idx="1">
                  <c:v>44.2093</c:v>
                </c:pt>
                <c:pt idx="2">
                  <c:v>86.6163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976738"/>
        <c:axId val="48132996"/>
      </c:lineChart>
      <c:catAx>
        <c:axId val="9497673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Forest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32996"/>
        <c:crosses val="autoZero"/>
        <c:auto val="1"/>
        <c:lblAlgn val="ctr"/>
        <c:lblOffset val="100"/>
      </c:catAx>
      <c:valAx>
        <c:axId val="48132996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(minutes)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97673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Sheet1!$A$10:$A$12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Sheet1!$I$10:$I$12</c:f>
              <c:numCache>
                <c:formatCode>General</c:formatCode>
                <c:ptCount val="3"/>
                <c:pt idx="0">
                  <c:v>22.8318</c:v>
                </c:pt>
                <c:pt idx="1">
                  <c:v>24.3069</c:v>
                </c:pt>
                <c:pt idx="2">
                  <c:v>25.6852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25368"/>
        <c:axId val="98674128"/>
      </c:lineChart>
      <c:catAx>
        <c:axId val="432536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74128"/>
        <c:crosses val="autoZero"/>
        <c:auto val="1"/>
        <c:lblAlgn val="ctr"/>
        <c:lblOffset val="100"/>
      </c:catAx>
      <c:valAx>
        <c:axId val="98674128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(minutes)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2536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Sheet1!$B$6:$B$8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Sheet1!$I$6:$I$8</c:f>
              <c:numCache>
                <c:formatCode>General</c:formatCode>
                <c:ptCount val="3"/>
                <c:pt idx="0">
                  <c:v>22.8318</c:v>
                </c:pt>
                <c:pt idx="1">
                  <c:v>23.8877</c:v>
                </c:pt>
                <c:pt idx="2">
                  <c:v>25.2113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638479"/>
        <c:axId val="19220462"/>
      </c:lineChart>
      <c:catAx>
        <c:axId val="7763847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Maximum Tree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220462"/>
        <c:crosses val="autoZero"/>
        <c:auto val="1"/>
        <c:lblAlgn val="ctr"/>
        <c:lblOffset val="100"/>
      </c:catAx>
      <c:valAx>
        <c:axId val="19220462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(minutes)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63847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Sheet1!$A$35,Sheet1!$A$38,Sheet1!$A$41,Sheet1!$A$44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Sheet1!$F$35,Sheet1!$F$38,Sheet1!$F$41,Sheet1!$F$44</c:f>
              <c:numCache>
                <c:formatCode>General</c:formatCode>
                <c:ptCount val="4"/>
                <c:pt idx="0">
                  <c:v>0.24</c:v>
                </c:pt>
                <c:pt idx="1">
                  <c:v>0.2453</c:v>
                </c:pt>
                <c:pt idx="2">
                  <c:v>0.2213</c:v>
                </c:pt>
                <c:pt idx="3">
                  <c:v>0.252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5362628"/>
        <c:axId val="25215091"/>
      </c:lineChart>
      <c:catAx>
        <c:axId val="6536262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15091"/>
        <c:crosses val="autoZero"/>
        <c:auto val="1"/>
        <c:lblAlgn val="ctr"/>
        <c:lblOffset val="100"/>
      </c:catAx>
      <c:valAx>
        <c:axId val="25215091"/>
        <c:scaling>
          <c:orientation val="minMax"/>
          <c:max val="0.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(seconds)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36262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Sheet2!$E$7:$E$10</c:f>
              <c:numCache>
                <c:formatCode>General</c:formatCode>
                <c:ptCount val="4"/>
                <c:pt idx="0">
                  <c:v>131.3735</c:v>
                </c:pt>
                <c:pt idx="1">
                  <c:v>41.169</c:v>
                </c:pt>
                <c:pt idx="2">
                  <c:v>11.6895</c:v>
                </c:pt>
                <c:pt idx="3">
                  <c:v>3.0294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Sheet2!$E$35:$E$38</c:f>
              <c:numCache>
                <c:formatCode>General</c:formatCode>
                <c:ptCount val="4"/>
                <c:pt idx="0">
                  <c:v>57.7082</c:v>
                </c:pt>
                <c:pt idx="1">
                  <c:v>33.2135</c:v>
                </c:pt>
                <c:pt idx="2">
                  <c:v>11.2614</c:v>
                </c:pt>
                <c:pt idx="3">
                  <c:v>3.0135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Sheet2!$E$63:$E$66</c:f>
              <c:numCache>
                <c:formatCode>General</c:formatCode>
                <c:ptCount val="4"/>
                <c:pt idx="0">
                  <c:v>17.8228</c:v>
                </c:pt>
                <c:pt idx="1">
                  <c:v>18.7276</c:v>
                </c:pt>
                <c:pt idx="2">
                  <c:v>9.8383</c:v>
                </c:pt>
                <c:pt idx="3">
                  <c:v>2.9527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822960"/>
        <c:axId val="52084431"/>
      </c:lineChart>
      <c:catAx>
        <c:axId val="8382296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084431"/>
        <c:crosses val="autoZero"/>
        <c:auto val="1"/>
        <c:lblAlgn val="ctr"/>
        <c:lblOffset val="100"/>
      </c:catAx>
      <c:valAx>
        <c:axId val="52084431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822960"/>
        <c:crossesAt val="1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Sheet2!$F$7:$F$10</c:f>
              <c:numCache>
                <c:formatCode>General</c:formatCode>
                <c:ptCount val="4"/>
                <c:pt idx="0">
                  <c:v>69.2031</c:v>
                </c:pt>
                <c:pt idx="1">
                  <c:v>220.8323</c:v>
                </c:pt>
                <c:pt idx="2">
                  <c:v>777.744</c:v>
                </c:pt>
                <c:pt idx="3">
                  <c:v>3001.1014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Sheet2!$F$35:$F$38</c:f>
              <c:numCache>
                <c:formatCode>General</c:formatCode>
                <c:ptCount val="4"/>
                <c:pt idx="0">
                  <c:v>157.542</c:v>
                </c:pt>
                <c:pt idx="1">
                  <c:v>273.7274</c:v>
                </c:pt>
                <c:pt idx="2">
                  <c:v>807.3139</c:v>
                </c:pt>
                <c:pt idx="3">
                  <c:v>3016.8973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Sheet2!$F$63:$F$66</c:f>
              <c:numCache>
                <c:formatCode>General</c:formatCode>
                <c:ptCount val="4"/>
                <c:pt idx="0">
                  <c:v>510.104</c:v>
                </c:pt>
                <c:pt idx="1">
                  <c:v>485.4586</c:v>
                </c:pt>
                <c:pt idx="2">
                  <c:v>924.0835</c:v>
                </c:pt>
                <c:pt idx="3">
                  <c:v>3079.0743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6884682"/>
        <c:axId val="26537897"/>
      </c:lineChart>
      <c:catAx>
        <c:axId val="9688468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537897"/>
        <c:crosses val="autoZero"/>
        <c:auto val="1"/>
        <c:lblAlgn val="ctr"/>
        <c:lblOffset val="100"/>
      </c:catAx>
      <c:valAx>
        <c:axId val="265378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8846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Sheet2!$E$17,Sheet2!$E$21,Sheet2!$E$25</c:f>
              <c:numCache>
                <c:formatCode>General</c:formatCode>
                <c:ptCount val="3"/>
                <c:pt idx="0">
                  <c:v>132.6935</c:v>
                </c:pt>
                <c:pt idx="1">
                  <c:v>142.4752</c:v>
                </c:pt>
                <c:pt idx="2">
                  <c:v>138.2007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Sheet2!$E$45,Sheet2!$E$49,Sheet2!$E$53</c:f>
              <c:numCache>
                <c:formatCode>General</c:formatCode>
                <c:ptCount val="3"/>
                <c:pt idx="0">
                  <c:v>51.2399</c:v>
                </c:pt>
                <c:pt idx="1">
                  <c:v>56.5043</c:v>
                </c:pt>
                <c:pt idx="2">
                  <c:v>60.9677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white_nosie_0_04</c:f>
              <c:strCache>
                <c:ptCount val="1"/>
                <c:pt idx="0">
                  <c:v>white_nosie_0_04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Sheet2!$E$73,Sheet2!$E$77,Sheet2!$E$81</c:f>
              <c:numCache>
                <c:formatCode>General</c:formatCode>
                <c:ptCount val="3"/>
                <c:pt idx="0">
                  <c:v>19.8297</c:v>
                </c:pt>
                <c:pt idx="1">
                  <c:v>21.6758</c:v>
                </c:pt>
                <c:pt idx="2">
                  <c:v>23.244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522271"/>
        <c:axId val="48068575"/>
      </c:lineChart>
      <c:catAx>
        <c:axId val="8352227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68575"/>
        <c:crosses val="autoZero"/>
        <c:auto val="1"/>
        <c:lblAlgn val="ctr"/>
        <c:lblOffset val="100"/>
      </c:catAx>
      <c:valAx>
        <c:axId val="48068575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522271"/>
        <c:crossesAt val="1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Sheet2!$F$17,Sheet2!$F$21,Sheet2!$F$25</c:f>
              <c:numCache>
                <c:formatCode>General</c:formatCode>
                <c:ptCount val="3"/>
                <c:pt idx="0">
                  <c:v>68.5147</c:v>
                </c:pt>
                <c:pt idx="1">
                  <c:v>63.8108</c:v>
                </c:pt>
                <c:pt idx="2">
                  <c:v>65.7845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Sheet2!$F$45,Sheet2!$F$49,Sheet2!$F$53</c:f>
              <c:numCache>
                <c:formatCode>General</c:formatCode>
                <c:ptCount val="3"/>
                <c:pt idx="0">
                  <c:v>177.4292</c:v>
                </c:pt>
                <c:pt idx="1">
                  <c:v>160.8985</c:v>
                </c:pt>
                <c:pt idx="2">
                  <c:v>149.1191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white_nosie_0_04</c:f>
              <c:strCache>
                <c:ptCount val="1"/>
                <c:pt idx="0">
                  <c:v>white_nosie_0_04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Sheet2!$F$73,Sheet2!$F$77,Sheet2!$F$81</c:f>
              <c:numCache>
                <c:formatCode>General</c:formatCode>
                <c:ptCount val="3"/>
                <c:pt idx="0">
                  <c:v>458.4778</c:v>
                </c:pt>
                <c:pt idx="1">
                  <c:v>419.4296</c:v>
                </c:pt>
                <c:pt idx="2">
                  <c:v>391.1318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731693"/>
        <c:axId val="93737231"/>
      </c:lineChart>
      <c:catAx>
        <c:axId val="4873169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737231"/>
        <c:crosses val="autoZero"/>
        <c:auto val="1"/>
        <c:lblAlgn val="ctr"/>
        <c:lblOffset val="100"/>
      </c:catAx>
      <c:valAx>
        <c:axId val="93737231"/>
        <c:scaling>
          <c:orientation val="minMax"/>
          <c:max val="7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731693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Sheet2!$E$23,Sheet2!$E$25</c:f>
              <c:numCache>
                <c:formatCode>General</c:formatCode>
                <c:ptCount val="2"/>
                <c:pt idx="0">
                  <c:v>70.6774</c:v>
                </c:pt>
                <c:pt idx="1">
                  <c:v>138.2007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Sheet2!$E$51,Sheet2!$E$53</c:f>
              <c:numCache>
                <c:formatCode>General</c:formatCode>
                <c:ptCount val="2"/>
                <c:pt idx="0">
                  <c:v>35.293</c:v>
                </c:pt>
                <c:pt idx="1">
                  <c:v>60.9677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Sheet2!$E$79,Sheet2!$E$81</c:f>
              <c:numCache>
                <c:formatCode>General</c:formatCode>
                <c:ptCount val="2"/>
                <c:pt idx="0">
                  <c:v>14.7649</c:v>
                </c:pt>
                <c:pt idx="1">
                  <c:v>23.244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9110084"/>
        <c:axId val="13629320"/>
      </c:lineChart>
      <c:catAx>
        <c:axId val="5911008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Maximum Tree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629320"/>
        <c:crosses val="autoZero"/>
        <c:auto val="1"/>
        <c:lblAlgn val="ctr"/>
        <c:lblOffset val="100"/>
      </c:catAx>
      <c:valAx>
        <c:axId val="13629320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110084"/>
        <c:crossesAt val="1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Sheet2!$F$23,Sheet2!$F$25</c:f>
              <c:numCache>
                <c:formatCode>General</c:formatCode>
                <c:ptCount val="2"/>
                <c:pt idx="0">
                  <c:v>128.6332</c:v>
                </c:pt>
                <c:pt idx="1">
                  <c:v>65.7845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Sheet2!$F$51,Sheet2!$F$53</c:f>
              <c:numCache>
                <c:formatCode>General</c:formatCode>
                <c:ptCount val="2"/>
                <c:pt idx="0">
                  <c:v>264.2202</c:v>
                </c:pt>
                <c:pt idx="1">
                  <c:v>149.1191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Sheet2!$B$23,Sheet2!$B$25</c:f>
              <c:strCache>
                <c:ptCount val="2"/>
                <c:pt idx="0">
                  <c:v>8</c:v>
                </c:pt>
                <c:pt idx="1">
                  <c:v>16</c:v>
                </c:pt>
              </c:strCache>
            </c:strRef>
          </c:cat>
          <c:val>
            <c:numRef>
              <c:f>Sheet2!$F$79,Sheet2!$F$81</c:f>
              <c:numCache>
                <c:formatCode>General</c:formatCode>
                <c:ptCount val="2"/>
                <c:pt idx="0">
                  <c:v>615.7467</c:v>
                </c:pt>
                <c:pt idx="1">
                  <c:v>391.1318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232425"/>
        <c:axId val="72123186"/>
      </c:lineChart>
      <c:catAx>
        <c:axId val="7823242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Maximum Tree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123186"/>
        <c:crosses val="autoZero"/>
        <c:auto val="1"/>
        <c:lblAlgn val="ctr"/>
        <c:lblOffset val="100"/>
      </c:catAx>
      <c:valAx>
        <c:axId val="72123186"/>
        <c:scaling>
          <c:orientation val="minMax"/>
          <c:max val="7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232425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Sheet2!$E$24:$E$25</c:f>
              <c:numCache>
                <c:formatCode>General</c:formatCode>
                <c:ptCount val="2"/>
                <c:pt idx="0">
                  <c:v>140.6415</c:v>
                </c:pt>
                <c:pt idx="1">
                  <c:v>138.2007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Sheet2!$E$52:$E$53</c:f>
              <c:numCache>
                <c:formatCode>General</c:formatCode>
                <c:ptCount val="2"/>
                <c:pt idx="0">
                  <c:v>59.3254</c:v>
                </c:pt>
                <c:pt idx="1">
                  <c:v>60.9677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Sheet2!$E$80:$E$81</c:f>
              <c:numCache>
                <c:formatCode>General</c:formatCode>
                <c:ptCount val="2"/>
                <c:pt idx="0">
                  <c:v>23.2141</c:v>
                </c:pt>
                <c:pt idx="1">
                  <c:v>23.244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185979"/>
        <c:axId val="87787914"/>
      </c:lineChart>
      <c:catAx>
        <c:axId val="5218597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Forest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787914"/>
        <c:crosses val="autoZero"/>
        <c:auto val="1"/>
        <c:lblAlgn val="ctr"/>
        <c:lblOffset val="100"/>
      </c:catAx>
      <c:valAx>
        <c:axId val="87787914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185979"/>
        <c:crossesAt val="1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Sheet2!$F$24:$F$25</c:f>
              <c:numCache>
                <c:formatCode>General</c:formatCode>
                <c:ptCount val="2"/>
                <c:pt idx="0">
                  <c:v>64.6428</c:v>
                </c:pt>
                <c:pt idx="1">
                  <c:v>65.7845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white_noise_0_02</c:f>
              <c:strCache>
                <c:ptCount val="1"/>
                <c:pt idx="0">
                  <c:v>white_noise_0_02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Sheet2!$F$52:$F$53</c:f>
              <c:numCache>
                <c:formatCode>General</c:formatCode>
                <c:ptCount val="2"/>
                <c:pt idx="0">
                  <c:v>153.2473</c:v>
                </c:pt>
                <c:pt idx="1">
                  <c:v>149.1191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white_noise_0_04</c:f>
              <c:strCache>
                <c:ptCount val="1"/>
                <c:pt idx="0">
                  <c:v>white_noise_0_04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Sheet2!$C$24:$C$25</c:f>
              <c:strCache>
                <c:ptCount val="2"/>
                <c:pt idx="0">
                  <c:v>100</c:v>
                </c:pt>
                <c:pt idx="1">
                  <c:v>200</c:v>
                </c:pt>
              </c:strCache>
            </c:strRef>
          </c:cat>
          <c:val>
            <c:numRef>
              <c:f>Sheet2!$F$80:$F$81</c:f>
              <c:numCache>
                <c:formatCode>General</c:formatCode>
                <c:ptCount val="2"/>
                <c:pt idx="0">
                  <c:v>391.6354</c:v>
                </c:pt>
                <c:pt idx="1">
                  <c:v>391.1318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558148"/>
        <c:axId val="23552175"/>
      </c:lineChart>
      <c:catAx>
        <c:axId val="145581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Forest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552175"/>
        <c:crosses val="autoZero"/>
        <c:auto val="1"/>
        <c:lblAlgn val="ctr"/>
        <c:lblOffset val="100"/>
      </c:catAx>
      <c:valAx>
        <c:axId val="23552175"/>
        <c:scaling>
          <c:orientation val="minMax"/>
          <c:max val="7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558148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Sheet2!$B$139,Sheet2!$B$143,Sheet2!$B$147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Sheet2!$E$139,Sheet2!$E$143,Sheet2!$E$147</c:f>
              <c:numCache>
                <c:formatCode>General</c:formatCode>
                <c:ptCount val="3"/>
                <c:pt idx="0">
                  <c:v>23.6034</c:v>
                </c:pt>
                <c:pt idx="1">
                  <c:v>70.3085</c:v>
                </c:pt>
                <c:pt idx="2">
                  <c:v>141.8635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543653"/>
        <c:axId val="93569589"/>
      </c:lineChart>
      <c:catAx>
        <c:axId val="5454365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Maximum Tree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69589"/>
        <c:crosses val="autoZero"/>
        <c:auto val="1"/>
        <c:lblAlgn val="ctr"/>
        <c:lblOffset val="100"/>
      </c:catAx>
      <c:valAx>
        <c:axId val="935695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5436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Sheet2!$B$139,Sheet2!$B$143,Sheet2!$B$147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Sheet2!$F$139,Sheet2!$F$143,Sheet2!$F$147</c:f>
              <c:numCache>
                <c:formatCode>General</c:formatCode>
                <c:ptCount val="3"/>
                <c:pt idx="0">
                  <c:v>385.1765</c:v>
                </c:pt>
                <c:pt idx="1">
                  <c:v>129.308</c:v>
                </c:pt>
                <c:pt idx="2">
                  <c:v>64.086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109148"/>
        <c:axId val="44749880"/>
      </c:lineChart>
      <c:catAx>
        <c:axId val="921091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Maximum Tree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749880"/>
        <c:crosses val="autoZero"/>
        <c:auto val="1"/>
        <c:lblAlgn val="ctr"/>
        <c:lblOffset val="100"/>
      </c:catAx>
      <c:valAx>
        <c:axId val="44749880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109148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Sheet2!$C$155:$C$157</c:f>
              <c:strCach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strCache>
            </c:strRef>
          </c:cat>
          <c:val>
            <c:numRef>
              <c:f>Sheet2!$E$155:$E$157</c:f>
              <c:numCache>
                <c:formatCode>General</c:formatCode>
                <c:ptCount val="3"/>
                <c:pt idx="0">
                  <c:v>140.6953</c:v>
                </c:pt>
                <c:pt idx="1">
                  <c:v>141.8635</c:v>
                </c:pt>
                <c:pt idx="2">
                  <c:v>142.4752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293544"/>
        <c:axId val="95014356"/>
      </c:lineChart>
      <c:catAx>
        <c:axId val="4629354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Forest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014356"/>
        <c:crosses val="autoZero"/>
        <c:auto val="1"/>
        <c:lblAlgn val="ctr"/>
        <c:lblOffset val="100"/>
      </c:catAx>
      <c:valAx>
        <c:axId val="95014356"/>
        <c:scaling>
          <c:orientation val="minMax"/>
          <c:max val="2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293544"/>
        <c:crossesAt val="1"/>
        <c:crossBetween val="midCat"/>
        <c:majorUnit val="20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Sheet2!$C$155:$C$157</c:f>
              <c:strCach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strCache>
            </c:strRef>
          </c:cat>
          <c:val>
            <c:numRef>
              <c:f>Sheet2!$F$155:$F$157</c:f>
              <c:numCache>
                <c:formatCode>General</c:formatCode>
                <c:ptCount val="3"/>
                <c:pt idx="0">
                  <c:v>64.618</c:v>
                </c:pt>
                <c:pt idx="1">
                  <c:v>64.086</c:v>
                </c:pt>
                <c:pt idx="2">
                  <c:v>63.8108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8280740"/>
        <c:axId val="45746558"/>
      </c:lineChart>
      <c:catAx>
        <c:axId val="8828074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Forest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746558"/>
        <c:crosses val="autoZero"/>
        <c:auto val="1"/>
        <c:lblAlgn val="ctr"/>
        <c:lblOffset val="100"/>
      </c:catAx>
      <c:valAx>
        <c:axId val="45746558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280740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Sheet2!$E$17,Sheet2!$E$21,Sheet2!$E$25</c:f>
              <c:numCache>
                <c:formatCode>General</c:formatCode>
                <c:ptCount val="3"/>
                <c:pt idx="0">
                  <c:v>132.6935</c:v>
                </c:pt>
                <c:pt idx="1">
                  <c:v>142.4752</c:v>
                </c:pt>
                <c:pt idx="2">
                  <c:v>138.2007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591698"/>
        <c:axId val="34892453"/>
      </c:lineChart>
      <c:catAx>
        <c:axId val="7059169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892453"/>
        <c:crosses val="autoZero"/>
        <c:auto val="1"/>
        <c:lblAlgn val="ctr"/>
        <c:lblOffset val="100"/>
      </c:catAx>
      <c:valAx>
        <c:axId val="3489245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59169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Sheet2!$A$17,Sheet2!$A$21,Sheet2!$A$25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Sheet2!$F$17,Sheet2!$F$21,Sheet2!$F$25</c:f>
              <c:numCache>
                <c:formatCode>General</c:formatCode>
                <c:ptCount val="3"/>
                <c:pt idx="0">
                  <c:v>68.5147</c:v>
                </c:pt>
                <c:pt idx="1">
                  <c:v>63.8108</c:v>
                </c:pt>
                <c:pt idx="2">
                  <c:v>65.7845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6943548"/>
        <c:axId val="95069016"/>
      </c:lineChart>
      <c:catAx>
        <c:axId val="169435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069016"/>
        <c:crosses val="autoZero"/>
        <c:auto val="1"/>
        <c:lblAlgn val="ctr"/>
        <c:lblOffset val="100"/>
      </c:catAx>
      <c:valAx>
        <c:axId val="95069016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943548"/>
        <c:crossesAt val="1"/>
        <c:crossBetween val="midCat"/>
        <c:majorUnit val="5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Sheet2!$E$7:$E$10</c:f>
              <c:numCache>
                <c:formatCode>General</c:formatCode>
                <c:ptCount val="4"/>
                <c:pt idx="0">
                  <c:v>131.3735</c:v>
                </c:pt>
                <c:pt idx="1">
                  <c:v>41.169</c:v>
                </c:pt>
                <c:pt idx="2">
                  <c:v>11.6895</c:v>
                </c:pt>
                <c:pt idx="3">
                  <c:v>3.0294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854216"/>
        <c:axId val="86972746"/>
      </c:lineChart>
      <c:catAx>
        <c:axId val="508542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972746"/>
        <c:crosses val="autoZero"/>
        <c:auto val="1"/>
        <c:lblAlgn val="ctr"/>
        <c:lblOffset val="100"/>
      </c:catAx>
      <c:valAx>
        <c:axId val="86972746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SNR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854216"/>
        <c:crossesAt val="1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white_noise_0_01</c:f>
              <c:strCache>
                <c:ptCount val="1"/>
                <c:pt idx="0">
                  <c:v>white_noise_0_01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Sheet2!$A$7:$A$10</c:f>
              <c:strCach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strCache>
            </c:strRef>
          </c:cat>
          <c:val>
            <c:numRef>
              <c:f>Sheet2!$F$7:$F$10</c:f>
              <c:numCache>
                <c:formatCode>General</c:formatCode>
                <c:ptCount val="4"/>
                <c:pt idx="0">
                  <c:v>69.2031</c:v>
                </c:pt>
                <c:pt idx="1">
                  <c:v>220.8323</c:v>
                </c:pt>
                <c:pt idx="2">
                  <c:v>777.744</c:v>
                </c:pt>
                <c:pt idx="3">
                  <c:v>3001.1014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901186"/>
        <c:axId val="98606410"/>
      </c:lineChart>
      <c:catAx>
        <c:axId val="5690118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06410"/>
        <c:crosses val="autoZero"/>
        <c:auto val="1"/>
        <c:lblAlgn val="ctr"/>
        <c:lblOffset val="100"/>
      </c:catAx>
      <c:valAx>
        <c:axId val="986064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9011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Relationship Id="rId6" Type="http://schemas.openxmlformats.org/officeDocument/2006/relationships/chart" Target="../charts/chart46.xml"/><Relationship Id="rId7" Type="http://schemas.openxmlformats.org/officeDocument/2006/relationships/chart" Target="../charts/chart47.xml"/><Relationship Id="rId8" Type="http://schemas.openxmlformats.org/officeDocument/2006/relationships/chart" Target="../charts/chart48.xml"/><Relationship Id="rId9" Type="http://schemas.openxmlformats.org/officeDocument/2006/relationships/chart" Target="../charts/chart49.xml"/><Relationship Id="rId10" Type="http://schemas.openxmlformats.org/officeDocument/2006/relationships/chart" Target="../charts/chart50.xml"/><Relationship Id="rId11" Type="http://schemas.openxmlformats.org/officeDocument/2006/relationships/chart" Target="../charts/chart51.xml"/><Relationship Id="rId12" Type="http://schemas.openxmlformats.org/officeDocument/2006/relationships/chart" Target="../charts/chart52.xml"/><Relationship Id="rId13" Type="http://schemas.openxmlformats.org/officeDocument/2006/relationships/chart" Target="../charts/chart53.xml"/><Relationship Id="rId14" Type="http://schemas.openxmlformats.org/officeDocument/2006/relationships/chart" Target="../charts/chart54.xml"/><Relationship Id="rId15" Type="http://schemas.openxmlformats.org/officeDocument/2006/relationships/chart" Target="../charts/chart55.xml"/><Relationship Id="rId16" Type="http://schemas.openxmlformats.org/officeDocument/2006/relationships/chart" Target="../charts/chart5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36000</xdr:colOff>
      <xdr:row>0</xdr:row>
      <xdr:rowOff>64800</xdr:rowOff>
    </xdr:from>
    <xdr:to>
      <xdr:col>18</xdr:col>
      <xdr:colOff>593280</xdr:colOff>
      <xdr:row>13</xdr:row>
      <xdr:rowOff>145440</xdr:rowOff>
    </xdr:to>
    <xdr:graphicFrame>
      <xdr:nvGraphicFramePr>
        <xdr:cNvPr id="0" name=""/>
        <xdr:cNvGraphicFramePr/>
      </xdr:nvGraphicFramePr>
      <xdr:xfrm>
        <a:off x="7208280" y="64800"/>
        <a:ext cx="5424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636120</xdr:colOff>
      <xdr:row>0</xdr:row>
      <xdr:rowOff>70920</xdr:rowOff>
    </xdr:from>
    <xdr:to>
      <xdr:col>34</xdr:col>
      <xdr:colOff>459720</xdr:colOff>
      <xdr:row>13</xdr:row>
      <xdr:rowOff>151560</xdr:rowOff>
    </xdr:to>
    <xdr:graphicFrame>
      <xdr:nvGraphicFramePr>
        <xdr:cNvPr id="1" name=""/>
        <xdr:cNvGraphicFramePr/>
      </xdr:nvGraphicFramePr>
      <xdr:xfrm>
        <a:off x="18238320" y="70920"/>
        <a:ext cx="53859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3240</xdr:colOff>
      <xdr:row>0</xdr:row>
      <xdr:rowOff>84240</xdr:rowOff>
    </xdr:from>
    <xdr:to>
      <xdr:col>26</xdr:col>
      <xdr:colOff>551160</xdr:colOff>
      <xdr:row>14</xdr:row>
      <xdr:rowOff>2520</xdr:rowOff>
    </xdr:to>
    <xdr:graphicFrame>
      <xdr:nvGraphicFramePr>
        <xdr:cNvPr id="2" name=""/>
        <xdr:cNvGraphicFramePr/>
      </xdr:nvGraphicFramePr>
      <xdr:xfrm>
        <a:off x="12737880" y="84240"/>
        <a:ext cx="5415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19080</xdr:colOff>
      <xdr:row>32</xdr:row>
      <xdr:rowOff>37800</xdr:rowOff>
    </xdr:from>
    <xdr:to>
      <xdr:col>14</xdr:col>
      <xdr:colOff>643320</xdr:colOff>
      <xdr:row>51</xdr:row>
      <xdr:rowOff>15840</xdr:rowOff>
    </xdr:to>
    <xdr:graphicFrame>
      <xdr:nvGraphicFramePr>
        <xdr:cNvPr id="3" name=""/>
        <xdr:cNvGraphicFramePr/>
      </xdr:nvGraphicFramePr>
      <xdr:xfrm>
        <a:off x="4410000" y="6283440"/>
        <a:ext cx="54914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657000</xdr:colOff>
      <xdr:row>1</xdr:row>
      <xdr:rowOff>75240</xdr:rowOff>
    </xdr:from>
    <xdr:to>
      <xdr:col>14</xdr:col>
      <xdr:colOff>15480</xdr:colOff>
      <xdr:row>16</xdr:row>
      <xdr:rowOff>162720</xdr:rowOff>
    </xdr:to>
    <xdr:graphicFrame>
      <xdr:nvGraphicFramePr>
        <xdr:cNvPr id="4" name=""/>
        <xdr:cNvGraphicFramePr/>
      </xdr:nvGraphicFramePr>
      <xdr:xfrm>
        <a:off x="5114520" y="239400"/>
        <a:ext cx="5302080" cy="326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263160</xdr:colOff>
      <xdr:row>1</xdr:row>
      <xdr:rowOff>81360</xdr:rowOff>
    </xdr:from>
    <xdr:to>
      <xdr:col>21</xdr:col>
      <xdr:colOff>411480</xdr:colOff>
      <xdr:row>17</xdr:row>
      <xdr:rowOff>6120</xdr:rowOff>
    </xdr:to>
    <xdr:graphicFrame>
      <xdr:nvGraphicFramePr>
        <xdr:cNvPr id="5" name=""/>
        <xdr:cNvGraphicFramePr/>
      </xdr:nvGraphicFramePr>
      <xdr:xfrm>
        <a:off x="10664280" y="245520"/>
        <a:ext cx="5348880" cy="326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729360</xdr:colOff>
      <xdr:row>22</xdr:row>
      <xdr:rowOff>-360</xdr:rowOff>
    </xdr:from>
    <xdr:to>
      <xdr:col>14</xdr:col>
      <xdr:colOff>89280</xdr:colOff>
      <xdr:row>39</xdr:row>
      <xdr:rowOff>42480</xdr:rowOff>
    </xdr:to>
    <xdr:graphicFrame>
      <xdr:nvGraphicFramePr>
        <xdr:cNvPr id="6" name=""/>
        <xdr:cNvGraphicFramePr/>
      </xdr:nvGraphicFramePr>
      <xdr:xfrm>
        <a:off x="5186880" y="4323240"/>
        <a:ext cx="5303520" cy="324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729360</xdr:colOff>
      <xdr:row>21</xdr:row>
      <xdr:rowOff>128880</xdr:rowOff>
    </xdr:from>
    <xdr:to>
      <xdr:col>22</xdr:col>
      <xdr:colOff>93240</xdr:colOff>
      <xdr:row>39</xdr:row>
      <xdr:rowOff>8640</xdr:rowOff>
    </xdr:to>
    <xdr:graphicFrame>
      <xdr:nvGraphicFramePr>
        <xdr:cNvPr id="7" name=""/>
        <xdr:cNvGraphicFramePr/>
      </xdr:nvGraphicFramePr>
      <xdr:xfrm>
        <a:off x="11130480" y="4287960"/>
        <a:ext cx="5307480" cy="324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699480</xdr:colOff>
      <xdr:row>39</xdr:row>
      <xdr:rowOff>281160</xdr:rowOff>
    </xdr:from>
    <xdr:to>
      <xdr:col>14</xdr:col>
      <xdr:colOff>56160</xdr:colOff>
      <xdr:row>57</xdr:row>
      <xdr:rowOff>308880</xdr:rowOff>
    </xdr:to>
    <xdr:graphicFrame>
      <xdr:nvGraphicFramePr>
        <xdr:cNvPr id="8" name=""/>
        <xdr:cNvGraphicFramePr/>
      </xdr:nvGraphicFramePr>
      <xdr:xfrm>
        <a:off x="5157000" y="7807680"/>
        <a:ext cx="53002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585720</xdr:colOff>
      <xdr:row>40</xdr:row>
      <xdr:rowOff>118800</xdr:rowOff>
    </xdr:from>
    <xdr:to>
      <xdr:col>21</xdr:col>
      <xdr:colOff>743400</xdr:colOff>
      <xdr:row>58</xdr:row>
      <xdr:rowOff>134640</xdr:rowOff>
    </xdr:to>
    <xdr:graphicFrame>
      <xdr:nvGraphicFramePr>
        <xdr:cNvPr id="9" name=""/>
        <xdr:cNvGraphicFramePr/>
      </xdr:nvGraphicFramePr>
      <xdr:xfrm>
        <a:off x="10986840" y="7944480"/>
        <a:ext cx="53582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38160</xdr:colOff>
      <xdr:row>60</xdr:row>
      <xdr:rowOff>1440</xdr:rowOff>
    </xdr:from>
    <xdr:to>
      <xdr:col>14</xdr:col>
      <xdr:colOff>195480</xdr:colOff>
      <xdr:row>76</xdr:row>
      <xdr:rowOff>68400</xdr:rowOff>
    </xdr:to>
    <xdr:graphicFrame>
      <xdr:nvGraphicFramePr>
        <xdr:cNvPr id="10" name=""/>
        <xdr:cNvGraphicFramePr/>
      </xdr:nvGraphicFramePr>
      <xdr:xfrm>
        <a:off x="5238720" y="11375280"/>
        <a:ext cx="5357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15</xdr:col>
      <xdr:colOff>13680</xdr:colOff>
      <xdr:row>59</xdr:row>
      <xdr:rowOff>112320</xdr:rowOff>
    </xdr:from>
    <xdr:to>
      <xdr:col>22</xdr:col>
      <xdr:colOff>133920</xdr:colOff>
      <xdr:row>76</xdr:row>
      <xdr:rowOff>17640</xdr:rowOff>
    </xdr:to>
    <xdr:graphicFrame>
      <xdr:nvGraphicFramePr>
        <xdr:cNvPr id="11" name=""/>
        <xdr:cNvGraphicFramePr/>
      </xdr:nvGraphicFramePr>
      <xdr:xfrm>
        <a:off x="11157840" y="11323800"/>
        <a:ext cx="53208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420120</xdr:colOff>
      <xdr:row>133</xdr:row>
      <xdr:rowOff>74160</xdr:rowOff>
    </xdr:from>
    <xdr:to>
      <xdr:col>13</xdr:col>
      <xdr:colOff>711360</xdr:colOff>
      <xdr:row>153</xdr:row>
      <xdr:rowOff>61200</xdr:rowOff>
    </xdr:to>
    <xdr:graphicFrame>
      <xdr:nvGraphicFramePr>
        <xdr:cNvPr id="12" name=""/>
        <xdr:cNvGraphicFramePr/>
      </xdr:nvGraphicFramePr>
      <xdr:xfrm>
        <a:off x="4877640" y="24577200"/>
        <a:ext cx="54918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107640</xdr:colOff>
      <xdr:row>133</xdr:row>
      <xdr:rowOff>93960</xdr:rowOff>
    </xdr:from>
    <xdr:to>
      <xdr:col>21</xdr:col>
      <xdr:colOff>398880</xdr:colOff>
      <xdr:row>153</xdr:row>
      <xdr:rowOff>81000</xdr:rowOff>
    </xdr:to>
    <xdr:graphicFrame>
      <xdr:nvGraphicFramePr>
        <xdr:cNvPr id="13" name=""/>
        <xdr:cNvGraphicFramePr/>
      </xdr:nvGraphicFramePr>
      <xdr:xfrm>
        <a:off x="10508760" y="24597000"/>
        <a:ext cx="54918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6</xdr:col>
      <xdr:colOff>415080</xdr:colOff>
      <xdr:row>155</xdr:row>
      <xdr:rowOff>100440</xdr:rowOff>
    </xdr:from>
    <xdr:to>
      <xdr:col>13</xdr:col>
      <xdr:colOff>706320</xdr:colOff>
      <xdr:row>175</xdr:row>
      <xdr:rowOff>87840</xdr:rowOff>
    </xdr:to>
    <xdr:graphicFrame>
      <xdr:nvGraphicFramePr>
        <xdr:cNvPr id="14" name=""/>
        <xdr:cNvGraphicFramePr/>
      </xdr:nvGraphicFramePr>
      <xdr:xfrm>
        <a:off x="4872600" y="28180080"/>
        <a:ext cx="54918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14</xdr:col>
      <xdr:colOff>86040</xdr:colOff>
      <xdr:row>154</xdr:row>
      <xdr:rowOff>145440</xdr:rowOff>
    </xdr:from>
    <xdr:to>
      <xdr:col>21</xdr:col>
      <xdr:colOff>377280</xdr:colOff>
      <xdr:row>174</xdr:row>
      <xdr:rowOff>132840</xdr:rowOff>
    </xdr:to>
    <xdr:graphicFrame>
      <xdr:nvGraphicFramePr>
        <xdr:cNvPr id="15" name=""/>
        <xdr:cNvGraphicFramePr/>
      </xdr:nvGraphicFramePr>
      <xdr:xfrm>
        <a:off x="10487160" y="28062360"/>
        <a:ext cx="54918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23</xdr:col>
      <xdr:colOff>24840</xdr:colOff>
      <xdr:row>21</xdr:row>
      <xdr:rowOff>63720</xdr:rowOff>
    </xdr:from>
    <xdr:to>
      <xdr:col>30</xdr:col>
      <xdr:colOff>136800</xdr:colOff>
      <xdr:row>38</xdr:row>
      <xdr:rowOff>104760</xdr:rowOff>
    </xdr:to>
    <xdr:graphicFrame>
      <xdr:nvGraphicFramePr>
        <xdr:cNvPr id="16" name=""/>
        <xdr:cNvGraphicFramePr/>
      </xdr:nvGraphicFramePr>
      <xdr:xfrm>
        <a:off x="17112600" y="4222800"/>
        <a:ext cx="5312520" cy="324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31</xdr:col>
      <xdr:colOff>360</xdr:colOff>
      <xdr:row>22</xdr:row>
      <xdr:rowOff>11160</xdr:rowOff>
    </xdr:from>
    <xdr:to>
      <xdr:col>38</xdr:col>
      <xdr:colOff>117000</xdr:colOff>
      <xdr:row>39</xdr:row>
      <xdr:rowOff>55440</xdr:rowOff>
    </xdr:to>
    <xdr:graphicFrame>
      <xdr:nvGraphicFramePr>
        <xdr:cNvPr id="17" name=""/>
        <xdr:cNvGraphicFramePr/>
      </xdr:nvGraphicFramePr>
      <xdr:xfrm>
        <a:off x="23031720" y="4334760"/>
        <a:ext cx="5317200" cy="324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23</xdr:col>
      <xdr:colOff>0</xdr:colOff>
      <xdr:row>0</xdr:row>
      <xdr:rowOff>163080</xdr:rowOff>
    </xdr:from>
    <xdr:to>
      <xdr:col>30</xdr:col>
      <xdr:colOff>101520</xdr:colOff>
      <xdr:row>16</xdr:row>
      <xdr:rowOff>86400</xdr:rowOff>
    </xdr:to>
    <xdr:graphicFrame>
      <xdr:nvGraphicFramePr>
        <xdr:cNvPr id="18" name=""/>
        <xdr:cNvGraphicFramePr/>
      </xdr:nvGraphicFramePr>
      <xdr:xfrm>
        <a:off x="17087760" y="163080"/>
        <a:ext cx="5302080" cy="326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31</xdr:col>
      <xdr:colOff>0</xdr:colOff>
      <xdr:row>0</xdr:row>
      <xdr:rowOff>163440</xdr:rowOff>
    </xdr:from>
    <xdr:to>
      <xdr:col>38</xdr:col>
      <xdr:colOff>148320</xdr:colOff>
      <xdr:row>16</xdr:row>
      <xdr:rowOff>88560</xdr:rowOff>
    </xdr:to>
    <xdr:graphicFrame>
      <xdr:nvGraphicFramePr>
        <xdr:cNvPr id="19" name=""/>
        <xdr:cNvGraphicFramePr/>
      </xdr:nvGraphicFramePr>
      <xdr:xfrm>
        <a:off x="23031360" y="163440"/>
        <a:ext cx="5348880" cy="326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Q27" activeCellId="0" sqref="Q27"/>
    </sheetView>
  </sheetViews>
  <sheetFormatPr defaultRowHeight="12.8"/>
  <cols>
    <col collapsed="false" hidden="false" max="3" min="1" style="1" width="9.85204081632653"/>
    <col collapsed="false" hidden="false" max="4" min="4" style="2" width="3.10714285714286"/>
    <col collapsed="false" hidden="false" max="1025" min="5" style="1" width="9.85204081632653"/>
  </cols>
  <sheetData>
    <row r="1" s="3" customFormat="true" ht="24.5" hidden="false" customHeight="fals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3" t="s">
        <v>5</v>
      </c>
      <c r="I1" s="3" t="s">
        <v>6</v>
      </c>
    </row>
    <row r="2" customFormat="false" ht="12.8" hidden="false" customHeight="false" outlineLevel="0" collapsed="false">
      <c r="A2" s="0" t="n">
        <v>4</v>
      </c>
      <c r="B2" s="0" t="n">
        <v>4</v>
      </c>
      <c r="C2" s="5" t="n">
        <v>50</v>
      </c>
      <c r="D2" s="6"/>
      <c r="E2" s="0" t="s">
        <v>7</v>
      </c>
      <c r="F2" s="0" t="s">
        <v>8</v>
      </c>
      <c r="G2" s="0" t="s">
        <v>9</v>
      </c>
      <c r="H2" s="0"/>
      <c r="I2" s="0" t="n">
        <f aca="false">ROUND(22 + (49.908 / 60), 4)</f>
        <v>22.8318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" hidden="false" customHeight="false" outlineLevel="0" collapsed="false">
      <c r="A3" s="1" t="n">
        <v>4</v>
      </c>
      <c r="B3" s="1" t="n">
        <v>4</v>
      </c>
      <c r="C3" s="7" t="n">
        <v>100</v>
      </c>
      <c r="D3" s="0"/>
      <c r="E3" s="1" t="s">
        <v>10</v>
      </c>
      <c r="F3" s="1" t="s">
        <v>11</v>
      </c>
      <c r="G3" s="1" t="s">
        <v>12</v>
      </c>
      <c r="H3" s="0"/>
      <c r="I3" s="1" t="n">
        <f aca="false">ROUND(44 + (12.556 / 60), 4)</f>
        <v>44.2093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" hidden="false" customHeight="false" outlineLevel="0" collapsed="false">
      <c r="A4" s="1" t="n">
        <v>4</v>
      </c>
      <c r="B4" s="1" t="n">
        <v>4</v>
      </c>
      <c r="C4" s="7" t="n">
        <v>200</v>
      </c>
      <c r="D4" s="0"/>
      <c r="E4" s="1" t="s">
        <v>13</v>
      </c>
      <c r="F4" s="1" t="s">
        <v>14</v>
      </c>
      <c r="G4" s="1" t="s">
        <v>15</v>
      </c>
      <c r="H4" s="0"/>
      <c r="I4" s="1" t="n">
        <f aca="false">ROUND(86 + (36.976 / 60), 4)</f>
        <v>86.6163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95" hidden="false" customHeight="false" outlineLevel="0" collapsed="false">
      <c r="A6" s="1" t="n">
        <v>4</v>
      </c>
      <c r="B6" s="7" t="n">
        <v>4</v>
      </c>
      <c r="C6" s="1" t="n">
        <v>50</v>
      </c>
      <c r="D6" s="0"/>
      <c r="E6" s="0" t="s">
        <v>7</v>
      </c>
      <c r="F6" s="0" t="s">
        <v>8</v>
      </c>
      <c r="G6" s="0" t="s">
        <v>9</v>
      </c>
      <c r="H6" s="0"/>
      <c r="I6" s="1" t="n">
        <f aca="false">ROUND(22 + (49.908 / 60), 4)</f>
        <v>22.8318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5" hidden="false" customHeight="false" outlineLevel="0" collapsed="false">
      <c r="A7" s="1" t="n">
        <v>4</v>
      </c>
      <c r="B7" s="7" t="n">
        <v>8</v>
      </c>
      <c r="C7" s="1" t="n">
        <v>50</v>
      </c>
      <c r="D7" s="0"/>
      <c r="E7" s="1" t="s">
        <v>16</v>
      </c>
      <c r="F7" s="1" t="s">
        <v>17</v>
      </c>
      <c r="G7" s="1" t="s">
        <v>18</v>
      </c>
      <c r="H7" s="0"/>
      <c r="I7" s="1" t="n">
        <f aca="false">ROUND(23 + (53.264 / 60), 4)</f>
        <v>23.8877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5" hidden="false" customHeight="false" outlineLevel="0" collapsed="false">
      <c r="A8" s="1" t="n">
        <v>4</v>
      </c>
      <c r="B8" s="7" t="n">
        <v>16</v>
      </c>
      <c r="C8" s="1" t="n">
        <v>50</v>
      </c>
      <c r="D8" s="0"/>
      <c r="E8" s="1" t="s">
        <v>19</v>
      </c>
      <c r="F8" s="1" t="s">
        <v>20</v>
      </c>
      <c r="G8" s="1" t="s">
        <v>21</v>
      </c>
      <c r="H8" s="0"/>
      <c r="I8" s="1" t="n">
        <f aca="false">ROUND(25 + (12.68 / 60), 4)</f>
        <v>25.2113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95" hidden="false" customHeight="false" outlineLevel="0" collapsed="false">
      <c r="A10" s="7" t="n">
        <v>4</v>
      </c>
      <c r="B10" s="1" t="n">
        <v>4</v>
      </c>
      <c r="C10" s="1" t="n">
        <v>50</v>
      </c>
      <c r="D10" s="0"/>
      <c r="E10" s="0" t="s">
        <v>7</v>
      </c>
      <c r="F10" s="0" t="s">
        <v>8</v>
      </c>
      <c r="G10" s="0" t="s">
        <v>9</v>
      </c>
      <c r="H10" s="0"/>
      <c r="I10" s="1" t="n">
        <f aca="false">ROUND(22 + (49.908 / 60), 4)</f>
        <v>22.8318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5" hidden="false" customHeight="false" outlineLevel="0" collapsed="false">
      <c r="A11" s="7" t="n">
        <v>8</v>
      </c>
      <c r="B11" s="1" t="n">
        <v>4</v>
      </c>
      <c r="C11" s="1" t="n">
        <v>50</v>
      </c>
      <c r="D11" s="0"/>
      <c r="E11" s="1" t="s">
        <v>22</v>
      </c>
      <c r="F11" s="1" t="s">
        <v>23</v>
      </c>
      <c r="G11" s="1" t="s">
        <v>24</v>
      </c>
      <c r="H11" s="0"/>
      <c r="I11" s="1" t="n">
        <f aca="false">ROUND(24 + (18.416 / 60), 4)</f>
        <v>24.3069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5" hidden="false" customHeight="false" outlineLevel="0" collapsed="false">
      <c r="A12" s="7" t="n">
        <v>16</v>
      </c>
      <c r="B12" s="1" t="n">
        <v>4</v>
      </c>
      <c r="C12" s="1" t="n">
        <v>50</v>
      </c>
      <c r="D12" s="0"/>
      <c r="E12" s="1" t="s">
        <v>25</v>
      </c>
      <c r="F12" s="1" t="s">
        <v>26</v>
      </c>
      <c r="G12" s="1" t="s">
        <v>27</v>
      </c>
      <c r="H12" s="0"/>
      <c r="I12" s="1" t="n">
        <f aca="false">ROUND(25 + (41.112 / 60), 4)</f>
        <v>25.6852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6" customFormat="false" ht="12.8" hidden="false" customHeight="false" outlineLevel="0" collapsed="false">
      <c r="A16" s="0"/>
      <c r="B16" s="0"/>
      <c r="C16" s="0"/>
      <c r="D16" s="6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0"/>
      <c r="C17" s="0"/>
      <c r="D17" s="6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0"/>
      <c r="C18" s="0"/>
      <c r="D18" s="6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0"/>
      <c r="C19" s="0"/>
      <c r="D19" s="6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0"/>
      <c r="D20" s="6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6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0"/>
      <c r="C22" s="0"/>
      <c r="D22" s="6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0"/>
      <c r="C23" s="0"/>
      <c r="D23" s="6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0"/>
      <c r="C24" s="0"/>
      <c r="D24" s="6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0"/>
      <c r="C25" s="0"/>
      <c r="D25" s="6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0"/>
      <c r="C26" s="0"/>
      <c r="D26" s="6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6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0"/>
      <c r="C28" s="0"/>
      <c r="D28" s="6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E29" s="0"/>
      <c r="F29" s="0"/>
    </row>
    <row r="30" customFormat="false" ht="12.8" hidden="false" customHeight="false" outlineLevel="0" collapsed="false">
      <c r="A30" s="0"/>
      <c r="E30" s="0"/>
      <c r="F30" s="0"/>
    </row>
    <row r="31" customFormat="false" ht="12.8" hidden="false" customHeight="false" outlineLevel="0" collapsed="false">
      <c r="A31" s="0"/>
      <c r="E31" s="0"/>
      <c r="F31" s="0"/>
    </row>
    <row r="32" customFormat="false" ht="12.8" hidden="false" customHeight="false" outlineLevel="0" collapsed="false">
      <c r="A32" s="0"/>
      <c r="E32" s="0"/>
      <c r="F32" s="0"/>
    </row>
    <row r="33" customFormat="false" ht="24.5" hidden="false" customHeight="false" outlineLevel="0" collapsed="false">
      <c r="A33" s="3" t="s">
        <v>0</v>
      </c>
      <c r="E33" s="3" t="s">
        <v>28</v>
      </c>
      <c r="F33" s="0"/>
    </row>
    <row r="34" customFormat="false" ht="12.95" hidden="false" customHeight="false" outlineLevel="0" collapsed="false">
      <c r="A34" s="0" t="n">
        <v>2</v>
      </c>
      <c r="E34" s="1" t="n">
        <v>0.256</v>
      </c>
      <c r="F34" s="0"/>
    </row>
    <row r="35" customFormat="false" ht="12.95" hidden="false" customHeight="false" outlineLevel="0" collapsed="false">
      <c r="A35" s="1" t="n">
        <v>2</v>
      </c>
      <c r="E35" s="1" t="n">
        <v>0.224</v>
      </c>
      <c r="F35" s="1" t="n">
        <f aca="false">ROUND(AVERAGE(E34:E36), 4)</f>
        <v>0.24</v>
      </c>
    </row>
    <row r="36" customFormat="false" ht="12.95" hidden="false" customHeight="false" outlineLevel="0" collapsed="false">
      <c r="A36" s="1" t="n">
        <v>2</v>
      </c>
      <c r="E36" s="1" t="n">
        <v>0.24</v>
      </c>
      <c r="F36" s="0"/>
    </row>
    <row r="37" customFormat="false" ht="12.95" hidden="false" customHeight="false" outlineLevel="0" collapsed="false">
      <c r="A37" s="0" t="n">
        <v>4</v>
      </c>
      <c r="E37" s="1" t="n">
        <v>0.236</v>
      </c>
      <c r="F37" s="0"/>
    </row>
    <row r="38" customFormat="false" ht="12.95" hidden="false" customHeight="false" outlineLevel="0" collapsed="false">
      <c r="A38" s="1" t="n">
        <v>4</v>
      </c>
      <c r="E38" s="1" t="n">
        <v>0.248</v>
      </c>
      <c r="F38" s="1" t="n">
        <f aca="false">ROUND(AVERAGE(E37:E39), 4)</f>
        <v>0.2453</v>
      </c>
    </row>
    <row r="39" customFormat="false" ht="12.95" hidden="false" customHeight="false" outlineLevel="0" collapsed="false">
      <c r="A39" s="1" t="n">
        <v>4</v>
      </c>
      <c r="E39" s="1" t="n">
        <v>0.252</v>
      </c>
      <c r="F39" s="0"/>
    </row>
    <row r="40" customFormat="false" ht="12.95" hidden="false" customHeight="false" outlineLevel="0" collapsed="false">
      <c r="A40" s="1" t="n">
        <v>8</v>
      </c>
      <c r="E40" s="1" t="n">
        <v>0.216</v>
      </c>
      <c r="F40" s="0"/>
    </row>
    <row r="41" customFormat="false" ht="12.95" hidden="false" customHeight="false" outlineLevel="0" collapsed="false">
      <c r="A41" s="0" t="n">
        <v>8</v>
      </c>
      <c r="E41" s="1" t="n">
        <v>0.216</v>
      </c>
      <c r="F41" s="1" t="n">
        <f aca="false">ROUND(AVERAGE(E40:E42), 4)</f>
        <v>0.2213</v>
      </c>
    </row>
    <row r="42" customFormat="false" ht="12.95" hidden="false" customHeight="false" outlineLevel="0" collapsed="false">
      <c r="A42" s="1" t="n">
        <v>8</v>
      </c>
      <c r="E42" s="1" t="n">
        <v>0.232</v>
      </c>
      <c r="F42" s="0"/>
    </row>
    <row r="43" customFormat="false" ht="12.95" hidden="false" customHeight="false" outlineLevel="0" collapsed="false">
      <c r="A43" s="1" t="n">
        <v>16</v>
      </c>
      <c r="E43" s="1" t="n">
        <v>0.272</v>
      </c>
      <c r="F43" s="0"/>
    </row>
    <row r="44" customFormat="false" ht="12.95" hidden="false" customHeight="false" outlineLevel="0" collapsed="false">
      <c r="A44" s="1" t="n">
        <v>16</v>
      </c>
      <c r="E44" s="1" t="n">
        <v>0.22</v>
      </c>
      <c r="F44" s="1" t="n">
        <f aca="false">ROUND(AVERAGE(E43:E45), 4)</f>
        <v>0.252</v>
      </c>
    </row>
    <row r="45" customFormat="false" ht="12.95" hidden="false" customHeight="false" outlineLevel="0" collapsed="false">
      <c r="A45" s="1" t="n">
        <v>16</v>
      </c>
      <c r="E45" s="1" t="n">
        <v>0.264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8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60" zoomScaleNormal="160" zoomScalePageLayoutView="100" workbookViewId="0">
      <selection pane="topLeft" activeCell="AN18" activeCellId="0" sqref="AN18"/>
    </sheetView>
  </sheetViews>
  <sheetFormatPr defaultRowHeight="12.8"/>
  <cols>
    <col collapsed="false" hidden="false" max="1025" min="1" style="8" width="10.530612244898"/>
  </cols>
  <sheetData>
    <row r="1" customFormat="false" ht="12.95" hidden="false" customHeight="true" outlineLevel="0" collapsed="false">
      <c r="A1" s="3" t="s">
        <v>29</v>
      </c>
      <c r="B1" s="9" t="s">
        <v>30</v>
      </c>
      <c r="C1" s="9"/>
      <c r="D1" s="9"/>
      <c r="E1" s="9"/>
      <c r="F1" s="9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5" hidden="false" customHeight="false" outlineLevel="0" collapsed="false">
      <c r="A2" s="3" t="s">
        <v>31</v>
      </c>
      <c r="B2" s="3" t="s">
        <v>32</v>
      </c>
      <c r="C2" s="10"/>
      <c r="E2" s="3" t="s">
        <v>33</v>
      </c>
      <c r="F2" s="3" t="s">
        <v>34</v>
      </c>
    </row>
    <row r="3" customFormat="false" ht="12.95" hidden="false" customHeight="false" outlineLevel="0" collapsed="false">
      <c r="A3" s="8" t="n">
        <v>0.01</v>
      </c>
      <c r="B3" s="8" t="s">
        <v>35</v>
      </c>
      <c r="C3" s="0"/>
      <c r="D3" s="0"/>
      <c r="E3" s="8" t="n">
        <v>102.9187</v>
      </c>
      <c r="F3" s="8" t="n">
        <v>88.3363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23.55" hidden="false" customHeight="false" outlineLevel="0" collapsed="false">
      <c r="A5" s="11" t="s">
        <v>36</v>
      </c>
      <c r="B5" s="11"/>
      <c r="C5" s="11"/>
      <c r="D5" s="11"/>
      <c r="E5" s="11"/>
      <c r="F5" s="11"/>
    </row>
    <row r="6" customFormat="false" ht="24.5" hidden="false" customHeight="false" outlineLevel="0" collapsed="false">
      <c r="A6" s="3" t="s">
        <v>0</v>
      </c>
      <c r="B6" s="0"/>
      <c r="C6" s="0"/>
      <c r="D6" s="0"/>
      <c r="E6" s="3" t="s">
        <v>37</v>
      </c>
      <c r="F6" s="3" t="s">
        <v>38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95" hidden="false" customHeight="false" outlineLevel="0" collapsed="false">
      <c r="A7" s="8" t="n">
        <v>2</v>
      </c>
      <c r="B7" s="0"/>
      <c r="C7" s="0"/>
      <c r="D7" s="0"/>
      <c r="E7" s="8" t="n">
        <v>131.3735</v>
      </c>
      <c r="F7" s="8" t="n">
        <v>69.2031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95" hidden="false" customHeight="false" outlineLevel="0" collapsed="false">
      <c r="A8" s="8" t="n">
        <v>4</v>
      </c>
      <c r="B8" s="0"/>
      <c r="C8" s="0"/>
      <c r="D8" s="0"/>
      <c r="E8" s="8" t="n">
        <v>41.169</v>
      </c>
      <c r="F8" s="8" t="n">
        <v>220.8323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95" hidden="false" customHeight="false" outlineLevel="0" collapsed="false">
      <c r="A9" s="8" t="n">
        <v>8</v>
      </c>
      <c r="B9" s="0"/>
      <c r="C9" s="0"/>
      <c r="D9" s="0"/>
      <c r="E9" s="8" t="n">
        <v>11.6895</v>
      </c>
      <c r="F9" s="8" t="n">
        <v>777.744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95" hidden="false" customHeight="false" outlineLevel="0" collapsed="false">
      <c r="A10" s="8" t="n">
        <v>16</v>
      </c>
      <c r="B10" s="0"/>
      <c r="C10" s="0"/>
      <c r="D10" s="0"/>
      <c r="E10" s="8" t="n">
        <v>3.0294</v>
      </c>
      <c r="F10" s="8" t="n">
        <v>3001.1014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23.55" hidden="false" customHeight="false" outlineLevel="0" collapsed="false">
      <c r="A12" s="11" t="s">
        <v>39</v>
      </c>
      <c r="B12" s="11"/>
      <c r="C12" s="11"/>
      <c r="D12" s="11"/>
      <c r="E12" s="11"/>
      <c r="F12" s="11"/>
    </row>
    <row r="13" customFormat="false" ht="24.5" hidden="false" customHeight="false" outlineLevel="0" collapsed="false">
      <c r="A13" s="3" t="s">
        <v>0</v>
      </c>
      <c r="B13" s="3" t="s">
        <v>1</v>
      </c>
      <c r="C13" s="3" t="s">
        <v>2</v>
      </c>
      <c r="D13" s="0"/>
      <c r="E13" s="3" t="s">
        <v>37</v>
      </c>
      <c r="F13" s="3" t="s">
        <v>38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95" hidden="false" customHeight="false" outlineLevel="0" collapsed="false">
      <c r="A14" s="8" t="n">
        <v>4</v>
      </c>
      <c r="B14" s="8" t="n">
        <v>8</v>
      </c>
      <c r="C14" s="8" t="n">
        <v>100</v>
      </c>
      <c r="D14" s="0"/>
      <c r="E14" s="8" t="n">
        <v>70.2593</v>
      </c>
      <c r="F14" s="8" t="n">
        <v>129.3985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95" hidden="false" customHeight="false" outlineLevel="0" collapsed="false">
      <c r="A15" s="8" t="n">
        <v>4</v>
      </c>
      <c r="B15" s="8" t="n">
        <v>8</v>
      </c>
      <c r="C15" s="8" t="n">
        <v>200</v>
      </c>
      <c r="D15" s="0"/>
      <c r="E15" s="8" t="n">
        <v>70.4286</v>
      </c>
      <c r="F15" s="8" t="n">
        <v>129.0876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95" hidden="false" customHeight="false" outlineLevel="0" collapsed="false">
      <c r="A16" s="8" t="n">
        <v>4</v>
      </c>
      <c r="B16" s="8" t="n">
        <v>16</v>
      </c>
      <c r="C16" s="8" t="n">
        <v>100</v>
      </c>
      <c r="D16" s="0"/>
      <c r="E16" s="8" t="n">
        <v>132.2681</v>
      </c>
      <c r="F16" s="8" t="n">
        <v>68.7351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95" hidden="false" customHeight="false" outlineLevel="0" collapsed="false">
      <c r="A17" s="8" t="n">
        <v>4</v>
      </c>
      <c r="B17" s="8" t="n">
        <v>16</v>
      </c>
      <c r="C17" s="8" t="n">
        <v>200</v>
      </c>
      <c r="D17" s="0"/>
      <c r="E17" s="8" t="n">
        <v>132.6935</v>
      </c>
      <c r="F17" s="8" t="n">
        <v>68.5147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95" hidden="false" customHeight="false" outlineLevel="0" collapsed="false">
      <c r="A18" s="8" t="n">
        <v>8</v>
      </c>
      <c r="B18" s="8" t="n">
        <v>8</v>
      </c>
      <c r="C18" s="8" t="n">
        <v>100</v>
      </c>
      <c r="D18" s="0"/>
      <c r="E18" s="8" t="n">
        <v>70.3085</v>
      </c>
      <c r="F18" s="8" t="n">
        <v>129.308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95" hidden="false" customHeight="false" outlineLevel="0" collapsed="false">
      <c r="A19" s="8" t="n">
        <v>8</v>
      </c>
      <c r="B19" s="8" t="n">
        <v>8</v>
      </c>
      <c r="C19" s="8" t="n">
        <v>200</v>
      </c>
      <c r="D19" s="0"/>
      <c r="E19" s="8" t="n">
        <v>70.3793</v>
      </c>
      <c r="F19" s="8" t="n">
        <v>129.1779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95" hidden="false" customHeight="false" outlineLevel="0" collapsed="false">
      <c r="A20" s="8" t="n">
        <v>8</v>
      </c>
      <c r="B20" s="8" t="n">
        <v>16</v>
      </c>
      <c r="C20" s="8" t="n">
        <v>100</v>
      </c>
      <c r="D20" s="0"/>
      <c r="E20" s="8" t="n">
        <v>141.8635</v>
      </c>
      <c r="F20" s="8" t="n">
        <v>64.086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95" hidden="false" customHeight="false" outlineLevel="0" collapsed="false">
      <c r="A21" s="8" t="n">
        <v>8</v>
      </c>
      <c r="B21" s="8" t="n">
        <v>16</v>
      </c>
      <c r="C21" s="8" t="n">
        <v>200</v>
      </c>
      <c r="D21" s="0"/>
      <c r="E21" s="8" t="n">
        <v>142.4752</v>
      </c>
      <c r="F21" s="8" t="n">
        <v>63.8108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95" hidden="false" customHeight="false" outlineLevel="0" collapsed="false">
      <c r="A22" s="8" t="n">
        <v>16</v>
      </c>
      <c r="B22" s="8" t="n">
        <v>8</v>
      </c>
      <c r="C22" s="8" t="n">
        <v>100</v>
      </c>
      <c r="D22" s="0"/>
      <c r="E22" s="8" t="n">
        <v>67.766</v>
      </c>
      <c r="F22" s="8" t="n">
        <v>134.1595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95" hidden="false" customHeight="false" outlineLevel="0" collapsed="false">
      <c r="A23" s="8" t="n">
        <v>16</v>
      </c>
      <c r="B23" s="8" t="n">
        <v>8</v>
      </c>
      <c r="C23" s="8" t="n">
        <v>200</v>
      </c>
      <c r="D23" s="0"/>
      <c r="E23" s="8" t="n">
        <v>70.6774</v>
      </c>
      <c r="F23" s="8" t="n">
        <v>128.6332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95" hidden="false" customHeight="false" outlineLevel="0" collapsed="false">
      <c r="A24" s="8" t="n">
        <v>16</v>
      </c>
      <c r="B24" s="8" t="n">
        <v>16</v>
      </c>
      <c r="C24" s="8" t="n">
        <v>100</v>
      </c>
      <c r="D24" s="0"/>
      <c r="E24" s="8" t="n">
        <v>140.6415</v>
      </c>
      <c r="F24" s="8" t="n">
        <v>64.6428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95" hidden="false" customHeight="false" outlineLevel="0" collapsed="false">
      <c r="A25" s="8" t="n">
        <v>16</v>
      </c>
      <c r="B25" s="8" t="n">
        <v>16</v>
      </c>
      <c r="C25" s="8" t="n">
        <v>200</v>
      </c>
      <c r="D25" s="0"/>
      <c r="E25" s="8" t="n">
        <v>138.2007</v>
      </c>
      <c r="F25" s="8" t="n">
        <v>65.7845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2.8" hidden="false" customHeight="true" outlineLevel="0" collapsed="false">
      <c r="A29" s="3" t="s">
        <v>29</v>
      </c>
      <c r="B29" s="9" t="s">
        <v>40</v>
      </c>
      <c r="C29" s="9"/>
      <c r="D29" s="9"/>
      <c r="E29" s="9"/>
      <c r="F29" s="9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24.5" hidden="false" customHeight="false" outlineLevel="0" collapsed="false">
      <c r="A30" s="3" t="s">
        <v>31</v>
      </c>
      <c r="B30" s="3" t="s">
        <v>32</v>
      </c>
      <c r="C30" s="10"/>
      <c r="E30" s="3" t="s">
        <v>33</v>
      </c>
      <c r="F30" s="3" t="s">
        <v>34</v>
      </c>
    </row>
    <row r="31" customFormat="false" ht="12.8" hidden="false" customHeight="false" outlineLevel="0" collapsed="false">
      <c r="A31" s="8" t="n">
        <v>0.02</v>
      </c>
      <c r="B31" s="8" t="s">
        <v>35</v>
      </c>
      <c r="C31" s="0"/>
      <c r="D31" s="0"/>
      <c r="E31" s="8" t="n">
        <v>25.702</v>
      </c>
      <c r="F31" s="8" t="n">
        <v>353.7252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23.55" hidden="false" customHeight="false" outlineLevel="0" collapsed="false">
      <c r="A33" s="11" t="s">
        <v>36</v>
      </c>
      <c r="B33" s="11"/>
      <c r="C33" s="11"/>
      <c r="D33" s="11"/>
      <c r="E33" s="11"/>
      <c r="F33" s="11"/>
    </row>
    <row r="34" customFormat="false" ht="24.5" hidden="false" customHeight="false" outlineLevel="0" collapsed="false">
      <c r="A34" s="3" t="s">
        <v>0</v>
      </c>
      <c r="B34" s="0"/>
      <c r="C34" s="0"/>
      <c r="D34" s="0"/>
      <c r="E34" s="3" t="s">
        <v>37</v>
      </c>
      <c r="F34" s="3" t="s">
        <v>38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8" t="n">
        <v>2</v>
      </c>
      <c r="B35" s="0"/>
      <c r="C35" s="0"/>
      <c r="D35" s="0"/>
      <c r="E35" s="8" t="n">
        <v>57.7082</v>
      </c>
      <c r="F35" s="8" t="n">
        <v>157.542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8" t="n">
        <v>4</v>
      </c>
      <c r="B36" s="0"/>
      <c r="C36" s="0"/>
      <c r="D36" s="0"/>
      <c r="E36" s="8" t="n">
        <v>33.2135</v>
      </c>
      <c r="F36" s="8" t="n">
        <v>273.7274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8" t="n">
        <v>8</v>
      </c>
      <c r="B37" s="0"/>
      <c r="C37" s="0"/>
      <c r="D37" s="0"/>
      <c r="E37" s="8" t="n">
        <v>11.2614</v>
      </c>
      <c r="F37" s="8" t="n">
        <v>807.3139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8" t="n">
        <v>16</v>
      </c>
      <c r="B38" s="0"/>
      <c r="C38" s="0"/>
      <c r="D38" s="0"/>
      <c r="E38" s="8" t="n">
        <v>3.0135</v>
      </c>
      <c r="F38" s="8" t="n">
        <v>3016.8973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40" s="3" customFormat="true" ht="23.55" hidden="false" customHeight="false" outlineLevel="0" collapsed="false">
      <c r="A40" s="11" t="s">
        <v>39</v>
      </c>
      <c r="B40" s="11"/>
      <c r="C40" s="11"/>
      <c r="D40" s="11"/>
      <c r="E40" s="11"/>
      <c r="F40" s="11"/>
    </row>
    <row r="41" customFormat="false" ht="24.5" hidden="false" customHeight="false" outlineLevel="0" collapsed="false">
      <c r="A41" s="3" t="s">
        <v>0</v>
      </c>
      <c r="B41" s="3" t="s">
        <v>1</v>
      </c>
      <c r="C41" s="3" t="s">
        <v>2</v>
      </c>
      <c r="D41" s="0"/>
      <c r="E41" s="3" t="s">
        <v>37</v>
      </c>
      <c r="F41" s="3" t="s">
        <v>38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n">
        <v>4</v>
      </c>
      <c r="B42" s="8" t="n">
        <v>8</v>
      </c>
      <c r="C42" s="8" t="n">
        <v>100</v>
      </c>
      <c r="D42" s="0"/>
      <c r="E42" s="8" t="n">
        <v>35.3154</v>
      </c>
      <c r="F42" s="8" t="n">
        <v>257.4363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n">
        <v>4</v>
      </c>
      <c r="B43" s="8" t="n">
        <v>8</v>
      </c>
      <c r="C43" s="8" t="n">
        <v>200</v>
      </c>
      <c r="D43" s="0"/>
      <c r="E43" s="8" t="n">
        <v>35.3704</v>
      </c>
      <c r="F43" s="8" t="n">
        <v>257.0357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n">
        <v>4</v>
      </c>
      <c r="B44" s="8" t="n">
        <v>16</v>
      </c>
      <c r="C44" s="8" t="n">
        <v>100</v>
      </c>
      <c r="D44" s="0"/>
      <c r="E44" s="8" t="n">
        <v>51.0318</v>
      </c>
      <c r="F44" s="8" t="n">
        <v>178.1528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n">
        <v>4</v>
      </c>
      <c r="B45" s="8" t="n">
        <v>16</v>
      </c>
      <c r="C45" s="8" t="n">
        <v>200</v>
      </c>
      <c r="D45" s="0"/>
      <c r="E45" s="8" t="n">
        <v>51.2399</v>
      </c>
      <c r="F45" s="8" t="n">
        <v>177.4292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n">
        <v>8</v>
      </c>
      <c r="B46" s="8" t="n">
        <v>8</v>
      </c>
      <c r="C46" s="8" t="n">
        <v>100</v>
      </c>
      <c r="D46" s="0"/>
      <c r="E46" s="8" t="n">
        <v>35.4791</v>
      </c>
      <c r="F46" s="8" t="n">
        <v>256.2486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n">
        <v>8</v>
      </c>
      <c r="B47" s="8" t="n">
        <v>8</v>
      </c>
      <c r="C47" s="8" t="n">
        <v>200</v>
      </c>
      <c r="D47" s="0"/>
      <c r="E47" s="8" t="n">
        <v>35.4104</v>
      </c>
      <c r="F47" s="8" t="n">
        <v>256.7455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n">
        <v>8</v>
      </c>
      <c r="B48" s="8" t="n">
        <v>16</v>
      </c>
      <c r="C48" s="8" t="n">
        <v>100</v>
      </c>
      <c r="D48" s="0"/>
      <c r="E48" s="8" t="n">
        <v>56.2276</v>
      </c>
      <c r="F48" s="8" t="n">
        <v>161.6902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n">
        <v>8</v>
      </c>
      <c r="B49" s="8" t="n">
        <v>16</v>
      </c>
      <c r="C49" s="8" t="n">
        <v>200</v>
      </c>
      <c r="D49" s="0"/>
      <c r="E49" s="8" t="n">
        <v>56.5043</v>
      </c>
      <c r="F49" s="8" t="n">
        <v>160.8985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n">
        <v>16</v>
      </c>
      <c r="B50" s="8" t="n">
        <v>8</v>
      </c>
      <c r="C50" s="8" t="n">
        <v>100</v>
      </c>
      <c r="D50" s="0"/>
      <c r="E50" s="8" t="n">
        <v>34.4086</v>
      </c>
      <c r="F50" s="8" t="n">
        <v>257.5996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n">
        <v>16</v>
      </c>
      <c r="B51" s="8" t="n">
        <v>8</v>
      </c>
      <c r="C51" s="8" t="n">
        <v>200</v>
      </c>
      <c r="D51" s="0"/>
      <c r="E51" s="8" t="n">
        <v>35.293</v>
      </c>
      <c r="F51" s="8" t="n">
        <v>264.2202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n">
        <v>16</v>
      </c>
      <c r="B52" s="8" t="n">
        <v>16</v>
      </c>
      <c r="C52" s="8" t="n">
        <v>100</v>
      </c>
      <c r="D52" s="0"/>
      <c r="E52" s="8" t="n">
        <v>59.3254</v>
      </c>
      <c r="F52" s="8" t="n">
        <v>153.2473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8" t="n">
        <v>16</v>
      </c>
      <c r="B53" s="8" t="n">
        <v>16</v>
      </c>
      <c r="C53" s="8" t="n">
        <v>200</v>
      </c>
      <c r="D53" s="0"/>
      <c r="E53" s="8" t="n">
        <v>60.9677</v>
      </c>
      <c r="F53" s="8" t="n">
        <v>149.1191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7" customFormat="false" ht="12.8" hidden="false" customHeight="true" outlineLevel="0" collapsed="false">
      <c r="A57" s="3" t="s">
        <v>29</v>
      </c>
      <c r="B57" s="9" t="s">
        <v>41</v>
      </c>
      <c r="C57" s="9"/>
      <c r="D57" s="9"/>
      <c r="E57" s="9"/>
      <c r="F57" s="9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24.5" hidden="false" customHeight="false" outlineLevel="0" collapsed="false">
      <c r="A58" s="3" t="s">
        <v>31</v>
      </c>
      <c r="B58" s="3" t="s">
        <v>32</v>
      </c>
      <c r="C58" s="10"/>
      <c r="E58" s="3" t="s">
        <v>33</v>
      </c>
      <c r="F58" s="3" t="s">
        <v>34</v>
      </c>
    </row>
    <row r="59" customFormat="false" ht="12.8" hidden="false" customHeight="false" outlineLevel="0" collapsed="false">
      <c r="A59" s="8" t="n">
        <v>0.04</v>
      </c>
      <c r="B59" s="8" t="s">
        <v>35</v>
      </c>
      <c r="C59" s="0"/>
      <c r="D59" s="0"/>
      <c r="E59" s="8" t="n">
        <v>6.4539</v>
      </c>
      <c r="F59" s="8" t="n">
        <v>1408.6812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23.55" hidden="false" customHeight="false" outlineLevel="0" collapsed="false">
      <c r="A61" s="11" t="s">
        <v>36</v>
      </c>
      <c r="B61" s="11"/>
      <c r="C61" s="11"/>
      <c r="D61" s="11"/>
      <c r="E61" s="11"/>
      <c r="F61" s="11"/>
    </row>
    <row r="62" customFormat="false" ht="24.5" hidden="false" customHeight="false" outlineLevel="0" collapsed="false">
      <c r="A62" s="3" t="s">
        <v>0</v>
      </c>
      <c r="B62" s="0"/>
      <c r="C62" s="0"/>
      <c r="D62" s="0"/>
      <c r="E62" s="3" t="s">
        <v>37</v>
      </c>
      <c r="F62" s="3" t="s">
        <v>38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n">
        <v>2</v>
      </c>
      <c r="B63" s="0"/>
      <c r="C63" s="0"/>
      <c r="D63" s="0"/>
      <c r="E63" s="8" t="n">
        <v>17.8228</v>
      </c>
      <c r="F63" s="8" t="n">
        <v>510.104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n">
        <v>4</v>
      </c>
      <c r="B64" s="0"/>
      <c r="C64" s="0"/>
      <c r="D64" s="0"/>
      <c r="E64" s="8" t="n">
        <v>18.7276</v>
      </c>
      <c r="F64" s="8" t="n">
        <v>485.4586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n">
        <v>8</v>
      </c>
      <c r="B65" s="0"/>
      <c r="C65" s="0"/>
      <c r="D65" s="0"/>
      <c r="E65" s="8" t="n">
        <v>9.8383</v>
      </c>
      <c r="F65" s="8" t="n">
        <v>924.0835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n">
        <v>16</v>
      </c>
      <c r="B66" s="0"/>
      <c r="C66" s="0"/>
      <c r="D66" s="0"/>
      <c r="E66" s="8" t="n">
        <v>2.9527</v>
      </c>
      <c r="F66" s="8" t="n">
        <v>3079.0743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s="3" customFormat="true" ht="23.55" hidden="false" customHeight="false" outlineLevel="0" collapsed="false">
      <c r="A68" s="11" t="s">
        <v>39</v>
      </c>
      <c r="B68" s="11"/>
      <c r="C68" s="11"/>
      <c r="D68" s="11"/>
      <c r="E68" s="11"/>
      <c r="F68" s="11"/>
    </row>
    <row r="69" customFormat="false" ht="24.5" hidden="false" customHeight="false" outlineLevel="0" collapsed="false">
      <c r="A69" s="3" t="s">
        <v>0</v>
      </c>
      <c r="B69" s="3" t="s">
        <v>1</v>
      </c>
      <c r="C69" s="3" t="s">
        <v>2</v>
      </c>
      <c r="D69" s="0"/>
      <c r="E69" s="3" t="s">
        <v>37</v>
      </c>
      <c r="F69" s="3" t="s">
        <v>38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 t="n">
        <v>4</v>
      </c>
      <c r="B70" s="8" t="n">
        <v>8</v>
      </c>
      <c r="C70" s="8" t="n">
        <v>100</v>
      </c>
      <c r="D70" s="0"/>
      <c r="E70" s="8" t="n">
        <v>14.7478</v>
      </c>
      <c r="F70" s="8" t="n">
        <v>616.4612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8" t="n">
        <v>4</v>
      </c>
      <c r="B71" s="8" t="n">
        <v>8</v>
      </c>
      <c r="C71" s="8" t="n">
        <v>200</v>
      </c>
      <c r="D71" s="0"/>
      <c r="E71" s="8" t="n">
        <v>14.737</v>
      </c>
      <c r="F71" s="8" t="n">
        <v>616.9124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 t="n">
        <v>4</v>
      </c>
      <c r="B72" s="8" t="n">
        <v>16</v>
      </c>
      <c r="C72" s="8" t="n">
        <v>100</v>
      </c>
      <c r="D72" s="0"/>
      <c r="E72" s="8" t="n">
        <v>19.7326</v>
      </c>
      <c r="F72" s="8" t="n">
        <v>460.7326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8" t="n">
        <v>4</v>
      </c>
      <c r="B73" s="8" t="n">
        <v>16</v>
      </c>
      <c r="C73" s="8" t="n">
        <v>200</v>
      </c>
      <c r="D73" s="0"/>
      <c r="E73" s="8" t="n">
        <v>19.8297</v>
      </c>
      <c r="F73" s="8" t="n">
        <v>458.4778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8" t="n">
        <v>8</v>
      </c>
      <c r="B74" s="8" t="n">
        <v>8</v>
      </c>
      <c r="C74" s="8" t="n">
        <v>100</v>
      </c>
      <c r="D74" s="0"/>
      <c r="E74" s="8" t="n">
        <v>14.6819</v>
      </c>
      <c r="F74" s="8" t="n">
        <v>619.2302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8" t="n">
        <v>8</v>
      </c>
      <c r="B75" s="8" t="n">
        <v>8</v>
      </c>
      <c r="C75" s="8" t="n">
        <v>200</v>
      </c>
      <c r="D75" s="0"/>
      <c r="E75" s="8" t="n">
        <v>14.7913</v>
      </c>
      <c r="F75" s="8" t="n">
        <v>614.6508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n">
        <v>8</v>
      </c>
      <c r="B76" s="8" t="n">
        <v>16</v>
      </c>
      <c r="C76" s="8" t="n">
        <v>100</v>
      </c>
      <c r="D76" s="0"/>
      <c r="E76" s="8" t="n">
        <v>21.5168</v>
      </c>
      <c r="F76" s="8" t="n">
        <v>422.5275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n">
        <v>8</v>
      </c>
      <c r="B77" s="8" t="n">
        <v>16</v>
      </c>
      <c r="C77" s="8" t="n">
        <v>200</v>
      </c>
      <c r="D77" s="0"/>
      <c r="E77" s="8" t="n">
        <v>21.6758</v>
      </c>
      <c r="F77" s="8" t="n">
        <v>419.4296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n">
        <v>16</v>
      </c>
      <c r="B78" s="8" t="n">
        <v>8</v>
      </c>
      <c r="C78" s="8" t="n">
        <v>100</v>
      </c>
      <c r="D78" s="0"/>
      <c r="E78" s="8" t="n">
        <v>14.8558</v>
      </c>
      <c r="F78" s="8" t="n">
        <v>611.9819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n">
        <v>16</v>
      </c>
      <c r="B79" s="8" t="n">
        <v>8</v>
      </c>
      <c r="C79" s="8" t="n">
        <v>200</v>
      </c>
      <c r="D79" s="0"/>
      <c r="E79" s="8" t="n">
        <v>14.7649</v>
      </c>
      <c r="F79" s="8" t="n">
        <v>615.7467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n">
        <v>16</v>
      </c>
      <c r="B80" s="8" t="n">
        <v>16</v>
      </c>
      <c r="C80" s="8" t="n">
        <v>100</v>
      </c>
      <c r="D80" s="0"/>
      <c r="E80" s="8" t="n">
        <v>23.2141</v>
      </c>
      <c r="F80" s="8" t="n">
        <v>391.6354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8" t="n">
        <v>16</v>
      </c>
      <c r="B81" s="8" t="n">
        <v>16</v>
      </c>
      <c r="C81" s="8" t="n">
        <v>200</v>
      </c>
      <c r="D81" s="0"/>
      <c r="E81" s="8" t="n">
        <v>23.244</v>
      </c>
      <c r="F81" s="8" t="n">
        <v>391.1318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96" customFormat="false" ht="12.8" hidden="false" customHeight="true" outlineLevel="0" collapsed="false">
      <c r="A96" s="3" t="s">
        <v>29</v>
      </c>
      <c r="B96" s="9" t="s">
        <v>30</v>
      </c>
      <c r="C96" s="9"/>
      <c r="D96" s="9"/>
      <c r="E96" s="9"/>
      <c r="F96" s="9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" customFormat="true" ht="23.7" hidden="false" customHeight="false" outlineLevel="0" collapsed="false">
      <c r="A97" s="3" t="s">
        <v>31</v>
      </c>
      <c r="B97" s="3" t="s">
        <v>32</v>
      </c>
      <c r="C97" s="10"/>
      <c r="E97" s="3" t="s">
        <v>33</v>
      </c>
      <c r="F97" s="3" t="s">
        <v>34</v>
      </c>
    </row>
    <row r="98" customFormat="false" ht="12.8" hidden="false" customHeight="false" outlineLevel="0" collapsed="false">
      <c r="A98" s="8" t="n">
        <v>0.01</v>
      </c>
      <c r="B98" s="8" t="s">
        <v>35</v>
      </c>
      <c r="C98" s="0"/>
      <c r="D98" s="0"/>
      <c r="E98" s="8" t="n">
        <v>102.9187</v>
      </c>
      <c r="F98" s="8" t="n">
        <v>88.3363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3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" customFormat="true" ht="23.7" hidden="false" customHeight="false" outlineLevel="0" collapsed="false">
      <c r="A100" s="11" t="s">
        <v>36</v>
      </c>
      <c r="B100" s="11"/>
      <c r="C100" s="11"/>
      <c r="D100" s="11"/>
      <c r="E100" s="11"/>
      <c r="F100" s="11"/>
    </row>
    <row r="101" customFormat="false" ht="23.7" hidden="false" customHeight="false" outlineLevel="0" collapsed="false">
      <c r="A101" s="3" t="s">
        <v>0</v>
      </c>
      <c r="B101" s="0"/>
      <c r="C101" s="0"/>
      <c r="D101" s="0"/>
      <c r="E101" s="3" t="s">
        <v>37</v>
      </c>
      <c r="F101" s="3" t="s">
        <v>38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8" t="n">
        <v>2</v>
      </c>
      <c r="B102" s="0"/>
      <c r="C102" s="0"/>
      <c r="D102" s="0"/>
      <c r="E102" s="8" t="n">
        <v>131.3735</v>
      </c>
      <c r="F102" s="8" t="n">
        <v>69.2031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8" t="n">
        <v>4</v>
      </c>
      <c r="B103" s="0"/>
      <c r="C103" s="0"/>
      <c r="D103" s="0"/>
      <c r="E103" s="8" t="n">
        <v>41.169</v>
      </c>
      <c r="F103" s="8" t="n">
        <v>220.8323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8" t="n">
        <v>8</v>
      </c>
      <c r="B104" s="0"/>
      <c r="C104" s="0"/>
      <c r="D104" s="0"/>
      <c r="E104" s="8" t="n">
        <v>11.6895</v>
      </c>
      <c r="F104" s="8" t="n">
        <v>777.744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8" t="n">
        <v>16</v>
      </c>
      <c r="B105" s="0"/>
      <c r="C105" s="0"/>
      <c r="D105" s="0"/>
      <c r="E105" s="8" t="n">
        <v>3.0294</v>
      </c>
      <c r="F105" s="8" t="n">
        <v>3001.1014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7" s="3" customFormat="true" ht="23.7" hidden="false" customHeight="false" outlineLevel="0" collapsed="false">
      <c r="A107" s="11" t="s">
        <v>39</v>
      </c>
      <c r="B107" s="11"/>
      <c r="C107" s="11"/>
      <c r="D107" s="11"/>
      <c r="E107" s="11"/>
      <c r="F107" s="11"/>
    </row>
    <row r="108" customFormat="false" ht="23.7" hidden="false" customHeight="false" outlineLevel="0" collapsed="false">
      <c r="A108" s="3" t="s">
        <v>0</v>
      </c>
      <c r="B108" s="3" t="s">
        <v>1</v>
      </c>
      <c r="C108" s="3" t="s">
        <v>2</v>
      </c>
      <c r="D108" s="0"/>
      <c r="E108" s="3" t="s">
        <v>37</v>
      </c>
      <c r="F108" s="3" t="s">
        <v>38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8" t="n">
        <v>16</v>
      </c>
      <c r="B109" s="8" t="n">
        <v>16</v>
      </c>
      <c r="C109" s="0" t="n">
        <v>100</v>
      </c>
      <c r="D109" s="0"/>
      <c r="E109" s="8" t="n">
        <v>140.6415</v>
      </c>
      <c r="F109" s="8" t="n">
        <v>64.6428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n">
        <v>16</v>
      </c>
      <c r="B110" s="8" t="n">
        <v>16</v>
      </c>
      <c r="C110" s="0" t="n">
        <v>200</v>
      </c>
      <c r="D110" s="0"/>
      <c r="E110" s="8" t="n">
        <v>138.2007</v>
      </c>
      <c r="F110" s="8" t="n">
        <v>65.7845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n">
        <v>16</v>
      </c>
      <c r="B111" s="8" t="n">
        <v>16</v>
      </c>
      <c r="C111" s="0" t="n">
        <v>50</v>
      </c>
      <c r="D111" s="0"/>
      <c r="E111" s="8" t="n">
        <v>140.7982</v>
      </c>
      <c r="F111" s="8" t="n">
        <v>64.5708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8" t="n">
        <v>16</v>
      </c>
      <c r="B112" s="8" t="n">
        <v>16</v>
      </c>
      <c r="C112" s="0" t="n">
        <v>500</v>
      </c>
      <c r="D112" s="0"/>
      <c r="E112" s="8" t="n">
        <v>144.8878</v>
      </c>
      <c r="F112" s="8" t="n">
        <v>62.7483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n">
        <v>16</v>
      </c>
      <c r="B113" s="8" t="n">
        <v>32</v>
      </c>
      <c r="C113" s="0" t="n">
        <v>100</v>
      </c>
      <c r="D113" s="0"/>
      <c r="E113" s="8" t="n">
        <v>181.4797</v>
      </c>
      <c r="F113" s="8" t="n">
        <v>50.0963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8" t="n">
        <v>16</v>
      </c>
      <c r="B114" s="8" t="n">
        <v>32</v>
      </c>
      <c r="C114" s="0" t="n">
        <v>200</v>
      </c>
      <c r="D114" s="0"/>
      <c r="E114" s="8" t="n">
        <v>183.5541</v>
      </c>
      <c r="F114" s="8" t="n">
        <v>49.5301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8" t="n">
        <v>16</v>
      </c>
      <c r="B115" s="8" t="n">
        <v>32</v>
      </c>
      <c r="C115" s="0" t="n">
        <v>50</v>
      </c>
      <c r="D115" s="0"/>
      <c r="E115" s="8" t="n">
        <v>176.9561</v>
      </c>
      <c r="F115" s="8" t="n">
        <v>51.3769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8" t="n">
        <v>16</v>
      </c>
      <c r="B116" s="8" t="n">
        <v>4</v>
      </c>
      <c r="C116" s="0" t="n">
        <v>100</v>
      </c>
      <c r="D116" s="0"/>
      <c r="E116" s="8" t="n">
        <v>24.1511</v>
      </c>
      <c r="F116" s="8" t="n">
        <v>376.441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8" t="n">
        <v>16</v>
      </c>
      <c r="B117" s="8" t="n">
        <v>4</v>
      </c>
      <c r="C117" s="0" t="n">
        <v>200</v>
      </c>
      <c r="D117" s="0"/>
      <c r="E117" s="8" t="n">
        <v>23.5112</v>
      </c>
      <c r="F117" s="8" t="n">
        <v>386.6856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8" t="n">
        <v>16</v>
      </c>
      <c r="B118" s="8" t="n">
        <v>4</v>
      </c>
      <c r="C118" s="0" t="n">
        <v>50</v>
      </c>
      <c r="D118" s="0"/>
      <c r="E118" s="8" t="n">
        <v>23.712</v>
      </c>
      <c r="F118" s="8" t="n">
        <v>383.4114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8" t="n">
        <v>16</v>
      </c>
      <c r="B119" s="8" t="n">
        <v>4</v>
      </c>
      <c r="C119" s="0" t="n">
        <v>500</v>
      </c>
      <c r="D119" s="0"/>
      <c r="E119" s="8" t="n">
        <v>24.0553</v>
      </c>
      <c r="F119" s="8" t="n">
        <v>377.9394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8" t="n">
        <v>16</v>
      </c>
      <c r="B120" s="8" t="n">
        <v>8</v>
      </c>
      <c r="C120" s="0" t="n">
        <v>100</v>
      </c>
      <c r="D120" s="0"/>
      <c r="E120" s="8" t="n">
        <v>67.766</v>
      </c>
      <c r="F120" s="8" t="n">
        <v>134.1595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0" t="n">
        <v>16</v>
      </c>
      <c r="B121" s="0" t="n">
        <v>8</v>
      </c>
      <c r="C121" s="0" t="n">
        <v>200</v>
      </c>
      <c r="D121" s="0"/>
      <c r="E121" s="0" t="n">
        <v>70.6774</v>
      </c>
      <c r="F121" s="0" t="n">
        <v>128.6332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0" t="n">
        <v>16</v>
      </c>
      <c r="B122" s="0" t="n">
        <v>8</v>
      </c>
      <c r="C122" s="0" t="n">
        <v>50</v>
      </c>
      <c r="D122" s="0"/>
      <c r="E122" s="0" t="n">
        <v>70.593</v>
      </c>
      <c r="F122" s="0" t="n">
        <v>128.7869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0" t="n">
        <v>16</v>
      </c>
      <c r="B123" s="0" t="n">
        <v>8</v>
      </c>
      <c r="C123" s="0" t="n">
        <v>500</v>
      </c>
      <c r="D123" s="0"/>
      <c r="E123" s="0" t="n">
        <v>69.8661</v>
      </c>
      <c r="F123" s="0" t="n">
        <v>130.1268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8" t="n">
        <v>4</v>
      </c>
      <c r="B124" s="8" t="n">
        <v>16</v>
      </c>
      <c r="C124" s="0" t="n">
        <v>100</v>
      </c>
      <c r="D124" s="0"/>
      <c r="E124" s="8" t="n">
        <v>132.2681</v>
      </c>
      <c r="F124" s="8" t="n">
        <v>68.7351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8" t="n">
        <v>4</v>
      </c>
      <c r="B125" s="8" t="n">
        <v>16</v>
      </c>
      <c r="C125" s="0" t="n">
        <v>200</v>
      </c>
      <c r="D125" s="0"/>
      <c r="E125" s="8" t="n">
        <v>132.6935</v>
      </c>
      <c r="F125" s="8" t="n">
        <v>68.5147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0" t="n">
        <v>4</v>
      </c>
      <c r="B126" s="0" t="n">
        <v>16</v>
      </c>
      <c r="C126" s="0" t="n">
        <v>50</v>
      </c>
      <c r="D126" s="0"/>
      <c r="E126" s="0" t="n">
        <v>131.2781</v>
      </c>
      <c r="F126" s="0" t="n">
        <v>69.2534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0" t="n">
        <v>4</v>
      </c>
      <c r="B127" s="0" t="n">
        <v>16</v>
      </c>
      <c r="C127" s="0" t="n">
        <v>500</v>
      </c>
      <c r="D127" s="0"/>
      <c r="E127" s="0" t="n">
        <v>132.9292</v>
      </c>
      <c r="F127" s="0" t="n">
        <v>68.3932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0" t="n">
        <v>4</v>
      </c>
      <c r="B128" s="0" t="n">
        <v>32</v>
      </c>
      <c r="C128" s="0" t="n">
        <v>100</v>
      </c>
      <c r="D128" s="0"/>
      <c r="E128" s="0" t="n">
        <v>181.3099</v>
      </c>
      <c r="F128" s="0" t="n">
        <v>50.1432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0" t="n">
        <v>4</v>
      </c>
      <c r="B129" s="0" t="n">
        <v>32</v>
      </c>
      <c r="C129" s="0" t="n">
        <v>200</v>
      </c>
      <c r="D129" s="0"/>
      <c r="E129" s="0" t="n">
        <v>183.4575</v>
      </c>
      <c r="F129" s="0" t="n">
        <v>49.5562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0" t="n">
        <v>4</v>
      </c>
      <c r="B130" s="0" t="n">
        <v>32</v>
      </c>
      <c r="C130" s="0" t="n">
        <v>50</v>
      </c>
      <c r="D130" s="0"/>
      <c r="E130" s="0" t="n">
        <v>177.404</v>
      </c>
      <c r="F130" s="0" t="n">
        <v>51.2472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0" t="n">
        <v>4</v>
      </c>
      <c r="B131" s="0" t="n">
        <v>4</v>
      </c>
      <c r="C131" s="0" t="n">
        <v>100</v>
      </c>
      <c r="D131" s="0"/>
      <c r="E131" s="0" t="n">
        <v>23.3832</v>
      </c>
      <c r="F131" s="0" t="n">
        <v>388.8028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0" t="n">
        <v>4</v>
      </c>
      <c r="B132" s="0" t="n">
        <v>4</v>
      </c>
      <c r="C132" s="0" t="n">
        <v>200</v>
      </c>
      <c r="D132" s="0"/>
      <c r="E132" s="0" t="n">
        <v>23.8043</v>
      </c>
      <c r="F132" s="0" t="n">
        <v>381.9252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0" t="n">
        <v>4</v>
      </c>
      <c r="B133" s="0" t="n">
        <v>4</v>
      </c>
      <c r="C133" s="0" t="n">
        <v>50</v>
      </c>
      <c r="D133" s="0"/>
      <c r="E133" s="0" t="n">
        <v>23.6502</v>
      </c>
      <c r="F133" s="0" t="n">
        <v>384.414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0" t="n">
        <v>4</v>
      </c>
      <c r="B134" s="0" t="n">
        <v>4</v>
      </c>
      <c r="C134" s="0" t="n">
        <v>500</v>
      </c>
      <c r="D134" s="0"/>
      <c r="E134" s="0" t="n">
        <v>24.3619</v>
      </c>
      <c r="F134" s="0" t="n">
        <v>373.1841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0" t="n">
        <v>4</v>
      </c>
      <c r="B135" s="0" t="n">
        <v>8</v>
      </c>
      <c r="C135" s="0" t="n">
        <v>100</v>
      </c>
      <c r="D135" s="0"/>
      <c r="E135" s="0" t="n">
        <v>70.2593</v>
      </c>
      <c r="F135" s="0" t="n">
        <v>129.3985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0" t="n">
        <v>4</v>
      </c>
      <c r="B136" s="0" t="n">
        <v>8</v>
      </c>
      <c r="C136" s="0" t="n">
        <v>200</v>
      </c>
      <c r="D136" s="0"/>
      <c r="E136" s="0" t="n">
        <v>70.4286</v>
      </c>
      <c r="F136" s="0" t="n">
        <v>129.0876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0" t="n">
        <v>4</v>
      </c>
      <c r="B137" s="0" t="n">
        <v>8</v>
      </c>
      <c r="C137" s="0" t="n">
        <v>50</v>
      </c>
      <c r="D137" s="0"/>
      <c r="E137" s="0" t="n">
        <v>70.1485</v>
      </c>
      <c r="F137" s="0" t="n">
        <v>129.603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0" t="n">
        <v>4</v>
      </c>
      <c r="B138" s="0" t="n">
        <v>8</v>
      </c>
      <c r="C138" s="0" t="n">
        <v>500</v>
      </c>
      <c r="D138" s="0"/>
      <c r="E138" s="0" t="n">
        <v>70.5883</v>
      </c>
      <c r="F138" s="0" t="n">
        <v>128.7954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0" t="n">
        <v>8</v>
      </c>
      <c r="B139" s="0" t="n">
        <v>4</v>
      </c>
      <c r="C139" s="0" t="n">
        <v>100</v>
      </c>
      <c r="D139" s="0"/>
      <c r="E139" s="0" t="n">
        <v>23.6034</v>
      </c>
      <c r="F139" s="0" t="n">
        <v>385.1765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0" t="n">
        <v>8</v>
      </c>
      <c r="B140" s="0" t="n">
        <v>4</v>
      </c>
      <c r="C140" s="0" t="n">
        <v>200</v>
      </c>
      <c r="D140" s="0"/>
      <c r="E140" s="0" t="n">
        <v>23.7517</v>
      </c>
      <c r="F140" s="0" t="n">
        <v>382.771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0" t="n">
        <v>8</v>
      </c>
      <c r="B141" s="0" t="n">
        <v>4</v>
      </c>
      <c r="C141" s="0" t="n">
        <v>50</v>
      </c>
      <c r="D141" s="0"/>
      <c r="E141" s="0" t="n">
        <v>23.5799</v>
      </c>
      <c r="F141" s="0" t="n">
        <v>385.5597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0" t="n">
        <v>8</v>
      </c>
      <c r="B142" s="0" t="n">
        <v>4</v>
      </c>
      <c r="C142" s="0" t="n">
        <v>500</v>
      </c>
      <c r="D142" s="0"/>
      <c r="E142" s="0" t="n">
        <v>24.2323</v>
      </c>
      <c r="F142" s="0" t="n">
        <v>375.1787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8" t="n">
        <v>8</v>
      </c>
      <c r="B143" s="8" t="n">
        <v>8</v>
      </c>
      <c r="C143" s="0" t="n">
        <v>100</v>
      </c>
      <c r="D143" s="0"/>
      <c r="E143" s="8" t="n">
        <v>70.3085</v>
      </c>
      <c r="F143" s="8" t="n">
        <v>129.308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n">
        <v>8</v>
      </c>
      <c r="B144" s="8" t="n">
        <v>8</v>
      </c>
      <c r="C144" s="0" t="n">
        <v>200</v>
      </c>
      <c r="D144" s="0"/>
      <c r="E144" s="8" t="n">
        <v>70.3793</v>
      </c>
      <c r="F144" s="8" t="n">
        <v>129.1779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8" t="n">
        <v>8</v>
      </c>
      <c r="B145" s="8" t="n">
        <v>8</v>
      </c>
      <c r="C145" s="0" t="n">
        <v>50</v>
      </c>
      <c r="D145" s="0"/>
      <c r="E145" s="8" t="n">
        <v>69.1678</v>
      </c>
      <c r="F145" s="8" t="n">
        <v>131.4405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8" t="n">
        <v>8</v>
      </c>
      <c r="B146" s="8" t="n">
        <v>8</v>
      </c>
      <c r="C146" s="0" t="n">
        <v>500</v>
      </c>
      <c r="D146" s="0"/>
      <c r="E146" s="8" t="n">
        <v>70.5432</v>
      </c>
      <c r="F146" s="8" t="n">
        <v>128.8778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0" t="n">
        <v>8</v>
      </c>
      <c r="B147" s="0" t="n">
        <v>16</v>
      </c>
      <c r="C147" s="0" t="n">
        <v>100</v>
      </c>
      <c r="D147" s="0"/>
      <c r="E147" s="0" t="n">
        <v>141.8635</v>
      </c>
      <c r="F147" s="0" t="n">
        <v>64.086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0" t="n">
        <v>8</v>
      </c>
      <c r="B148" s="0" t="n">
        <v>16</v>
      </c>
      <c r="C148" s="0" t="n">
        <v>200</v>
      </c>
      <c r="D148" s="0"/>
      <c r="E148" s="0" t="n">
        <v>142.4752</v>
      </c>
      <c r="F148" s="0" t="n">
        <v>63.8108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0" t="n">
        <v>8</v>
      </c>
      <c r="B149" s="0" t="n">
        <v>16</v>
      </c>
      <c r="C149" s="0" t="n">
        <v>50</v>
      </c>
      <c r="D149" s="0"/>
      <c r="E149" s="0" t="n">
        <v>140.6953</v>
      </c>
      <c r="F149" s="0" t="n">
        <v>64.618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0" t="n">
        <v>8</v>
      </c>
      <c r="B150" s="0" t="n">
        <v>16</v>
      </c>
      <c r="C150" s="0" t="n">
        <v>500</v>
      </c>
      <c r="D150" s="0"/>
      <c r="E150" s="0" t="n">
        <v>142.8596</v>
      </c>
      <c r="F150" s="0" t="n">
        <v>63.6391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0" t="n">
        <v>8</v>
      </c>
      <c r="B151" s="0" t="n">
        <v>32</v>
      </c>
      <c r="C151" s="0" t="n">
        <v>100</v>
      </c>
      <c r="D151" s="0"/>
      <c r="E151" s="0" t="n">
        <v>185.5655</v>
      </c>
      <c r="F151" s="0" t="n">
        <v>48.9933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0" t="n">
        <v>8</v>
      </c>
      <c r="B152" s="0" t="n">
        <v>32</v>
      </c>
      <c r="C152" s="0" t="n">
        <v>200</v>
      </c>
      <c r="D152" s="0"/>
      <c r="E152" s="0" t="n">
        <v>187.8204</v>
      </c>
      <c r="F152" s="0" t="n">
        <v>48.4051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0" t="n">
        <v>8</v>
      </c>
      <c r="B153" s="0" t="n">
        <v>32</v>
      </c>
      <c r="C153" s="0" t="n">
        <v>50</v>
      </c>
      <c r="D153" s="0"/>
      <c r="E153" s="0" t="n">
        <v>171.7098</v>
      </c>
      <c r="F153" s="0" t="n">
        <v>52.9467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5" customFormat="false" ht="12.8" hidden="false" customHeight="false" outlineLevel="0" collapsed="false">
      <c r="A155" s="0" t="n">
        <v>8</v>
      </c>
      <c r="B155" s="0" t="n">
        <v>16</v>
      </c>
      <c r="C155" s="0" t="n">
        <v>50</v>
      </c>
      <c r="D155" s="0"/>
      <c r="E155" s="0" t="n">
        <v>140.6953</v>
      </c>
      <c r="F155" s="0" t="n">
        <v>64.618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0" t="n">
        <v>8</v>
      </c>
      <c r="B156" s="0" t="n">
        <v>16</v>
      </c>
      <c r="C156" s="0" t="n">
        <v>100</v>
      </c>
      <c r="D156" s="0"/>
      <c r="E156" s="0" t="n">
        <v>141.8635</v>
      </c>
      <c r="F156" s="0" t="n">
        <v>64.086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0" t="n">
        <v>8</v>
      </c>
      <c r="B157" s="0" t="n">
        <v>16</v>
      </c>
      <c r="C157" s="0" t="n">
        <v>200</v>
      </c>
      <c r="D157" s="0"/>
      <c r="E157" s="0" t="n">
        <v>142.4752</v>
      </c>
      <c r="F157" s="0" t="n">
        <v>63.8108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0" t="n">
        <v>8</v>
      </c>
      <c r="B158" s="0" t="n">
        <v>16</v>
      </c>
      <c r="C158" s="0" t="n">
        <v>500</v>
      </c>
      <c r="D158" s="0"/>
      <c r="E158" s="0" t="n">
        <v>142.8596</v>
      </c>
      <c r="F158" s="0" t="n">
        <v>63.6391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214" customFormat="false" ht="12.8" hidden="false" customHeight="true" outlineLevel="0" collapsed="false">
      <c r="A214" s="3" t="s">
        <v>29</v>
      </c>
      <c r="B214" s="9" t="s">
        <v>42</v>
      </c>
      <c r="C214" s="9"/>
      <c r="D214" s="9"/>
      <c r="E214" s="9"/>
      <c r="F214" s="9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3" customFormat="true" ht="23.7" hidden="false" customHeight="false" outlineLevel="0" collapsed="false">
      <c r="A215" s="3" t="s">
        <v>31</v>
      </c>
      <c r="B215" s="3" t="s">
        <v>32</v>
      </c>
      <c r="C215" s="10"/>
      <c r="E215" s="3" t="s">
        <v>33</v>
      </c>
      <c r="F215" s="3" t="s">
        <v>34</v>
      </c>
    </row>
    <row r="216" customFormat="false" ht="12.8" hidden="false" customHeight="false" outlineLevel="0" collapsed="false">
      <c r="A216" s="8" t="n">
        <v>0.02</v>
      </c>
      <c r="B216" s="8" t="n">
        <v>2000</v>
      </c>
      <c r="C216" s="0"/>
      <c r="D216" s="0"/>
      <c r="E216" s="8" t="n">
        <v>17.9525</v>
      </c>
      <c r="F216" s="8" t="n">
        <v>506.4167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3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" customFormat="true" ht="23.7" hidden="false" customHeight="false" outlineLevel="0" collapsed="false">
      <c r="A218" s="11" t="s">
        <v>36</v>
      </c>
      <c r="B218" s="11"/>
      <c r="C218" s="11"/>
      <c r="D218" s="11"/>
      <c r="E218" s="11"/>
      <c r="F218" s="11"/>
    </row>
    <row r="219" customFormat="false" ht="23.7" hidden="false" customHeight="false" outlineLevel="0" collapsed="false">
      <c r="A219" s="3" t="s">
        <v>0</v>
      </c>
      <c r="B219" s="0"/>
      <c r="C219" s="0"/>
      <c r="D219" s="0"/>
      <c r="E219" s="3" t="s">
        <v>37</v>
      </c>
      <c r="F219" s="3" t="s">
        <v>38</v>
      </c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8" t="n">
        <v>2</v>
      </c>
      <c r="B220" s="0"/>
      <c r="C220" s="0"/>
      <c r="D220" s="0"/>
      <c r="E220" s="8" t="n">
        <f aca="false">43.7798</f>
        <v>43.7798</v>
      </c>
      <c r="F220" s="8" t="n">
        <v>208.2071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8" t="n">
        <v>4</v>
      </c>
      <c r="B221" s="0"/>
      <c r="C221" s="0"/>
      <c r="D221" s="0"/>
      <c r="E221" s="8" t="n">
        <f aca="false">29.9051</f>
        <v>29.9051</v>
      </c>
      <c r="F221" s="8" t="n">
        <f aca="false">304.0106</f>
        <v>304.0106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8" t="n">
        <v>8</v>
      </c>
      <c r="B222" s="0"/>
      <c r="C222" s="0"/>
      <c r="D222" s="0"/>
      <c r="E222" s="8" t="n">
        <f aca="false">11.0304</f>
        <v>11.0304</v>
      </c>
      <c r="F222" s="8" t="n">
        <f aca="false">824.2148</f>
        <v>824.2148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8" t="n">
        <v>16</v>
      </c>
      <c r="B223" s="0"/>
      <c r="C223" s="0"/>
      <c r="D223" s="0"/>
      <c r="E223" s="8" t="n">
        <f aca="false">3.0041</f>
        <v>3.0041</v>
      </c>
      <c r="F223" s="8" t="n">
        <f aca="false">3026.3791</f>
        <v>3026.3791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5" s="3" customFormat="true" ht="23.7" hidden="false" customHeight="false" outlineLevel="0" collapsed="false">
      <c r="A225" s="11" t="s">
        <v>39</v>
      </c>
      <c r="B225" s="11"/>
      <c r="C225" s="11"/>
      <c r="D225" s="11"/>
      <c r="E225" s="11"/>
      <c r="F225" s="11"/>
    </row>
    <row r="226" customFormat="false" ht="23.7" hidden="false" customHeight="false" outlineLevel="0" collapsed="false">
      <c r="A226" s="3" t="s">
        <v>0</v>
      </c>
      <c r="B226" s="3" t="s">
        <v>1</v>
      </c>
      <c r="C226" s="3" t="s">
        <v>2</v>
      </c>
      <c r="E226" s="3" t="s">
        <v>37</v>
      </c>
      <c r="F226" s="3" t="s">
        <v>38</v>
      </c>
    </row>
    <row r="227" customFormat="false" ht="12.8" hidden="false" customHeight="false" outlineLevel="0" collapsed="false">
      <c r="A227" s="8" t="n">
        <v>4</v>
      </c>
      <c r="B227" s="8" t="n">
        <v>8</v>
      </c>
      <c r="C227" s="8" t="n">
        <v>100</v>
      </c>
      <c r="E227" s="8" t="n">
        <f aca="false">34.672</f>
        <v>34.672</v>
      </c>
      <c r="F227" s="8" t="n">
        <v>262.2135</v>
      </c>
    </row>
    <row r="228" customFormat="false" ht="12.8" hidden="false" customHeight="false" outlineLevel="0" collapsed="false">
      <c r="A228" s="8" t="n">
        <v>4</v>
      </c>
      <c r="B228" s="8" t="n">
        <v>8</v>
      </c>
      <c r="C228" s="8" t="n">
        <v>200</v>
      </c>
      <c r="E228" s="8" t="n">
        <v>34.6973</v>
      </c>
      <c r="F228" s="8" t="n">
        <v>262.0218</v>
      </c>
    </row>
    <row r="229" customFormat="false" ht="12.8" hidden="false" customHeight="false" outlineLevel="0" collapsed="false">
      <c r="A229" s="8" t="n">
        <v>4</v>
      </c>
      <c r="B229" s="8" t="n">
        <v>16</v>
      </c>
      <c r="C229" s="8" t="n">
        <v>100</v>
      </c>
      <c r="E229" s="8" t="n">
        <v>39.1713</v>
      </c>
      <c r="F229" s="8" t="n">
        <v>232.0946</v>
      </c>
    </row>
    <row r="230" customFormat="false" ht="12.8" hidden="false" customHeight="false" outlineLevel="0" collapsed="false">
      <c r="A230" s="8" t="n">
        <v>4</v>
      </c>
      <c r="B230" s="8" t="n">
        <v>16</v>
      </c>
      <c r="C230" s="8" t="n">
        <v>200</v>
      </c>
      <c r="E230" s="8" t="n">
        <v>39.4489</v>
      </c>
      <c r="F230" s="8" t="n">
        <v>230.4616</v>
      </c>
    </row>
    <row r="231" customFormat="false" ht="12.8" hidden="false" customHeight="false" outlineLevel="0" collapsed="false">
      <c r="A231" s="8" t="n">
        <v>8</v>
      </c>
      <c r="B231" s="8" t="n">
        <v>8</v>
      </c>
      <c r="C231" s="8" t="n">
        <v>100</v>
      </c>
      <c r="E231" s="8" t="n">
        <v>34.676</v>
      </c>
      <c r="F231" s="8" t="n">
        <v>262.1833</v>
      </c>
    </row>
    <row r="232" customFormat="false" ht="12.8" hidden="false" customHeight="false" outlineLevel="0" collapsed="false">
      <c r="A232" s="8" t="n">
        <v>8</v>
      </c>
      <c r="B232" s="8" t="n">
        <v>8</v>
      </c>
      <c r="C232" s="8" t="n">
        <v>200</v>
      </c>
      <c r="E232" s="8" t="n">
        <v>34.783</v>
      </c>
      <c r="F232" s="8" t="n">
        <v>261.3768</v>
      </c>
    </row>
    <row r="233" customFormat="false" ht="12.8" hidden="false" customHeight="false" outlineLevel="0" collapsed="false">
      <c r="A233" s="8" t="n">
        <v>8</v>
      </c>
      <c r="B233" s="8" t="n">
        <v>16</v>
      </c>
      <c r="C233" s="8" t="n">
        <v>100</v>
      </c>
      <c r="E233" s="8" t="n">
        <v>41.7953</v>
      </c>
      <c r="F233" s="8" t="n">
        <v>217.5232</v>
      </c>
    </row>
    <row r="234" customFormat="false" ht="12.8" hidden="false" customHeight="false" outlineLevel="0" collapsed="false">
      <c r="A234" s="8" t="n">
        <v>8</v>
      </c>
      <c r="B234" s="8" t="n">
        <v>16</v>
      </c>
      <c r="C234" s="8" t="n">
        <v>200</v>
      </c>
      <c r="E234" s="8" t="n">
        <v>42.2459</v>
      </c>
      <c r="F234" s="8" t="n">
        <v>215.2035</v>
      </c>
    </row>
    <row r="235" customFormat="false" ht="12.8" hidden="false" customHeight="false" outlineLevel="0" collapsed="false">
      <c r="A235" s="8" t="n">
        <v>16</v>
      </c>
      <c r="B235" s="8" t="n">
        <v>8</v>
      </c>
      <c r="C235" s="8" t="n">
        <v>100</v>
      </c>
      <c r="E235" s="8" t="n">
        <v>34.7447</v>
      </c>
      <c r="F235" s="8" t="n">
        <v>261.6642</v>
      </c>
    </row>
    <row r="236" customFormat="false" ht="12.8" hidden="false" customHeight="false" outlineLevel="0" collapsed="false">
      <c r="A236" s="8" t="n">
        <v>16</v>
      </c>
      <c r="B236" s="8" t="n">
        <v>8</v>
      </c>
      <c r="C236" s="8" t="n">
        <v>200</v>
      </c>
      <c r="E236" s="8" t="n">
        <v>34.7787</v>
      </c>
      <c r="F236" s="8" t="n">
        <v>261.409</v>
      </c>
    </row>
    <row r="237" customFormat="false" ht="12.8" hidden="false" customHeight="false" outlineLevel="0" collapsed="false">
      <c r="A237" s="8" t="n">
        <v>16</v>
      </c>
      <c r="B237" s="8" t="n">
        <v>16</v>
      </c>
      <c r="C237" s="8" t="n">
        <v>100</v>
      </c>
      <c r="E237" s="8" t="n">
        <v>44.1418</v>
      </c>
      <c r="F237" s="8" t="n">
        <v>205.9601</v>
      </c>
    </row>
    <row r="238" customFormat="false" ht="12.8" hidden="false" customHeight="false" outlineLevel="0" collapsed="false">
      <c r="A238" s="8" t="n">
        <v>16</v>
      </c>
      <c r="B238" s="8" t="n">
        <v>16</v>
      </c>
      <c r="C238" s="8" t="n">
        <v>200</v>
      </c>
      <c r="E238" s="8" t="n">
        <v>43.7798</v>
      </c>
      <c r="F238" s="8" t="n">
        <v>207.6634</v>
      </c>
    </row>
  </sheetData>
  <mergeCells count="5">
    <mergeCell ref="B1:F1"/>
    <mergeCell ref="B29:F29"/>
    <mergeCell ref="B57:F57"/>
    <mergeCell ref="B96:F96"/>
    <mergeCell ref="B214:F2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2018-12-05T07:57:18Z</dcterms:created>
  <dc:creator/>
  <dc:description/>
  <dc:language>en-US</dc:language>
  <cp:lastModifiedBy/>
  <dcterms:modified xsi:type="dcterms:W3CDTF">2018-12-10T12:59:26Z</dcterms:modified>
  <cp:revision>65</cp:revision>
  <dc:subject/>
  <dc:title/>
</cp:coreProperties>
</file>