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k02162\Documents\Impf_counter_v2\"/>
    </mc:Choice>
  </mc:AlternateContent>
  <xr:revisionPtr revIDLastSave="0" documentId="13_ncr:1_{BB072FBB-53D2-4616-87ED-FAD47D0B8A7D}" xr6:coauthVersionLast="45" xr6:coauthVersionMax="46" xr10:uidLastSave="{00000000-0000-0000-0000-000000000000}"/>
  <bookViews>
    <workbookView xWindow="14303" yWindow="-98" windowWidth="19394" windowHeight="10395" xr2:uid="{D0B827C4-5643-4607-815A-9D773D8E08C0}"/>
  </bookViews>
  <sheets>
    <sheet name="Prio-Gruppen laut BAG" sheetId="1" r:id="rId1"/>
    <sheet name="Gesamtzahl Bevölkerung Kanton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E2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AE5" i="1" l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F4" i="1"/>
  <c r="F2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C11" i="2"/>
  <c r="C12" i="2"/>
  <c r="C9" i="2"/>
  <c r="C5" i="2"/>
  <c r="C13" i="2"/>
  <c r="C16" i="2"/>
  <c r="C19" i="2"/>
  <c r="C23" i="2"/>
  <c r="C18" i="2"/>
  <c r="C14" i="2"/>
  <c r="C7" i="2"/>
  <c r="C4" i="2"/>
  <c r="C26" i="2"/>
  <c r="C22" i="2"/>
  <c r="C24" i="2"/>
  <c r="C29" i="2"/>
  <c r="C8" i="2"/>
  <c r="C17" i="2"/>
  <c r="C15" i="2"/>
  <c r="C10" i="2"/>
  <c r="C28" i="2"/>
  <c r="C20" i="2"/>
  <c r="C27" i="2"/>
  <c r="C25" i="2"/>
  <c r="C21" i="2"/>
  <c r="C6" i="2"/>
  <c r="D21" i="1"/>
  <c r="D6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tc={63FE4520-80E7-4A86-BE89-D0EB0191F775}</author>
  </authors>
  <commentList>
    <comment ref="D23" authorId="0" shapeId="0" xr:uid="{63FE4520-80E7-4A86-BE89-D0EB0191F77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https://www.bfs.admin.ch/bfs/de/home/statistiken/bevoelkerung/stand-entwicklung/bevoelkerung.assetdetail.13707291.html</t>
      </text>
    </comment>
  </commentList>
</comments>
</file>

<file path=xl/sharedStrings.xml><?xml version="1.0" encoding="utf-8"?>
<sst xmlns="http://schemas.openxmlformats.org/spreadsheetml/2006/main" count="121" uniqueCount="90">
  <si>
    <t>Quelle: PDF zur Covid-19 Impfstrategie des BAG, https://www.newsd.admin.ch/newsd/message/attachments/64533.pdf</t>
  </si>
  <si>
    <t>Heruntergerechnet auf den Kanton…</t>
  </si>
  <si>
    <t>Zielgruppe</t>
  </si>
  <si>
    <t>Priorität</t>
  </si>
  <si>
    <t>Beschreibung</t>
  </si>
  <si>
    <t>Grösse der Zielgruppe schweizweit laut BAG-Schätzung</t>
  </si>
  <si>
    <t>Anteil an Summe P1-P4</t>
  </si>
  <si>
    <t>Zürich</t>
  </si>
  <si>
    <t>Bern</t>
  </si>
  <si>
    <t>Waadt</t>
  </si>
  <si>
    <t>Aargau</t>
  </si>
  <si>
    <t>St. Gallen</t>
  </si>
  <si>
    <t>Genf</t>
  </si>
  <si>
    <t>Luzern</t>
  </si>
  <si>
    <t>Tessin</t>
  </si>
  <si>
    <t>Wallis</t>
  </si>
  <si>
    <t>Freiburg</t>
  </si>
  <si>
    <t>Basel-Landschaft</t>
  </si>
  <si>
    <t>Thurgau</t>
  </si>
  <si>
    <t>Solothurn</t>
  </si>
  <si>
    <t>Graubünden</t>
  </si>
  <si>
    <t>Basel-Stadt</t>
  </si>
  <si>
    <t>Neuenburg</t>
  </si>
  <si>
    <t>Schwyz</t>
  </si>
  <si>
    <t>Zug</t>
  </si>
  <si>
    <t>Schaffhausen</t>
  </si>
  <si>
    <t>Jura</t>
  </si>
  <si>
    <t>Appenzell A. Rh.</t>
  </si>
  <si>
    <t>Nidwalden</t>
  </si>
  <si>
    <t>Glarus</t>
  </si>
  <si>
    <t>Obwalden</t>
  </si>
  <si>
    <t>Uri</t>
  </si>
  <si>
    <t>Appenzell I. Rh.</t>
  </si>
  <si>
    <t>1a i</t>
  </si>
  <si>
    <t>P1</t>
  </si>
  <si>
    <t>Bewohner/innen von Alters- und Pflegeheimen, Alter ab 75 Jahre</t>
  </si>
  <si>
    <t>1a ii</t>
  </si>
  <si>
    <t>Bewohner/innen von Alters- und Pflegeheimen, Alter 65-74 Jahre</t>
  </si>
  <si>
    <t>1b i</t>
  </si>
  <si>
    <t>Im eigenen Haushalt lebend, Alter ab 75 Jahre</t>
  </si>
  <si>
    <t>1b ii</t>
  </si>
  <si>
    <t>Im eigenen Haushalt lebend, Alter 65-74 Jahre</t>
  </si>
  <si>
    <t>1c</t>
  </si>
  <si>
    <t>Personen bis 65 Jahre mit Vorerkrankungen</t>
  </si>
  <si>
    <t>2a</t>
  </si>
  <si>
    <t>Pflege- und Betreuungspersonal Alters- und Pflegeheime</t>
  </si>
  <si>
    <t>2b</t>
  </si>
  <si>
    <t>P2</t>
  </si>
  <si>
    <t>Pflege- und Betreuungspersonal Heime für Behinderte</t>
  </si>
  <si>
    <t>2c</t>
  </si>
  <si>
    <t>Personal Krankenhäuser und Spezialkliniken</t>
  </si>
  <si>
    <t>2d</t>
  </si>
  <si>
    <t>Pflegepersonal Spitex</t>
  </si>
  <si>
    <t>2e</t>
  </si>
  <si>
    <t>Personal Arztpraxen</t>
  </si>
  <si>
    <t>2f</t>
  </si>
  <si>
    <t>Personal Blaulichtorganisationen</t>
  </si>
  <si>
    <t>2g</t>
  </si>
  <si>
    <t>Physiotherapie</t>
  </si>
  <si>
    <t>2h</t>
  </si>
  <si>
    <t>Hebammen</t>
  </si>
  <si>
    <t>2i</t>
  </si>
  <si>
    <t>Ergotherapie/Logopädie</t>
  </si>
  <si>
    <t>2j</t>
  </si>
  <si>
    <t>Chiropraktoren/Chiropraktorinnen</t>
  </si>
  <si>
    <t>2k</t>
  </si>
  <si>
    <t>Personal Zahnarztpraxen</t>
  </si>
  <si>
    <t>2l</t>
  </si>
  <si>
    <t>Personal Apotheken</t>
  </si>
  <si>
    <t>P3</t>
  </si>
  <si>
    <t>Enge Kontakte von Personen aus Zielgruppe 1c (Annahme: 2 Kontakte je Person)</t>
  </si>
  <si>
    <t>4</t>
  </si>
  <si>
    <t>P4</t>
  </si>
  <si>
    <t>Bewohner/innen von Obdachlosen-, Asylheimen, JVAs, psych. Kliniken etc. bis 65 Jahre</t>
  </si>
  <si>
    <t>5</t>
  </si>
  <si>
    <t>Sonstige Personen ab 16 Jahre</t>
  </si>
  <si>
    <t>./.</t>
  </si>
  <si>
    <t>Quelle: https://www.bfs.admin.ch/bfs/de/home/statistiken/bevoelkerung.assetdetail.13707204.html</t>
  </si>
  <si>
    <t>Schweiz gesamt</t>
  </si>
  <si>
    <t>P5 - Other</t>
  </si>
  <si>
    <t>Vaud</t>
  </si>
  <si>
    <t>Sankt Gallen</t>
  </si>
  <si>
    <t>Genève</t>
  </si>
  <si>
    <t>Lucerne</t>
  </si>
  <si>
    <t>Ticino</t>
  </si>
  <si>
    <t>Valais</t>
  </si>
  <si>
    <t>Fribourg</t>
  </si>
  <si>
    <t>Appenzell Innerhoden</t>
  </si>
  <si>
    <t xml:space="preserve">Neuchâtel	</t>
  </si>
  <si>
    <t>Appenzell Ausserrhoden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</si>
</sst>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3" fontId="1" fillId="0" borderId="0" xfId="0" applyNumberFormat="1" applyFont="1"/>
    <xf numFmtId="10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9" fontId="0" fillId="0" borderId="0" xfId="0" applyNumberFormat="1"/>
    <xf numFmtId="49" fontId="0" fillId="3" borderId="0" xfId="0" quotePrefix="1" applyNumberFormat="1" applyFill="1"/>
    <xf numFmtId="49" fontId="0" fillId="3" borderId="0" xfId="0" applyNumberFormat="1" applyFill="1"/>
    <xf numFmtId="0" fontId="0" fillId="3" borderId="0" xfId="0" applyFill="1"/>
    <xf numFmtId="3" fontId="0" fillId="3" borderId="0" xfId="0" applyNumberFormat="1" applyFill="1"/>
    <xf numFmtId="3" fontId="0" fillId="3" borderId="0" xfId="0" applyNumberFormat="1" applyFill="1" applyAlignment="1">
      <alignment horizontal="right"/>
    </xf>
    <xf numFmtId="0" fontId="0" fillId="2" borderId="0" xfId="0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uler, Timm" id="{8FA42154-D900-4AF7-ACBE-D1C2656202C1}" userId="S::awk02151@awk.ch::1846cff7-b112-4a1f-9594-615c156acac8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3" dT="2021-01-04T16:00:42.26" personId="{8FA42154-D900-4AF7-ACBE-D1C2656202C1}" id="{63FE4520-80E7-4A86-BE89-D0EB0191F775}">
    <text>Quelle: https://www.bfs.admin.ch/bfs/de/home/statistiken/bevoelkerung/stand-entwicklung/bevoelkerung.assetdetail.13707291.html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51CC-7DEC-4897-8595-1AA3C9064CA1}">
  <dimension ref="A1:AE34"/>
  <sheetViews>
    <sheetView tabSelected="1" topLeftCell="P1" workbookViewId="0">
      <selection activeCell="Z3" sqref="Z3"/>
    </sheetView>
  </sheetViews>
  <sheetFormatPr baseColWidth="10" defaultColWidth="11.453125" defaultRowHeight="12.5" x14ac:dyDescent="0.25"/>
  <cols>
    <col min="3" max="3" width="72.81640625" customWidth="1"/>
    <col min="4" max="4" width="17.1796875" customWidth="1"/>
    <col min="5" max="5" width="9.26953125" customWidth="1"/>
  </cols>
  <sheetData>
    <row r="1" spans="1:31" x14ac:dyDescent="0.25">
      <c r="A1" t="s">
        <v>0</v>
      </c>
    </row>
    <row r="2" spans="1:31" x14ac:dyDescent="0.25">
      <c r="F2" s="15" t="s">
        <v>1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2" x14ac:dyDescent="0.3">
      <c r="A3" s="4" t="s">
        <v>2</v>
      </c>
      <c r="B3" s="4" t="s">
        <v>3</v>
      </c>
      <c r="C3" s="4" t="s">
        <v>4</v>
      </c>
      <c r="D3" s="7" t="s">
        <v>5</v>
      </c>
      <c r="E3" s="7" t="s">
        <v>6</v>
      </c>
      <c r="F3" s="8" t="s">
        <v>7</v>
      </c>
      <c r="G3" s="8" t="s">
        <v>8</v>
      </c>
      <c r="H3" s="8" t="s">
        <v>80</v>
      </c>
      <c r="I3" s="8" t="s">
        <v>10</v>
      </c>
      <c r="J3" s="8" t="s">
        <v>81</v>
      </c>
      <c r="K3" s="8" t="s">
        <v>82</v>
      </c>
      <c r="L3" s="8" t="s">
        <v>83</v>
      </c>
      <c r="M3" s="8" t="s">
        <v>84</v>
      </c>
      <c r="N3" s="8" t="s">
        <v>85</v>
      </c>
      <c r="O3" s="8" t="s">
        <v>86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88</v>
      </c>
      <c r="V3" s="8" t="s">
        <v>23</v>
      </c>
      <c r="W3" s="8" t="s">
        <v>24</v>
      </c>
      <c r="X3" s="8" t="s">
        <v>25</v>
      </c>
      <c r="Y3" s="8" t="s">
        <v>26</v>
      </c>
      <c r="Z3" s="8" t="s">
        <v>89</v>
      </c>
      <c r="AA3" s="8" t="s">
        <v>28</v>
      </c>
      <c r="AB3" s="8" t="s">
        <v>29</v>
      </c>
      <c r="AC3" s="8" t="s">
        <v>30</v>
      </c>
      <c r="AD3" s="8" t="s">
        <v>31</v>
      </c>
      <c r="AE3" s="8" t="s">
        <v>87</v>
      </c>
    </row>
    <row r="4" spans="1:31" x14ac:dyDescent="0.25">
      <c r="A4" s="2" t="s">
        <v>33</v>
      </c>
      <c r="B4" s="2" t="s">
        <v>34</v>
      </c>
      <c r="C4" t="s">
        <v>35</v>
      </c>
      <c r="D4" s="1">
        <f>46530+78410+16310</f>
        <v>141250</v>
      </c>
      <c r="E4" s="9">
        <f>D4/SUM($D$4:$D$22)</f>
        <v>3.4219113767348791E-2</v>
      </c>
      <c r="F4" s="1">
        <f>$D$4*'Gesamtzahl Bevölkerung Kantone'!$C$4</f>
        <v>25263.973976163001</v>
      </c>
      <c r="G4" s="1">
        <f>$D4*'Gesamtzahl Bevölkerung Kantone'!$C$5</f>
        <v>17060.787763653705</v>
      </c>
      <c r="H4" s="1">
        <f>$D4*'Gesamtzahl Bevölkerung Kantone'!$C$6</f>
        <v>13213.996797362965</v>
      </c>
      <c r="I4" s="1">
        <f>$D4*'Gesamtzahl Bevölkerung Kantone'!$C$7</f>
        <v>11256.708665885895</v>
      </c>
      <c r="J4" s="1">
        <f>$D4*'Gesamtzahl Bevölkerung Kantone'!$C$8</f>
        <v>8382.6285002625482</v>
      </c>
      <c r="K4" s="1">
        <f>$D4*'Gesamtzahl Bevölkerung Kantone'!$C$9</f>
        <v>8274.2048514106336</v>
      </c>
      <c r="L4" s="1">
        <f>$D4*'Gesamtzahl Bevölkerung Kantone'!$C$10</f>
        <v>6780.499214911214</v>
      </c>
      <c r="M4" s="1">
        <f>$D4*'Gesamtzahl Bevölkerung Kantone'!$C$11</f>
        <v>5768.9883073885494</v>
      </c>
      <c r="N4" s="1">
        <f>$D4*'Gesamtzahl Bevölkerung Kantone'!$C$12</f>
        <v>5671.068917583746</v>
      </c>
      <c r="O4" s="1">
        <f>$D4*'Gesamtzahl Bevölkerung Kantone'!$C$13</f>
        <v>5281.3937327453896</v>
      </c>
      <c r="P4" s="1">
        <f>$D4*'Gesamtzahl Bevölkerung Kantone'!$C$14</f>
        <v>4751.0107153900062</v>
      </c>
      <c r="Q4" s="1">
        <f>$D4*'Gesamtzahl Bevölkerung Kantone'!$C$15</f>
        <v>4588.1782872549984</v>
      </c>
      <c r="R4" s="1">
        <f>$D4*'Gesamtzahl Bevölkerung Kantone'!$C$16</f>
        <v>4517.602796782211</v>
      </c>
      <c r="S4" s="1">
        <f>$D4*'Gesamtzahl Bevölkerung Kantone'!$C$17</f>
        <v>3266.5127184615721</v>
      </c>
      <c r="T4" s="1">
        <f>$D4*'Gesamtzahl Bevölkerung Kantone'!$C$18</f>
        <v>3214.3689200355147</v>
      </c>
      <c r="U4" s="1">
        <f>$D4*'Gesamtzahl Bevölkerung Kantone'!$C$19</f>
        <v>2896.8120387174899</v>
      </c>
      <c r="V4" s="1">
        <f>$D4*'Gesamtzahl Bevölkerung Kantone'!$C$20</f>
        <v>2633.9429560634967</v>
      </c>
      <c r="W4" s="1">
        <f>$D4*'Gesamtzahl Bevölkerung Kantone'!$C$21</f>
        <v>2094.9759895180509</v>
      </c>
      <c r="X4" s="1">
        <f>$D4*'Gesamtzahl Bevölkerung Kantone'!$C$22</f>
        <v>1351.5698812681753</v>
      </c>
      <c r="Y4" s="1">
        <f>$D4*'Gesamtzahl Bevölkerung Kantone'!$C$23</f>
        <v>1207.7271839417767</v>
      </c>
      <c r="Z4" s="1">
        <f>$D4*'Gesamtzahl Bevölkerung Kantone'!$C$24</f>
        <v>910.01350447993866</v>
      </c>
      <c r="AA4" s="1">
        <f>$D4*'Gesamtzahl Bevölkerung Kantone'!$C$25</f>
        <v>707.18282744209785</v>
      </c>
      <c r="AB4" s="1">
        <f>$D4*'Gesamtzahl Bevölkerung Kantone'!$C$26</f>
        <v>666.19980425359745</v>
      </c>
      <c r="AC4" s="1">
        <f>$D4*'Gesamtzahl Bevölkerung Kantone'!$C$27</f>
        <v>622.54147758903548</v>
      </c>
      <c r="AD4" s="1">
        <f>$D4*'Gesamtzahl Bevölkerung Kantone'!$C$28</f>
        <v>602.40284344714928</v>
      </c>
      <c r="AE4" s="1">
        <f>$D4*'Gesamtzahl Bevölkerung Kantone'!$C$29</f>
        <v>264.70732798723873</v>
      </c>
    </row>
    <row r="5" spans="1:31" x14ac:dyDescent="0.25">
      <c r="A5" s="2" t="s">
        <v>36</v>
      </c>
      <c r="B5" s="2" t="s">
        <v>34</v>
      </c>
      <c r="C5" t="s">
        <v>37</v>
      </c>
      <c r="D5" s="1">
        <v>15610</v>
      </c>
      <c r="E5" s="9">
        <f t="shared" ref="E5:E22" si="0">D5/SUM($D$4:$D$22)</f>
        <v>3.7816663073155015E-3</v>
      </c>
      <c r="F5" s="1">
        <f>D5*'Gesamtzahl Bevölkerung Kantone'!$C$4</f>
        <v>2792.004486852421</v>
      </c>
      <c r="G5" s="1">
        <f>$D5*'Gesamtzahl Bevölkerung Kantone'!$C$5</f>
        <v>1885.4435185177654</v>
      </c>
      <c r="H5" s="1">
        <f>$D5*'Gesamtzahl Bevölkerung Kantone'!$C$6</f>
        <v>1460.3220531457407</v>
      </c>
      <c r="I5" s="1">
        <f>$D5*'Gesamtzahl Bevölkerung Kantone'!$C$7</f>
        <v>1244.0157329166643</v>
      </c>
      <c r="J5" s="1">
        <f>$D5*'Gesamtzahl Bevölkerung Kantone'!$C$8</f>
        <v>926.39172310866115</v>
      </c>
      <c r="K5" s="1">
        <f>$D5*'Gesamtzahl Bevölkerung Kantone'!$C$9</f>
        <v>914.40947065854857</v>
      </c>
      <c r="L5" s="1">
        <f>$D5*'Gesamtzahl Bevölkerung Kantone'!$C$10</f>
        <v>749.33516987443568</v>
      </c>
      <c r="M5" s="1">
        <f>$D5*'Gesamtzahl Bevölkerung Kantone'!$C$11</f>
        <v>637.54978745724077</v>
      </c>
      <c r="N5" s="1">
        <f>$D5*'Gesamtzahl Bevölkerung Kantone'!$C$12</f>
        <v>626.72839506890102</v>
      </c>
      <c r="O5" s="1">
        <f>$D5*'Gesamtzahl Bevölkerung Kantone'!$C$13</f>
        <v>583.66411446481789</v>
      </c>
      <c r="P5" s="1">
        <f>$D5*'Gesamtzahl Bevölkerung Kantone'!$C$14</f>
        <v>525.04975056451678</v>
      </c>
      <c r="Q5" s="1">
        <f>$D5*'Gesamtzahl Bevölkerung Kantone'!$C$15</f>
        <v>507.05460576318956</v>
      </c>
      <c r="R5" s="1">
        <f>$D5*'Gesamtzahl Bevölkerung Kantone'!$C$16</f>
        <v>499.25507722315263</v>
      </c>
      <c r="S5" s="1">
        <f>$D5*'Gesamtzahl Bevölkerung Kantone'!$C$17</f>
        <v>360.9930161783019</v>
      </c>
      <c r="T5" s="1">
        <f>$D5*'Gesamtzahl Bevölkerung Kantone'!$C$18</f>
        <v>355.23043427790714</v>
      </c>
      <c r="U5" s="1">
        <f>$D5*'Gesamtzahl Bevölkerung Kantone'!$C$19</f>
        <v>320.13618353543376</v>
      </c>
      <c r="V5" s="1">
        <f>$D5*'Gesamtzahl Bevölkerung Kantone'!$C$20</f>
        <v>291.0856604895659</v>
      </c>
      <c r="W5" s="1">
        <f>$D5*'Gesamtzahl Bevölkerung Kantone'!$C$21</f>
        <v>231.52265625753469</v>
      </c>
      <c r="X5" s="1">
        <f>$D5*'Gesamtzahl Bevölkerung Kantone'!$C$22</f>
        <v>149.36641307324757</v>
      </c>
      <c r="Y5" s="1">
        <f>$D5*'Gesamtzahl Bevölkerung Kantone'!$C$23</f>
        <v>133.46988560234433</v>
      </c>
      <c r="Z5" s="1">
        <f>$D5*'Gesamtzahl Bevölkerung Kantone'!$C$24</f>
        <v>100.56857207031392</v>
      </c>
      <c r="AA5" s="1">
        <f>$D5*'Gesamtzahl Bevölkerung Kantone'!$C$25</f>
        <v>78.153089815016969</v>
      </c>
      <c r="AB5" s="1">
        <f>$D5*'Gesamtzahl Bevölkerung Kantone'!$C$26</f>
        <v>73.623921730255972</v>
      </c>
      <c r="AC5" s="1">
        <f>$D5*'Gesamtzahl Bevölkerung Kantone'!$C$27</f>
        <v>68.799097098512163</v>
      </c>
      <c r="AD5" s="1">
        <f>$D5*'Gesamtzahl Bevölkerung Kantone'!$C$28</f>
        <v>66.573510698831853</v>
      </c>
      <c r="AE5" s="1">
        <f>$D5*'Gesamtzahl Bevölkerung Kantone'!$C$29</f>
        <v>29.253673556678205</v>
      </c>
    </row>
    <row r="6" spans="1:31" x14ac:dyDescent="0.25">
      <c r="A6" s="2" t="s">
        <v>38</v>
      </c>
      <c r="B6" s="2" t="s">
        <v>34</v>
      </c>
      <c r="C6" t="s">
        <v>39</v>
      </c>
      <c r="D6" s="1">
        <f>499420+132750+1680</f>
        <v>633850</v>
      </c>
      <c r="E6" s="9">
        <f t="shared" si="0"/>
        <v>0.15355600185086038</v>
      </c>
      <c r="F6" s="1">
        <f>D6*'Gesamtzahl Bevölkerung Kantone'!$C$4</f>
        <v>113370.40640559942</v>
      </c>
      <c r="G6" s="1">
        <f>$D6*'Gesamtzahl Bevölkerung Kantone'!$C$5</f>
        <v>76559.152736225849</v>
      </c>
      <c r="H6" s="1">
        <f>$D6*'Gesamtzahl Bevölkerung Kantone'!$C$6</f>
        <v>59296.93359298064</v>
      </c>
      <c r="I6" s="1">
        <f>$D6*'Gesamtzahl Bevölkerung Kantone'!$C$7</f>
        <v>50513.733011481592</v>
      </c>
      <c r="J6" s="1">
        <f>$D6*'Gesamtzahl Bevölkerung Kantone'!$C$8</f>
        <v>37616.489025779942</v>
      </c>
      <c r="K6" s="1">
        <f>$D6*'Gesamtzahl Bevölkerung Kantone'!$C$9</f>
        <v>37129.945097816846</v>
      </c>
      <c r="L6" s="1">
        <f>$D6*'Gesamtzahl Bevölkerung Kantone'!$C$10</f>
        <v>30427.04019378034</v>
      </c>
      <c r="M6" s="1">
        <f>$D6*'Gesamtzahl Bevölkerung Kantone'!$C$11</f>
        <v>25887.952131952083</v>
      </c>
      <c r="N6" s="1">
        <f>$D6*'Gesamtzahl Bevölkerung Kantone'!$C$12</f>
        <v>25448.545369277574</v>
      </c>
      <c r="O6" s="1">
        <f>$D6*'Gesamtzahl Bevölkerung Kantone'!$C$13</f>
        <v>23699.903840712672</v>
      </c>
      <c r="P6" s="1">
        <f>$D6*'Gesamtzahl Bevölkerung Kantone'!$C$14</f>
        <v>21319.845252743049</v>
      </c>
      <c r="Q6" s="1">
        <f>$D6*'Gesamtzahl Bevölkerung Kantone'!$C$15</f>
        <v>20589.145538949244</v>
      </c>
      <c r="R6" s="1">
        <f>$D6*'Gesamtzahl Bevölkerung Kantone'!$C$16</f>
        <v>20272.442709666579</v>
      </c>
      <c r="S6" s="1">
        <f>$D6*'Gesamtzahl Bevölkerung Kantone'!$C$17</f>
        <v>14658.259020154816</v>
      </c>
      <c r="T6" s="1">
        <f>$D6*'Gesamtzahl Bevölkerung Kantone'!$C$18</f>
        <v>14424.267185589459</v>
      </c>
      <c r="U6" s="1">
        <f>$D6*'Gesamtzahl Bevölkerung Kantone'!$C$19</f>
        <v>12999.251757458982</v>
      </c>
      <c r="V6" s="1">
        <f>$D6*'Gesamtzahl Bevölkerung Kantone'!$C$20</f>
        <v>11819.644196112193</v>
      </c>
      <c r="W6" s="1">
        <f>$D6*'Gesamtzahl Bevölkerung Kantone'!$C$21</f>
        <v>9401.065705883304</v>
      </c>
      <c r="X6" s="1">
        <f>$D6*'Gesamtzahl Bevölkerung Kantone'!$C$22</f>
        <v>6065.080136225366</v>
      </c>
      <c r="Y6" s="1">
        <f>$D6*'Gesamtzahl Bevölkerung Kantone'!$C$23</f>
        <v>5419.5955790548333</v>
      </c>
      <c r="Z6" s="1">
        <f>$D6*'Gesamtzahl Bevölkerung Kantone'!$C$24</f>
        <v>4083.6252022273211</v>
      </c>
      <c r="AA6" s="1">
        <f>$D6*'Gesamtzahl Bevölkerung Kantone'!$C$25</f>
        <v>3173.4360012330885</v>
      </c>
      <c r="AB6" s="1">
        <f>$D6*'Gesamtzahl Bevölkerung Kantone'!$C$26</f>
        <v>2989.5274047868511</v>
      </c>
      <c r="AC6" s="1">
        <f>$D6*'Gesamtzahl Bevölkerung Kantone'!$C$27</f>
        <v>2793.613561556178</v>
      </c>
      <c r="AD6" s="1">
        <f>$D6*'Gesamtzahl Bevölkerung Kantone'!$C$28</f>
        <v>2703.2427774794728</v>
      </c>
      <c r="AE6" s="1">
        <f>$D6*'Gesamtzahl Bevölkerung Kantone'!$C$29</f>
        <v>1187.8565652722921</v>
      </c>
    </row>
    <row r="7" spans="1:31" x14ac:dyDescent="0.25">
      <c r="A7" s="2" t="s">
        <v>40</v>
      </c>
      <c r="B7" s="2" t="s">
        <v>34</v>
      </c>
      <c r="C7" t="s">
        <v>41</v>
      </c>
      <c r="D7" s="1">
        <v>815100</v>
      </c>
      <c r="E7" s="9">
        <f t="shared" si="0"/>
        <v>0.19746548411869733</v>
      </c>
      <c r="F7" s="1">
        <f>D7*'Gesamtzahl Bevölkerung Kantone'!$C$4</f>
        <v>145788.78009182628</v>
      </c>
      <c r="G7" s="1">
        <f>$D7*'Gesamtzahl Bevölkerung Kantone'!$C$5</f>
        <v>98451.314025869986</v>
      </c>
      <c r="H7" s="1">
        <f>$D7*'Gesamtzahl Bevölkerung Kantone'!$C$6</f>
        <v>76252.947182517193</v>
      </c>
      <c r="I7" s="1">
        <f>$D7*'Gesamtzahl Bevölkerung Kantone'!$C$7</f>
        <v>64958.182184521022</v>
      </c>
      <c r="J7" s="1">
        <f>$D7*'Gesamtzahl Bevölkerung Kantone'!$C$8</f>
        <v>48372.959225231883</v>
      </c>
      <c r="K7" s="1">
        <f>$D7*'Gesamtzahl Bevölkerung Kantone'!$C$9</f>
        <v>47747.287606264123</v>
      </c>
      <c r="L7" s="1">
        <f>$D7*'Gesamtzahl Bevölkerung Kantone'!$C$10</f>
        <v>39127.680779285874</v>
      </c>
      <c r="M7" s="1">
        <f>$D7*'Gesamtzahl Bevölkerung Kantone'!$C$11</f>
        <v>33290.636243202876</v>
      </c>
      <c r="N7" s="1">
        <f>$D7*'Gesamtzahl Bevölkerung Kantone'!$C$12</f>
        <v>32725.580706000081</v>
      </c>
      <c r="O7" s="1">
        <f>$D7*'Gesamtzahl Bevölkerung Kantone'!$C$13</f>
        <v>30476.913497775342</v>
      </c>
      <c r="P7" s="1">
        <f>$D7*'Gesamtzahl Bevölkerung Kantone'!$C$14</f>
        <v>27416.274931783322</v>
      </c>
      <c r="Q7" s="1">
        <f>$D7*'Gesamtzahl Bevölkerung Kantone'!$C$15</f>
        <v>26476.630951798579</v>
      </c>
      <c r="R7" s="1">
        <f>$D7*'Gesamtzahl Bevölkerung Kantone'!$C$16</f>
        <v>26069.366652440211</v>
      </c>
      <c r="S7" s="1">
        <f>$D7*'Gesamtzahl Bevölkerung Kantone'!$C$17</f>
        <v>18849.801888977188</v>
      </c>
      <c r="T7" s="1">
        <f>$D7*'Gesamtzahl Bevölkerung Kantone'!$C$18</f>
        <v>18548.899870590783</v>
      </c>
      <c r="U7" s="1">
        <f>$D7*'Gesamtzahl Bevölkerung Kantone'!$C$19</f>
        <v>16716.399948733637</v>
      </c>
      <c r="V7" s="1">
        <f>$D7*'Gesamtzahl Bevölkerung Kantone'!$C$20</f>
        <v>15199.482502565352</v>
      </c>
      <c r="W7" s="1">
        <f>$D7*'Gesamtzahl Bevölkerung Kantone'!$C$21</f>
        <v>12089.309232256024</v>
      </c>
      <c r="X7" s="1">
        <f>$D7*'Gesamtzahl Bevölkerung Kantone'!$C$22</f>
        <v>7799.3954705960341</v>
      </c>
      <c r="Y7" s="1">
        <f>$D7*'Gesamtzahl Bevölkerung Kantone'!$C$23</f>
        <v>6969.334000927025</v>
      </c>
      <c r="Z7" s="1">
        <f>$D7*'Gesamtzahl Bevölkerung Kantone'!$C$24</f>
        <v>5251.3416460290118</v>
      </c>
      <c r="AA7" s="1">
        <f>$D7*'Gesamtzahl Bevölkerung Kantone'!$C$25</f>
        <v>4080.8829921986121</v>
      </c>
      <c r="AB7" s="1">
        <f>$D7*'Gesamtzahl Bevölkerung Kantone'!$C$26</f>
        <v>3844.3855606874849</v>
      </c>
      <c r="AC7" s="1">
        <f>$D7*'Gesamtzahl Bevölkerung Kantone'!$C$27</f>
        <v>3592.4499708518429</v>
      </c>
      <c r="AD7" s="1">
        <f>$D7*'Gesamtzahl Bevölkerung Kantone'!$C$28</f>
        <v>3476.2375765930715</v>
      </c>
      <c r="AE7" s="1">
        <f>$D7*'Gesamtzahl Bevölkerung Kantone'!$C$29</f>
        <v>1527.5252604771558</v>
      </c>
    </row>
    <row r="8" spans="1:31" x14ac:dyDescent="0.25">
      <c r="A8" s="2" t="s">
        <v>42</v>
      </c>
      <c r="B8" s="2" t="s">
        <v>34</v>
      </c>
      <c r="C8" t="s">
        <v>43</v>
      </c>
      <c r="D8" s="1">
        <v>621600</v>
      </c>
      <c r="E8" s="9">
        <f t="shared" si="0"/>
        <v>0.15058832649758588</v>
      </c>
      <c r="F8" s="1">
        <f>D8*'Gesamtzahl Bevölkerung Kantone'!$C$4</f>
        <v>111179.37149439237</v>
      </c>
      <c r="G8" s="1">
        <f>$D8*'Gesamtzahl Bevölkerung Kantone'!$C$5</f>
        <v>75079.544593891289</v>
      </c>
      <c r="H8" s="1">
        <f>$D8*'Gesamtzahl Bevölkerung Kantone'!$C$6</f>
        <v>58150.94095037748</v>
      </c>
      <c r="I8" s="1">
        <f>$D8*'Gesamtzahl Bevölkerung Kantone'!$C$7</f>
        <v>49537.487481165823</v>
      </c>
      <c r="J8" s="1">
        <f>$D8*'Gesamtzahl Bevölkerung Kantone'!$C$8</f>
        <v>36889.500005403184</v>
      </c>
      <c r="K8" s="1">
        <f>$D8*'Gesamtzahl Bevölkerung Kantone'!$C$9</f>
        <v>36412.35919034938</v>
      </c>
      <c r="L8" s="1">
        <f>$D8*'Gesamtzahl Bevölkerung Kantone'!$C$10</f>
        <v>29838.996899035825</v>
      </c>
      <c r="M8" s="1">
        <f>$D8*'Gesamtzahl Bevölkerung Kantone'!$C$11</f>
        <v>25387.632792019271</v>
      </c>
      <c r="N8" s="1">
        <f>$D8*'Gesamtzahl Bevölkerung Kantone'!$C$12</f>
        <v>24956.718153416328</v>
      </c>
      <c r="O8" s="1">
        <f>$D8*'Gesamtzahl Bevölkerung Kantone'!$C$13</f>
        <v>23241.871463890508</v>
      </c>
      <c r="P8" s="1">
        <f>$D8*'Gesamtzahl Bevölkerung Kantone'!$C$14</f>
        <v>20907.810695125154</v>
      </c>
      <c r="Q8" s="1">
        <f>$D8*'Gesamtzahl Bevölkerung Kantone'!$C$15</f>
        <v>20191.232731735978</v>
      </c>
      <c r="R8" s="1">
        <f>$D8*'Gesamtzahl Bevölkerung Kantone'!$C$16</f>
        <v>19880.650608706706</v>
      </c>
      <c r="S8" s="1">
        <f>$D8*'Gesamtzahl Bevölkerung Kantone'!$C$17</f>
        <v>14374.968536606821</v>
      </c>
      <c r="T8" s="1">
        <f>$D8*'Gesamtzahl Bevölkerung Kantone'!$C$18</f>
        <v>14145.498907568679</v>
      </c>
      <c r="U8" s="1">
        <f>$D8*'Gesamtzahl Bevölkerung Kantone'!$C$19</f>
        <v>12748.02381073835</v>
      </c>
      <c r="V8" s="1">
        <f>$D8*'Gesamtzahl Bevölkerung Kantone'!$C$20</f>
        <v>11591.213745055358</v>
      </c>
      <c r="W8" s="1">
        <f>$D8*'Gesamtzahl Bevölkerung Kantone'!$C$21</f>
        <v>9219.377522721561</v>
      </c>
      <c r="X8" s="1">
        <f>$D8*'Gesamtzahl Bevölkerung Kantone'!$C$22</f>
        <v>5947.8643412127285</v>
      </c>
      <c r="Y8" s="1">
        <f>$D8*'Gesamtzahl Bevölkerung Kantone'!$C$23</f>
        <v>5314.8546374386442</v>
      </c>
      <c r="Z8" s="1">
        <f>$D8*'Gesamtzahl Bevölkerung Kantone'!$C$24</f>
        <v>4004.7036770600344</v>
      </c>
      <c r="AA8" s="1">
        <f>$D8*'Gesamtzahl Bevölkerung Kantone'!$C$25</f>
        <v>3112.1051011540389</v>
      </c>
      <c r="AB8" s="1">
        <f>$D8*'Gesamtzahl Bevölkerung Kantone'!$C$26</f>
        <v>2931.7507845949463</v>
      </c>
      <c r="AC8" s="1">
        <f>$D8*'Gesamtzahl Bevölkerung Kantone'!$C$27</f>
        <v>2739.623238721023</v>
      </c>
      <c r="AD8" s="1">
        <f>$D8*'Gesamtzahl Bevölkerung Kantone'!$C$28</f>
        <v>2650.9989910566228</v>
      </c>
      <c r="AE8" s="1">
        <f>$D8*'Gesamtzahl Bevölkerung Kantone'!$C$29</f>
        <v>1164.8996465618943</v>
      </c>
    </row>
    <row r="9" spans="1:31" x14ac:dyDescent="0.25">
      <c r="A9" s="2" t="s">
        <v>44</v>
      </c>
      <c r="B9" s="2" t="s">
        <v>34</v>
      </c>
      <c r="C9" t="s">
        <v>45</v>
      </c>
      <c r="D9" s="1">
        <v>126000</v>
      </c>
      <c r="E9" s="9">
        <f t="shared" si="0"/>
        <v>3.052466077653768E-2</v>
      </c>
      <c r="F9" s="1">
        <f>D9*'Gesamtzahl Bevölkerung Kantone'!$C$4</f>
        <v>22536.359086701155</v>
      </c>
      <c r="G9" s="1">
        <f>$D9*'Gesamtzahl Bevölkerung Kantone'!$C$5</f>
        <v>15218.826606869854</v>
      </c>
      <c r="H9" s="1">
        <f>$D9*'Gesamtzahl Bevölkerung Kantone'!$C$6</f>
        <v>11787.352895346787</v>
      </c>
      <c r="I9" s="1">
        <f>$D9*'Gesamtzahl Bevölkerung Kantone'!$C$7</f>
        <v>10041.382597533613</v>
      </c>
      <c r="J9" s="1">
        <f>$D9*'Gesamtzahl Bevölkerung Kantone'!$C$8</f>
        <v>7477.6013524465925</v>
      </c>
      <c r="K9" s="1">
        <f>$D9*'Gesamtzahl Bevölkerung Kantone'!$C$9</f>
        <v>7380.8836196654138</v>
      </c>
      <c r="L9" s="1">
        <f>$D9*'Gesamtzahl Bevölkerung Kantone'!$C$10</f>
        <v>6048.4453173721267</v>
      </c>
      <c r="M9" s="1">
        <f>$D9*'Gesamtzahl Bevölkerung Kantone'!$C$11</f>
        <v>5146.1417821660689</v>
      </c>
      <c r="N9" s="1">
        <f>$D9*'Gesamtzahl Bevölkerung Kantone'!$C$12</f>
        <v>5058.7942202870936</v>
      </c>
      <c r="O9" s="1">
        <f>$D9*'Gesamtzahl Bevölkerung Kantone'!$C$13</f>
        <v>4711.1901615994266</v>
      </c>
      <c r="P9" s="1">
        <f>$D9*'Gesamtzahl Bevölkerung Kantone'!$C$14</f>
        <v>4238.0697354983422</v>
      </c>
      <c r="Q9" s="1">
        <f>$D9*'Gesamtzahl Bevölkerung Kantone'!$C$15</f>
        <v>4092.8174456221582</v>
      </c>
      <c r="R9" s="1">
        <f>$D9*'Gesamtzahl Bevölkerung Kantone'!$C$16</f>
        <v>4029.8616098729808</v>
      </c>
      <c r="S9" s="1">
        <f>$D9*'Gesamtzahl Bevölkerung Kantone'!$C$17</f>
        <v>2913.8449736365178</v>
      </c>
      <c r="T9" s="1">
        <f>$D9*'Gesamtzahl Bevölkerung Kantone'!$C$18</f>
        <v>2867.3308596422999</v>
      </c>
      <c r="U9" s="1">
        <f>$D9*'Gesamtzahl Bevölkerung Kantone'!$C$19</f>
        <v>2584.058880555071</v>
      </c>
      <c r="V9" s="1">
        <f>$D9*'Gesamtzahl Bevölkerung Kantone'!$C$20</f>
        <v>2349.5703537274376</v>
      </c>
      <c r="W9" s="1">
        <f>$D9*'Gesamtzahl Bevölkerung Kantone'!$C$21</f>
        <v>1868.7927410922082</v>
      </c>
      <c r="X9" s="1">
        <f>$D9*'Gesamtzahl Bevölkerung Kantone'!$C$22</f>
        <v>1205.6481772728503</v>
      </c>
      <c r="Y9" s="1">
        <f>$D9*'Gesamtzahl Bevölkerung Kantone'!$C$23</f>
        <v>1077.3353994808062</v>
      </c>
      <c r="Z9" s="1">
        <f>$D9*'Gesamtzahl Bevölkerung Kantone'!$C$24</f>
        <v>811.76425886352047</v>
      </c>
      <c r="AA9" s="1">
        <f>$D9*'Gesamtzahl Bevölkerung Kantone'!$C$25</f>
        <v>630.83211509879175</v>
      </c>
      <c r="AB9" s="1">
        <f>$D9*'Gesamtzahl Bevölkerung Kantone'!$C$26</f>
        <v>594.27380768816477</v>
      </c>
      <c r="AC9" s="1">
        <f>$D9*'Gesamtzahl Bevölkerung Kantone'!$C$27</f>
        <v>555.32903487588294</v>
      </c>
      <c r="AD9" s="1">
        <f>$D9*'Gesamtzahl Bevölkerung Kantone'!$C$28</f>
        <v>537.3646603493155</v>
      </c>
      <c r="AE9" s="1">
        <f>$D9*'Gesamtzahl Bevölkerung Kantone'!$C$29</f>
        <v>236.12830673551915</v>
      </c>
    </row>
    <row r="10" spans="1:31" x14ac:dyDescent="0.25">
      <c r="A10" s="2" t="s">
        <v>46</v>
      </c>
      <c r="B10" s="2" t="s">
        <v>47</v>
      </c>
      <c r="C10" t="s">
        <v>48</v>
      </c>
      <c r="D10" s="1">
        <v>46000</v>
      </c>
      <c r="E10" s="9">
        <f t="shared" si="0"/>
        <v>1.1143923775561376E-2</v>
      </c>
      <c r="F10" s="1">
        <f>D10*'Gesamtzahl Bevölkerung Kantone'!$C$4</f>
        <v>8227.5596665734374</v>
      </c>
      <c r="G10" s="1">
        <f>$D10*'Gesamtzahl Bevölkerung Kantone'!$C$5</f>
        <v>5556.0795548889946</v>
      </c>
      <c r="H10" s="1">
        <f>$D10*'Gesamtzahl Bevölkerung Kantone'!$C$6</f>
        <v>4303.3193109996209</v>
      </c>
      <c r="I10" s="1">
        <f>$D10*'Gesamtzahl Bevölkerung Kantone'!$C$7</f>
        <v>3665.9015832265572</v>
      </c>
      <c r="J10" s="1">
        <f>$D10*'Gesamtzahl Bevölkerung Kantone'!$C$8</f>
        <v>2729.9179540678033</v>
      </c>
      <c r="K10" s="1">
        <f>$D10*'Gesamtzahl Bevölkerung Kantone'!$C$9</f>
        <v>2694.6083055921354</v>
      </c>
      <c r="L10" s="1">
        <f>$D10*'Gesamtzahl Bevölkerung Kantone'!$C$10</f>
        <v>2208.1625761834748</v>
      </c>
      <c r="M10" s="1">
        <f>$D10*'Gesamtzahl Bevölkerung Kantone'!$C$11</f>
        <v>1878.7501744415806</v>
      </c>
      <c r="N10" s="1">
        <f>$D10*'Gesamtzahl Bevölkerung Kantone'!$C$12</f>
        <v>1846.8613820095738</v>
      </c>
      <c r="O10" s="1">
        <f>$D10*'Gesamtzahl Bevölkerung Kantone'!$C$13</f>
        <v>1719.9583129648702</v>
      </c>
      <c r="P10" s="1">
        <f>$D10*'Gesamtzahl Bevölkerung Kantone'!$C$14</f>
        <v>1547.2318081978074</v>
      </c>
      <c r="Q10" s="1">
        <f>$D10*'Gesamtzahl Bevölkerung Kantone'!$C$15</f>
        <v>1494.2031944334863</v>
      </c>
      <c r="R10" s="1">
        <f>$D10*'Gesamtzahl Bevölkerung Kantone'!$C$16</f>
        <v>1471.2193178901359</v>
      </c>
      <c r="S10" s="1">
        <f>$D10*'Gesamtzahl Bevölkerung Kantone'!$C$17</f>
        <v>1063.7846729149192</v>
      </c>
      <c r="T10" s="1">
        <f>$D10*'Gesamtzahl Bevölkerung Kantone'!$C$18</f>
        <v>1046.8033297106808</v>
      </c>
      <c r="U10" s="1">
        <f>$D10*'Gesamtzahl Bevölkerung Kantone'!$C$19</f>
        <v>943.3865754407401</v>
      </c>
      <c r="V10" s="1">
        <f>$D10*'Gesamtzahl Bevölkerung Kantone'!$C$20</f>
        <v>857.77965294811213</v>
      </c>
      <c r="W10" s="1">
        <f>$D10*'Gesamtzahl Bevölkerung Kantone'!$C$21</f>
        <v>682.25766738286973</v>
      </c>
      <c r="X10" s="1">
        <f>$D10*'Gesamtzahl Bevölkerung Kantone'!$C$22</f>
        <v>440.15727106786596</v>
      </c>
      <c r="Y10" s="1">
        <f>$D10*'Gesamtzahl Bevölkerung Kantone'!$C$23</f>
        <v>393.31292361997686</v>
      </c>
      <c r="Z10" s="1">
        <f>$D10*'Gesamtzahl Bevölkerung Kantone'!$C$24</f>
        <v>296.35838022001542</v>
      </c>
      <c r="AA10" s="1">
        <f>$D10*'Gesamtzahl Bevölkerung Kantone'!$C$25</f>
        <v>230.30378805193985</v>
      </c>
      <c r="AB10" s="1">
        <f>$D10*'Gesamtzahl Bevölkerung Kantone'!$C$26</f>
        <v>216.95710439409191</v>
      </c>
      <c r="AC10" s="1">
        <f>$D10*'Gesamtzahl Bevölkerung Kantone'!$C$27</f>
        <v>202.73917146262394</v>
      </c>
      <c r="AD10" s="1">
        <f>$D10*'Gesamtzahl Bevölkerung Kantone'!$C$28</f>
        <v>196.18074901641674</v>
      </c>
      <c r="AE10" s="1">
        <f>$D10*'Gesamtzahl Bevölkerung Kantone'!$C$29</f>
        <v>86.205572300268884</v>
      </c>
    </row>
    <row r="11" spans="1:31" x14ac:dyDescent="0.25">
      <c r="A11" s="2" t="s">
        <v>49</v>
      </c>
      <c r="B11" s="2" t="s">
        <v>47</v>
      </c>
      <c r="C11" t="s">
        <v>50</v>
      </c>
      <c r="D11" s="1">
        <v>168500</v>
      </c>
      <c r="E11" s="9">
        <f t="shared" si="0"/>
        <v>4.0820677308306338E-2</v>
      </c>
      <c r="F11" s="1">
        <f>D11*'Gesamtzahl Bevölkerung Kantone'!$C$4</f>
        <v>30137.908778644007</v>
      </c>
      <c r="G11" s="1">
        <f>$D11*'Gesamtzahl Bevölkerung Kantone'!$C$5</f>
        <v>20352.160978234686</v>
      </c>
      <c r="H11" s="1">
        <f>$D11*'Gesamtzahl Bevölkerung Kantone'!$C$6</f>
        <v>15763.245737031219</v>
      </c>
      <c r="I11" s="1">
        <f>$D11*'Gesamtzahl Bevölkerung Kantone'!$C$7</f>
        <v>13428.356886384237</v>
      </c>
      <c r="J11" s="1">
        <f>$D11*'Gesamtzahl Bevölkerung Kantone'!$C$8</f>
        <v>9999.8081578353231</v>
      </c>
      <c r="K11" s="1">
        <f>$D11*'Gesamtzahl Bevölkerung Kantone'!$C$9</f>
        <v>9870.467380266844</v>
      </c>
      <c r="L11" s="1">
        <f>$D11*'Gesamtzahl Bevölkerung Kantone'!$C$10</f>
        <v>8088.5955236285981</v>
      </c>
      <c r="M11" s="1">
        <f>$D11*'Gesamtzahl Bevölkerung Kantone'!$C$11</f>
        <v>6881.9435737697031</v>
      </c>
      <c r="N11" s="1">
        <f>$D11*'Gesamtzahl Bevölkerung Kantone'!$C$12</f>
        <v>6765.133540622026</v>
      </c>
      <c r="O11" s="1">
        <f>$D11*'Gesamtzahl Bevölkerung Kantone'!$C$13</f>
        <v>6300.2820811865349</v>
      </c>
      <c r="P11" s="1">
        <f>$D11*'Gesamtzahl Bevölkerung Kantone'!$C$14</f>
        <v>5667.5773843767511</v>
      </c>
      <c r="Q11" s="1">
        <f>$D11*'Gesamtzahl Bevölkerung Kantone'!$C$15</f>
        <v>5473.3312665661397</v>
      </c>
      <c r="R11" s="1">
        <f>$D11*'Gesamtzahl Bevölkerung Kantone'!$C$16</f>
        <v>5389.1403274888671</v>
      </c>
      <c r="S11" s="1">
        <f>$D11*'Gesamtzahl Bevölkerung Kantone'!$C$17</f>
        <v>3896.6895083948666</v>
      </c>
      <c r="T11" s="1">
        <f>$D11*'Gesamtzahl Bevölkerung Kantone'!$C$18</f>
        <v>3834.4861099184723</v>
      </c>
      <c r="U11" s="1">
        <f>$D11*'Gesamtzahl Bevölkerung Kantone'!$C$19</f>
        <v>3455.6660426470589</v>
      </c>
      <c r="V11" s="1">
        <f>$D11*'Gesamtzahl Bevölkerung Kantone'!$C$20</f>
        <v>3142.0841635164543</v>
      </c>
      <c r="W11" s="1">
        <f>$D11*'Gesamtzahl Bevölkerung Kantone'!$C$21</f>
        <v>2499.1394990002946</v>
      </c>
      <c r="X11" s="1">
        <f>$D11*'Gesamtzahl Bevölkerung Kantone'!$C$22</f>
        <v>1612.3152211942481</v>
      </c>
      <c r="Y11" s="1">
        <f>$D11*'Gesamtzahl Bevölkerung Kantone'!$C$23</f>
        <v>1440.7223397818718</v>
      </c>
      <c r="Z11" s="1">
        <f>$D11*'Gesamtzahl Bevölkerung Kantone'!$C$24</f>
        <v>1085.5736318928825</v>
      </c>
      <c r="AA11" s="1">
        <f>$D11*'Gesamtzahl Bevölkerung Kantone'!$C$25</f>
        <v>843.61278884243177</v>
      </c>
      <c r="AB11" s="1">
        <f>$D11*'Gesamtzahl Bevölkerung Kantone'!$C$26</f>
        <v>794.72330631314105</v>
      </c>
      <c r="AC11" s="1">
        <f>$D11*'Gesamtzahl Bevölkerung Kantone'!$C$27</f>
        <v>742.64239981417688</v>
      </c>
      <c r="AD11" s="1">
        <f>$D11*'Gesamtzahl Bevölkerung Kantone'!$C$28</f>
        <v>718.61861324491792</v>
      </c>
      <c r="AE11" s="1">
        <f>$D11*'Gesamtzahl Bevölkerung Kantone'!$C$29</f>
        <v>315.7747594042458</v>
      </c>
    </row>
    <row r="12" spans="1:31" x14ac:dyDescent="0.25">
      <c r="A12" s="2" t="s">
        <v>51</v>
      </c>
      <c r="B12" s="2" t="s">
        <v>47</v>
      </c>
      <c r="C12" t="s">
        <v>52</v>
      </c>
      <c r="D12" s="1">
        <v>30100</v>
      </c>
      <c r="E12" s="9">
        <f t="shared" si="0"/>
        <v>7.2920022966173345E-3</v>
      </c>
      <c r="F12" s="1">
        <f>D12*'Gesamtzahl Bevölkerung Kantone'!$C$4</f>
        <v>5383.6857818230537</v>
      </c>
      <c r="G12" s="1">
        <f>$D12*'Gesamtzahl Bevölkerung Kantone'!$C$5</f>
        <v>3635.6085783077988</v>
      </c>
      <c r="H12" s="1">
        <f>$D12*'Gesamtzahl Bevölkerung Kantone'!$C$6</f>
        <v>2815.8676361106213</v>
      </c>
      <c r="I12" s="1">
        <f>$D12*'Gesamtzahl Bevölkerung Kantone'!$C$7</f>
        <v>2398.7747316330297</v>
      </c>
      <c r="J12" s="1">
        <f>$D12*'Gesamtzahl Bevölkerung Kantone'!$C$8</f>
        <v>1786.3158786400193</v>
      </c>
      <c r="K12" s="1">
        <f>$D12*'Gesamtzahl Bevölkerung Kantone'!$C$9</f>
        <v>1763.2110869200712</v>
      </c>
      <c r="L12" s="1">
        <f>$D12*'Gesamtzahl Bevölkerung Kantone'!$C$10</f>
        <v>1444.9063813722303</v>
      </c>
      <c r="M12" s="1">
        <f>$D12*'Gesamtzahl Bevölkerung Kantone'!$C$11</f>
        <v>1229.3560924063386</v>
      </c>
      <c r="N12" s="1">
        <f>$D12*'Gesamtzahl Bevölkerung Kantone'!$C$12</f>
        <v>1208.4897304019169</v>
      </c>
      <c r="O12" s="1">
        <f>$D12*'Gesamtzahl Bevölkerung Kantone'!$C$13</f>
        <v>1125.4509830487521</v>
      </c>
      <c r="P12" s="1">
        <f>$D12*'Gesamtzahl Bevölkerung Kantone'!$C$14</f>
        <v>1012.4277701468261</v>
      </c>
      <c r="Q12" s="1">
        <f>$D12*'Gesamtzahl Bevölkerung Kantone'!$C$15</f>
        <v>977.72861200973773</v>
      </c>
      <c r="R12" s="1">
        <f>$D12*'Gesamtzahl Bevölkerung Kantone'!$C$16</f>
        <v>962.68916235854545</v>
      </c>
      <c r="S12" s="1">
        <f>$D12*'Gesamtzahl Bevölkerung Kantone'!$C$17</f>
        <v>696.08518814650142</v>
      </c>
      <c r="T12" s="1">
        <f>$D12*'Gesamtzahl Bevölkerung Kantone'!$C$18</f>
        <v>684.97348313677162</v>
      </c>
      <c r="U12" s="1">
        <f>$D12*'Gesamtzahl Bevölkerung Kantone'!$C$19</f>
        <v>617.3029547992669</v>
      </c>
      <c r="V12" s="1">
        <f>$D12*'Gesamtzahl Bevölkerung Kantone'!$C$20</f>
        <v>561.28625116822116</v>
      </c>
      <c r="W12" s="1">
        <f>$D12*'Gesamtzahl Bevölkerung Kantone'!$C$21</f>
        <v>446.43382148313862</v>
      </c>
      <c r="X12" s="1">
        <f>$D12*'Gesamtzahl Bevölkerung Kantone'!$C$22</f>
        <v>288.01595345962534</v>
      </c>
      <c r="Y12" s="1">
        <f>$D12*'Gesamtzahl Bevölkerung Kantone'!$C$23</f>
        <v>257.36345654263704</v>
      </c>
      <c r="Z12" s="1">
        <f>$D12*'Gesamtzahl Bevölkerung Kantone'!$C$24</f>
        <v>193.92146183961879</v>
      </c>
      <c r="AA12" s="1">
        <f>$D12*'Gesamtzahl Bevölkerung Kantone'!$C$25</f>
        <v>150.69878305137803</v>
      </c>
      <c r="AB12" s="1">
        <f>$D12*'Gesamtzahl Bevölkerung Kantone'!$C$26</f>
        <v>141.96540961439493</v>
      </c>
      <c r="AC12" s="1">
        <f>$D12*'Gesamtzahl Bevölkerung Kantone'!$C$27</f>
        <v>132.66193610923872</v>
      </c>
      <c r="AD12" s="1">
        <f>$D12*'Gesamtzahl Bevölkerung Kantone'!$C$28</f>
        <v>128.37044663900315</v>
      </c>
      <c r="AE12" s="1">
        <f>$D12*'Gesamtzahl Bevölkerung Kantone'!$C$29</f>
        <v>56.408428831262903</v>
      </c>
    </row>
    <row r="13" spans="1:31" x14ac:dyDescent="0.25">
      <c r="A13" s="2" t="s">
        <v>53</v>
      </c>
      <c r="B13" s="2" t="s">
        <v>47</v>
      </c>
      <c r="C13" t="s">
        <v>54</v>
      </c>
      <c r="D13" s="1">
        <v>135900</v>
      </c>
      <c r="E13" s="9">
        <f t="shared" si="0"/>
        <v>3.2923026980408499E-2</v>
      </c>
      <c r="F13" s="1">
        <f>D13*'Gesamtzahl Bevölkerung Kantone'!$C$4</f>
        <v>24307.073014941961</v>
      </c>
      <c r="G13" s="1">
        <f>$D13*'Gesamtzahl Bevölkerung Kantone'!$C$5</f>
        <v>16414.591554552488</v>
      </c>
      <c r="H13" s="1">
        <f>$D13*'Gesamtzahl Bevölkerung Kantone'!$C$6</f>
        <v>12713.502051409749</v>
      </c>
      <c r="I13" s="1">
        <f>$D13*'Gesamtzahl Bevölkerung Kantone'!$C$7</f>
        <v>10830.348373054112</v>
      </c>
      <c r="J13" s="1">
        <f>$D13*'Gesamtzahl Bevölkerung Kantone'!$C$8</f>
        <v>8065.1271729959672</v>
      </c>
      <c r="K13" s="1">
        <f>$D13*'Gesamtzahl Bevölkerung Kantone'!$C$9</f>
        <v>7960.8101897819824</v>
      </c>
      <c r="L13" s="1">
        <f>$D13*'Gesamtzahl Bevölkerung Kantone'!$C$10</f>
        <v>6523.6803065942222</v>
      </c>
      <c r="M13" s="1">
        <f>$D13*'Gesamtzahl Bevölkerung Kantone'!$C$11</f>
        <v>5550.4814936219736</v>
      </c>
      <c r="N13" s="1">
        <f>$D13*'Gesamtzahl Bevölkerung Kantone'!$C$12</f>
        <v>5456.2709090239368</v>
      </c>
      <c r="O13" s="1">
        <f>$D13*'Gesamtzahl Bevölkerung Kantone'!$C$13</f>
        <v>5081.3551028679531</v>
      </c>
      <c r="P13" s="1">
        <f>$D13*'Gesamtzahl Bevölkerung Kantone'!$C$14</f>
        <v>4571.0609290017828</v>
      </c>
      <c r="Q13" s="1">
        <f>$D13*'Gesamtzahl Bevölkerung Kantone'!$C$15</f>
        <v>4414.3959592067558</v>
      </c>
      <c r="R13" s="1">
        <f>$D13*'Gesamtzahl Bevölkerung Kantone'!$C$16</f>
        <v>4346.4935935058584</v>
      </c>
      <c r="S13" s="1">
        <f>$D13*'Gesamtzahl Bevölkerung Kantone'!$C$17</f>
        <v>3142.7899358508153</v>
      </c>
      <c r="T13" s="1">
        <f>$D13*'Gesamtzahl Bevölkerung Kantone'!$C$18</f>
        <v>3092.6211414713375</v>
      </c>
      <c r="U13" s="1">
        <f>$D13*'Gesamtzahl Bevölkerung Kantone'!$C$19</f>
        <v>2787.0920783129691</v>
      </c>
      <c r="V13" s="1">
        <f>$D13*'Gesamtzahl Bevölkerung Kantone'!$C$20</f>
        <v>2534.1794529488793</v>
      </c>
      <c r="W13" s="1">
        <f>$D13*'Gesamtzahl Bevölkerung Kantone'!$C$21</f>
        <v>2015.626456463739</v>
      </c>
      <c r="X13" s="1">
        <f>$D13*'Gesamtzahl Bevölkerung Kantone'!$C$22</f>
        <v>1300.3776769157171</v>
      </c>
      <c r="Y13" s="1">
        <f>$D13*'Gesamtzahl Bevölkerung Kantone'!$C$23</f>
        <v>1161.9831808685838</v>
      </c>
      <c r="Z13" s="1">
        <f>$D13*'Gesamtzahl Bevölkerung Kantone'!$C$24</f>
        <v>875.54573634565418</v>
      </c>
      <c r="AA13" s="1">
        <f>$D13*'Gesamtzahl Bevölkerung Kantone'!$C$25</f>
        <v>680.39749557083962</v>
      </c>
      <c r="AB13" s="1">
        <f>$D13*'Gesamtzahl Bevölkerung Kantone'!$C$26</f>
        <v>640.96674972080632</v>
      </c>
      <c r="AC13" s="1">
        <f>$D13*'Gesamtzahl Bevölkerung Kantone'!$C$27</f>
        <v>598.96203047327378</v>
      </c>
      <c r="AD13" s="1">
        <f>$D13*'Gesamtzahl Bevölkerung Kantone'!$C$28</f>
        <v>579.58616937676163</v>
      </c>
      <c r="AE13" s="1">
        <f>$D13*'Gesamtzahl Bevölkerung Kantone'!$C$29</f>
        <v>254.68124512188135</v>
      </c>
    </row>
    <row r="14" spans="1:31" x14ac:dyDescent="0.25">
      <c r="A14" s="2" t="s">
        <v>55</v>
      </c>
      <c r="B14" s="2" t="s">
        <v>47</v>
      </c>
      <c r="C14" t="s">
        <v>56</v>
      </c>
      <c r="D14" s="1">
        <v>5000</v>
      </c>
      <c r="E14" s="9">
        <f t="shared" si="0"/>
        <v>1.211296062561019E-3</v>
      </c>
      <c r="F14" s="1">
        <f>D14*'Gesamtzahl Bevölkerung Kantone'!$C$4</f>
        <v>894.29996375798237</v>
      </c>
      <c r="G14" s="1">
        <f>$D14*'Gesamtzahl Bevölkerung Kantone'!$C$5</f>
        <v>603.92169074880371</v>
      </c>
      <c r="H14" s="1">
        <f>$D14*'Gesamtzahl Bevölkerung Kantone'!$C$6</f>
        <v>467.75209902169786</v>
      </c>
      <c r="I14" s="1">
        <f>$D14*'Gesamtzahl Bevölkerung Kantone'!$C$7</f>
        <v>398.46756339419102</v>
      </c>
      <c r="J14" s="1">
        <f>$D14*'Gesamtzahl Bevölkerung Kantone'!$C$8</f>
        <v>296.73021239867427</v>
      </c>
      <c r="K14" s="1">
        <f>$D14*'Gesamtzahl Bevölkerung Kantone'!$C$9</f>
        <v>292.8922071295799</v>
      </c>
      <c r="L14" s="1">
        <f>$D14*'Gesamtzahl Bevölkerung Kantone'!$C$10</f>
        <v>240.01767132429075</v>
      </c>
      <c r="M14" s="1">
        <f>$D14*'Gesamtzahl Bevölkerung Kantone'!$C$11</f>
        <v>204.2119754827805</v>
      </c>
      <c r="N14" s="1">
        <f>$D14*'Gesamtzahl Bevölkerung Kantone'!$C$12</f>
        <v>200.74580239234498</v>
      </c>
      <c r="O14" s="1">
        <f>$D14*'Gesamtzahl Bevölkerung Kantone'!$C$13</f>
        <v>186.95199053965979</v>
      </c>
      <c r="P14" s="1">
        <f>$D14*'Gesamtzahl Bevölkerung Kantone'!$C$14</f>
        <v>168.1773704562834</v>
      </c>
      <c r="Q14" s="1">
        <f>$D14*'Gesamtzahl Bevölkerung Kantone'!$C$15</f>
        <v>162.41339069929199</v>
      </c>
      <c r="R14" s="1">
        <f>$D14*'Gesamtzahl Bevölkerung Kantone'!$C$16</f>
        <v>159.91514324892782</v>
      </c>
      <c r="S14" s="1">
        <f>$D14*'Gesamtzahl Bevölkerung Kantone'!$C$17</f>
        <v>115.6287687950999</v>
      </c>
      <c r="T14" s="1">
        <f>$D14*'Gesamtzahl Bevölkerung Kantone'!$C$18</f>
        <v>113.78297062072619</v>
      </c>
      <c r="U14" s="1">
        <f>$D14*'Gesamtzahl Bevölkerung Kantone'!$C$19</f>
        <v>102.54201906964568</v>
      </c>
      <c r="V14" s="1">
        <f>$D14*'Gesamtzahl Bevölkerung Kantone'!$C$20</f>
        <v>93.236918798707848</v>
      </c>
      <c r="W14" s="1">
        <f>$D14*'Gesamtzahl Bevölkerung Kantone'!$C$21</f>
        <v>74.158442106833661</v>
      </c>
      <c r="X14" s="1">
        <f>$D14*'Gesamtzahl Bevölkerung Kantone'!$C$22</f>
        <v>47.843181637811519</v>
      </c>
      <c r="Y14" s="1">
        <f>$D14*'Gesamtzahl Bevölkerung Kantone'!$C$23</f>
        <v>42.751404741301833</v>
      </c>
      <c r="Z14" s="1">
        <f>$D14*'Gesamtzahl Bevölkerung Kantone'!$C$24</f>
        <v>32.212867415219065</v>
      </c>
      <c r="AA14" s="1">
        <f>$D14*'Gesamtzahl Bevölkerung Kantone'!$C$25</f>
        <v>25.033020440428242</v>
      </c>
      <c r="AB14" s="1">
        <f>$D14*'Gesamtzahl Bevölkerung Kantone'!$C$26</f>
        <v>23.582293955879557</v>
      </c>
      <c r="AC14" s="1">
        <f>$D14*'Gesamtzahl Bevölkerung Kantone'!$C$27</f>
        <v>22.036866463328689</v>
      </c>
      <c r="AD14" s="1">
        <f>$D14*'Gesamtzahl Bevölkerung Kantone'!$C$28</f>
        <v>21.323994458306167</v>
      </c>
      <c r="AE14" s="1">
        <f>$D14*'Gesamtzahl Bevölkerung Kantone'!$C$29</f>
        <v>9.3701709022031405</v>
      </c>
    </row>
    <row r="15" spans="1:31" x14ac:dyDescent="0.25">
      <c r="A15" s="2" t="s">
        <v>57</v>
      </c>
      <c r="B15" s="2" t="s">
        <v>47</v>
      </c>
      <c r="C15" t="s">
        <v>58</v>
      </c>
      <c r="D15" s="1">
        <v>6960</v>
      </c>
      <c r="E15" s="9">
        <f t="shared" si="0"/>
        <v>1.6861241190849385E-3</v>
      </c>
      <c r="F15" s="1">
        <f>D15*'Gesamtzahl Bevölkerung Kantone'!$C$4</f>
        <v>1244.8655495511114</v>
      </c>
      <c r="G15" s="1">
        <f>$D15*'Gesamtzahl Bevölkerung Kantone'!$C$5</f>
        <v>840.65899352233487</v>
      </c>
      <c r="H15" s="1">
        <f>$D15*'Gesamtzahl Bevölkerung Kantone'!$C$6</f>
        <v>651.11092183820347</v>
      </c>
      <c r="I15" s="1">
        <f>$D15*'Gesamtzahl Bevölkerung Kantone'!$C$7</f>
        <v>554.66684824471383</v>
      </c>
      <c r="J15" s="1">
        <f>$D15*'Gesamtzahl Bevölkerung Kantone'!$C$8</f>
        <v>413.04845565895459</v>
      </c>
      <c r="K15" s="1">
        <f>$D15*'Gesamtzahl Bevölkerung Kantone'!$C$9</f>
        <v>407.70595232437523</v>
      </c>
      <c r="L15" s="1">
        <f>$D15*'Gesamtzahl Bevölkerung Kantone'!$C$10</f>
        <v>334.1045984834127</v>
      </c>
      <c r="M15" s="1">
        <f>$D15*'Gesamtzahl Bevölkerung Kantone'!$C$11</f>
        <v>284.26306987203043</v>
      </c>
      <c r="N15" s="1">
        <f>$D15*'Gesamtzahl Bevölkerung Kantone'!$C$12</f>
        <v>279.4381569301442</v>
      </c>
      <c r="O15" s="1">
        <f>$D15*'Gesamtzahl Bevölkerung Kantone'!$C$13</f>
        <v>260.23717083120647</v>
      </c>
      <c r="P15" s="1">
        <f>$D15*'Gesamtzahl Bevölkerung Kantone'!$C$14</f>
        <v>234.10289967514649</v>
      </c>
      <c r="Q15" s="1">
        <f>$D15*'Gesamtzahl Bevölkerung Kantone'!$C$15</f>
        <v>226.07943985341444</v>
      </c>
      <c r="R15" s="1">
        <f>$D15*'Gesamtzahl Bevölkerung Kantone'!$C$16</f>
        <v>222.60187940250751</v>
      </c>
      <c r="S15" s="1">
        <f>$D15*'Gesamtzahl Bevölkerung Kantone'!$C$17</f>
        <v>160.95524616277908</v>
      </c>
      <c r="T15" s="1">
        <f>$D15*'Gesamtzahl Bevölkerung Kantone'!$C$18</f>
        <v>158.38589510405086</v>
      </c>
      <c r="U15" s="1">
        <f>$D15*'Gesamtzahl Bevölkerung Kantone'!$C$19</f>
        <v>142.73849054494679</v>
      </c>
      <c r="V15" s="1">
        <f>$D15*'Gesamtzahl Bevölkerung Kantone'!$C$20</f>
        <v>129.78579096780132</v>
      </c>
      <c r="W15" s="1">
        <f>$D15*'Gesamtzahl Bevölkerung Kantone'!$C$21</f>
        <v>103.22855141271246</v>
      </c>
      <c r="X15" s="1">
        <f>$D15*'Gesamtzahl Bevölkerung Kantone'!$C$22</f>
        <v>66.597708839833629</v>
      </c>
      <c r="Y15" s="1">
        <f>$D15*'Gesamtzahl Bevölkerung Kantone'!$C$23</f>
        <v>59.509955399892149</v>
      </c>
      <c r="Z15" s="1">
        <f>$D15*'Gesamtzahl Bevölkerung Kantone'!$C$24</f>
        <v>44.840311441984937</v>
      </c>
      <c r="AA15" s="1">
        <f>$D15*'Gesamtzahl Bevölkerung Kantone'!$C$25</f>
        <v>34.845964453076114</v>
      </c>
      <c r="AB15" s="1">
        <f>$D15*'Gesamtzahl Bevölkerung Kantone'!$C$26</f>
        <v>32.826553186584341</v>
      </c>
      <c r="AC15" s="1">
        <f>$D15*'Gesamtzahl Bevölkerung Kantone'!$C$27</f>
        <v>30.675318116953537</v>
      </c>
      <c r="AD15" s="1">
        <f>$D15*'Gesamtzahl Bevölkerung Kantone'!$C$28</f>
        <v>29.683000285962187</v>
      </c>
      <c r="AE15" s="1">
        <f>$D15*'Gesamtzahl Bevölkerung Kantone'!$C$29</f>
        <v>13.043277895866771</v>
      </c>
    </row>
    <row r="16" spans="1:31" x14ac:dyDescent="0.25">
      <c r="A16" s="2" t="s">
        <v>59</v>
      </c>
      <c r="B16" s="2" t="s">
        <v>47</v>
      </c>
      <c r="C16" t="s">
        <v>60</v>
      </c>
      <c r="D16" s="1">
        <v>1530</v>
      </c>
      <c r="E16" s="9">
        <f t="shared" si="0"/>
        <v>3.7065659514367184E-4</v>
      </c>
      <c r="F16" s="1">
        <f>D16*'Gesamtzahl Bevölkerung Kantone'!$C$4</f>
        <v>273.6557889099426</v>
      </c>
      <c r="G16" s="1">
        <f>$D16*'Gesamtzahl Bevölkerung Kantone'!$C$5</f>
        <v>184.80003736913395</v>
      </c>
      <c r="H16" s="1">
        <f>$D16*'Gesamtzahl Bevölkerung Kantone'!$C$6</f>
        <v>143.13214230063954</v>
      </c>
      <c r="I16" s="1">
        <f>$D16*'Gesamtzahl Bevölkerung Kantone'!$C$7</f>
        <v>121.93107439862244</v>
      </c>
      <c r="J16" s="1">
        <f>$D16*'Gesamtzahl Bevölkerung Kantone'!$C$8</f>
        <v>90.799444993994328</v>
      </c>
      <c r="K16" s="1">
        <f>$D16*'Gesamtzahl Bevölkerung Kantone'!$C$9</f>
        <v>89.625015381651451</v>
      </c>
      <c r="L16" s="1">
        <f>$D16*'Gesamtzahl Bevölkerung Kantone'!$C$10</f>
        <v>73.445407425232972</v>
      </c>
      <c r="M16" s="1">
        <f>$D16*'Gesamtzahl Bevölkerung Kantone'!$C$11</f>
        <v>62.48886449773083</v>
      </c>
      <c r="N16" s="1">
        <f>$D16*'Gesamtzahl Bevölkerung Kantone'!$C$12</f>
        <v>61.428215532057564</v>
      </c>
      <c r="O16" s="1">
        <f>$D16*'Gesamtzahl Bevölkerung Kantone'!$C$13</f>
        <v>57.207309105135899</v>
      </c>
      <c r="P16" s="1">
        <f>$D16*'Gesamtzahl Bevölkerung Kantone'!$C$14</f>
        <v>51.462275359622723</v>
      </c>
      <c r="Q16" s="1">
        <f>$D16*'Gesamtzahl Bevölkerung Kantone'!$C$15</f>
        <v>49.698497553983344</v>
      </c>
      <c r="R16" s="1">
        <f>$D16*'Gesamtzahl Bevölkerung Kantone'!$C$16</f>
        <v>48.934033834171913</v>
      </c>
      <c r="S16" s="1">
        <f>$D16*'Gesamtzahl Bevölkerung Kantone'!$C$17</f>
        <v>35.382403251300573</v>
      </c>
      <c r="T16" s="1">
        <f>$D16*'Gesamtzahl Bevölkerung Kantone'!$C$18</f>
        <v>34.817589009942211</v>
      </c>
      <c r="U16" s="1">
        <f>$D16*'Gesamtzahl Bevölkerung Kantone'!$C$19</f>
        <v>31.377857835311573</v>
      </c>
      <c r="V16" s="1">
        <f>$D16*'Gesamtzahl Bevölkerung Kantone'!$C$20</f>
        <v>28.5304971524046</v>
      </c>
      <c r="W16" s="1">
        <f>$D16*'Gesamtzahl Bevölkerung Kantone'!$C$21</f>
        <v>22.6924832846911</v>
      </c>
      <c r="X16" s="1">
        <f>$D16*'Gesamtzahl Bevölkerung Kantone'!$C$22</f>
        <v>14.640013581170324</v>
      </c>
      <c r="Y16" s="1">
        <f>$D16*'Gesamtzahl Bevölkerung Kantone'!$C$23</f>
        <v>13.08192985083836</v>
      </c>
      <c r="Z16" s="1">
        <f>$D16*'Gesamtzahl Bevölkerung Kantone'!$C$24</f>
        <v>9.857137429057035</v>
      </c>
      <c r="AA16" s="1">
        <f>$D16*'Gesamtzahl Bevölkerung Kantone'!$C$25</f>
        <v>7.6601042547710421</v>
      </c>
      <c r="AB16" s="1">
        <f>$D16*'Gesamtzahl Bevölkerung Kantone'!$C$26</f>
        <v>7.216181950499144</v>
      </c>
      <c r="AC16" s="1">
        <f>$D16*'Gesamtzahl Bevölkerung Kantone'!$C$27</f>
        <v>6.7432811377785793</v>
      </c>
      <c r="AD16" s="1">
        <f>$D16*'Gesamtzahl Bevölkerung Kantone'!$C$28</f>
        <v>6.5251423042416876</v>
      </c>
      <c r="AE16" s="1">
        <f>$D16*'Gesamtzahl Bevölkerung Kantone'!$C$29</f>
        <v>2.867272296074161</v>
      </c>
    </row>
    <row r="17" spans="1:31" x14ac:dyDescent="0.25">
      <c r="A17" s="2" t="s">
        <v>61</v>
      </c>
      <c r="B17" s="2" t="s">
        <v>47</v>
      </c>
      <c r="C17" t="s">
        <v>62</v>
      </c>
      <c r="D17" s="1">
        <v>4800</v>
      </c>
      <c r="E17" s="9">
        <f t="shared" si="0"/>
        <v>1.1628442200585782E-3</v>
      </c>
      <c r="F17" s="1">
        <f>D17*'Gesamtzahl Bevölkerung Kantone'!$C$4</f>
        <v>858.5279652076631</v>
      </c>
      <c r="G17" s="1">
        <f>$D17*'Gesamtzahl Bevölkerung Kantone'!$C$5</f>
        <v>579.76482311885161</v>
      </c>
      <c r="H17" s="1">
        <f>$D17*'Gesamtzahl Bevölkerung Kantone'!$C$6</f>
        <v>449.04201506082995</v>
      </c>
      <c r="I17" s="1">
        <f>$D17*'Gesamtzahl Bevölkerung Kantone'!$C$7</f>
        <v>382.52886085842334</v>
      </c>
      <c r="J17" s="1">
        <f>$D17*'Gesamtzahl Bevölkerung Kantone'!$C$8</f>
        <v>284.8610039027273</v>
      </c>
      <c r="K17" s="1">
        <f>$D17*'Gesamtzahl Bevölkerung Kantone'!$C$9</f>
        <v>281.17651884439675</v>
      </c>
      <c r="L17" s="1">
        <f>$D17*'Gesamtzahl Bevölkerung Kantone'!$C$10</f>
        <v>230.41696447131912</v>
      </c>
      <c r="M17" s="1">
        <f>$D17*'Gesamtzahl Bevölkerung Kantone'!$C$11</f>
        <v>196.04349646346927</v>
      </c>
      <c r="N17" s="1">
        <f>$D17*'Gesamtzahl Bevölkerung Kantone'!$C$12</f>
        <v>192.71597029665119</v>
      </c>
      <c r="O17" s="1">
        <f>$D17*'Gesamtzahl Bevölkerung Kantone'!$C$13</f>
        <v>179.47391091807341</v>
      </c>
      <c r="P17" s="1">
        <f>$D17*'Gesamtzahl Bevölkerung Kantone'!$C$14</f>
        <v>161.45027563803208</v>
      </c>
      <c r="Q17" s="1">
        <f>$D17*'Gesamtzahl Bevölkerung Kantone'!$C$15</f>
        <v>155.9168550713203</v>
      </c>
      <c r="R17" s="1">
        <f>$D17*'Gesamtzahl Bevölkerung Kantone'!$C$16</f>
        <v>153.5185375189707</v>
      </c>
      <c r="S17" s="1">
        <f>$D17*'Gesamtzahl Bevölkerung Kantone'!$C$17</f>
        <v>111.00361804329592</v>
      </c>
      <c r="T17" s="1">
        <f>$D17*'Gesamtzahl Bevölkerung Kantone'!$C$18</f>
        <v>109.23165179589714</v>
      </c>
      <c r="U17" s="1">
        <f>$D17*'Gesamtzahl Bevölkerung Kantone'!$C$19</f>
        <v>98.440338306859843</v>
      </c>
      <c r="V17" s="1">
        <f>$D17*'Gesamtzahl Bevölkerung Kantone'!$C$20</f>
        <v>89.507442046759522</v>
      </c>
      <c r="W17" s="1">
        <f>$D17*'Gesamtzahl Bevölkerung Kantone'!$C$21</f>
        <v>71.19210442256032</v>
      </c>
      <c r="X17" s="1">
        <f>$D17*'Gesamtzahl Bevölkerung Kantone'!$C$22</f>
        <v>45.929454372299055</v>
      </c>
      <c r="Y17" s="1">
        <f>$D17*'Gesamtzahl Bevölkerung Kantone'!$C$23</f>
        <v>41.041348551649762</v>
      </c>
      <c r="Z17" s="1">
        <f>$D17*'Gesamtzahl Bevölkerung Kantone'!$C$24</f>
        <v>30.924352718610304</v>
      </c>
      <c r="AA17" s="1">
        <f>$D17*'Gesamtzahl Bevölkerung Kantone'!$C$25</f>
        <v>24.031699622811114</v>
      </c>
      <c r="AB17" s="1">
        <f>$D17*'Gesamtzahl Bevölkerung Kantone'!$C$26</f>
        <v>22.639002197644373</v>
      </c>
      <c r="AC17" s="1">
        <f>$D17*'Gesamtzahl Bevölkerung Kantone'!$C$27</f>
        <v>21.155391804795542</v>
      </c>
      <c r="AD17" s="1">
        <f>$D17*'Gesamtzahl Bevölkerung Kantone'!$C$28</f>
        <v>20.471034679973922</v>
      </c>
      <c r="AE17" s="1">
        <f>$D17*'Gesamtzahl Bevölkerung Kantone'!$C$29</f>
        <v>8.9953640661150143</v>
      </c>
    </row>
    <row r="18" spans="1:31" x14ac:dyDescent="0.25">
      <c r="A18" s="2" t="s">
        <v>63</v>
      </c>
      <c r="B18" s="2" t="s">
        <v>47</v>
      </c>
      <c r="C18" t="s">
        <v>64</v>
      </c>
      <c r="D18" s="1">
        <v>310</v>
      </c>
      <c r="E18" s="9">
        <f t="shared" si="0"/>
        <v>7.5100355878783185E-5</v>
      </c>
      <c r="F18" s="1">
        <f>D18*'Gesamtzahl Bevölkerung Kantone'!$C$4</f>
        <v>55.446597752994904</v>
      </c>
      <c r="G18" s="1">
        <f>$D18*'Gesamtzahl Bevölkerung Kantone'!$C$5</f>
        <v>37.443144826425829</v>
      </c>
      <c r="H18" s="1">
        <f>$D18*'Gesamtzahl Bevölkerung Kantone'!$C$6</f>
        <v>29.000630139345269</v>
      </c>
      <c r="I18" s="1">
        <f>$D18*'Gesamtzahl Bevölkerung Kantone'!$C$7</f>
        <v>24.704988930439843</v>
      </c>
      <c r="J18" s="1">
        <f>$D18*'Gesamtzahl Bevölkerung Kantone'!$C$8</f>
        <v>18.397273168717806</v>
      </c>
      <c r="K18" s="1">
        <f>$D18*'Gesamtzahl Bevölkerung Kantone'!$C$9</f>
        <v>18.159316842033956</v>
      </c>
      <c r="L18" s="1">
        <f>$D18*'Gesamtzahl Bevölkerung Kantone'!$C$10</f>
        <v>14.881095622106027</v>
      </c>
      <c r="M18" s="1">
        <f>$D18*'Gesamtzahl Bevölkerung Kantone'!$C$11</f>
        <v>12.661142479932391</v>
      </c>
      <c r="N18" s="1">
        <f>$D18*'Gesamtzahl Bevölkerung Kantone'!$C$12</f>
        <v>12.446239748325389</v>
      </c>
      <c r="O18" s="1">
        <f>$D18*'Gesamtzahl Bevölkerung Kantone'!$C$13</f>
        <v>11.591023413458908</v>
      </c>
      <c r="P18" s="1">
        <f>$D18*'Gesamtzahl Bevölkerung Kantone'!$C$14</f>
        <v>10.426996968289572</v>
      </c>
      <c r="Q18" s="1">
        <f>$D18*'Gesamtzahl Bevölkerung Kantone'!$C$15</f>
        <v>10.069630223356103</v>
      </c>
      <c r="R18" s="1">
        <f>$D18*'Gesamtzahl Bevölkerung Kantone'!$C$16</f>
        <v>9.9147388814335251</v>
      </c>
      <c r="S18" s="1">
        <f>$D18*'Gesamtzahl Bevölkerung Kantone'!$C$17</f>
        <v>7.168983665296194</v>
      </c>
      <c r="T18" s="1">
        <f>$D18*'Gesamtzahl Bevölkerung Kantone'!$C$18</f>
        <v>7.0545441784850231</v>
      </c>
      <c r="U18" s="1">
        <f>$D18*'Gesamtzahl Bevölkerung Kantone'!$C$19</f>
        <v>6.3576051823180313</v>
      </c>
      <c r="V18" s="1">
        <f>$D18*'Gesamtzahl Bevölkerung Kantone'!$C$20</f>
        <v>5.7806889655198859</v>
      </c>
      <c r="W18" s="1">
        <f>$D18*'Gesamtzahl Bevölkerung Kantone'!$C$21</f>
        <v>4.597823410623687</v>
      </c>
      <c r="X18" s="1">
        <f>$D18*'Gesamtzahl Bevölkerung Kantone'!$C$22</f>
        <v>2.966277261544314</v>
      </c>
      <c r="Y18" s="1">
        <f>$D18*'Gesamtzahl Bevölkerung Kantone'!$C$23</f>
        <v>2.6505870939607137</v>
      </c>
      <c r="Z18" s="1">
        <f>$D18*'Gesamtzahl Bevölkerung Kantone'!$C$24</f>
        <v>1.997197779743582</v>
      </c>
      <c r="AA18" s="1">
        <f>$D18*'Gesamtzahl Bevölkerung Kantone'!$C$25</f>
        <v>1.5520472673065511</v>
      </c>
      <c r="AB18" s="1">
        <f>$D18*'Gesamtzahl Bevölkerung Kantone'!$C$26</f>
        <v>1.4621022252645324</v>
      </c>
      <c r="AC18" s="1">
        <f>$D18*'Gesamtzahl Bevölkerung Kantone'!$C$27</f>
        <v>1.3662857207263788</v>
      </c>
      <c r="AD18" s="1">
        <f>$D18*'Gesamtzahl Bevölkerung Kantone'!$C$28</f>
        <v>1.3220876564149824</v>
      </c>
      <c r="AE18" s="1">
        <f>$D18*'Gesamtzahl Bevölkerung Kantone'!$C$29</f>
        <v>0.5809505959365947</v>
      </c>
    </row>
    <row r="19" spans="1:31" x14ac:dyDescent="0.25">
      <c r="A19" s="2" t="s">
        <v>65</v>
      </c>
      <c r="B19" s="2" t="s">
        <v>47</v>
      </c>
      <c r="C19" t="s">
        <v>66</v>
      </c>
      <c r="D19" s="1">
        <v>10400</v>
      </c>
      <c r="E19" s="9">
        <f t="shared" si="0"/>
        <v>2.5194958101269196E-3</v>
      </c>
      <c r="F19" s="1">
        <f>D19*'Gesamtzahl Bevölkerung Kantone'!$C$4</f>
        <v>1860.1439246166033</v>
      </c>
      <c r="G19" s="1">
        <f>$D19*'Gesamtzahl Bevölkerung Kantone'!$C$5</f>
        <v>1256.1571167575119</v>
      </c>
      <c r="H19" s="1">
        <f>$D19*'Gesamtzahl Bevölkerung Kantone'!$C$6</f>
        <v>972.92436596513164</v>
      </c>
      <c r="I19" s="1">
        <f>$D19*'Gesamtzahl Bevölkerung Kantone'!$C$7</f>
        <v>828.81253185991727</v>
      </c>
      <c r="J19" s="1">
        <f>$D19*'Gesamtzahl Bevölkerung Kantone'!$C$8</f>
        <v>617.19884178924246</v>
      </c>
      <c r="K19" s="1">
        <f>$D19*'Gesamtzahl Bevölkerung Kantone'!$C$9</f>
        <v>609.21579082952621</v>
      </c>
      <c r="L19" s="1">
        <f>$D19*'Gesamtzahl Bevölkerung Kantone'!$C$10</f>
        <v>499.23675635452474</v>
      </c>
      <c r="M19" s="1">
        <f>$D19*'Gesamtzahl Bevölkerung Kantone'!$C$11</f>
        <v>424.76090900418342</v>
      </c>
      <c r="N19" s="1">
        <f>$D19*'Gesamtzahl Bevölkerung Kantone'!$C$12</f>
        <v>417.55126897607755</v>
      </c>
      <c r="O19" s="1">
        <f>$D19*'Gesamtzahl Bevölkerung Kantone'!$C$13</f>
        <v>388.86014032249238</v>
      </c>
      <c r="P19" s="1">
        <f>$D19*'Gesamtzahl Bevölkerung Kantone'!$C$14</f>
        <v>349.80893054906949</v>
      </c>
      <c r="Q19" s="1">
        <f>$D19*'Gesamtzahl Bevölkerung Kantone'!$C$15</f>
        <v>337.81985265452732</v>
      </c>
      <c r="R19" s="1">
        <f>$D19*'Gesamtzahl Bevölkerung Kantone'!$C$16</f>
        <v>332.62349795776987</v>
      </c>
      <c r="S19" s="1">
        <f>$D19*'Gesamtzahl Bevölkerung Kantone'!$C$17</f>
        <v>240.5078390938078</v>
      </c>
      <c r="T19" s="1">
        <f>$D19*'Gesamtzahl Bevölkerung Kantone'!$C$18</f>
        <v>236.66857889111046</v>
      </c>
      <c r="U19" s="1">
        <f>$D19*'Gesamtzahl Bevölkerung Kantone'!$C$19</f>
        <v>213.28739966486299</v>
      </c>
      <c r="V19" s="1">
        <f>$D19*'Gesamtzahl Bevölkerung Kantone'!$C$20</f>
        <v>193.93279110131232</v>
      </c>
      <c r="W19" s="1">
        <f>$D19*'Gesamtzahl Bevölkerung Kantone'!$C$21</f>
        <v>154.249559582214</v>
      </c>
      <c r="X19" s="1">
        <f>$D19*'Gesamtzahl Bevölkerung Kantone'!$C$22</f>
        <v>99.513817806647964</v>
      </c>
      <c r="Y19" s="1">
        <f>$D19*'Gesamtzahl Bevölkerung Kantone'!$C$23</f>
        <v>88.92292186190781</v>
      </c>
      <c r="Z19" s="1">
        <f>$D19*'Gesamtzahl Bevölkerung Kantone'!$C$24</f>
        <v>67.00276422365566</v>
      </c>
      <c r="AA19" s="1">
        <f>$D19*'Gesamtzahl Bevölkerung Kantone'!$C$25</f>
        <v>52.068682516090746</v>
      </c>
      <c r="AB19" s="1">
        <f>$D19*'Gesamtzahl Bevölkerung Kantone'!$C$26</f>
        <v>49.051171428229473</v>
      </c>
      <c r="AC19" s="1">
        <f>$D19*'Gesamtzahl Bevölkerung Kantone'!$C$27</f>
        <v>45.836682243723672</v>
      </c>
      <c r="AD19" s="1">
        <f>$D19*'Gesamtzahl Bevölkerung Kantone'!$C$28</f>
        <v>44.353908473276832</v>
      </c>
      <c r="AE19" s="1">
        <f>$D19*'Gesamtzahl Bevölkerung Kantone'!$C$29</f>
        <v>19.48995547658253</v>
      </c>
    </row>
    <row r="20" spans="1:31" x14ac:dyDescent="0.25">
      <c r="A20" s="2" t="s">
        <v>67</v>
      </c>
      <c r="B20" s="2" t="s">
        <v>47</v>
      </c>
      <c r="C20" t="s">
        <v>68</v>
      </c>
      <c r="D20" s="1">
        <v>21700</v>
      </c>
      <c r="E20" s="9">
        <f t="shared" si="0"/>
        <v>5.2570249115148227E-3</v>
      </c>
      <c r="F20" s="1">
        <f>D20*'Gesamtzahl Bevölkerung Kantone'!$C$4</f>
        <v>3881.2618427096436</v>
      </c>
      <c r="G20" s="1">
        <f>$D20*'Gesamtzahl Bevölkerung Kantone'!$C$5</f>
        <v>2621.0201378498082</v>
      </c>
      <c r="H20" s="1">
        <f>$D20*'Gesamtzahl Bevölkerung Kantone'!$C$6</f>
        <v>2030.0441097541689</v>
      </c>
      <c r="I20" s="1">
        <f>$D20*'Gesamtzahl Bevölkerung Kantone'!$C$7</f>
        <v>1729.3492251307889</v>
      </c>
      <c r="J20" s="1">
        <f>$D20*'Gesamtzahl Bevölkerung Kantone'!$C$8</f>
        <v>1287.8091218102463</v>
      </c>
      <c r="K20" s="1">
        <f>$D20*'Gesamtzahl Bevölkerung Kantone'!$C$9</f>
        <v>1271.1521789423768</v>
      </c>
      <c r="L20" s="1">
        <f>$D20*'Gesamtzahl Bevölkerung Kantone'!$C$10</f>
        <v>1041.6766935474218</v>
      </c>
      <c r="M20" s="1">
        <f>$D20*'Gesamtzahl Bevölkerung Kantone'!$C$11</f>
        <v>886.27997359526739</v>
      </c>
      <c r="N20" s="1">
        <f>$D20*'Gesamtzahl Bevölkerung Kantone'!$C$12</f>
        <v>871.23678238277728</v>
      </c>
      <c r="O20" s="1">
        <f>$D20*'Gesamtzahl Bevölkerung Kantone'!$C$13</f>
        <v>811.37163894212358</v>
      </c>
      <c r="P20" s="1">
        <f>$D20*'Gesamtzahl Bevölkerung Kantone'!$C$14</f>
        <v>729.88978778027001</v>
      </c>
      <c r="Q20" s="1">
        <f>$D20*'Gesamtzahl Bevölkerung Kantone'!$C$15</f>
        <v>704.87411563492719</v>
      </c>
      <c r="R20" s="1">
        <f>$D20*'Gesamtzahl Bevölkerung Kantone'!$C$16</f>
        <v>694.03172170034668</v>
      </c>
      <c r="S20" s="1">
        <f>$D20*'Gesamtzahl Bevölkerung Kantone'!$C$17</f>
        <v>501.82885657073359</v>
      </c>
      <c r="T20" s="1">
        <f>$D20*'Gesamtzahl Bevölkerung Kantone'!$C$18</f>
        <v>493.81809249395167</v>
      </c>
      <c r="U20" s="1">
        <f>$D20*'Gesamtzahl Bevölkerung Kantone'!$C$19</f>
        <v>445.03236276226221</v>
      </c>
      <c r="V20" s="1">
        <f>$D20*'Gesamtzahl Bevölkerung Kantone'!$C$20</f>
        <v>404.64822758639201</v>
      </c>
      <c r="W20" s="1">
        <f>$D20*'Gesamtzahl Bevölkerung Kantone'!$C$21</f>
        <v>321.84763874365808</v>
      </c>
      <c r="X20" s="1">
        <f>$D20*'Gesamtzahl Bevölkerung Kantone'!$C$22</f>
        <v>207.63940830810199</v>
      </c>
      <c r="Y20" s="1">
        <f>$D20*'Gesamtzahl Bevölkerung Kantone'!$C$23</f>
        <v>185.54109657724996</v>
      </c>
      <c r="Z20" s="1">
        <f>$D20*'Gesamtzahl Bevölkerung Kantone'!$C$24</f>
        <v>139.80384458205074</v>
      </c>
      <c r="AA20" s="1">
        <f>$D20*'Gesamtzahl Bevölkerung Kantone'!$C$25</f>
        <v>108.64330871145857</v>
      </c>
      <c r="AB20" s="1">
        <f>$D20*'Gesamtzahl Bevölkerung Kantone'!$C$26</f>
        <v>102.34715576851727</v>
      </c>
      <c r="AC20" s="1">
        <f>$D20*'Gesamtzahl Bevölkerung Kantone'!$C$27</f>
        <v>95.640000450846514</v>
      </c>
      <c r="AD20" s="1">
        <f>$D20*'Gesamtzahl Bevölkerung Kantone'!$C$28</f>
        <v>92.546135949048775</v>
      </c>
      <c r="AE20" s="1">
        <f>$D20*'Gesamtzahl Bevölkerung Kantone'!$C$29</f>
        <v>40.666541715561628</v>
      </c>
    </row>
    <row r="21" spans="1:31" x14ac:dyDescent="0.25">
      <c r="A21" s="3">
        <v>3</v>
      </c>
      <c r="B21" s="3" t="s">
        <v>69</v>
      </c>
      <c r="C21" t="s">
        <v>70</v>
      </c>
      <c r="D21" s="1">
        <f>2*D8</f>
        <v>1243200</v>
      </c>
      <c r="E21" s="9">
        <f t="shared" si="0"/>
        <v>0.30117665299517177</v>
      </c>
      <c r="F21" s="1">
        <f>D21*'Gesamtzahl Bevölkerung Kantone'!$C$4</f>
        <v>222358.74298878474</v>
      </c>
      <c r="G21" s="1">
        <f>$D21*'Gesamtzahl Bevölkerung Kantone'!$C$5</f>
        <v>150159.08918778258</v>
      </c>
      <c r="H21" s="1">
        <f>$D21*'Gesamtzahl Bevölkerung Kantone'!$C$6</f>
        <v>116301.88190075496</v>
      </c>
      <c r="I21" s="1">
        <f>$D21*'Gesamtzahl Bevölkerung Kantone'!$C$7</f>
        <v>99074.974962331646</v>
      </c>
      <c r="J21" s="1">
        <f>$D21*'Gesamtzahl Bevölkerung Kantone'!$C$8</f>
        <v>73779.000010806369</v>
      </c>
      <c r="K21" s="1">
        <f>$D21*'Gesamtzahl Bevölkerung Kantone'!$C$9</f>
        <v>72824.71838069876</v>
      </c>
      <c r="L21" s="1">
        <f>$D21*'Gesamtzahl Bevölkerung Kantone'!$C$10</f>
        <v>59677.99379807165</v>
      </c>
      <c r="M21" s="1">
        <f>$D21*'Gesamtzahl Bevölkerung Kantone'!$C$11</f>
        <v>50775.265584038541</v>
      </c>
      <c r="N21" s="1">
        <f>$D21*'Gesamtzahl Bevölkerung Kantone'!$C$12</f>
        <v>49913.436306832657</v>
      </c>
      <c r="O21" s="1">
        <f>$D21*'Gesamtzahl Bevölkerung Kantone'!$C$13</f>
        <v>46483.742927781015</v>
      </c>
      <c r="P21" s="1">
        <f>$D21*'Gesamtzahl Bevölkerung Kantone'!$C$14</f>
        <v>41815.621390250308</v>
      </c>
      <c r="Q21" s="1">
        <f>$D21*'Gesamtzahl Bevölkerung Kantone'!$C$15</f>
        <v>40382.465463471955</v>
      </c>
      <c r="R21" s="1">
        <f>$D21*'Gesamtzahl Bevölkerung Kantone'!$C$16</f>
        <v>39761.301217413413</v>
      </c>
      <c r="S21" s="1">
        <f>$D21*'Gesamtzahl Bevölkerung Kantone'!$C$17</f>
        <v>28749.937073213641</v>
      </c>
      <c r="T21" s="1">
        <f>$D21*'Gesamtzahl Bevölkerung Kantone'!$C$18</f>
        <v>28290.997815137358</v>
      </c>
      <c r="U21" s="1">
        <f>$D21*'Gesamtzahl Bevölkerung Kantone'!$C$19</f>
        <v>25496.0476214767</v>
      </c>
      <c r="V21" s="1">
        <f>$D21*'Gesamtzahl Bevölkerung Kantone'!$C$20</f>
        <v>23182.427490110716</v>
      </c>
      <c r="W21" s="1">
        <f>$D21*'Gesamtzahl Bevölkerung Kantone'!$C$21</f>
        <v>18438.755045443122</v>
      </c>
      <c r="X21" s="1">
        <f>$D21*'Gesamtzahl Bevölkerung Kantone'!$C$22</f>
        <v>11895.728682425457</v>
      </c>
      <c r="Y21" s="1">
        <f>$D21*'Gesamtzahl Bevölkerung Kantone'!$C$23</f>
        <v>10629.709274877288</v>
      </c>
      <c r="Z21" s="1">
        <f>$D21*'Gesamtzahl Bevölkerung Kantone'!$C$24</f>
        <v>8009.4073541200687</v>
      </c>
      <c r="AA21" s="1">
        <f>$D21*'Gesamtzahl Bevölkerung Kantone'!$C$25</f>
        <v>6224.2102023080779</v>
      </c>
      <c r="AB21" s="1">
        <f>$D21*'Gesamtzahl Bevölkerung Kantone'!$C$26</f>
        <v>5863.5015691898925</v>
      </c>
      <c r="AC21" s="1">
        <f>$D21*'Gesamtzahl Bevölkerung Kantone'!$C$27</f>
        <v>5479.2464774420459</v>
      </c>
      <c r="AD21" s="1">
        <f>$D21*'Gesamtzahl Bevölkerung Kantone'!$C$28</f>
        <v>5301.9979821132456</v>
      </c>
      <c r="AE21" s="1">
        <f>$D21*'Gesamtzahl Bevölkerung Kantone'!$C$29</f>
        <v>2329.7992931237886</v>
      </c>
    </row>
    <row r="22" spans="1:31" x14ac:dyDescent="0.25">
      <c r="A22" s="3" t="s">
        <v>71</v>
      </c>
      <c r="B22" s="3" t="s">
        <v>72</v>
      </c>
      <c r="C22" t="s">
        <v>73</v>
      </c>
      <c r="D22" s="1">
        <v>100000</v>
      </c>
      <c r="E22" s="9">
        <f t="shared" si="0"/>
        <v>2.4225921251220382E-2</v>
      </c>
      <c r="F22" s="1">
        <f>D22*'Gesamtzahl Bevölkerung Kantone'!$C$4</f>
        <v>17885.999275159647</v>
      </c>
      <c r="G22" s="1">
        <f>$D22*'Gesamtzahl Bevölkerung Kantone'!$C$5</f>
        <v>12078.433814976075</v>
      </c>
      <c r="H22" s="1">
        <f>$D22*'Gesamtzahl Bevölkerung Kantone'!$C$6</f>
        <v>9355.0419804339581</v>
      </c>
      <c r="I22" s="1">
        <f>$D22*'Gesamtzahl Bevölkerung Kantone'!$C$7</f>
        <v>7969.3512678838206</v>
      </c>
      <c r="J22" s="1">
        <f>$D22*'Gesamtzahl Bevölkerung Kantone'!$C$8</f>
        <v>5934.6042479734861</v>
      </c>
      <c r="K22" s="1">
        <f>$D22*'Gesamtzahl Bevölkerung Kantone'!$C$9</f>
        <v>5857.8441425915989</v>
      </c>
      <c r="L22" s="1">
        <f>$D22*'Gesamtzahl Bevölkerung Kantone'!$C$10</f>
        <v>4800.3534264858154</v>
      </c>
      <c r="M22" s="1">
        <f>$D22*'Gesamtzahl Bevölkerung Kantone'!$C$11</f>
        <v>4084.2395096556102</v>
      </c>
      <c r="N22" s="1">
        <f>$D22*'Gesamtzahl Bevölkerung Kantone'!$C$12</f>
        <v>4014.9160478468998</v>
      </c>
      <c r="O22" s="1">
        <f>$D22*'Gesamtzahl Bevölkerung Kantone'!$C$13</f>
        <v>3739.039810793196</v>
      </c>
      <c r="P22" s="1">
        <f>$D22*'Gesamtzahl Bevölkerung Kantone'!$C$14</f>
        <v>3363.5474091256683</v>
      </c>
      <c r="Q22" s="1">
        <f>$D22*'Gesamtzahl Bevölkerung Kantone'!$C$15</f>
        <v>3248.2678139858394</v>
      </c>
      <c r="R22" s="1">
        <f>$D22*'Gesamtzahl Bevölkerung Kantone'!$C$16</f>
        <v>3198.302864978556</v>
      </c>
      <c r="S22" s="1">
        <f>$D22*'Gesamtzahl Bevölkerung Kantone'!$C$17</f>
        <v>2312.5753759019981</v>
      </c>
      <c r="T22" s="1">
        <f>$D22*'Gesamtzahl Bevölkerung Kantone'!$C$18</f>
        <v>2275.6594124145236</v>
      </c>
      <c r="U22" s="1">
        <f>$D22*'Gesamtzahl Bevölkerung Kantone'!$C$19</f>
        <v>2050.8403813929135</v>
      </c>
      <c r="V22" s="1">
        <f>$D22*'Gesamtzahl Bevölkerung Kantone'!$C$20</f>
        <v>1864.7383759741567</v>
      </c>
      <c r="W22" s="1">
        <f>$D22*'Gesamtzahl Bevölkerung Kantone'!$C$21</f>
        <v>1483.1688421366732</v>
      </c>
      <c r="X22" s="1">
        <f>$D22*'Gesamtzahl Bevölkerung Kantone'!$C$22</f>
        <v>956.86363275623034</v>
      </c>
      <c r="Y22" s="1">
        <f>$D22*'Gesamtzahl Bevölkerung Kantone'!$C$23</f>
        <v>855.02809482603664</v>
      </c>
      <c r="Z22" s="1">
        <f>$D22*'Gesamtzahl Bevölkerung Kantone'!$C$24</f>
        <v>644.25734830438137</v>
      </c>
      <c r="AA22" s="1">
        <f>$D22*'Gesamtzahl Bevölkerung Kantone'!$C$25</f>
        <v>500.66040880856485</v>
      </c>
      <c r="AB22" s="1">
        <f>$D22*'Gesamtzahl Bevölkerung Kantone'!$C$26</f>
        <v>471.64587911759111</v>
      </c>
      <c r="AC22" s="1">
        <f>$D22*'Gesamtzahl Bevölkerung Kantone'!$C$27</f>
        <v>440.73732926657379</v>
      </c>
      <c r="AD22" s="1">
        <f>$D22*'Gesamtzahl Bevölkerung Kantone'!$C$28</f>
        <v>426.47988916612337</v>
      </c>
      <c r="AE22" s="1">
        <f>$D22*'Gesamtzahl Bevölkerung Kantone'!$C$29</f>
        <v>187.40341804406282</v>
      </c>
    </row>
    <row r="23" spans="1:31" x14ac:dyDescent="0.25">
      <c r="A23" s="10" t="s">
        <v>74</v>
      </c>
      <c r="B23" s="11" t="s">
        <v>79</v>
      </c>
      <c r="C23" s="12" t="s">
        <v>75</v>
      </c>
      <c r="D23" s="13">
        <f>8606033-1377774-SUM(D4:D22)</f>
        <v>3100449</v>
      </c>
      <c r="E23" s="14" t="s">
        <v>76</v>
      </c>
      <c r="F23" s="13">
        <f>D23*'Gesamtzahl Bevölkerung Kantone'!$C$4</f>
        <v>554546.28566669452</v>
      </c>
      <c r="G23" s="13">
        <f>$D23*'Gesamtzahl Bevölkerung Kantone'!$C$5</f>
        <v>374485.68043208757</v>
      </c>
      <c r="H23" s="13">
        <f>$D23*'Gesamtzahl Bevölkerung Kantone'!$C$6</f>
        <v>290048.30553194485</v>
      </c>
      <c r="I23" s="13">
        <f>$D23*'Gesamtzahl Bevölkerung Kantone'!$C$7</f>
        <v>247085.67169159121</v>
      </c>
      <c r="J23" s="13">
        <f>$D23*'Gesamtzahl Bevölkerung Kantone'!$C$8</f>
        <v>183999.37806025145</v>
      </c>
      <c r="K23" s="13">
        <f>$D23*'Gesamtzahl Bevölkerung Kantone'!$C$9</f>
        <v>181619.47014053978</v>
      </c>
      <c r="L23" s="13">
        <f>$D23*'Gesamtzahl Bevölkerung Kantone'!$C$10</f>
        <v>148832.5098079452</v>
      </c>
      <c r="M23" s="13">
        <f>$D23*'Gesamtzahl Bevölkerung Kantone'!$C$11</f>
        <v>126629.76303472226</v>
      </c>
      <c r="N23" s="13">
        <f>$D23*'Gesamtzahl Bevölkerung Kantone'!$C$12</f>
        <v>124480.42445630873</v>
      </c>
      <c r="O23" s="13">
        <f>$D23*'Gesamtzahl Bevölkerung Kantone'!$C$13</f>
        <v>115927.02242333954</v>
      </c>
      <c r="P23" s="13">
        <f>$D23*'Gesamtzahl Bevölkerung Kantone'!$C$14</f>
        <v>104285.07201076268</v>
      </c>
      <c r="Q23" s="13">
        <f>$D23*'Gesamtzahl Bevölkerung Kantone'!$C$15</f>
        <v>100710.88695604583</v>
      </c>
      <c r="R23" s="13">
        <f>$D23*'Gesamtzahl Bevölkerung Kantone'!$C$16</f>
        <v>99161.749194199001</v>
      </c>
      <c r="S23" s="13">
        <f>$D23*'Gesamtzahl Bevölkerung Kantone'!$C$17</f>
        <v>71700.220116399738</v>
      </c>
      <c r="T23" s="13">
        <f>$D23*'Gesamtzahl Bevölkerung Kantone'!$C$18</f>
        <v>70555.659495611981</v>
      </c>
      <c r="U23" s="13">
        <f>$D23*'Gesamtzahl Bevölkerung Kantone'!$C$19</f>
        <v>63585.26009649277</v>
      </c>
      <c r="V23" s="13">
        <f>$D23*'Gesamtzahl Bevölkerung Kantone'!$C$20</f>
        <v>57815.262330506986</v>
      </c>
      <c r="W23" s="13">
        <f>$D23*'Gesamtzahl Bevölkerung Kantone'!$C$21</f>
        <v>45984.893534338065</v>
      </c>
      <c r="X23" s="13">
        <f>$D23*'Gesamtzahl Bevölkerung Kantone'!$C$22</f>
        <v>29667.068933154216</v>
      </c>
      <c r="Y23" s="13">
        <f>$D23*'Gesamtzahl Bevölkerung Kantone'!$C$23</f>
        <v>26509.710015752906</v>
      </c>
      <c r="Z23" s="13">
        <f>$D23*'Gesamtzahl Bevölkerung Kantone'!$C$24</f>
        <v>19974.870512929709</v>
      </c>
      <c r="AA23" s="13">
        <f>$D23*'Gesamtzahl Bevölkerung Kantone'!$C$25</f>
        <v>15522.720638301062</v>
      </c>
      <c r="AB23" s="13">
        <f>$D23*'Gesamtzahl Bevölkerung Kantone'!$C$26</f>
        <v>14623.139942642561</v>
      </c>
      <c r="AC23" s="13">
        <f>$D23*'Gesamtzahl Bevölkerung Kantone'!$C$27</f>
        <v>13664.836117872195</v>
      </c>
      <c r="AD23" s="13">
        <f>$D23*'Gesamtzahl Bevölkerung Kantone'!$C$28</f>
        <v>13222.79145885218</v>
      </c>
      <c r="AE23" s="13">
        <f>$D23*'Gesamtzahl Bevölkerung Kantone'!$C$29</f>
        <v>5810.3474007129644</v>
      </c>
    </row>
    <row r="24" spans="1:31" x14ac:dyDescent="0.25">
      <c r="A24" s="2"/>
      <c r="B24" s="2"/>
    </row>
    <row r="25" spans="1:31" x14ac:dyDescent="0.25">
      <c r="A25" s="2"/>
      <c r="B25" s="2"/>
      <c r="D25" s="1"/>
      <c r="E25" s="1"/>
    </row>
    <row r="26" spans="1:31" x14ac:dyDescent="0.25">
      <c r="A26" s="2"/>
      <c r="B26" s="2"/>
      <c r="D26" s="1"/>
      <c r="E26" s="1"/>
    </row>
    <row r="27" spans="1:31" x14ac:dyDescent="0.25">
      <c r="A27" s="2"/>
      <c r="B27" s="2"/>
      <c r="D27" s="1"/>
      <c r="E27" s="1"/>
    </row>
    <row r="28" spans="1:31" x14ac:dyDescent="0.25">
      <c r="A28" s="2"/>
      <c r="B28" s="2"/>
      <c r="D28" s="1"/>
      <c r="E28" s="1"/>
    </row>
    <row r="29" spans="1:31" x14ac:dyDescent="0.25">
      <c r="A29" s="2"/>
      <c r="B29" s="2"/>
      <c r="D29" s="1"/>
      <c r="E29" s="1">
        <f>720000/12</f>
        <v>60000</v>
      </c>
    </row>
    <row r="30" spans="1:31" x14ac:dyDescent="0.25">
      <c r="A30" s="2"/>
      <c r="B30" s="2"/>
      <c r="D30" s="1"/>
      <c r="E30" s="1"/>
    </row>
    <row r="31" spans="1:31" x14ac:dyDescent="0.25">
      <c r="A31" s="2"/>
      <c r="B31" s="2"/>
      <c r="D31" s="1"/>
      <c r="E31" s="1"/>
    </row>
    <row r="32" spans="1:31" x14ac:dyDescent="0.25">
      <c r="A32" s="2"/>
      <c r="B32" s="2"/>
      <c r="D32" s="1"/>
      <c r="E32" s="1"/>
    </row>
    <row r="33" spans="1:5" x14ac:dyDescent="0.25">
      <c r="A33" s="2"/>
      <c r="B33" s="2"/>
      <c r="D33" s="1"/>
      <c r="E33" s="1"/>
    </row>
    <row r="34" spans="1:5" x14ac:dyDescent="0.25">
      <c r="D34" s="1"/>
      <c r="E34" s="1"/>
    </row>
  </sheetData>
  <mergeCells count="1">
    <mergeCell ref="F2:AE2"/>
  </mergeCells>
  <phoneticPr fontId="2" type="noConversion"/>
  <pageMargins left="0.7" right="0.7" top="0.78740157499999996" bottom="0.78740157499999996" header="0.3" footer="0.3"/>
  <pageSetup paperSize="9" orientation="portrait" horizontalDpi="4294967293" verticalDpi="0" r:id="rId1"/>
  <ignoredErrors>
    <ignoredError sqref="A22:A23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9CAA-9666-4499-81E6-A6775CD901BD}">
  <dimension ref="A1:C29"/>
  <sheetViews>
    <sheetView workbookViewId="0">
      <selection activeCell="A3" sqref="A3"/>
    </sheetView>
  </sheetViews>
  <sheetFormatPr baseColWidth="10" defaultColWidth="11.453125" defaultRowHeight="12.5" x14ac:dyDescent="0.25"/>
  <cols>
    <col min="1" max="1" width="21.7265625" customWidth="1"/>
  </cols>
  <sheetData>
    <row r="1" spans="1:3" x14ac:dyDescent="0.25">
      <c r="A1" t="s">
        <v>77</v>
      </c>
    </row>
    <row r="3" spans="1:3" ht="13" x14ac:dyDescent="0.3">
      <c r="A3" s="4" t="s">
        <v>78</v>
      </c>
      <c r="B3" s="5">
        <v>8606033</v>
      </c>
    </row>
    <row r="4" spans="1:3" x14ac:dyDescent="0.25">
      <c r="A4" t="s">
        <v>7</v>
      </c>
      <c r="B4" s="1">
        <v>1539275</v>
      </c>
      <c r="C4" s="6">
        <f t="shared" ref="C4:C29" si="0">B4/$B$3</f>
        <v>0.17885999275159647</v>
      </c>
    </row>
    <row r="5" spans="1:3" x14ac:dyDescent="0.25">
      <c r="A5" t="s">
        <v>8</v>
      </c>
      <c r="B5" s="1">
        <v>1039474</v>
      </c>
      <c r="C5" s="6">
        <f t="shared" si="0"/>
        <v>0.12078433814976075</v>
      </c>
    </row>
    <row r="6" spans="1:3" x14ac:dyDescent="0.25">
      <c r="A6" t="s">
        <v>9</v>
      </c>
      <c r="B6" s="1">
        <v>805098</v>
      </c>
      <c r="C6" s="6">
        <f t="shared" si="0"/>
        <v>9.3550419804339577E-2</v>
      </c>
    </row>
    <row r="7" spans="1:3" x14ac:dyDescent="0.25">
      <c r="A7" t="s">
        <v>10</v>
      </c>
      <c r="B7" s="1">
        <v>685845</v>
      </c>
      <c r="C7" s="6">
        <f t="shared" si="0"/>
        <v>7.9693512678838202E-2</v>
      </c>
    </row>
    <row r="8" spans="1:3" x14ac:dyDescent="0.25">
      <c r="A8" t="s">
        <v>11</v>
      </c>
      <c r="B8" s="1">
        <v>510734</v>
      </c>
      <c r="C8" s="6">
        <f t="shared" si="0"/>
        <v>5.9346042479734858E-2</v>
      </c>
    </row>
    <row r="9" spans="1:3" x14ac:dyDescent="0.25">
      <c r="A9" t="s">
        <v>12</v>
      </c>
      <c r="B9" s="1">
        <v>504128</v>
      </c>
      <c r="C9" s="6">
        <f t="shared" si="0"/>
        <v>5.8578441425915985E-2</v>
      </c>
    </row>
    <row r="10" spans="1:3" x14ac:dyDescent="0.25">
      <c r="A10" t="s">
        <v>13</v>
      </c>
      <c r="B10" s="1">
        <v>413120</v>
      </c>
      <c r="C10" s="6">
        <f t="shared" si="0"/>
        <v>4.800353426485815E-2</v>
      </c>
    </row>
    <row r="11" spans="1:3" x14ac:dyDescent="0.25">
      <c r="A11" t="s">
        <v>14</v>
      </c>
      <c r="B11" s="1">
        <v>351491</v>
      </c>
      <c r="C11" s="6">
        <f t="shared" si="0"/>
        <v>4.08423950965561E-2</v>
      </c>
    </row>
    <row r="12" spans="1:3" x14ac:dyDescent="0.25">
      <c r="A12" t="s">
        <v>15</v>
      </c>
      <c r="B12" s="1">
        <v>345525</v>
      </c>
      <c r="C12" s="6">
        <f t="shared" si="0"/>
        <v>4.0149160478468997E-2</v>
      </c>
    </row>
    <row r="13" spans="1:3" x14ac:dyDescent="0.25">
      <c r="A13" t="s">
        <v>16</v>
      </c>
      <c r="B13" s="1">
        <v>321783</v>
      </c>
      <c r="C13" s="6">
        <f t="shared" si="0"/>
        <v>3.739039810793196E-2</v>
      </c>
    </row>
    <row r="14" spans="1:3" x14ac:dyDescent="0.25">
      <c r="A14" t="s">
        <v>17</v>
      </c>
      <c r="B14" s="1">
        <v>289468</v>
      </c>
      <c r="C14" s="6">
        <f t="shared" si="0"/>
        <v>3.3635474091256681E-2</v>
      </c>
    </row>
    <row r="15" spans="1:3" x14ac:dyDescent="0.25">
      <c r="A15" t="s">
        <v>18</v>
      </c>
      <c r="B15" s="1">
        <v>279547</v>
      </c>
      <c r="C15" s="6">
        <f t="shared" si="0"/>
        <v>3.2482678139858397E-2</v>
      </c>
    </row>
    <row r="16" spans="1:3" x14ac:dyDescent="0.25">
      <c r="A16" t="s">
        <v>19</v>
      </c>
      <c r="B16" s="1">
        <v>275247</v>
      </c>
      <c r="C16" s="6">
        <f t="shared" si="0"/>
        <v>3.1983028649785562E-2</v>
      </c>
    </row>
    <row r="17" spans="1:3" x14ac:dyDescent="0.25">
      <c r="A17" t="s">
        <v>20</v>
      </c>
      <c r="B17" s="1">
        <v>199021</v>
      </c>
      <c r="C17" s="6">
        <f t="shared" si="0"/>
        <v>2.3125753759019981E-2</v>
      </c>
    </row>
    <row r="18" spans="1:3" x14ac:dyDescent="0.25">
      <c r="A18" t="s">
        <v>21</v>
      </c>
      <c r="B18" s="1">
        <v>195844</v>
      </c>
      <c r="C18" s="6">
        <f t="shared" si="0"/>
        <v>2.2756594124145237E-2</v>
      </c>
    </row>
    <row r="19" spans="1:3" x14ac:dyDescent="0.25">
      <c r="A19" t="s">
        <v>22</v>
      </c>
      <c r="B19" s="1">
        <v>176496</v>
      </c>
      <c r="C19" s="6">
        <f t="shared" si="0"/>
        <v>2.0508403813929134E-2</v>
      </c>
    </row>
    <row r="20" spans="1:3" x14ac:dyDescent="0.25">
      <c r="A20" t="s">
        <v>23</v>
      </c>
      <c r="B20" s="1">
        <v>160480</v>
      </c>
      <c r="C20" s="6">
        <f t="shared" si="0"/>
        <v>1.8647383759741568E-2</v>
      </c>
    </row>
    <row r="21" spans="1:3" x14ac:dyDescent="0.25">
      <c r="A21" t="s">
        <v>24</v>
      </c>
      <c r="B21" s="1">
        <v>127642</v>
      </c>
      <c r="C21" s="6">
        <f t="shared" si="0"/>
        <v>1.4831688421366732E-2</v>
      </c>
    </row>
    <row r="22" spans="1:3" x14ac:dyDescent="0.25">
      <c r="A22" t="s">
        <v>25</v>
      </c>
      <c r="B22" s="1">
        <v>82348</v>
      </c>
      <c r="C22" s="6">
        <f t="shared" si="0"/>
        <v>9.5686363275623038E-3</v>
      </c>
    </row>
    <row r="23" spans="1:3" x14ac:dyDescent="0.25">
      <c r="A23" t="s">
        <v>26</v>
      </c>
      <c r="B23" s="1">
        <v>73584</v>
      </c>
      <c r="C23" s="6">
        <f t="shared" si="0"/>
        <v>8.5502809482603664E-3</v>
      </c>
    </row>
    <row r="24" spans="1:3" x14ac:dyDescent="0.25">
      <c r="A24" t="s">
        <v>27</v>
      </c>
      <c r="B24" s="1">
        <v>55445</v>
      </c>
      <c r="C24" s="6">
        <f t="shared" si="0"/>
        <v>6.4425734830438133E-3</v>
      </c>
    </row>
    <row r="25" spans="1:3" x14ac:dyDescent="0.25">
      <c r="A25" t="s">
        <v>28</v>
      </c>
      <c r="B25" s="1">
        <v>43087</v>
      </c>
      <c r="C25" s="6">
        <f t="shared" si="0"/>
        <v>5.0066040880856486E-3</v>
      </c>
    </row>
    <row r="26" spans="1:3" x14ac:dyDescent="0.25">
      <c r="A26" t="s">
        <v>29</v>
      </c>
      <c r="B26" s="1">
        <v>40590</v>
      </c>
      <c r="C26" s="6">
        <f t="shared" si="0"/>
        <v>4.716458791175911E-3</v>
      </c>
    </row>
    <row r="27" spans="1:3" x14ac:dyDescent="0.25">
      <c r="A27" t="s">
        <v>30</v>
      </c>
      <c r="B27" s="1">
        <v>37930</v>
      </c>
      <c r="C27" s="6">
        <f t="shared" si="0"/>
        <v>4.407373292665738E-3</v>
      </c>
    </row>
    <row r="28" spans="1:3" x14ac:dyDescent="0.25">
      <c r="A28" t="s">
        <v>31</v>
      </c>
      <c r="B28" s="1">
        <v>36703</v>
      </c>
      <c r="C28" s="6">
        <f t="shared" si="0"/>
        <v>4.2647988916612338E-3</v>
      </c>
    </row>
    <row r="29" spans="1:3" x14ac:dyDescent="0.25">
      <c r="A29" t="s">
        <v>32</v>
      </c>
      <c r="B29" s="1">
        <v>16128</v>
      </c>
      <c r="C29" s="6">
        <f t="shared" si="0"/>
        <v>1.8740341804406281E-3</v>
      </c>
    </row>
  </sheetData>
  <sortState xmlns:xlrd2="http://schemas.microsoft.com/office/spreadsheetml/2017/richdata2" ref="A4:C29">
    <sortCondition descending="1" ref="C4:C29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ED90A92496A7744ABCE13896B9F92DA" ma:contentTypeVersion="5" ma:contentTypeDescription="Ein neues Dokument erstellen." ma:contentTypeScope="" ma:versionID="b49787f72d67ac0aa2c3a374ebf068f2">
  <xsd:schema xmlns:xsd="http://www.w3.org/2001/XMLSchema" xmlns:xs="http://www.w3.org/2001/XMLSchema" xmlns:p="http://schemas.microsoft.com/office/2006/metadata/properties" xmlns:ns2="cb223a9f-5a50-4cf6-bd48-e7fe6a835b02" targetNamespace="http://schemas.microsoft.com/office/2006/metadata/properties" ma:root="true" ma:fieldsID="8d5bda608be47ebbf9612181af6292e1" ns2:_="">
    <xsd:import namespace="cb223a9f-5a50-4cf6-bd48-e7fe6a835b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23a9f-5a50-4cf6-bd48-e7fe6a835b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0889EA-9C69-43A8-A14A-B5C867D8E9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2D3033-DBA9-448C-9C5E-7DACF1211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223a9f-5a50-4cf6-bd48-e7fe6a835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04CFB0-3891-48A6-9DCA-DD6EF0BE4A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Prio-Gruppen laut BAG</vt:lpstr>
      <vt:lpstr>Gesamtzahl Bevölkerung Kantone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Euler, Timm</dc:creator>
  <cp:keywords/>
  <dc:description/>
  <cp:lastModifiedBy>Lohse, Kim-Morgaine</cp:lastModifiedBy>
  <cp:revision/>
  <dcterms:created xsi:type="dcterms:W3CDTF">2021-01-04T14:21:19Z</dcterms:created>
  <dcterms:modified xsi:type="dcterms:W3CDTF">2021-01-18T07:15:26Z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c9f44019-5e72-4ec4-a075-ae35e6ac4e65</vt:lpwstr>
  </property>
  <property fmtid="{D5CDD505-2E9C-101B-9397-08002B2CF9AE}" pid="3" name="ContentTypeId">
    <vt:lpwstr>0x010100DED90A92496A7744ABCE13896B9F92DA</vt:lpwstr>
  </property>
</Properties>
</file>