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j\OneDrive - AWK Group AG\80_prog\projects\petproject_impfcounter_data\"/>
    </mc:Choice>
  </mc:AlternateContent>
  <xr:revisionPtr revIDLastSave="0" documentId="13_ncr:1_{9AC47CC6-CC76-4744-97F2-095F1B895931}" xr6:coauthVersionLast="45" xr6:coauthVersionMax="45" xr10:uidLastSave="{00000000-0000-0000-0000-000000000000}"/>
  <bookViews>
    <workbookView xWindow="-108" yWindow="-108" windowWidth="30936" windowHeight="16896" xr2:uid="{903CCA78-31AC-4C43-8A11-60BB4F0FD4C5}"/>
  </bookViews>
  <sheets>
    <sheet name="vaccine approval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3" l="1"/>
  <c r="F16" i="3"/>
  <c r="M8" i="3"/>
  <c r="M9" i="3"/>
  <c r="M7" i="3"/>
  <c r="J6" i="3"/>
  <c r="F5" i="3"/>
  <c r="F6" i="3"/>
  <c r="K12" i="3" l="1"/>
  <c r="M14" i="3" l="1"/>
  <c r="M13" i="3"/>
  <c r="K3" i="3"/>
  <c r="F3" i="3"/>
  <c r="K11" i="3" l="1"/>
  <c r="K10" i="3"/>
  <c r="F10" i="3"/>
  <c r="K2" i="3" l="1"/>
  <c r="F11" i="3"/>
  <c r="K4" i="3" l="1"/>
  <c r="J5" i="3" s="1"/>
  <c r="F15" i="3"/>
  <c r="F2" i="3"/>
  <c r="F14" i="3" l="1"/>
  <c r="F13" i="3"/>
  <c r="F7" i="3" l="1"/>
  <c r="F8" i="3"/>
  <c r="F9" i="3"/>
  <c r="F12" i="3"/>
  <c r="F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tc={10BF3F74-5FA4-4FDC-B3C2-C628B8C349E9}</author>
    <author>tc={DEA883F4-A8BC-47C0-A45D-029EE9D3F93D}</author>
    <author>tc={21DA53E9-4AC5-411F-AFA8-A01BFD6A8B13}</author>
  </authors>
  <commentList>
    <comment ref="G15" authorId="0" shapeId="0" xr:uid="{10BF3F74-5FA4-4FDC-B3C2-C628B8C349E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Quelle: https://www.srf.ch/news/schweiz/covid-impfung-in-der-schweiz-diese-impfstoffe-sind-noch-im-rennen-um-die-zulassung</t>
      </text>
    </comment>
    <comment ref="G16" authorId="1" shapeId="0" xr:uid="{DEA883F4-A8BC-47C0-A45D-029EE9D3F93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Quelle: https://www.srf.ch/news/schweiz/covid-impfung-in-der-schweiz-diese-impfstoffe-sind-noch-im-rennen-um-die-zulassung</t>
      </text>
    </comment>
    <comment ref="G17" authorId="2" shapeId="0" xr:uid="{21DA53E9-4AC5-411F-AFA8-A01BFD6A8B1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Quelle: https://www.srf.ch/news/schweiz/covid-impfung-in-der-schweiz-diese-impfstoffe-sind-noch-im-rennen-um-die-zulassung</t>
      </text>
    </comment>
  </commentList>
</comments>
</file>

<file path=xl/sharedStrings.xml><?xml version="1.0" encoding="utf-8"?>
<sst xmlns="http://schemas.openxmlformats.org/spreadsheetml/2006/main" count="82" uniqueCount="29">
  <si>
    <t>country</t>
  </si>
  <si>
    <t>date</t>
  </si>
  <si>
    <t>source</t>
  </si>
  <si>
    <t>manufacturer</t>
  </si>
  <si>
    <t>ordered</t>
  </si>
  <si>
    <t>people</t>
  </si>
  <si>
    <t>necessary doses</t>
  </si>
  <si>
    <t>status</t>
  </si>
  <si>
    <t>shipping_date</t>
  </si>
  <si>
    <t>shipping_volume</t>
  </si>
  <si>
    <t>shipping_volume_cumulated</t>
  </si>
  <si>
    <t>estimation?</t>
  </si>
  <si>
    <t>ch</t>
  </si>
  <si>
    <t>https://www.srf.ch/news/schweiz/covid-impfung-in-der-schweiz-diese-impfstoffe-sind-noch-im-rennen-um-die-zulassung</t>
  </si>
  <si>
    <t>Pfizer/Biontech</t>
  </si>
  <si>
    <t>approved</t>
  </si>
  <si>
    <t>no</t>
  </si>
  <si>
    <t>https://www.srf.ch/news/schweiz/mehr-impfstoff-in-sicht-126-000-neue-impfdosen-bag-wehrt-sich-gegen-kritik</t>
  </si>
  <si>
    <t>yes</t>
  </si>
  <si>
    <t>https://www.luzernerzeitung.ch/news-service/wirtschaft/coronapandemie-schweiz-erhoeht-die-impfstoff-bestellung-bei-moderna-auf-75-millionen-dosen-ld.2073238</t>
  </si>
  <si>
    <t>Moderna</t>
  </si>
  <si>
    <t>ongoing</t>
  </si>
  <si>
    <t>https://www.fuw.ch/article/schweiz-sichert-sich-weitere-3-mio-moderna-impfdosen/</t>
  </si>
  <si>
    <t>AstraZeneca</t>
  </si>
  <si>
    <t>https://www.srf.ch/news/wirtschaft/die-logistik-hinter-moderna-wie-die-schweiz-die-versorgung-mit-dem-neuen-impfstoff-sichert</t>
  </si>
  <si>
    <t>shipping_volume_forecast</t>
  </si>
  <si>
    <t>BAG pdf</t>
  </si>
  <si>
    <t>https://interaktiv.tagesanzeiger.ch/2020/wo-die-schweiz-im-grossen-impfrennen-steht/</t>
  </si>
  <si>
    <t>shipping_volume_forecast_cumulated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</si>
</sst>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#,##0.00_ ;\-#,##0.00\ "/>
  </numFmts>
  <fonts count="4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3" fillId="0" borderId="0" xfId="2"/>
    <xf numFmtId="0" fontId="2" fillId="2" borderId="0" xfId="0" applyFont="1" applyFill="1"/>
    <xf numFmtId="164" fontId="0" fillId="0" borderId="0" xfId="1" applyNumberFormat="1" applyFont="1"/>
    <xf numFmtId="165" fontId="0" fillId="0" borderId="0" xfId="1" applyNumberFormat="1" applyFont="1"/>
    <xf numFmtId="0" fontId="3" fillId="0" borderId="0" xfId="2" applyAlignment="1"/>
    <xf numFmtId="0" fontId="3" fillId="0" borderId="0" xfId="2" applyAlignment="1">
      <alignment vertical="center"/>
    </xf>
    <xf numFmtId="164" fontId="2" fillId="2" borderId="0" xfId="1" applyNumberFormat="1" applyFont="1" applyFill="1"/>
    <xf numFmtId="0" fontId="3" fillId="0" borderId="0" xfId="2" applyAlignment="1">
      <alignment vertical="center" wrapText="1"/>
    </xf>
  </cellXfs>
  <cellStyles count="3">
    <cellStyle name="Komma" xfId="1" builtinId="3"/>
    <cellStyle name="Link" xfId="2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uler, Timm" id="{4E5CC7C5-43C4-40CF-A9EA-62F40AE8BF26}" userId="S::awk02151@awk.ch::1846cff7-b112-4a1f-9594-615c156acac8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5" dT="2021-01-11T14:32:58.02" personId="{4E5CC7C5-43C4-40CF-A9EA-62F40AE8BF26}" id="{10BF3F74-5FA4-4FDC-B3C2-C628B8C349E9}">
    <text>Quelle: https://www.srf.ch/news/schweiz/covid-impfung-in-der-schweiz-diese-impfstoffe-sind-noch-im-rennen-um-die-zulassung</text>
  </threadedComment>
  <threadedComment ref="G16" dT="2021-01-11T14:32:58.02" personId="{4E5CC7C5-43C4-40CF-A9EA-62F40AE8BF26}" id="{DEA883F4-A8BC-47C0-A45D-029EE9D3F93D}">
    <text>Quelle: https://www.srf.ch/news/schweiz/covid-impfung-in-der-schweiz-diese-impfstoffe-sind-noch-im-rennen-um-die-zulassung</text>
  </threadedComment>
  <threadedComment ref="G17" dT="2021-01-11T14:32:58.02" personId="{4E5CC7C5-43C4-40CF-A9EA-62F40AE8BF26}" id="{21DA53E9-4AC5-411F-AFA8-A01BFD6A8B13}">
    <text>Quelle: https://www.srf.ch/news/schweiz/covid-impfung-in-der-schweiz-diese-impfstoffe-sind-noch-im-rennen-um-die-zulassung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nteraktiv.tagesanzeiger.ch/2020/wo-die-schweiz-im-grossen-impfrennen-steht/" TargetMode="External"/><Relationship Id="rId3" Type="http://schemas.openxmlformats.org/officeDocument/2006/relationships/hyperlink" Target="https://www.srf.ch/news/wirtschaft/die-logistik-hinter-moderna-wie-die-schweiz-die-versorgung-mit-dem-neuen-impfstoff-sichert" TargetMode="External"/><Relationship Id="rId7" Type="http://schemas.openxmlformats.org/officeDocument/2006/relationships/hyperlink" Target="https://www.fuw.ch/article/schweiz-sichert-sich-weitere-3-mio-moderna-impfdosen/" TargetMode="External"/><Relationship Id="rId12" Type="http://schemas.microsoft.com/office/2017/10/relationships/threadedComment" Target="../threadedComments/threadedComment1.xml"/><Relationship Id="rId2" Type="http://schemas.openxmlformats.org/officeDocument/2006/relationships/hyperlink" Target="https://www.fuw.ch/article/schweiz-sichert-sich-weitere-3-mio-moderna-impfdosen/" TargetMode="External"/><Relationship Id="rId1" Type="http://schemas.openxmlformats.org/officeDocument/2006/relationships/hyperlink" Target="https://www.srf.ch/news/schweiz/covid-impfung-in-der-schweiz-diese-impfstoffe-sind-noch-im-rennen-um-die-zulassung" TargetMode="External"/><Relationship Id="rId6" Type="http://schemas.openxmlformats.org/officeDocument/2006/relationships/hyperlink" Target="https://www.fuw.ch/article/schweiz-sichert-sich-weitere-3-mio-moderna-impfdosen/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interaktiv.tagesanzeiger.ch/2020/wo-die-schweiz-im-grossen-impfrennen-steht/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www.srf.ch/news/schweiz/covid-impfung-in-der-schweiz-diese-impfstoffe-sind-noch-im-rennen-um-die-zulassung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B207B-0EB6-4EF4-88FB-421592296A82}">
  <dimension ref="A1:N24"/>
  <sheetViews>
    <sheetView tabSelected="1" topLeftCell="B1" workbookViewId="0">
      <selection activeCell="J28" sqref="J28"/>
    </sheetView>
  </sheetViews>
  <sheetFormatPr baseColWidth="10" defaultColWidth="11.44140625" defaultRowHeight="13.2" x14ac:dyDescent="0.25"/>
  <cols>
    <col min="3" max="3" width="79.88671875" customWidth="1"/>
    <col min="4" max="4" width="14.109375" bestFit="1" customWidth="1"/>
    <col min="5" max="6" width="10" bestFit="1" customWidth="1"/>
    <col min="7" max="7" width="14.77734375" bestFit="1" customWidth="1"/>
    <col min="10" max="10" width="11.44140625" style="4"/>
    <col min="11" max="13" width="27.88671875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8" t="s">
        <v>9</v>
      </c>
      <c r="K1" s="3" t="s">
        <v>10</v>
      </c>
      <c r="L1" s="3" t="s">
        <v>25</v>
      </c>
      <c r="M1" s="3" t="s">
        <v>28</v>
      </c>
      <c r="N1" s="3" t="s">
        <v>11</v>
      </c>
    </row>
    <row r="2" spans="1:14" x14ac:dyDescent="0.25">
      <c r="A2" t="s">
        <v>12</v>
      </c>
      <c r="B2" s="1">
        <v>44185</v>
      </c>
      <c r="C2" s="2" t="s">
        <v>13</v>
      </c>
      <c r="D2" t="s">
        <v>14</v>
      </c>
      <c r="E2" s="4">
        <v>3000000</v>
      </c>
      <c r="F2" s="4">
        <f>E2/G2</f>
        <v>1500000</v>
      </c>
      <c r="G2" s="4">
        <v>2</v>
      </c>
      <c r="H2" t="s">
        <v>15</v>
      </c>
      <c r="I2" s="1">
        <v>44184</v>
      </c>
      <c r="J2" s="4">
        <v>0</v>
      </c>
      <c r="K2" s="4">
        <f>SUM(J$2:J2)</f>
        <v>0</v>
      </c>
      <c r="L2" s="4"/>
      <c r="M2" s="4"/>
      <c r="N2" t="s">
        <v>16</v>
      </c>
    </row>
    <row r="3" spans="1:14" x14ac:dyDescent="0.25">
      <c r="A3" t="s">
        <v>12</v>
      </c>
      <c r="B3" s="1">
        <v>44185</v>
      </c>
      <c r="C3" s="2" t="s">
        <v>13</v>
      </c>
      <c r="D3" t="s">
        <v>14</v>
      </c>
      <c r="E3" s="4">
        <v>3000000</v>
      </c>
      <c r="F3" s="4">
        <f>E3/G3</f>
        <v>1500000</v>
      </c>
      <c r="G3" s="4">
        <v>2</v>
      </c>
      <c r="H3" t="s">
        <v>15</v>
      </c>
      <c r="I3" s="1">
        <v>44185</v>
      </c>
      <c r="J3" s="4">
        <v>107000</v>
      </c>
      <c r="K3" s="4">
        <f>SUM(J$2:J3)</f>
        <v>107000</v>
      </c>
      <c r="L3" s="4"/>
      <c r="M3" s="4"/>
      <c r="N3" t="s">
        <v>16</v>
      </c>
    </row>
    <row r="4" spans="1:14" x14ac:dyDescent="0.25">
      <c r="A4" t="s">
        <v>12</v>
      </c>
      <c r="B4" s="1">
        <v>44200</v>
      </c>
      <c r="C4" t="s">
        <v>17</v>
      </c>
      <c r="D4" t="s">
        <v>14</v>
      </c>
      <c r="E4" s="4">
        <v>3000000</v>
      </c>
      <c r="F4" s="4">
        <f>E4/G4</f>
        <v>1500000</v>
      </c>
      <c r="G4" s="4">
        <v>2</v>
      </c>
      <c r="H4" t="s">
        <v>15</v>
      </c>
      <c r="I4" s="1">
        <v>44200</v>
      </c>
      <c r="J4" s="4">
        <v>126000</v>
      </c>
      <c r="K4" s="4">
        <f>SUM(J$2:J4)</f>
        <v>233000</v>
      </c>
      <c r="L4" s="4"/>
      <c r="M4" s="4"/>
      <c r="N4" t="s">
        <v>16</v>
      </c>
    </row>
    <row r="5" spans="1:14" x14ac:dyDescent="0.25">
      <c r="A5" t="s">
        <v>12</v>
      </c>
      <c r="B5" s="1">
        <v>44228</v>
      </c>
      <c r="C5" s="2" t="s">
        <v>26</v>
      </c>
      <c r="D5" t="s">
        <v>14</v>
      </c>
      <c r="E5" s="4">
        <v>3000000</v>
      </c>
      <c r="F5" s="4">
        <f t="shared" ref="F5" si="0">E5/G5</f>
        <v>1500000</v>
      </c>
      <c r="G5" s="4">
        <v>2</v>
      </c>
      <c r="H5" t="s">
        <v>15</v>
      </c>
      <c r="I5" s="1">
        <v>44220</v>
      </c>
      <c r="J5" s="4">
        <f>K5-K4</f>
        <v>38400</v>
      </c>
      <c r="K5" s="4">
        <v>271400</v>
      </c>
      <c r="L5" s="4"/>
      <c r="M5" s="4"/>
    </row>
    <row r="6" spans="1:14" x14ac:dyDescent="0.25">
      <c r="A6" t="s">
        <v>12</v>
      </c>
      <c r="B6" s="1">
        <v>44228</v>
      </c>
      <c r="C6" s="2" t="s">
        <v>26</v>
      </c>
      <c r="D6" t="s">
        <v>14</v>
      </c>
      <c r="E6" s="4">
        <v>3000000</v>
      </c>
      <c r="F6" s="4">
        <f t="shared" ref="F6" si="1">E6/G6</f>
        <v>1500000</v>
      </c>
      <c r="G6" s="4">
        <v>2</v>
      </c>
      <c r="H6" t="s">
        <v>15</v>
      </c>
      <c r="I6" s="1">
        <v>44223</v>
      </c>
      <c r="J6" s="4">
        <f>K6-K5</f>
        <v>60460</v>
      </c>
      <c r="K6" s="4">
        <v>331860</v>
      </c>
      <c r="L6" s="4"/>
      <c r="M6" s="4"/>
    </row>
    <row r="7" spans="1:14" x14ac:dyDescent="0.25">
      <c r="A7" t="s">
        <v>12</v>
      </c>
      <c r="B7" s="1">
        <v>44228</v>
      </c>
      <c r="C7" s="2" t="s">
        <v>27</v>
      </c>
      <c r="D7" t="s">
        <v>14</v>
      </c>
      <c r="E7" s="4">
        <v>3000000</v>
      </c>
      <c r="F7" s="4">
        <f>E7/G7</f>
        <v>1500000</v>
      </c>
      <c r="G7" s="4">
        <v>2</v>
      </c>
      <c r="H7" t="s">
        <v>15</v>
      </c>
      <c r="I7" s="1">
        <v>44228</v>
      </c>
      <c r="K7" s="4"/>
      <c r="L7" s="4">
        <v>22217</v>
      </c>
      <c r="M7" s="4">
        <f>SUM(L$7:L7)+K$6</f>
        <v>354077</v>
      </c>
      <c r="N7" t="s">
        <v>18</v>
      </c>
    </row>
    <row r="8" spans="1:14" x14ac:dyDescent="0.25">
      <c r="A8" t="s">
        <v>12</v>
      </c>
      <c r="B8" s="1">
        <v>44228</v>
      </c>
      <c r="C8" s="2" t="s">
        <v>27</v>
      </c>
      <c r="D8" t="s">
        <v>14</v>
      </c>
      <c r="E8" s="4">
        <v>3000000</v>
      </c>
      <c r="F8" s="4">
        <f>E8/G8</f>
        <v>1500000</v>
      </c>
      <c r="G8" s="4">
        <v>2</v>
      </c>
      <c r="H8" t="s">
        <v>15</v>
      </c>
      <c r="I8" s="1">
        <v>44235</v>
      </c>
      <c r="K8" s="4"/>
      <c r="L8" s="4">
        <v>18729</v>
      </c>
      <c r="M8" s="4">
        <f>SUM(L$7:L8)+K$6</f>
        <v>372806</v>
      </c>
    </row>
    <row r="9" spans="1:14" x14ac:dyDescent="0.25">
      <c r="A9" t="s">
        <v>12</v>
      </c>
      <c r="B9" s="1">
        <v>44228</v>
      </c>
      <c r="C9" s="2" t="s">
        <v>27</v>
      </c>
      <c r="D9" t="s">
        <v>14</v>
      </c>
      <c r="E9" s="4">
        <v>3000000</v>
      </c>
      <c r="F9" s="4">
        <f>E9/G9</f>
        <v>1500000</v>
      </c>
      <c r="G9" s="4">
        <v>2</v>
      </c>
      <c r="H9" t="s">
        <v>15</v>
      </c>
      <c r="I9" s="1">
        <v>44242</v>
      </c>
      <c r="K9" s="4"/>
      <c r="L9" s="4">
        <v>170000</v>
      </c>
      <c r="M9" s="4">
        <f>SUM(L$7:L9)+K$6</f>
        <v>542806</v>
      </c>
    </row>
    <row r="10" spans="1:14" x14ac:dyDescent="0.25">
      <c r="A10" t="s">
        <v>12</v>
      </c>
      <c r="B10" s="1">
        <v>44208</v>
      </c>
      <c r="C10" s="2"/>
      <c r="D10" t="s">
        <v>20</v>
      </c>
      <c r="E10" s="4">
        <v>0</v>
      </c>
      <c r="F10" s="4">
        <f t="shared" ref="F10" si="2">E10/G10</f>
        <v>0</v>
      </c>
      <c r="G10" s="4">
        <v>2</v>
      </c>
      <c r="H10" t="s">
        <v>15</v>
      </c>
      <c r="I10" s="1">
        <v>44197</v>
      </c>
      <c r="J10" s="4">
        <v>0</v>
      </c>
      <c r="K10" s="4">
        <f>SUM(J10:J$10)</f>
        <v>0</v>
      </c>
      <c r="L10" s="4"/>
      <c r="M10" s="4"/>
    </row>
    <row r="11" spans="1:14" x14ac:dyDescent="0.25">
      <c r="A11" t="s">
        <v>12</v>
      </c>
      <c r="B11" s="1">
        <v>44209</v>
      </c>
      <c r="C11" s="7" t="s">
        <v>24</v>
      </c>
      <c r="D11" t="s">
        <v>20</v>
      </c>
      <c r="E11" s="4">
        <v>7500000</v>
      </c>
      <c r="F11" s="4">
        <f t="shared" ref="F11:F14" si="3">E11/G11</f>
        <v>3750000</v>
      </c>
      <c r="G11" s="4">
        <v>2</v>
      </c>
      <c r="H11" t="s">
        <v>15</v>
      </c>
      <c r="I11" s="1">
        <v>44209</v>
      </c>
      <c r="J11" s="4">
        <v>200000</v>
      </c>
      <c r="K11" s="4">
        <f>SUM(J$10:J11)</f>
        <v>200000</v>
      </c>
      <c r="L11" s="4"/>
      <c r="M11" s="4"/>
      <c r="N11" t="s">
        <v>16</v>
      </c>
    </row>
    <row r="12" spans="1:14" x14ac:dyDescent="0.25">
      <c r="A12" t="s">
        <v>12</v>
      </c>
      <c r="B12" s="1">
        <v>44188</v>
      </c>
      <c r="C12" s="2" t="s">
        <v>19</v>
      </c>
      <c r="D12" t="s">
        <v>20</v>
      </c>
      <c r="E12" s="4">
        <v>7500000</v>
      </c>
      <c r="F12" s="4">
        <f t="shared" si="3"/>
        <v>3750000</v>
      </c>
      <c r="G12" s="4">
        <v>2</v>
      </c>
      <c r="H12" t="s">
        <v>15</v>
      </c>
      <c r="I12" s="1">
        <v>44227</v>
      </c>
      <c r="J12" s="4">
        <v>0</v>
      </c>
      <c r="K12" s="4">
        <f>SUM(J$10:J12)</f>
        <v>200000</v>
      </c>
      <c r="L12" s="4"/>
      <c r="M12" s="4"/>
    </row>
    <row r="13" spans="1:14" x14ac:dyDescent="0.25">
      <c r="A13" t="s">
        <v>12</v>
      </c>
      <c r="B13" s="1">
        <v>44228</v>
      </c>
      <c r="C13" s="9" t="s">
        <v>27</v>
      </c>
      <c r="D13" t="s">
        <v>20</v>
      </c>
      <c r="E13" s="4">
        <v>7500000</v>
      </c>
      <c r="F13" s="4">
        <f t="shared" si="3"/>
        <v>3750000</v>
      </c>
      <c r="G13" s="4">
        <v>2</v>
      </c>
      <c r="H13" t="s">
        <v>15</v>
      </c>
      <c r="I13" s="1">
        <v>44230</v>
      </c>
      <c r="J13" s="4">
        <v>0</v>
      </c>
      <c r="K13" s="4"/>
      <c r="L13" s="4">
        <v>300000</v>
      </c>
      <c r="M13" s="4">
        <f>SUM(L$13:L13)+K$12</f>
        <v>500000</v>
      </c>
    </row>
    <row r="14" spans="1:14" x14ac:dyDescent="0.25">
      <c r="A14" t="s">
        <v>12</v>
      </c>
      <c r="B14" s="1">
        <v>44188</v>
      </c>
      <c r="C14" s="9" t="s">
        <v>27</v>
      </c>
      <c r="D14" t="s">
        <v>20</v>
      </c>
      <c r="E14" s="4">
        <v>7500000</v>
      </c>
      <c r="F14" s="4">
        <f t="shared" si="3"/>
        <v>3750000</v>
      </c>
      <c r="G14" s="4">
        <v>2</v>
      </c>
      <c r="H14" t="s">
        <v>15</v>
      </c>
      <c r="I14" s="1">
        <v>44249</v>
      </c>
      <c r="J14" s="4">
        <v>0</v>
      </c>
      <c r="K14" s="4"/>
      <c r="L14" s="4">
        <v>400000</v>
      </c>
      <c r="M14" s="4">
        <f>SUM(L$13:L14)+K$12</f>
        <v>900000</v>
      </c>
    </row>
    <row r="15" spans="1:14" x14ac:dyDescent="0.25">
      <c r="A15" t="s">
        <v>12</v>
      </c>
      <c r="B15" s="1">
        <v>44173</v>
      </c>
      <c r="C15" s="6" t="s">
        <v>22</v>
      </c>
      <c r="D15" t="s">
        <v>23</v>
      </c>
      <c r="E15" s="4">
        <v>5300000</v>
      </c>
      <c r="F15" s="4">
        <f t="shared" ref="F15" si="4">E15/G15</f>
        <v>3533333.3333333335</v>
      </c>
      <c r="G15" s="5">
        <v>1.5</v>
      </c>
      <c r="H15" t="s">
        <v>21</v>
      </c>
      <c r="I15" s="1">
        <v>44197</v>
      </c>
      <c r="J15" s="4">
        <v>0</v>
      </c>
      <c r="K15" s="4">
        <v>0</v>
      </c>
      <c r="L15" s="4">
        <v>0</v>
      </c>
      <c r="M15" s="4">
        <v>0</v>
      </c>
    </row>
    <row r="16" spans="1:14" x14ac:dyDescent="0.25">
      <c r="A16" t="s">
        <v>12</v>
      </c>
      <c r="B16" s="1">
        <v>44173</v>
      </c>
      <c r="C16" s="6" t="s">
        <v>22</v>
      </c>
      <c r="D16" t="s">
        <v>23</v>
      </c>
      <c r="E16" s="4">
        <v>5300000</v>
      </c>
      <c r="F16" s="4">
        <f t="shared" ref="F16:F17" si="5">E16/G16</f>
        <v>3533333.3333333335</v>
      </c>
      <c r="G16" s="5">
        <v>1.5</v>
      </c>
      <c r="H16" t="s">
        <v>21</v>
      </c>
      <c r="I16" s="1">
        <v>44227</v>
      </c>
      <c r="J16" s="4">
        <v>0</v>
      </c>
      <c r="K16" s="4">
        <v>0</v>
      </c>
      <c r="L16" s="4">
        <v>0</v>
      </c>
      <c r="M16" s="4">
        <v>0</v>
      </c>
    </row>
    <row r="17" spans="1:13" x14ac:dyDescent="0.25">
      <c r="A17" t="s">
        <v>12</v>
      </c>
      <c r="B17" s="1">
        <v>44173</v>
      </c>
      <c r="C17" s="6" t="s">
        <v>22</v>
      </c>
      <c r="D17" t="s">
        <v>23</v>
      </c>
      <c r="E17" s="4">
        <v>5300000</v>
      </c>
      <c r="F17" s="4">
        <f t="shared" si="5"/>
        <v>3533333.3333333335</v>
      </c>
      <c r="G17" s="5">
        <v>1.5</v>
      </c>
      <c r="H17" t="s">
        <v>21</v>
      </c>
      <c r="I17" s="1">
        <v>44227</v>
      </c>
      <c r="J17" s="4">
        <v>0</v>
      </c>
      <c r="K17">
        <v>0</v>
      </c>
      <c r="L17">
        <v>0</v>
      </c>
      <c r="M17">
        <v>0</v>
      </c>
    </row>
    <row r="24" spans="1:13" x14ac:dyDescent="0.25">
      <c r="C24" s="9"/>
    </row>
  </sheetData>
  <hyperlinks>
    <hyperlink ref="C2" r:id="rId1" xr:uid="{E8567AFD-F948-4690-A799-1E8401B37C92}"/>
    <hyperlink ref="C15" r:id="rId2" xr:uid="{CCDB50F2-345E-4CFB-BAA2-0C0D2ABAD8F6}"/>
    <hyperlink ref="C11" r:id="rId3" tooltip="https://www.srf.ch/news/wirtschaft/die-logistik-hinter-moderna-wie-die-schweiz-die-versorgung-mit-dem-neuen-impfstoff-sichert" xr:uid="{E80E64FB-39B3-4B99-9F5B-AC7265D157AD}"/>
    <hyperlink ref="C3" r:id="rId4" xr:uid="{246D7B2B-C6AC-4855-A710-0B7EB86FC31B}"/>
    <hyperlink ref="C13" r:id="rId5" tooltip="https://interaktiv.tagesanzeiger.ch/2020/wo-die-schweiz-im-grossen-impfrennen-steht/" xr:uid="{65B1E0B5-520F-417B-A93C-D2870E54C409}"/>
    <hyperlink ref="C16" r:id="rId6" xr:uid="{8099B6F1-170E-4CA9-894B-6A11EACA7DE3}"/>
    <hyperlink ref="C17" r:id="rId7" xr:uid="{B7E311B5-9C0F-43D4-B281-2686EEC34209}"/>
    <hyperlink ref="C14" r:id="rId8" tooltip="https://interaktiv.tagesanzeiger.ch/2020/wo-die-schweiz-im-grossen-impfrennen-steht/" xr:uid="{1A41E538-3658-4ECB-A121-4CB5B41913A5}"/>
  </hyperlinks>
  <pageMargins left="0.7" right="0.7" top="0.78740157499999996" bottom="0.78740157499999996" header="0.3" footer="0.3"/>
  <pageSetup paperSize="9" orientation="portrait" horizontalDpi="4294967293" verticalDpi="360" r:id="rId9"/>
  <legacyDrawing r:id="rId1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ED90A92496A7744ABCE13896B9F92DA" ma:contentTypeVersion="5" ma:contentTypeDescription="Ein neues Dokument erstellen." ma:contentTypeScope="" ma:versionID="b49787f72d67ac0aa2c3a374ebf068f2">
  <xsd:schema xmlns:xsd="http://www.w3.org/2001/XMLSchema" xmlns:xs="http://www.w3.org/2001/XMLSchema" xmlns:p="http://schemas.microsoft.com/office/2006/metadata/properties" xmlns:ns2="cb223a9f-5a50-4cf6-bd48-e7fe6a835b02" targetNamespace="http://schemas.microsoft.com/office/2006/metadata/properties" ma:root="true" ma:fieldsID="8d5bda608be47ebbf9612181af6292e1" ns2:_="">
    <xsd:import namespace="cb223a9f-5a50-4cf6-bd48-e7fe6a835b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223a9f-5a50-4cf6-bd48-e7fe6a835b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3C96820-C391-4B7C-A57F-E7A178B5A87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893CF25-92F4-48D2-9BBB-695FEE2AB9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223a9f-5a50-4cf6-bd48-e7fe6a835b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D919F7-6F5F-4E1C-ABD8-8F275E6A7768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cb223a9f-5a50-4cf6-bd48-e7fe6a835b02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vaccine approval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Wäfler, Jonas</dc:creator>
  <cp:keywords/>
  <dc:description/>
  <cp:lastModifiedBy>Wäfler, Jonas</cp:lastModifiedBy>
  <cp:revision/>
  <dcterms:created xsi:type="dcterms:W3CDTF">2021-01-05T10:51:02Z</dcterms:created>
  <dcterms:modified xsi:type="dcterms:W3CDTF">2021-02-01T21:08:19Z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0x010100DED90A92496A7744ABCE13896B9F92DA</vt:lpwstr>
  </property>
  <property fmtid="{D5CDD505-2E9C-101B-9397-08002B2CF9AE}" pid="3" name="WorkbookGuid">
    <vt:lpwstr>53a9c179-85ad-45b3-ac18-f77539dcb6f5</vt:lpwstr>
  </property>
</Properties>
</file>