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12" documentId="8_{B60E0DC6-7A11-471E-8F97-95DB1CC7DC1B}" xr6:coauthVersionLast="45" xr6:coauthVersionMax="45" xr10:uidLastSave="{4F2295CE-A66A-4DBD-B028-8B7235B74341}"/>
  <bookViews>
    <workbookView xWindow="0" yWindow="3636" windowWidth="30612" windowHeight="9432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3" l="1"/>
  <c r="M7" i="3"/>
  <c r="H7" i="3"/>
  <c r="M2" i="3" l="1"/>
  <c r="H8" i="3"/>
  <c r="M4" i="3" l="1"/>
  <c r="M3" i="3"/>
  <c r="H13" i="3"/>
  <c r="H2" i="3"/>
  <c r="H12" i="3" l="1"/>
  <c r="H11" i="3"/>
  <c r="H10" i="3"/>
  <c r="H4" i="3" l="1"/>
  <c r="H5" i="3"/>
  <c r="H6" i="3"/>
  <c r="H9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</authors>
  <commentList>
    <comment ref="I13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<sst xmlns="http://schemas.openxmlformats.org/spreadsheetml/2006/main" count="70" uniqueCount="29">
  <si>
    <t>country</t>
  </si>
  <si>
    <t>date</t>
  </si>
  <si>
    <t>source</t>
  </si>
  <si>
    <t>manufacturer</t>
  </si>
  <si>
    <t>type</t>
  </si>
  <si>
    <t>effectiveness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</si>
  <si>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</si>
  <si>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</si>
  <si>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</si>
  <si>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</si>
  <si>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</si>
  <si>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</si>
  <si>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</si>
  <si>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</si>
  <si>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</si>
  <si>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</si>
  <si>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</si>
  <si>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Comirnaty® (BNT162b2)</t>
  </si>
  <si>
    <t>approved</t>
  </si>
  <si>
    <t>no</t>
  </si>
  <si>
    <t>https://www.srf.ch/news/schweiz/mehr-impfstoff-in-sicht-126-000-neue-impfdosen-bag-wehrt-sich-gegen-kritik</t>
  </si>
  <si>
    <t>https://www.cash.ch/news/politik/coronavirus-update-corona-bag-meldet-4020-neue-coronavirus-infektionen-schweiz-hat-233000-1688758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</si>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</sst>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#,##0_ ;\-#,##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0" fontId="3" fillId="0" borderId="0" xfId="3" applyAlignment="1"/>
    <xf numFmtId="0" fontId="3" fillId="0" borderId="0" xfId="3" applyAlignment="1">
      <alignment vertical="center"/>
    </xf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srf.ch/news/schweiz/covid-impfung-in-der-schweiz-diese-impfstoffe-sind-noch-im-rennen-um-die-zulassu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luzernerzeitung.ch/news-service/wirtschaft/coronapandemie-schweiz-erhoeht-die-impfstoff-bestellung-bei-moderna-auf-75-millionen-dosen-ld.2073238" TargetMode="External"/><Relationship Id="rId5" Type="http://schemas.openxmlformats.org/officeDocument/2006/relationships/hyperlink" Target="https://www.srf.ch/news/wirtschaft/die-logistik-hinter-moderna-wie-die-schweiz-die-versorgung-mit-dem-neuen-impfstoff-sichert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fuw.ch/article/schweiz-sichert-sich-weitere-3-mio-moderna-impfdosen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13"/>
  <sheetViews>
    <sheetView tabSelected="1" workbookViewId="0">
      <selection activeCell="C15" sqref="C15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5" width="21.21875" bestFit="1" customWidth="1"/>
    <col min="6" max="9" width="21.21875" customWidth="1"/>
    <col min="13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14</v>
      </c>
      <c r="B2" s="1">
        <v>44185</v>
      </c>
      <c r="C2" s="2" t="s">
        <v>15</v>
      </c>
      <c r="D2" t="s">
        <v>16</v>
      </c>
      <c r="E2" t="s">
        <v>17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18</v>
      </c>
      <c r="K2" s="1">
        <v>44185</v>
      </c>
      <c r="L2">
        <v>107000</v>
      </c>
      <c r="M2">
        <f>SUM(L$2:L2)</f>
        <v>107000</v>
      </c>
      <c r="N2" t="s">
        <v>19</v>
      </c>
    </row>
    <row r="3" spans="1:14" x14ac:dyDescent="0.25">
      <c r="A3" t="s">
        <v>14</v>
      </c>
      <c r="B3" s="1">
        <v>44200</v>
      </c>
      <c r="C3" t="s">
        <v>20</v>
      </c>
      <c r="D3" t="s">
        <v>16</v>
      </c>
      <c r="E3" t="s">
        <v>17</v>
      </c>
      <c r="F3" s="5">
        <v>0.9</v>
      </c>
      <c r="G3" s="4">
        <v>3000000</v>
      </c>
      <c r="H3" s="4">
        <f>G3/I3</f>
        <v>1500000</v>
      </c>
      <c r="I3" s="4">
        <v>2</v>
      </c>
      <c r="J3" t="s">
        <v>18</v>
      </c>
      <c r="K3" s="1">
        <v>44200</v>
      </c>
      <c r="L3">
        <v>126000</v>
      </c>
      <c r="M3">
        <f>SUM(L$2:L3)</f>
        <v>233000</v>
      </c>
      <c r="N3" t="s">
        <v>19</v>
      </c>
    </row>
    <row r="4" spans="1:14" x14ac:dyDescent="0.25">
      <c r="A4" t="s">
        <v>14</v>
      </c>
      <c r="B4" s="1">
        <v>44201</v>
      </c>
      <c r="C4" s="2" t="s">
        <v>21</v>
      </c>
      <c r="D4" t="s">
        <v>16</v>
      </c>
      <c r="E4" t="s">
        <v>17</v>
      </c>
      <c r="F4" s="5">
        <v>0.9</v>
      </c>
      <c r="G4" s="4">
        <v>3000000</v>
      </c>
      <c r="H4" s="4">
        <f t="shared" ref="H4:H7" si="0">G4/I4</f>
        <v>1500000</v>
      </c>
      <c r="I4" s="4">
        <v>2</v>
      </c>
      <c r="J4" t="s">
        <v>18</v>
      </c>
      <c r="K4" s="1">
        <v>44227</v>
      </c>
      <c r="L4">
        <v>500000</v>
      </c>
      <c r="M4">
        <f>SUM(L$2:L4)</f>
        <v>733000</v>
      </c>
      <c r="N4" t="s">
        <v>22</v>
      </c>
    </row>
    <row r="5" spans="1:14" x14ac:dyDescent="0.25">
      <c r="A5" t="s">
        <v>14</v>
      </c>
      <c r="B5" s="1">
        <v>44201</v>
      </c>
      <c r="C5" s="2" t="s">
        <v>15</v>
      </c>
      <c r="D5" t="s">
        <v>16</v>
      </c>
      <c r="E5" t="s">
        <v>17</v>
      </c>
      <c r="F5" s="5">
        <v>0.9</v>
      </c>
      <c r="G5" s="4">
        <v>3000000</v>
      </c>
      <c r="H5" s="4">
        <f t="shared" si="0"/>
        <v>1500000</v>
      </c>
      <c r="I5" s="4">
        <v>2</v>
      </c>
      <c r="J5" t="s">
        <v>18</v>
      </c>
      <c r="K5" s="1">
        <v>44255</v>
      </c>
      <c r="L5">
        <v>500000</v>
      </c>
    </row>
    <row r="6" spans="1:14" x14ac:dyDescent="0.25">
      <c r="A6" t="s">
        <v>14</v>
      </c>
      <c r="B6" s="1">
        <v>44201</v>
      </c>
      <c r="C6" s="2" t="s">
        <v>15</v>
      </c>
      <c r="D6" t="s">
        <v>16</v>
      </c>
      <c r="E6" t="s">
        <v>17</v>
      </c>
      <c r="F6" s="5">
        <v>0.9</v>
      </c>
      <c r="G6" s="4">
        <v>3000000</v>
      </c>
      <c r="H6" s="4">
        <f t="shared" si="0"/>
        <v>1500000</v>
      </c>
      <c r="I6" s="4">
        <v>2</v>
      </c>
      <c r="J6" t="s">
        <v>18</v>
      </c>
      <c r="K6" s="1">
        <v>44286</v>
      </c>
      <c r="L6">
        <v>500000</v>
      </c>
    </row>
    <row r="7" spans="1:14" x14ac:dyDescent="0.25">
      <c r="A7" t="s">
        <v>14</v>
      </c>
      <c r="B7" s="1">
        <v>44208</v>
      </c>
      <c r="C7" s="2"/>
      <c r="D7" t="s">
        <v>24</v>
      </c>
      <c r="F7" s="5">
        <v>0.94</v>
      </c>
      <c r="G7" s="4">
        <v>0</v>
      </c>
      <c r="H7" s="4">
        <f t="shared" si="0"/>
        <v>0</v>
      </c>
      <c r="I7" s="4">
        <v>2</v>
      </c>
      <c r="J7" t="s">
        <v>18</v>
      </c>
      <c r="K7" s="1">
        <v>44208</v>
      </c>
      <c r="L7" s="11">
        <v>0</v>
      </c>
      <c r="M7" s="12">
        <f>SUM(L7:L$7)</f>
        <v>0</v>
      </c>
    </row>
    <row r="8" spans="1:14" x14ac:dyDescent="0.25">
      <c r="A8" t="s">
        <v>14</v>
      </c>
      <c r="B8" s="1">
        <v>44209</v>
      </c>
      <c r="C8" s="9" t="s">
        <v>28</v>
      </c>
      <c r="D8" t="s">
        <v>24</v>
      </c>
      <c r="F8" s="6">
        <v>0.94</v>
      </c>
      <c r="G8" s="4">
        <v>7500000</v>
      </c>
      <c r="H8" s="4">
        <f>G8/I8</f>
        <v>3750000</v>
      </c>
      <c r="I8" s="4">
        <v>2</v>
      </c>
      <c r="J8" t="s">
        <v>18</v>
      </c>
      <c r="K8" s="1">
        <v>44209</v>
      </c>
      <c r="L8">
        <v>200000</v>
      </c>
      <c r="M8" s="10">
        <f>SUM(L$7:L8)</f>
        <v>200000</v>
      </c>
      <c r="N8" t="s">
        <v>19</v>
      </c>
    </row>
    <row r="9" spans="1:14" x14ac:dyDescent="0.25">
      <c r="A9" t="s">
        <v>14</v>
      </c>
      <c r="B9" s="1">
        <v>44188</v>
      </c>
      <c r="C9" s="2" t="s">
        <v>23</v>
      </c>
      <c r="D9" t="s">
        <v>24</v>
      </c>
      <c r="F9" s="5">
        <v>0.94099999999999995</v>
      </c>
      <c r="G9" s="4">
        <v>7500000</v>
      </c>
      <c r="H9" s="4">
        <f>G9/I9</f>
        <v>3750000</v>
      </c>
      <c r="I9" s="4">
        <v>2</v>
      </c>
      <c r="J9" t="s">
        <v>18</v>
      </c>
      <c r="K9" s="1">
        <v>44227</v>
      </c>
      <c r="L9">
        <v>200000</v>
      </c>
      <c r="M9" s="10"/>
    </row>
    <row r="10" spans="1:14" x14ac:dyDescent="0.25">
      <c r="A10" t="s">
        <v>14</v>
      </c>
      <c r="B10" s="1">
        <v>44188</v>
      </c>
      <c r="C10" s="2" t="s">
        <v>23</v>
      </c>
      <c r="D10" t="s">
        <v>24</v>
      </c>
      <c r="F10" s="5">
        <v>0.94099999999999995</v>
      </c>
      <c r="G10" s="4">
        <v>7500000</v>
      </c>
      <c r="H10" s="4">
        <f>G10/I10</f>
        <v>3750000</v>
      </c>
      <c r="I10" s="4">
        <v>2</v>
      </c>
      <c r="J10" t="s">
        <v>18</v>
      </c>
      <c r="K10" s="1">
        <v>44255</v>
      </c>
      <c r="M10" s="10"/>
    </row>
    <row r="11" spans="1:14" x14ac:dyDescent="0.25">
      <c r="A11" t="s">
        <v>14</v>
      </c>
      <c r="B11" s="1">
        <v>44188</v>
      </c>
      <c r="C11" s="2" t="s">
        <v>23</v>
      </c>
      <c r="D11" t="s">
        <v>24</v>
      </c>
      <c r="F11" s="5">
        <v>0.94099999999999995</v>
      </c>
      <c r="G11" s="4">
        <v>7500000</v>
      </c>
      <c r="H11" s="4">
        <f>G11/I11</f>
        <v>3750000</v>
      </c>
      <c r="I11" s="4">
        <v>2</v>
      </c>
      <c r="J11" t="s">
        <v>18</v>
      </c>
      <c r="K11" s="1">
        <v>44286</v>
      </c>
      <c r="M11" s="10"/>
    </row>
    <row r="12" spans="1:14" x14ac:dyDescent="0.25">
      <c r="A12" t="s">
        <v>14</v>
      </c>
      <c r="B12" s="1">
        <v>44188</v>
      </c>
      <c r="C12" s="2" t="s">
        <v>23</v>
      </c>
      <c r="D12" t="s">
        <v>24</v>
      </c>
      <c r="F12" s="5">
        <v>0.94099999999999995</v>
      </c>
      <c r="G12" s="4">
        <v>7500000</v>
      </c>
      <c r="H12" s="4">
        <f>G12/I12</f>
        <v>3750000</v>
      </c>
      <c r="I12" s="4">
        <v>2</v>
      </c>
      <c r="J12" t="s">
        <v>18</v>
      </c>
      <c r="K12" s="1">
        <v>44316</v>
      </c>
      <c r="L12" s="4"/>
      <c r="M12" s="10"/>
    </row>
    <row r="13" spans="1:14" x14ac:dyDescent="0.25">
      <c r="A13" t="s">
        <v>14</v>
      </c>
      <c r="B13" s="1">
        <v>44173</v>
      </c>
      <c r="C13" s="8" t="s">
        <v>26</v>
      </c>
      <c r="D13" t="s">
        <v>27</v>
      </c>
      <c r="F13" s="6">
        <v>0.9</v>
      </c>
      <c r="G13" s="4">
        <v>5300000</v>
      </c>
      <c r="H13" s="4">
        <f t="shared" ref="H13" si="1">G13/I13</f>
        <v>3533333.3333333335</v>
      </c>
      <c r="I13" s="7">
        <v>1.5</v>
      </c>
      <c r="J13" t="s">
        <v>25</v>
      </c>
      <c r="K13" s="1">
        <v>44227</v>
      </c>
    </row>
  </sheetData>
  <hyperlinks>
    <hyperlink ref="C5" r:id="rId1" xr:uid="{E2470301-8F3C-4769-93D1-23C55ED5F843}"/>
    <hyperlink ref="C6" r:id="rId2" xr:uid="{C2A3FF95-20F0-42E1-A0B2-8408C11AE819}"/>
    <hyperlink ref="C2" r:id="rId3" xr:uid="{E8567AFD-F948-4690-A799-1E8401B37C92}"/>
    <hyperlink ref="C13" r:id="rId4" xr:uid="{CCDB50F2-345E-4CFB-BAA2-0C0D2ABAD8F6}"/>
    <hyperlink ref="C8" r:id="rId5" tooltip="https://www.srf.ch/news/wirtschaft/die-logistik-hinter-moderna-wie-die-schweiz-die-versorgung-mit-dem-neuen-impfstoff-sichert" xr:uid="{E80E64FB-39B3-4B99-9F5B-AC7265D157AD}"/>
    <hyperlink ref="C10" r:id="rId6" xr:uid="{73FB11BF-0AE6-49E9-83F1-5A1CEB8236AB}"/>
  </hyperlinks>
  <pageMargins left="0.7" right="0.7" top="0.78740157499999996" bottom="0.78740157499999996" header="0.3" footer="0.3"/>
  <pageSetup paperSize="9" orientation="portrait" horizontalDpi="4294967293" verticalDpi="0" r:id="rId7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2021-01-26T08:55:14Z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