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6" i="1"/>
  <c r="C34" s="1"/>
  <c r="C35" s="1"/>
  <c r="C33"/>
  <c r="D29"/>
  <c r="Q29"/>
  <c r="Q27"/>
  <c r="Q26"/>
  <c r="N29"/>
  <c r="N27"/>
  <c r="N26"/>
  <c r="K29"/>
  <c r="K27"/>
  <c r="K26"/>
  <c r="H29"/>
  <c r="H27"/>
  <c r="H26"/>
  <c r="D27"/>
  <c r="D21"/>
  <c r="D19"/>
  <c r="D18"/>
</calcChain>
</file>

<file path=xl/comments1.xml><?xml version="1.0" encoding="utf-8"?>
<comments xmlns="http://schemas.openxmlformats.org/spreadsheetml/2006/main">
  <authors>
    <author>Antonio Terradas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Antonio Terradas:</t>
        </r>
        <r>
          <rPr>
            <sz val="9"/>
            <color indexed="81"/>
            <rFont val="Tahoma"/>
            <family val="2"/>
          </rPr>
          <t xml:space="preserve">
Tech, Team is presales and project people in usa</t>
        </r>
      </text>
    </comment>
  </commentList>
</comments>
</file>

<file path=xl/sharedStrings.xml><?xml version="1.0" encoding="utf-8"?>
<sst xmlns="http://schemas.openxmlformats.org/spreadsheetml/2006/main" count="63" uniqueCount="39">
  <si>
    <t>Ratios of company</t>
  </si>
  <si>
    <t>Wages=Salary+Bonu+Other compensation</t>
  </si>
  <si>
    <t>Profit= Profit Before Taxes</t>
  </si>
  <si>
    <t>Revenue=Sales</t>
  </si>
  <si>
    <t>Profit/Revenue=30%</t>
  </si>
  <si>
    <t>Total</t>
  </si>
  <si>
    <t>Wages/Revenue= 60%</t>
  </si>
  <si>
    <t xml:space="preserve">General expenses/Revenue= 10% </t>
  </si>
  <si>
    <t>Definition</t>
  </si>
  <si>
    <t>Greg Compensation 1 year</t>
  </si>
  <si>
    <t>Base Salary</t>
  </si>
  <si>
    <t>Quota</t>
  </si>
  <si>
    <t>Incentive 100% Quota</t>
  </si>
  <si>
    <t>Incentive &lt;50% Quota</t>
  </si>
  <si>
    <t>Incentive &gt;100% Quota 20% exceded Quota</t>
  </si>
  <si>
    <t>Incentive  &gt;50 Quota i.e achieve 2.000.000</t>
  </si>
  <si>
    <t>Greg Compensation 2 year</t>
  </si>
  <si>
    <t>Sales Director B 2 year</t>
  </si>
  <si>
    <t>Sales Director c 2 year</t>
  </si>
  <si>
    <t>Sales Director A 2 year</t>
  </si>
  <si>
    <t>Incentive &lt;80% Quota</t>
  </si>
  <si>
    <t>Incentive  &gt;80 Quota i.e achieve 900.000</t>
  </si>
  <si>
    <t>Sales Director D 2 year</t>
  </si>
  <si>
    <t>Team Quota</t>
  </si>
  <si>
    <t>Incentive  &gt;80 Quota i.e achieve 3.500.000</t>
  </si>
  <si>
    <t>Extra Incentive &gt;100% Quota 20% exceded Quota</t>
  </si>
  <si>
    <t>Total Quota 2 year</t>
  </si>
  <si>
    <t>Total Salary 100% Quota</t>
  </si>
  <si>
    <t>Ratio w/revenue</t>
  </si>
  <si>
    <t>Wages sale team/revenue =30%</t>
  </si>
  <si>
    <t>Wages Staff Team/revenue= 10%</t>
  </si>
  <si>
    <t>Wages tech. Team/revenue=20%</t>
  </si>
  <si>
    <t>Columna1</t>
  </si>
  <si>
    <t>Columna2</t>
  </si>
  <si>
    <t>Columna3</t>
  </si>
  <si>
    <t>Greg Compensation 5 year</t>
  </si>
  <si>
    <t>Same Scheme plus Stock Options + Profit Sharing if team has achive the quota at least 3 years</t>
  </si>
  <si>
    <t>Base Salary (taxable income, must pay for yhe person)</t>
  </si>
  <si>
    <t>General expenses= Rent Offices, Utilities, Travel, Depreciation,Mileage,Marketing, education, restaurants with clients……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</si>
</sst>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4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0" fillId="2" borderId="4" xfId="0" applyFill="1" applyBorder="1"/>
    <xf numFmtId="0" fontId="4" fillId="3" borderId="6" xfId="0" applyFont="1" applyFill="1" applyBorder="1"/>
    <xf numFmtId="9" fontId="4" fillId="3" borderId="7" xfId="0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4" xfId="0" applyFont="1" applyFill="1" applyBorder="1" applyAlignment="1">
      <alignment horizontal="left" indent="5"/>
    </xf>
    <xf numFmtId="0" fontId="3" fillId="2" borderId="0" xfId="0" applyFont="1" applyFill="1" applyBorder="1" applyAlignment="1">
      <alignment horizontal="left" indent="5"/>
    </xf>
    <xf numFmtId="164" fontId="0" fillId="0" borderId="0" xfId="0" applyNumberFormat="1"/>
    <xf numFmtId="9" fontId="0" fillId="0" borderId="0" xfId="2" applyFont="1"/>
    <xf numFmtId="0" fontId="0" fillId="5" borderId="9" xfId="0" applyFont="1" applyFill="1" applyBorder="1"/>
    <xf numFmtId="164" fontId="0" fillId="5" borderId="10" xfId="1" applyNumberFormat="1" applyFont="1" applyFill="1" applyBorder="1"/>
    <xf numFmtId="0" fontId="0" fillId="5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164" fontId="0" fillId="0" borderId="14" xfId="1" applyNumberFormat="1" applyFont="1" applyBorder="1"/>
    <xf numFmtId="0" fontId="0" fillId="5" borderId="12" xfId="0" applyFont="1" applyFill="1" applyBorder="1"/>
    <xf numFmtId="0" fontId="0" fillId="5" borderId="13" xfId="0" applyFont="1" applyFill="1" applyBorder="1"/>
    <xf numFmtId="164" fontId="0" fillId="5" borderId="14" xfId="1" applyNumberFormat="1" applyFont="1" applyFill="1" applyBorder="1"/>
    <xf numFmtId="3" fontId="0" fillId="0" borderId="13" xfId="0" applyNumberFormat="1" applyFont="1" applyBorder="1"/>
    <xf numFmtId="0" fontId="0" fillId="5" borderId="14" xfId="0" applyFont="1" applyFill="1" applyBorder="1"/>
    <xf numFmtId="0" fontId="7" fillId="0" borderId="0" xfId="0" applyFont="1"/>
    <xf numFmtId="164" fontId="0" fillId="5" borderId="13" xfId="1" applyNumberFormat="1" applyFont="1" applyFill="1" applyBorder="1"/>
    <xf numFmtId="0" fontId="0" fillId="5" borderId="12" xfId="0" applyFill="1" applyBorder="1"/>
  </cellXfs>
  <cellStyles count="3">
    <cellStyle name="Millares" xfId="1" builtinId="3"/>
    <cellStyle name="Normal" xfId="0" builtinId="0"/>
    <cellStyle name="Porcentual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B15:D21" totalsRowShown="0" headerRowBorderDxfId="2" tableBorderDxfId="1">
  <autoFilter ref="B15:D21"/>
  <tableColumns count="3">
    <tableColumn id="1" name="Columna1"/>
    <tableColumn id="2" name="Columna2"/>
    <tableColumn id="3" name="Columna3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0"/>
  <sheetViews>
    <sheetView tabSelected="1" zoomScale="90" zoomScaleNormal="90" workbookViewId="0">
      <selection activeCell="E8" sqref="E8"/>
    </sheetView>
  </sheetViews>
  <sheetFormatPr baseColWidth="10" defaultRowHeight="15"/>
  <cols>
    <col min="1" max="1" width="2.85546875" customWidth="1"/>
    <col min="2" max="2" width="42.7109375" customWidth="1"/>
    <col min="3" max="3" width="13.140625" bestFit="1" customWidth="1"/>
    <col min="4" max="4" width="12" customWidth="1"/>
    <col min="6" max="6" width="39.7109375" bestFit="1" customWidth="1"/>
    <col min="9" max="9" width="39.7109375" bestFit="1" customWidth="1"/>
    <col min="12" max="12" width="39.7109375" bestFit="1" customWidth="1"/>
    <col min="15" max="15" width="39.7109375" bestFit="1" customWidth="1"/>
  </cols>
  <sheetData>
    <row r="1" spans="2:10" ht="9" customHeight="1" thickBot="1"/>
    <row r="2" spans="2:10">
      <c r="B2" s="13" t="s">
        <v>0</v>
      </c>
      <c r="C2" s="14"/>
      <c r="D2" s="15"/>
      <c r="E2" s="14" t="s">
        <v>8</v>
      </c>
      <c r="F2" s="15"/>
      <c r="G2" s="15"/>
      <c r="H2" s="15"/>
      <c r="I2" s="15"/>
      <c r="J2" s="16"/>
    </row>
    <row r="3" spans="2:10">
      <c r="B3" s="1" t="s">
        <v>6</v>
      </c>
      <c r="C3" s="2"/>
      <c r="D3" s="2"/>
      <c r="E3" s="2" t="s">
        <v>1</v>
      </c>
      <c r="F3" s="2"/>
      <c r="G3" s="2"/>
      <c r="H3" s="2"/>
      <c r="I3" s="3"/>
      <c r="J3" s="4"/>
    </row>
    <row r="4" spans="2:10">
      <c r="B4" s="17" t="s">
        <v>29</v>
      </c>
      <c r="C4" s="18"/>
      <c r="D4" s="3"/>
      <c r="E4" s="3"/>
      <c r="F4" s="3"/>
      <c r="G4" s="3"/>
      <c r="H4" s="3"/>
      <c r="I4" s="3"/>
      <c r="J4" s="4"/>
    </row>
    <row r="5" spans="2:10">
      <c r="B5" s="17" t="s">
        <v>31</v>
      </c>
      <c r="C5" s="18"/>
      <c r="D5" s="3"/>
      <c r="E5" s="3"/>
      <c r="F5" s="3"/>
      <c r="G5" s="3"/>
      <c r="H5" s="3"/>
      <c r="I5" s="3"/>
      <c r="J5" s="4"/>
    </row>
    <row r="6" spans="2:10">
      <c r="B6" s="17" t="s">
        <v>30</v>
      </c>
      <c r="C6" s="18"/>
      <c r="D6" s="3"/>
      <c r="E6" s="3"/>
      <c r="F6" s="3"/>
      <c r="G6" s="3"/>
      <c r="H6" s="3"/>
      <c r="I6" s="3"/>
      <c r="J6" s="4"/>
    </row>
    <row r="7" spans="2:10">
      <c r="B7" s="5" t="s">
        <v>7</v>
      </c>
      <c r="C7" s="6"/>
      <c r="D7" s="6"/>
      <c r="E7" s="6" t="s">
        <v>38</v>
      </c>
      <c r="F7" s="6"/>
      <c r="G7" s="6"/>
      <c r="H7" s="6"/>
      <c r="I7" s="6"/>
      <c r="J7" s="7"/>
    </row>
    <row r="8" spans="2:10">
      <c r="B8" s="1" t="s">
        <v>4</v>
      </c>
      <c r="C8" s="2"/>
      <c r="D8" s="3"/>
      <c r="E8" s="2" t="s">
        <v>2</v>
      </c>
      <c r="F8" s="2"/>
      <c r="G8" s="3"/>
      <c r="H8" s="3"/>
      <c r="I8" s="3"/>
      <c r="J8" s="4"/>
    </row>
    <row r="9" spans="2:10">
      <c r="B9" s="8"/>
      <c r="C9" s="3"/>
      <c r="D9" s="3"/>
      <c r="E9" s="2" t="s">
        <v>3</v>
      </c>
      <c r="F9" s="2"/>
      <c r="G9" s="3"/>
      <c r="H9" s="3"/>
      <c r="I9" s="3"/>
      <c r="J9" s="4"/>
    </row>
    <row r="10" spans="2:10" ht="16.5" thickBot="1">
      <c r="B10" s="9" t="s">
        <v>5</v>
      </c>
      <c r="C10" s="10">
        <v>1</v>
      </c>
      <c r="D10" s="11"/>
      <c r="E10" s="11"/>
      <c r="F10" s="11"/>
      <c r="G10" s="11"/>
      <c r="H10" s="11"/>
      <c r="I10" s="11"/>
      <c r="J10" s="12"/>
    </row>
    <row r="14" spans="2:10">
      <c r="B14" s="32" t="s">
        <v>9</v>
      </c>
    </row>
    <row r="15" spans="2:10" hidden="1">
      <c r="B15" s="27" t="s">
        <v>32</v>
      </c>
      <c r="C15" s="33" t="s">
        <v>33</v>
      </c>
      <c r="D15" s="31" t="s">
        <v>34</v>
      </c>
    </row>
    <row r="16" spans="2:10">
      <c r="B16" s="24" t="s">
        <v>11</v>
      </c>
      <c r="C16" s="25">
        <v>3000000</v>
      </c>
      <c r="D16" s="26"/>
    </row>
    <row r="17" spans="2:17">
      <c r="B17" s="34" t="s">
        <v>37</v>
      </c>
      <c r="C17" s="28"/>
      <c r="D17" s="29">
        <v>225000</v>
      </c>
    </row>
    <row r="18" spans="2:17">
      <c r="B18" s="24" t="s">
        <v>12</v>
      </c>
      <c r="C18" s="30"/>
      <c r="D18" s="26">
        <f>+C16*7.5%</f>
        <v>225000</v>
      </c>
    </row>
    <row r="19" spans="2:17">
      <c r="B19" s="27" t="s">
        <v>14</v>
      </c>
      <c r="C19" s="28">
        <v>3500000</v>
      </c>
      <c r="D19" s="31">
        <f>+(C19-C16)*20%</f>
        <v>100000</v>
      </c>
    </row>
    <row r="20" spans="2:17">
      <c r="B20" s="24" t="s">
        <v>13</v>
      </c>
      <c r="C20" s="25"/>
      <c r="D20" s="26">
        <v>0</v>
      </c>
    </row>
    <row r="21" spans="2:17">
      <c r="B21" s="24" t="s">
        <v>15</v>
      </c>
      <c r="D21">
        <f>2000000*7.5%</f>
        <v>150000</v>
      </c>
    </row>
    <row r="23" spans="2:17">
      <c r="B23" s="32" t="s">
        <v>16</v>
      </c>
      <c r="F23" s="32" t="s">
        <v>19</v>
      </c>
      <c r="I23" s="32" t="s">
        <v>17</v>
      </c>
      <c r="L23" s="32" t="s">
        <v>18</v>
      </c>
      <c r="O23" s="32" t="s">
        <v>22</v>
      </c>
    </row>
    <row r="24" spans="2:17">
      <c r="B24" s="21" t="s">
        <v>23</v>
      </c>
      <c r="C24" s="22">
        <v>4000000</v>
      </c>
      <c r="D24" s="23"/>
      <c r="F24" s="21" t="s">
        <v>11</v>
      </c>
      <c r="G24" s="22">
        <v>1000000</v>
      </c>
      <c r="H24" s="23"/>
      <c r="I24" s="21" t="s">
        <v>11</v>
      </c>
      <c r="J24" s="22">
        <v>1000000</v>
      </c>
      <c r="K24" s="23"/>
      <c r="L24" s="21" t="s">
        <v>11</v>
      </c>
      <c r="M24" s="22">
        <v>1000000</v>
      </c>
      <c r="N24" s="23"/>
      <c r="O24" s="21" t="s">
        <v>11</v>
      </c>
      <c r="P24" s="22">
        <v>1000000</v>
      </c>
      <c r="Q24" s="23"/>
    </row>
    <row r="25" spans="2:17">
      <c r="B25" s="24" t="s">
        <v>10</v>
      </c>
      <c r="C25" s="25"/>
      <c r="D25" s="26">
        <v>225000</v>
      </c>
      <c r="F25" s="24" t="s">
        <v>10</v>
      </c>
      <c r="G25" s="25"/>
      <c r="H25" s="26">
        <v>125000</v>
      </c>
      <c r="I25" s="24" t="s">
        <v>10</v>
      </c>
      <c r="J25" s="25"/>
      <c r="K25" s="26">
        <v>125000</v>
      </c>
      <c r="L25" s="24" t="s">
        <v>10</v>
      </c>
      <c r="M25" s="25"/>
      <c r="N25" s="26">
        <v>125000</v>
      </c>
      <c r="O25" s="24" t="s">
        <v>10</v>
      </c>
      <c r="P25" s="25"/>
      <c r="Q25" s="26">
        <v>125000</v>
      </c>
    </row>
    <row r="26" spans="2:17">
      <c r="B26" s="27" t="s">
        <v>12</v>
      </c>
      <c r="C26" s="28"/>
      <c r="D26" s="29">
        <f>+C24*7.5%</f>
        <v>300000</v>
      </c>
      <c r="F26" s="27" t="s">
        <v>12</v>
      </c>
      <c r="G26" s="28"/>
      <c r="H26" s="29">
        <f>+G24*7.5%</f>
        <v>75000</v>
      </c>
      <c r="I26" s="27" t="s">
        <v>12</v>
      </c>
      <c r="J26" s="28"/>
      <c r="K26" s="29">
        <f>+J24*7.5%</f>
        <v>75000</v>
      </c>
      <c r="L26" s="27" t="s">
        <v>12</v>
      </c>
      <c r="M26" s="28"/>
      <c r="N26" s="29">
        <f>+M24*7.5%</f>
        <v>75000</v>
      </c>
      <c r="O26" s="27" t="s">
        <v>12</v>
      </c>
      <c r="P26" s="28"/>
      <c r="Q26" s="29">
        <f>+P24*7.5%</f>
        <v>75000</v>
      </c>
    </row>
    <row r="27" spans="2:17">
      <c r="B27" s="24" t="s">
        <v>25</v>
      </c>
      <c r="C27" s="30">
        <v>4500000</v>
      </c>
      <c r="D27" s="26">
        <f>+(C27-C24)*20%</f>
        <v>100000</v>
      </c>
      <c r="F27" s="24" t="s">
        <v>25</v>
      </c>
      <c r="G27" s="30">
        <v>1500000</v>
      </c>
      <c r="H27" s="26">
        <f>+(G27-G24)*20%</f>
        <v>100000</v>
      </c>
      <c r="I27" s="24" t="s">
        <v>25</v>
      </c>
      <c r="J27" s="30">
        <v>1500000</v>
      </c>
      <c r="K27" s="26">
        <f>+(J27-J24)*20%</f>
        <v>100000</v>
      </c>
      <c r="L27" s="24" t="s">
        <v>25</v>
      </c>
      <c r="M27" s="30">
        <v>1500000</v>
      </c>
      <c r="N27" s="26">
        <f>+(M27-M24)*20%</f>
        <v>100000</v>
      </c>
      <c r="O27" s="24" t="s">
        <v>25</v>
      </c>
      <c r="P27" s="30">
        <v>1500000</v>
      </c>
      <c r="Q27" s="26">
        <f>+(P27-P24)*20%</f>
        <v>100000</v>
      </c>
    </row>
    <row r="28" spans="2:17">
      <c r="B28" s="27" t="s">
        <v>20</v>
      </c>
      <c r="C28" s="28"/>
      <c r="D28" s="31">
        <v>0</v>
      </c>
      <c r="F28" s="27" t="s">
        <v>20</v>
      </c>
      <c r="G28" s="28"/>
      <c r="H28" s="31">
        <v>0</v>
      </c>
      <c r="I28" s="27" t="s">
        <v>20</v>
      </c>
      <c r="J28" s="28"/>
      <c r="K28" s="31">
        <v>0</v>
      </c>
      <c r="L28" s="27" t="s">
        <v>20</v>
      </c>
      <c r="M28" s="28"/>
      <c r="N28" s="31">
        <v>0</v>
      </c>
      <c r="O28" s="27" t="s">
        <v>20</v>
      </c>
      <c r="P28" s="28"/>
      <c r="Q28" s="31">
        <v>0</v>
      </c>
    </row>
    <row r="29" spans="2:17">
      <c r="B29" s="24" t="s">
        <v>24</v>
      </c>
      <c r="C29" s="25"/>
      <c r="D29" s="26">
        <f>3500000*7.5%</f>
        <v>262500</v>
      </c>
      <c r="F29" s="24" t="s">
        <v>21</v>
      </c>
      <c r="G29" s="25"/>
      <c r="H29" s="26">
        <f>900000*7.5%</f>
        <v>67500</v>
      </c>
      <c r="I29" s="24" t="s">
        <v>21</v>
      </c>
      <c r="J29" s="25"/>
      <c r="K29" s="26">
        <f>900000*7.5%</f>
        <v>67500</v>
      </c>
      <c r="L29" s="24" t="s">
        <v>21</v>
      </c>
      <c r="M29" s="25"/>
      <c r="N29" s="26">
        <f>900000*7.5%</f>
        <v>67500</v>
      </c>
      <c r="O29" s="24" t="s">
        <v>21</v>
      </c>
      <c r="P29" s="25"/>
      <c r="Q29" s="26">
        <f>900000*7.5%</f>
        <v>67500</v>
      </c>
    </row>
    <row r="33" spans="2:3">
      <c r="B33" t="s">
        <v>26</v>
      </c>
      <c r="C33" s="19">
        <f>+C24</f>
        <v>4000000</v>
      </c>
    </row>
    <row r="34" spans="2:3">
      <c r="B34" t="s">
        <v>27</v>
      </c>
      <c r="C34" s="19">
        <f>+D25+D26+(H25+H26)*4</f>
        <v>1325000</v>
      </c>
    </row>
    <row r="35" spans="2:3">
      <c r="B35" t="s">
        <v>28</v>
      </c>
      <c r="C35" s="20">
        <f>+(C34/C33)</f>
        <v>0.33124999999999999</v>
      </c>
    </row>
    <row r="38" spans="2:3">
      <c r="B38" s="32" t="s">
        <v>35</v>
      </c>
    </row>
    <row r="40" spans="2:3">
      <c r="B40" t="s">
        <v>36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Terradas</dc:creator>
  <cp:lastModifiedBy>Antonio Terradas</cp:lastModifiedBy>
  <dcterms:created xsi:type="dcterms:W3CDTF">2014-11-25T01:55:44Z</dcterms:created>
  <dcterms:modified xsi:type="dcterms:W3CDTF">2014-11-26T16:30:25Z</dcterms:modified>
</cp:coreProperties>
</file>