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vawolfe/Desktop/GW Bootcamp/Module 1/Crowdfunding Analysis/"/>
    </mc:Choice>
  </mc:AlternateContent>
  <xr:revisionPtr revIDLastSave="0" documentId="13_ncr:1_{B85BB49E-13E7-AD4A-9802-40515BFA3490}" xr6:coauthVersionLast="46" xr6:coauthVersionMax="46" xr10:uidLastSave="{00000000-0000-0000-0000-000000000000}"/>
  <bookViews>
    <workbookView xWindow="0" yWindow="500" windowWidth="28800" windowHeight="16140" xr2:uid="{00000000-000D-0000-FFFF-FFFF00000000}"/>
  </bookViews>
  <sheets>
    <sheet name="Kickstarter" sheetId="1" r:id="rId1"/>
    <sheet name="Successful US Kickstarters" sheetId="8" r:id="rId2"/>
    <sheet name="Failed US Kickstarters" sheetId="9" r:id="rId3"/>
    <sheet name="Descriptive Statistics" sheetId="10" r:id="rId4"/>
    <sheet name="Category Statistics" sheetId="2" r:id="rId5"/>
    <sheet name="Outcomes based on Launch Date" sheetId="5" r:id="rId6"/>
    <sheet name="Subcategory statistics" sheetId="6" r:id="rId7"/>
    <sheet name="Edinburgh Research" sheetId="7" r:id="rId8"/>
    <sheet name="Box and Whisker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B14" i="10"/>
  <c r="B13" i="10"/>
  <c r="B12" i="10"/>
  <c r="C7" i="10"/>
  <c r="C6" i="10"/>
  <c r="C5" i="10"/>
  <c r="B7" i="10"/>
  <c r="B6" i="10"/>
  <c r="B5" i="10"/>
  <c r="C4" i="10"/>
  <c r="B4" i="10"/>
  <c r="C11" i="10"/>
  <c r="C10" i="10"/>
  <c r="B11" i="10"/>
  <c r="B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15" i="10" l="1"/>
  <c r="B15" i="10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<sst xmlns="http://schemas.openxmlformats.org/spreadsheetml/2006/main" count="38339" uniqueCount="8399">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</sst>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8157928238012162"/>
          <c:y val="3.75782881002087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D1-5B41-914E-299614CDFE2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67-D443-AB6B-8192D54F4D7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67-D443-AB6B-8192D54F4D7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67-D443-AB6B-8192D54F4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7415280"/>
        <c:axId val="1737036128"/>
      </c:barChart>
      <c:catAx>
        <c:axId val="173741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036128"/>
        <c:crosses val="autoZero"/>
        <c:auto val="1"/>
        <c:lblAlgn val="ctr"/>
        <c:lblOffset val="100"/>
        <c:noMultiLvlLbl val="0"/>
      </c:catAx>
      <c:valAx>
        <c:axId val="17370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1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8801207117832733"/>
          <c:y val="3.29670329670329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3A-3B4A-B861-14F392C5FDD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67-8E41-AE6D-7F7B9F23AAF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67-8E41-AE6D-7F7B9F23AAF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67-8E41-AE6D-7F7B9F23A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943759"/>
        <c:axId val="1333945407"/>
      </c:lineChart>
      <c:catAx>
        <c:axId val="133394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45407"/>
        <c:crosses val="autoZero"/>
        <c:auto val="1"/>
        <c:lblAlgn val="ctr"/>
        <c:lblOffset val="100"/>
        <c:noMultiLvlLbl val="0"/>
      </c:catAx>
      <c:valAx>
        <c:axId val="133394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4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8157928238012162"/>
          <c:y val="3.75782881002087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74-8249-BA7A-D3FB2F46909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74-8249-BA7A-D3FB2F46909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74-8249-BA7A-D3FB2F469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7415280"/>
        <c:axId val="1737036128"/>
      </c:barChart>
      <c:catAx>
        <c:axId val="173741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036128"/>
        <c:crosses val="autoZero"/>
        <c:auto val="1"/>
        <c:lblAlgn val="ctr"/>
        <c:lblOffset val="100"/>
        <c:noMultiLvlLbl val="0"/>
      </c:catAx>
      <c:valAx>
        <c:axId val="17370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1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UK Musical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 Statistics</a:t>
          </a:r>
        </a:p>
      </cx:txPr>
    </cx:title>
    <cx:plotArea>
      <cx:plotAreaRegion>
        <cx:series layoutId="boxWhisker" uniqueId="{23826A86-68B1-D84A-A998-D582F4B2F2E1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CDBC12-4694-3949-8886-85E595E740E9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7CE051F-9722-1E41-85D0-BE9797E6C984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355600</xdr:colOff>
      <xdr:row>3</xdr:row>
      <xdr:rowOff>152400</xdr:rowOff>
    </xdr:from>
    <xdr:to>
      <xdr:col>18</xdr:col>
      <xdr:colOff>88900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7B668-DDFE-7B46-9DB7-326F8FFF7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10</xdr:row>
      <xdr:rowOff>139700</xdr:rowOff>
    </xdr:from>
    <xdr:to>
      <xdr:col>13</xdr:col>
      <xdr:colOff>152400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790B1-779E-EB4E-8DF3-5B1AB2EA7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355600</xdr:colOff>
      <xdr:row>3</xdr:row>
      <xdr:rowOff>152400</xdr:rowOff>
    </xdr:from>
    <xdr:to>
      <xdr:col>18</xdr:col>
      <xdr:colOff>88900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5FA5D-E839-DB4E-8F05-D3E53978BC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86B59C-70A5-8546-8367-5179C419AC5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639BBFB-26B9-5740-A4F0-794362B3CB5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983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a Wolfe" refreshedDate="44301.889236921299" createdVersion="7" refreshedVersion="7" minRefreshableVersion="3" recordCount="4114" xr:uid="{EA55AEC2-EC7A-A34C-A47B-DBEDDDF64AD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a Wolfe" refreshedDate="44301.903163888892" createdVersion="7" refreshedVersion="7" minRefreshableVersion="3" recordCount="4114" xr:uid="{E962B176-E3B9-DF4A-99E7-52F6F8B8060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BB96-7B03-5D4E-BBC2-874E2908A0A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583D8-BD76-EE43-A84B-5B4E4288EE52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D05FC-F72F-7648-9EED-760CB8CB754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 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 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 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 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 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 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 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 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 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 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 2), 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 2), 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 2), 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 2), 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 2), 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 2), 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 2), 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 2), 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 2), 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 2), 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 2), 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 2), 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 2), 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 2), 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 2), 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 2), 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 2), 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 2), 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 2), 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 2), 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 2), 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 2), 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 2), 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 2), 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 2), 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 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 2), 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 2), 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 2), 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 2), 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 2), 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 2), 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 2), 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 2), 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 2), 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 2), 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 2), 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 2), 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 2), 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 2), 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 2), 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 2), 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 2), 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 2), 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 2), 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 2), 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 2), 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 2), 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 2), 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 2), 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 2), 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 2), 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 2), 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 2), 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 2), 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 2), 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7AB6BAD9-28CF-EB43-B7EC-2BADC452565F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ontainsText" dxfId="8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6088B-AF50-C649-A2D3-DFE7BD07CAF8}">
  <dimension ref="A1:T413"/>
  <sheetViews>
    <sheetView workbookViewId="0">
      <selection activeCell="R2" sqref="R2"/>
    </sheetView>
  </sheetViews>
  <sheetFormatPr baseColWidth="10" defaultRowHeight="15" x14ac:dyDescent="0.2"/>
  <cols>
    <col min="1" max="1" width="5.16406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5CF29-EE90-8843-B819-7247EE0582F6}">
  <dimension ref="A1:T251"/>
  <sheetViews>
    <sheetView workbookViewId="0">
      <selection activeCell="G2" sqref="G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781C0-A8BD-5A4E-B91D-DE8DE8A69013}">
  <dimension ref="A1:C15"/>
  <sheetViews>
    <sheetView workbookViewId="0">
      <selection activeCell="G23" sqref="G23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8392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8393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8394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B9" s="16"/>
      <c r="C9" s="16"/>
    </row>
    <row r="10" spans="1:3" x14ac:dyDescent="0.2">
      <c r="A10" t="s">
        <v>8389</v>
      </c>
      <c r="B10" s="16">
        <f>AVERAGE('Successful US Kickstarters'!E:E)</f>
        <v>5601.5458009708727</v>
      </c>
      <c r="C10" s="16">
        <f>AVERAGE('Failed US Kickstarters'!E:E)</f>
        <v>558.65484000000004</v>
      </c>
    </row>
    <row r="11" spans="1:3" x14ac:dyDescent="0.2">
      <c r="A11" t="s">
        <v>8390</v>
      </c>
      <c r="B11" s="16">
        <f>MEDIAN('Successful US Kickstarters'!E:E)</f>
        <v>3167.5</v>
      </c>
      <c r="C11" s="16">
        <f>MEDIAN('Failed US Kickstarters'!E:E)</f>
        <v>103</v>
      </c>
    </row>
    <row r="12" spans="1:3" x14ac:dyDescent="0.2">
      <c r="A12" t="s">
        <v>8395</v>
      </c>
      <c r="B12" s="16">
        <f>_xlfn.STDEV.P('Successful US Kickstarters'!E:E)</f>
        <v>8334.5731699164608</v>
      </c>
      <c r="C12" s="16">
        <f>_xlfn.STDEV.P('Failed US Kickstarters'!E:E)</f>
        <v>1330.5230280400915</v>
      </c>
    </row>
    <row r="13" spans="1:3" x14ac:dyDescent="0.2">
      <c r="A13" t="s">
        <v>8396</v>
      </c>
      <c r="B13" s="16">
        <f>_xlfn.QUARTILE.EXC('Successful US Kickstarters'!E:E, 3)</f>
        <v>5699</v>
      </c>
      <c r="C13" s="16">
        <f>_xlfn.QUARTILE.EXC('Failed US Kickstarters'!E:E, 3)</f>
        <v>501</v>
      </c>
    </row>
    <row r="14" spans="1:3" x14ac:dyDescent="0.2">
      <c r="A14" t="s">
        <v>8397</v>
      </c>
      <c r="B14" s="16">
        <f>_xlfn.QUARTILE.EXC('Successful US Kickstarters'!E:E, 1)</f>
        <v>1716.5074999999999</v>
      </c>
      <c r="C14" s="16">
        <f>_xlfn.QUARTILE.EXC('Failed US Kickstarters'!E:E, 1)</f>
        <v>9.25</v>
      </c>
    </row>
    <row r="15" spans="1:3" x14ac:dyDescent="0.2">
      <c r="A15" t="s">
        <v>8398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D01A3-4B6D-E944-8A08-69BDFCA963E2}">
  <dimension ref="A2:F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11" t="s">
        <v>8222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8315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  <row r="7" spans="1:6" x14ac:dyDescent="0.2">
      <c r="A7" s="12" t="s">
        <v>8361</v>
      </c>
      <c r="B7" s="13">
        <v>37</v>
      </c>
      <c r="C7" s="13">
        <v>493</v>
      </c>
      <c r="D7" s="13">
        <v>24</v>
      </c>
      <c r="E7" s="13">
        <v>839</v>
      </c>
      <c r="F7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E67EA-ED5A-C144-88AF-CBF052E41906}">
  <dimension ref="A1:F17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E218D-A4AA-6744-AD56-BEECB7ABADBB}">
  <dimension ref="A1:E7"/>
  <sheetViews>
    <sheetView workbookViewId="0">
      <selection activeCell="S32" sqref="S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679DE-F687-8C4E-993C-03D026E58166}">
  <dimension ref="A1:F6"/>
  <sheetViews>
    <sheetView workbookViewId="0">
      <selection activeCell="D4" sqref="D4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VLOOKUP($A2, Kickstarter!B:E, 3, FALSE)</f>
        <v>2000</v>
      </c>
      <c r="D2">
        <f>VLOOKUP($A2, Kickstarter!B:E, 4, FALSE)</f>
        <v>2020</v>
      </c>
      <c r="E2">
        <f>VLOOKUP(A2,Kickstarter!B:T, 15, FALSE)</f>
        <v>51.79</v>
      </c>
      <c r="F2">
        <f>VLOOKUP(A2,Kickstarter!B:T,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VLOOKUP($A3, Kickstarter!B:E, 3, FALSE)</f>
        <v>2000</v>
      </c>
      <c r="D3">
        <f>VLOOKUP($A3, Kickstarter!B:E, 4, FALSE)</f>
        <v>2020</v>
      </c>
      <c r="E3">
        <f>VLOOKUP(A3,Kickstarter!B:T, 15, FALSE)</f>
        <v>36.07</v>
      </c>
      <c r="F3">
        <f>VLOOKUP(A3,Kickstarter!B:T,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VLOOKUP($A4, Kickstarter!B:E, 3, FALSE)</f>
        <v>1500</v>
      </c>
      <c r="D4">
        <f>VLOOKUP($A4, Kickstarter!B:E, 4, FALSE)</f>
        <v>2576</v>
      </c>
      <c r="E4">
        <f>VLOOKUP(A4,Kickstarter!B:T, 15, FALSE)</f>
        <v>33.03</v>
      </c>
      <c r="F4">
        <f>VLOOKUP(A4,Kickstarter!B:T,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VLOOKUP($A5, Kickstarter!B:E, 3, FALSE)</f>
        <v>1000</v>
      </c>
      <c r="D5">
        <f>VLOOKUP($A5, Kickstarter!B:E, 4, FALSE)</f>
        <v>1168</v>
      </c>
      <c r="E5">
        <f>VLOOKUP(A5,Kickstarter!B:T, 15, FALSE)</f>
        <v>44.92</v>
      </c>
      <c r="F5">
        <f>VLOOKUP(A5,Kickstarter!B:T,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VLOOKUP($A6, Kickstarter!B:E, 3, FALSE)</f>
        <v>4000</v>
      </c>
      <c r="D6">
        <f>VLOOKUP($A6, Kickstarter!B:E, 4, FALSE)</f>
        <v>4137</v>
      </c>
      <c r="E6">
        <f>VLOOKUP(A6,Kickstarter!B:T, 15, FALSE)</f>
        <v>36.61</v>
      </c>
      <c r="F6">
        <f>VLOOKUP(A6,Kickstarter!B:T,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Outcomes based on Launch Date</vt:lpstr>
      <vt:lpstr>Subcategory statistics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Ava Wolfe</cp:lastModifiedBy>
  <dcterms:created xsi:type="dcterms:W3CDTF">2017-04-20T15:17:24Z</dcterms:created>
  <dcterms:modified xsi:type="dcterms:W3CDTF">2021-04-18T20:56:06Z</dcterms:modified>
</cp:coreProperties>
</file>