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<sst xmlns="http://schemas.openxmlformats.org/spreadsheetml/2006/main" count="58" uniqueCount="58">
  <si>
    <t>Total</t>
  </si>
  <si>
    <t>Income</t>
  </si>
  <si>
    <t xml:space="preserve">   Services</t>
  </si>
  <si>
    <t>Total Income</t>
  </si>
  <si>
    <t>Gross Profit</t>
  </si>
  <si>
    <t>Expenses</t>
  </si>
  <si>
    <t xml:space="preserve">   Advertising &amp; marketing</t>
  </si>
  <si>
    <t xml:space="preserve">   Business licenses</t>
  </si>
  <si>
    <t xml:space="preserve">      Permits</t>
  </si>
  <si>
    <t xml:space="preserve">   Total Business licenses</t>
  </si>
  <si>
    <t xml:space="preserve">   Commissions &amp; fees</t>
  </si>
  <si>
    <t xml:space="preserve">   Contract labor</t>
  </si>
  <si>
    <t xml:space="preserve">   Contributions to charities</t>
  </si>
  <si>
    <t xml:space="preserve">   Employee benefits</t>
  </si>
  <si>
    <t xml:space="preserve">   General business expenses</t>
  </si>
  <si>
    <t xml:space="preserve">      Bank fees &amp; service charges</t>
  </si>
  <si>
    <t xml:space="preserve">      Memberships &amp; subscriptions</t>
  </si>
  <si>
    <t xml:space="preserve">   Total General business expenses</t>
  </si>
  <si>
    <t xml:space="preserve">   Insurance</t>
  </si>
  <si>
    <t xml:space="preserve">   Meals</t>
  </si>
  <si>
    <t xml:space="preserve">   Office expenses</t>
  </si>
  <si>
    <t xml:space="preserve">      Office supplies</t>
  </si>
  <si>
    <t xml:space="preserve">      Small tools &amp; equipment</t>
  </si>
  <si>
    <t xml:space="preserve">   Total Office expenses</t>
  </si>
  <si>
    <t xml:space="preserve">   Payroll expenses</t>
  </si>
  <si>
    <t xml:space="preserve">   Rent</t>
  </si>
  <si>
    <t xml:space="preserve">      Equipment rental</t>
  </si>
  <si>
    <t xml:space="preserve">   Total Rent</t>
  </si>
  <si>
    <t xml:space="preserve">   Repairs &amp; maintenance</t>
  </si>
  <si>
    <t xml:space="preserve">   Screenings</t>
  </si>
  <si>
    <t xml:space="preserve">   Supplies</t>
  </si>
  <si>
    <t xml:space="preserve">      Supplies &amp; materials</t>
  </si>
  <si>
    <t xml:space="preserve">   Total Supplies</t>
  </si>
  <si>
    <t xml:space="preserve">   Taxes paid</t>
  </si>
  <si>
    <t xml:space="preserve">   Utilities</t>
  </si>
  <si>
    <t xml:space="preserve">      Heating &amp; cooling</t>
  </si>
  <si>
    <t xml:space="preserve">      Internet &amp; TV services</t>
  </si>
  <si>
    <t xml:space="preserve">      Phone service</t>
  </si>
  <si>
    <t xml:space="preserve">   Total Utilities</t>
  </si>
  <si>
    <t>Total Expenses</t>
  </si>
  <si>
    <t>Net Operating Income</t>
  </si>
  <si>
    <t>Other Income</t>
  </si>
  <si>
    <t xml:space="preserve">   Late Fee Income</t>
  </si>
  <si>
    <t>Total Other Income</t>
  </si>
  <si>
    <t>Other Expenses</t>
  </si>
  <si>
    <t xml:space="preserve">   Vehicle expenses</t>
  </si>
  <si>
    <t xml:space="preserve">      Vehicle gas &amp; fuel</t>
  </si>
  <si>
    <t xml:space="preserve">      Vehicle insurance</t>
  </si>
  <si>
    <t xml:space="preserve">      Vehicle registration</t>
  </si>
  <si>
    <t xml:space="preserve">      Vehicle wash &amp; road services</t>
  </si>
  <si>
    <t xml:space="preserve">   Total Vehicle expenses</t>
  </si>
  <si>
    <t>Total Other Expenses</t>
  </si>
  <si>
    <t>Net Other Income</t>
  </si>
  <si>
    <t>Net Income</t>
  </si>
  <si>
    <t>Friday, Dec 27, 2024 06:46:16 AM GMT-8 - Accrual Basis</t>
  </si>
  <si>
    <t>Legacy Trucking LLC</t>
  </si>
  <si>
    <t>Profit and Loss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</si>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</sst>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2"/>
  <sheetViews>
    <sheetView workbookViewId="0" tabSelected="true"/>
  </sheetViews>
  <sheetFormatPr defaultRowHeight="15.0"/>
  <cols>
    <col min="1" max="1" width="30.078125" customWidth="true"/>
    <col min="2" max="2" width="17.1875" customWidth="true"/>
  </cols>
  <sheetData>
    <row r="1">
      <c r="A1" s="9" t="s">
        <v>55</v>
      </c>
      <c r="B1"/>
    </row>
    <row r="2">
      <c r="A2" s="9" t="s">
        <v>56</v>
      </c>
      <c r="B2"/>
    </row>
    <row r="3">
      <c r="A3" s="10" t="s">
        <v>57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777395.08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t="n" s="6">
        <f>(B8)-(0)</f>
        <v>0.0</v>
      </c>
    </row>
    <row r="10">
      <c r="A10" t="s" s="3">
        <v>5</v>
      </c>
      <c r="B10" s="4"/>
    </row>
    <row r="11">
      <c r="A11" t="s" s="3">
        <v>6</v>
      </c>
      <c r="B11" t="n" s="5">
        <f>944.97</f>
        <v>0.0</v>
      </c>
    </row>
    <row r="12">
      <c r="A12" t="s" s="3">
        <v>7</v>
      </c>
      <c r="B12" t="n" s="5">
        <f>3754.60</f>
        <v>0.0</v>
      </c>
    </row>
    <row r="13">
      <c r="A13" t="s" s="3">
        <v>8</v>
      </c>
      <c r="B13" t="n" s="5">
        <f>1176.86</f>
        <v>0.0</v>
      </c>
    </row>
    <row r="14">
      <c r="A14" t="s" s="3">
        <v>9</v>
      </c>
      <c r="B14" t="n" s="6">
        <f>(B12)+(B13)</f>
        <v>0.0</v>
      </c>
    </row>
    <row r="15">
      <c r="A15" t="s" s="3">
        <v>10</v>
      </c>
      <c r="B15" t="n" s="5">
        <f>79.65</f>
        <v>0.0</v>
      </c>
    </row>
    <row r="16">
      <c r="A16" t="s" s="3">
        <v>11</v>
      </c>
      <c r="B16" t="n" s="5">
        <f>148943.68</f>
        <v>0.0</v>
      </c>
    </row>
    <row r="17">
      <c r="A17" t="s" s="3">
        <v>12</v>
      </c>
      <c r="B17" t="n" s="5">
        <f>500.00</f>
        <v>0.0</v>
      </c>
    </row>
    <row r="18">
      <c r="A18" t="s" s="3">
        <v>13</v>
      </c>
      <c r="B18" t="n" s="5">
        <f>1030.00</f>
        <v>0.0</v>
      </c>
    </row>
    <row r="19">
      <c r="A19" t="s" s="3">
        <v>14</v>
      </c>
      <c r="B19" s="4"/>
    </row>
    <row r="20">
      <c r="A20" t="s" s="3">
        <v>15</v>
      </c>
      <c r="B20" t="n" s="5">
        <f>350.00</f>
        <v>0.0</v>
      </c>
    </row>
    <row r="21">
      <c r="A21" t="s" s="3">
        <v>16</v>
      </c>
      <c r="B21" t="n" s="5">
        <f>1041.95</f>
        <v>0.0</v>
      </c>
    </row>
    <row r="22">
      <c r="A22" t="s" s="3">
        <v>17</v>
      </c>
      <c r="B22" t="n" s="6">
        <f>((B19)+(B20))+(B21)</f>
        <v>0.0</v>
      </c>
    </row>
    <row r="23">
      <c r="A23" t="s" s="3">
        <v>18</v>
      </c>
      <c r="B23" t="n" s="5">
        <f>6780.42</f>
        <v>0.0</v>
      </c>
    </row>
    <row r="24">
      <c r="A24" t="s" s="3">
        <v>19</v>
      </c>
      <c r="B24" t="n" s="5">
        <f>1700.00</f>
        <v>0.0</v>
      </c>
    </row>
    <row r="25">
      <c r="A25" t="s" s="3">
        <v>20</v>
      </c>
      <c r="B25" t="n" s="5">
        <f>1295.96</f>
        <v>0.0</v>
      </c>
    </row>
    <row r="26">
      <c r="A26" t="s" s="3">
        <v>21</v>
      </c>
      <c r="B26" t="n" s="5">
        <f>1881.77</f>
        <v>0.0</v>
      </c>
    </row>
    <row r="27">
      <c r="A27" t="s" s="3">
        <v>22</v>
      </c>
      <c r="B27" t="n" s="5">
        <f>87.18</f>
        <v>0.0</v>
      </c>
    </row>
    <row r="28">
      <c r="A28" t="s" s="3">
        <v>23</v>
      </c>
      <c r="B28" t="n" s="6">
        <f>((B25)+(B26))+(B27)</f>
        <v>0.0</v>
      </c>
    </row>
    <row r="29">
      <c r="A29" t="s" s="3">
        <v>24</v>
      </c>
      <c r="B29" t="n" s="5">
        <f>23881.81</f>
        <v>0.0</v>
      </c>
    </row>
    <row r="30">
      <c r="A30" t="s" s="3">
        <v>25</v>
      </c>
      <c r="B30" t="n" s="5">
        <f>24200.00</f>
        <v>0.0</v>
      </c>
    </row>
    <row r="31">
      <c r="A31" t="s" s="3">
        <v>26</v>
      </c>
      <c r="B31" t="n" s="5">
        <f>134600.00</f>
        <v>0.0</v>
      </c>
    </row>
    <row r="32">
      <c r="A32" t="s" s="3">
        <v>27</v>
      </c>
      <c r="B32" t="n" s="6">
        <f>(B30)+(B31)</f>
        <v>0.0</v>
      </c>
    </row>
    <row r="33">
      <c r="A33" t="s" s="3">
        <v>28</v>
      </c>
      <c r="B33" t="n" s="5">
        <f>25900.59</f>
        <v>0.0</v>
      </c>
    </row>
    <row r="34">
      <c r="A34" t="s" s="3">
        <v>29</v>
      </c>
      <c r="B34" t="n" s="5">
        <f>43965.97</f>
        <v>0.0</v>
      </c>
    </row>
    <row r="35">
      <c r="A35" t="s" s="3">
        <v>30</v>
      </c>
      <c r="B35" s="4"/>
    </row>
    <row r="36">
      <c r="A36" t="s" s="3">
        <v>31</v>
      </c>
      <c r="B36" t="n" s="5">
        <f>110.75</f>
        <v>0.0</v>
      </c>
    </row>
    <row r="37">
      <c r="A37" t="s" s="3">
        <v>32</v>
      </c>
      <c r="B37" t="n" s="6">
        <f>(B35)+(B36)</f>
        <v>0.0</v>
      </c>
    </row>
    <row r="38">
      <c r="A38" t="s" s="3">
        <v>33</v>
      </c>
      <c r="B38" t="n" s="5">
        <f>3301.08</f>
        <v>0.0</v>
      </c>
    </row>
    <row r="39">
      <c r="A39" t="s" s="3">
        <v>34</v>
      </c>
      <c r="B39" s="4"/>
    </row>
    <row r="40">
      <c r="A40" t="s" s="3">
        <v>35</v>
      </c>
      <c r="B40" t="n" s="5">
        <f>235.40</f>
        <v>0.0</v>
      </c>
    </row>
    <row r="41">
      <c r="A41" t="s" s="3">
        <v>36</v>
      </c>
      <c r="B41" t="n" s="5">
        <f>2338.83</f>
        <v>0.0</v>
      </c>
    </row>
    <row r="42">
      <c r="A42" t="s" s="3">
        <v>37</v>
      </c>
      <c r="B42" t="n" s="5">
        <f>406.60</f>
        <v>0.0</v>
      </c>
    </row>
    <row r="43">
      <c r="A43" t="s" s="3">
        <v>38</v>
      </c>
      <c r="B43" t="n" s="6">
        <f>(((B39)+(B40))+(B41))+(B42)</f>
        <v>0.0</v>
      </c>
    </row>
    <row r="44">
      <c r="A44" t="s" s="3">
        <v>39</v>
      </c>
      <c r="B44" t="n" s="6">
        <f>((((((((((((((((B11)+(B14))+(B15))+(B16))+(B17))+(B18))+(B22))+(B23))+(B24))+(B28))+(B29))+(B32))+(B33))+(B34))+(B37))+(B38))+(B43)</f>
        <v>0.0</v>
      </c>
    </row>
    <row r="45">
      <c r="A45" t="s" s="3">
        <v>40</v>
      </c>
      <c r="B45" t="n" s="6">
        <f>(B9)-(B44)</f>
        <v>0.0</v>
      </c>
    </row>
    <row r="46">
      <c r="A46" t="s" s="3">
        <v>41</v>
      </c>
      <c r="B46" s="4"/>
    </row>
    <row r="47">
      <c r="A47" t="s" s="3">
        <v>42</v>
      </c>
      <c r="B47" t="n" s="5">
        <f>246.83</f>
        <v>0.0</v>
      </c>
    </row>
    <row r="48">
      <c r="A48" t="s" s="3">
        <v>43</v>
      </c>
      <c r="B48" t="n" s="6">
        <f>B47</f>
        <v>0.0</v>
      </c>
    </row>
    <row r="49">
      <c r="A49" t="s" s="3">
        <v>44</v>
      </c>
      <c r="B49" s="4"/>
    </row>
    <row r="50">
      <c r="A50" t="s" s="3">
        <v>45</v>
      </c>
      <c r="B50" s="4"/>
    </row>
    <row r="51">
      <c r="A51" t="s" s="3">
        <v>46</v>
      </c>
      <c r="B51" t="n" s="5">
        <f>243558.84</f>
        <v>0.0</v>
      </c>
    </row>
    <row r="52">
      <c r="A52" t="s" s="3">
        <v>47</v>
      </c>
      <c r="B52" t="n" s="5">
        <f>36751.71</f>
        <v>0.0</v>
      </c>
    </row>
    <row r="53">
      <c r="A53" t="s" s="3">
        <v>48</v>
      </c>
      <c r="B53" t="n" s="5">
        <f>4037.98</f>
        <v>0.0</v>
      </c>
    </row>
    <row r="54">
      <c r="A54" t="s" s="3">
        <v>49</v>
      </c>
      <c r="B54" t="n" s="5">
        <f>247.08</f>
        <v>0.0</v>
      </c>
    </row>
    <row r="55">
      <c r="A55" t="s" s="3">
        <v>50</v>
      </c>
      <c r="B55" t="n" s="6">
        <f>((((B50)+(B51))+(B52))+(B53))+(B54)</f>
        <v>0.0</v>
      </c>
    </row>
    <row r="56">
      <c r="A56" t="s" s="3">
        <v>51</v>
      </c>
      <c r="B56" t="n" s="6">
        <f>B55</f>
        <v>0.0</v>
      </c>
    </row>
    <row r="57">
      <c r="A57" t="s" s="3">
        <v>52</v>
      </c>
      <c r="B57" t="n" s="6">
        <f>(B48)-(B56)</f>
        <v>0.0</v>
      </c>
    </row>
    <row r="58">
      <c r="A58" t="s" s="3">
        <v>53</v>
      </c>
      <c r="B58" t="n" s="7">
        <f>(B45)+(B57)</f>
        <v>0.0</v>
      </c>
    </row>
    <row r="59">
      <c r="A59" s="3"/>
      <c r="B59" s="4"/>
    </row>
    <row r="62">
      <c r="A62" s="8" t="s">
        <v>54</v>
      </c>
      <c r="B62"/>
    </row>
  </sheetData>
  <mergeCells count="4">
    <mergeCell ref="A62:B62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2024-12-27T14:46:16Z</dcterms:created>
  <dc:creator>Apache POI</dc:creator>
</cp:coreProperties>
</file>