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U Delft\Scriptie\python\FinalModel\"/>
    </mc:Choice>
  </mc:AlternateContent>
  <bookViews>
    <workbookView xWindow="0" yWindow="0" windowWidth="14370" windowHeight="11100"/>
  </bookViews>
  <sheets>
    <sheet name="ec_growth" sheetId="2" r:id="rId1"/>
    <sheet name="coal_price" sheetId="3" r:id="rId2"/>
    <sheet name="elec" sheetId="6" r:id="rId3"/>
    <sheet name="elec_gas" sheetId="4" r:id="rId4"/>
    <sheet name="elec_spac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M2" i="2"/>
  <c r="N2" i="2"/>
  <c r="L2" i="2"/>
  <c r="E5" i="7" l="1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F4" i="7"/>
  <c r="G4" i="7"/>
  <c r="E4" i="7"/>
  <c r="F3" i="7"/>
  <c r="G3" i="7"/>
  <c r="E3" i="7"/>
  <c r="F2" i="7"/>
  <c r="G2" i="7"/>
  <c r="E2" i="7"/>
  <c r="K41" i="2" l="1"/>
  <c r="D41" i="2" s="1"/>
  <c r="I41" i="2"/>
  <c r="C41" i="2" s="1"/>
  <c r="K40" i="2"/>
  <c r="D40" i="2" s="1"/>
  <c r="I40" i="2"/>
  <c r="C40" i="2" s="1"/>
  <c r="K39" i="2"/>
  <c r="D39" i="2" s="1"/>
  <c r="I39" i="2"/>
  <c r="C39" i="2" s="1"/>
  <c r="K38" i="2"/>
  <c r="D38" i="2" s="1"/>
  <c r="I38" i="2"/>
  <c r="C38" i="2" s="1"/>
  <c r="K37" i="2"/>
  <c r="D37" i="2" s="1"/>
  <c r="I37" i="2"/>
  <c r="C37" i="2" s="1"/>
  <c r="K36" i="2"/>
  <c r="D36" i="2" s="1"/>
  <c r="I36" i="2"/>
  <c r="C36" i="2" s="1"/>
  <c r="K35" i="2"/>
  <c r="I35" i="2"/>
  <c r="C35" i="2" s="1"/>
  <c r="D35" i="2"/>
  <c r="K34" i="2"/>
  <c r="D34" i="2" s="1"/>
  <c r="I34" i="2"/>
  <c r="C34" i="2" s="1"/>
  <c r="K33" i="2"/>
  <c r="D33" i="2" s="1"/>
  <c r="I33" i="2"/>
  <c r="C33" i="2" s="1"/>
  <c r="K32" i="2"/>
  <c r="D32" i="2" s="1"/>
  <c r="I32" i="2"/>
  <c r="C32" i="2" s="1"/>
  <c r="K31" i="2"/>
  <c r="D31" i="2" s="1"/>
  <c r="I31" i="2"/>
  <c r="C31" i="2" s="1"/>
  <c r="K30" i="2"/>
  <c r="D30" i="2" s="1"/>
  <c r="I30" i="2"/>
  <c r="C30" i="2" s="1"/>
  <c r="K29" i="2"/>
  <c r="D29" i="2" s="1"/>
  <c r="I29" i="2"/>
  <c r="C29" i="2" s="1"/>
  <c r="K28" i="2"/>
  <c r="D28" i="2" s="1"/>
  <c r="I28" i="2"/>
  <c r="C28" i="2" s="1"/>
  <c r="K27" i="2"/>
  <c r="I27" i="2"/>
  <c r="C27" i="2" s="1"/>
  <c r="D27" i="2"/>
  <c r="K26" i="2"/>
  <c r="D26" i="2" s="1"/>
  <c r="I26" i="2"/>
  <c r="C26" i="2" s="1"/>
  <c r="K25" i="2"/>
  <c r="D25" i="2" s="1"/>
  <c r="I25" i="2"/>
  <c r="C25" i="2" s="1"/>
  <c r="K24" i="2"/>
  <c r="D24" i="2" s="1"/>
  <c r="I24" i="2"/>
  <c r="C24" i="2" s="1"/>
  <c r="K23" i="2"/>
  <c r="D23" i="2" s="1"/>
  <c r="I23" i="2"/>
  <c r="C23" i="2" s="1"/>
  <c r="K22" i="2"/>
  <c r="D22" i="2" s="1"/>
  <c r="I22" i="2"/>
  <c r="C22" i="2" s="1"/>
  <c r="K21" i="2"/>
  <c r="D21" i="2" s="1"/>
  <c r="I21" i="2"/>
  <c r="C21" i="2" s="1"/>
  <c r="K20" i="2"/>
  <c r="D20" i="2" s="1"/>
  <c r="I20" i="2"/>
  <c r="C20" i="2" s="1"/>
  <c r="K19" i="2"/>
  <c r="D19" i="2" s="1"/>
  <c r="I19" i="2"/>
  <c r="C19" i="2" s="1"/>
  <c r="K18" i="2"/>
  <c r="D18" i="2" s="1"/>
  <c r="I18" i="2"/>
  <c r="C18" i="2" s="1"/>
  <c r="K17" i="2"/>
  <c r="D17" i="2" s="1"/>
  <c r="I17" i="2"/>
  <c r="C17" i="2" s="1"/>
  <c r="K16" i="2"/>
  <c r="D16" i="2" s="1"/>
  <c r="I16" i="2"/>
  <c r="C16" i="2" s="1"/>
  <c r="K15" i="2"/>
  <c r="I15" i="2"/>
  <c r="C15" i="2" s="1"/>
  <c r="D15" i="2"/>
  <c r="K14" i="2"/>
  <c r="D14" i="2" s="1"/>
  <c r="I14" i="2"/>
  <c r="C14" i="2" s="1"/>
  <c r="K13" i="2"/>
  <c r="D13" i="2" s="1"/>
  <c r="I13" i="2"/>
  <c r="C13" i="2" s="1"/>
  <c r="K12" i="2"/>
  <c r="D12" i="2" s="1"/>
  <c r="I12" i="2"/>
  <c r="C12" i="2" s="1"/>
  <c r="K11" i="2"/>
  <c r="D11" i="2" s="1"/>
  <c r="I11" i="2"/>
  <c r="C11" i="2" s="1"/>
  <c r="K10" i="2"/>
  <c r="D10" i="2" s="1"/>
  <c r="I10" i="2"/>
  <c r="C10" i="2" s="1"/>
  <c r="K9" i="2"/>
  <c r="D9" i="2" s="1"/>
  <c r="I9" i="2"/>
  <c r="C9" i="2" s="1"/>
  <c r="K8" i="2"/>
  <c r="D8" i="2" s="1"/>
  <c r="I8" i="2"/>
  <c r="C8" i="2" s="1"/>
  <c r="K7" i="2"/>
  <c r="D7" i="2" s="1"/>
  <c r="I7" i="2"/>
  <c r="C7" i="2" s="1"/>
  <c r="K6" i="2"/>
  <c r="D6" i="2" s="1"/>
  <c r="I6" i="2"/>
  <c r="C6" i="2" s="1"/>
  <c r="K5" i="2"/>
  <c r="D5" i="2" s="1"/>
  <c r="I5" i="2"/>
  <c r="C5" i="2"/>
  <c r="K4" i="2"/>
  <c r="D4" i="2" s="1"/>
  <c r="G4" i="2" s="1"/>
  <c r="G5" i="2" s="1"/>
  <c r="G6" i="2" s="1"/>
  <c r="I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C4" i="2"/>
  <c r="F4" i="2" s="1"/>
  <c r="F5" i="2" s="1"/>
  <c r="G7" i="2" l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F6" i="2"/>
  <c r="F7" i="2" s="1"/>
  <c r="F8" i="2" s="1"/>
  <c r="F9" i="2" s="1"/>
  <c r="F10" i="2" s="1"/>
  <c r="F11" i="2" s="1"/>
  <c r="F12" i="2" l="1"/>
  <c r="F13" i="2" s="1"/>
  <c r="F14" i="2" s="1"/>
  <c r="F15" i="2" s="1"/>
  <c r="F16" i="2" s="1"/>
  <c r="F17" i="2" s="1"/>
  <c r="G22" i="2"/>
  <c r="G23" i="2" s="1"/>
  <c r="G24" i="2" s="1"/>
  <c r="G25" i="2" s="1"/>
  <c r="G26" i="2" s="1"/>
  <c r="G27" i="2" s="1"/>
  <c r="G28" i="2" s="1"/>
  <c r="G29" i="2" s="1"/>
  <c r="G30" i="2" s="1"/>
  <c r="G31" i="2" s="1"/>
  <c r="F18" i="2" l="1"/>
  <c r="F19" i="2" s="1"/>
  <c r="F20" i="2" s="1"/>
  <c r="F21" i="2" s="1"/>
  <c r="G32" i="2"/>
  <c r="G33" i="2" s="1"/>
  <c r="G34" i="2" s="1"/>
  <c r="G35" i="2" s="1"/>
  <c r="G36" i="2" s="1"/>
  <c r="G37" i="2" s="1"/>
  <c r="G38" i="2" s="1"/>
  <c r="G39" i="2" s="1"/>
  <c r="G40" i="2" s="1"/>
  <c r="G41" i="2" s="1"/>
  <c r="F22" i="2" l="1"/>
  <c r="F23" i="2" s="1"/>
  <c r="F24" i="2" s="1"/>
  <c r="F25" i="2" s="1"/>
  <c r="F26" i="2" s="1"/>
  <c r="F27" i="2" s="1"/>
  <c r="F28" i="2" s="1"/>
  <c r="F29" i="2" s="1"/>
  <c r="F30" i="2" s="1"/>
  <c r="F31" i="2" s="1"/>
  <c r="F32" i="2" l="1"/>
  <c r="F33" i="2" s="1"/>
  <c r="F34" i="2" s="1"/>
  <c r="F35" i="2" s="1"/>
  <c r="F36" i="2" s="1"/>
  <c r="F37" i="2" s="1"/>
  <c r="F38" i="2" s="1"/>
  <c r="F39" i="2" s="1"/>
  <c r="F40" i="2" s="1"/>
  <c r="F41" i="2" s="1"/>
</calcChain>
</file>

<file path=xl/sharedStrings.xml><?xml version="1.0" encoding="utf-8"?>
<sst xmlns="http://schemas.openxmlformats.org/spreadsheetml/2006/main" count="31" uniqueCount="17">
  <si>
    <t>ECONOMIC GROWTH</t>
  </si>
  <si>
    <t>INDEXED</t>
  </si>
  <si>
    <t>ENECO ORIGINAL</t>
  </si>
  <si>
    <t>PACES</t>
  </si>
  <si>
    <t>TIDES</t>
  </si>
  <si>
    <t>CIRCLES</t>
  </si>
  <si>
    <t>Tides</t>
  </si>
  <si>
    <t>Paces</t>
  </si>
  <si>
    <t>Circles</t>
  </si>
  <si>
    <t>Coal Prices</t>
  </si>
  <si>
    <t>CO2 price</t>
  </si>
  <si>
    <t>ABSOLUT</t>
  </si>
  <si>
    <t>RELATIVE</t>
  </si>
  <si>
    <t>TIDES CORRECTION</t>
  </si>
  <si>
    <t>CIRCLES CORRECTION</t>
  </si>
  <si>
    <t>MODEL</t>
  </si>
  <si>
    <t>PACES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</si>
</sst>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0" fontId="0" fillId="6" borderId="0" xfId="0" applyFill="1"/>
    <xf numFmtId="164" fontId="0" fillId="4" borderId="0" xfId="1" applyNumberFormat="1" applyFont="1" applyFill="1" applyAlignment="1">
      <alignment horizontal="center" vertical="center"/>
    </xf>
    <xf numFmtId="164" fontId="0" fillId="5" borderId="0" xfId="1" applyNumberFormat="1" applyFont="1" applyFill="1"/>
    <xf numFmtId="164" fontId="0" fillId="5" borderId="0" xfId="0" applyNumberFormat="1" applyFill="1"/>
    <xf numFmtId="0" fontId="4" fillId="7" borderId="1" xfId="2" applyFont="1" applyFill="1" applyBorder="1" applyProtection="1">
      <protection locked="0"/>
    </xf>
    <xf numFmtId="2" fontId="4" fillId="6" borderId="1" xfId="2" applyNumberFormat="1" applyFont="1" applyFill="1" applyBorder="1" applyAlignment="1" applyProtection="1">
      <alignment horizontal="center"/>
      <protection locked="0"/>
    </xf>
    <xf numFmtId="2" fontId="4" fillId="7" borderId="1" xfId="2" applyNumberFormat="1" applyFont="1" applyFill="1" applyBorder="1" applyAlignment="1" applyProtection="1">
      <alignment horizontal="center"/>
      <protection locked="0"/>
    </xf>
    <xf numFmtId="0" fontId="6" fillId="8" borderId="0" xfId="2" applyFont="1" applyFill="1" applyBorder="1" applyAlignment="1" applyProtection="1">
      <alignment horizontal="center"/>
      <protection locked="0"/>
    </xf>
    <xf numFmtId="0" fontId="5" fillId="8" borderId="0" xfId="2" applyFont="1" applyFill="1" applyBorder="1" applyAlignment="1" applyProtection="1">
      <alignment horizontal="center"/>
      <protection locked="0"/>
    </xf>
    <xf numFmtId="0" fontId="7" fillId="6" borderId="0" xfId="2" applyFont="1" applyFill="1" applyBorder="1" applyAlignment="1" applyProtection="1">
      <alignment horizontal="left"/>
      <protection locked="0"/>
    </xf>
    <xf numFmtId="165" fontId="0" fillId="3" borderId="0" xfId="0" applyNumberForma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2" fontId="0" fillId="0" borderId="0" xfId="0" applyNumberFormat="1"/>
    <xf numFmtId="3" fontId="2" fillId="9" borderId="0" xfId="0" applyNumberFormat="1" applyFont="1" applyFill="1" applyAlignment="1"/>
    <xf numFmtId="3" fontId="0" fillId="0" borderId="0" xfId="0" applyNumberFormat="1"/>
    <xf numFmtId="0" fontId="3" fillId="2" borderId="0" xfId="0" applyFont="1" applyFill="1" applyAlignment="1"/>
    <xf numFmtId="0" fontId="2" fillId="2" borderId="0" xfId="0" applyFont="1" applyFill="1" applyAlignme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164" fontId="3" fillId="2" borderId="0" xfId="1" applyNumberFormat="1" applyFont="1" applyFill="1"/>
    <xf numFmtId="164" fontId="2" fillId="2" borderId="0" xfId="1" applyNumberFormat="1" applyFont="1" applyFill="1" applyAlignment="1"/>
    <xf numFmtId="164" fontId="0" fillId="3" borderId="0" xfId="1" applyNumberFormat="1" applyFont="1" applyFill="1"/>
    <xf numFmtId="164" fontId="0" fillId="6" borderId="0" xfId="1" applyNumberFormat="1" applyFont="1" applyFill="1"/>
    <xf numFmtId="164" fontId="0" fillId="3" borderId="0" xfId="1" applyNumberFormat="1" applyFont="1" applyFill="1" applyAlignment="1">
      <alignment vertical="center"/>
    </xf>
    <xf numFmtId="164" fontId="0" fillId="0" borderId="0" xfId="1" applyNumberFormat="1" applyFont="1"/>
    <xf numFmtId="3" fontId="2" fillId="9" borderId="0" xfId="0" applyNumberFormat="1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ECONOMIC GROWTH SCENARIOS</a:t>
            </a:r>
          </a:p>
        </c:rich>
      </c:tx>
      <c:layout>
        <c:manualLayout>
          <c:xMode val="edge"/>
          <c:yMode val="edge"/>
          <c:x val="0.1236248906386701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99781277340332E-2"/>
          <c:y val="0.17171296296296298"/>
          <c:w val="0.88121784776902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PACES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8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  <c:pt idx="11">
                <c:v>2024</c:v>
              </c:pt>
              <c:pt idx="12">
                <c:v>2025</c:v>
              </c:pt>
              <c:pt idx="13">
                <c:v>2026</c:v>
              </c:pt>
              <c:pt idx="14">
                <c:v>2027</c:v>
              </c:pt>
              <c:pt idx="15">
                <c:v>2028</c:v>
              </c:pt>
              <c:pt idx="16">
                <c:v>2029</c:v>
              </c:pt>
              <c:pt idx="17">
                <c:v>2030</c:v>
              </c:pt>
              <c:pt idx="18">
                <c:v>2031</c:v>
              </c:pt>
              <c:pt idx="19">
                <c:v>2032</c:v>
              </c:pt>
              <c:pt idx="20">
                <c:v>2033</c:v>
              </c:pt>
              <c:pt idx="21">
                <c:v>2034</c:v>
              </c:pt>
              <c:pt idx="22">
                <c:v>2035</c:v>
              </c:pt>
              <c:pt idx="23">
                <c:v>2036</c:v>
              </c:pt>
              <c:pt idx="24">
                <c:v>2037</c:v>
              </c:pt>
              <c:pt idx="25">
                <c:v>2038</c:v>
              </c:pt>
              <c:pt idx="26">
                <c:v>2039</c:v>
              </c:pt>
              <c:pt idx="27">
                <c:v>2040</c:v>
              </c:pt>
              <c:pt idx="28">
                <c:v>2041</c:v>
              </c:pt>
              <c:pt idx="29">
                <c:v>2042</c:v>
              </c:pt>
              <c:pt idx="30">
                <c:v>2043</c:v>
              </c:pt>
              <c:pt idx="31">
                <c:v>2044</c:v>
              </c:pt>
              <c:pt idx="32">
                <c:v>2045</c:v>
              </c:pt>
              <c:pt idx="33">
                <c:v>2046</c:v>
              </c:pt>
              <c:pt idx="34">
                <c:v>2047</c:v>
              </c:pt>
              <c:pt idx="35">
                <c:v>2048</c:v>
              </c:pt>
              <c:pt idx="36">
                <c:v>2049</c:v>
              </c:pt>
              <c:pt idx="37">
                <c:v>2050</c:v>
              </c:pt>
            </c:numLit>
          </c:cat>
          <c:val>
            <c:numLit>
              <c:formatCode>General</c:formatCode>
              <c:ptCount val="38"/>
              <c:pt idx="0">
                <c:v>1.4999999999999999E-2</c:v>
              </c:pt>
              <c:pt idx="1">
                <c:v>0.01</c:v>
              </c:pt>
              <c:pt idx="2">
                <c:v>8.0000000000000002E-3</c:v>
              </c:pt>
              <c:pt idx="3">
                <c:v>5.0000000000000001E-3</c:v>
              </c:pt>
              <c:pt idx="4">
                <c:v>2E-3</c:v>
              </c:pt>
              <c:pt idx="5">
                <c:v>-1E-3</c:v>
              </c:pt>
              <c:pt idx="6">
                <c:v>-2E-3</c:v>
              </c:pt>
              <c:pt idx="7">
                <c:v>-4.0000000000000001E-3</c:v>
              </c:pt>
              <c:pt idx="8">
                <c:v>-5.0000000000000001E-3</c:v>
              </c:pt>
              <c:pt idx="9">
                <c:v>-6.0000000000000001E-3</c:v>
              </c:pt>
              <c:pt idx="10">
                <c:v>-7.0000000000000001E-3</c:v>
              </c:pt>
              <c:pt idx="11">
                <c:v>-8.0000000000000002E-3</c:v>
              </c:pt>
              <c:pt idx="12">
                <c:v>-8.0000000000000002E-3</c:v>
              </c:pt>
              <c:pt idx="13">
                <c:v>-6.0000000000000001E-3</c:v>
              </c:pt>
              <c:pt idx="14">
                <c:v>-5.0000000000000001E-3</c:v>
              </c:pt>
              <c:pt idx="15">
                <c:v>-4.0000000000000001E-3</c:v>
              </c:pt>
              <c:pt idx="16">
                <c:v>-3.0000000000000001E-3</c:v>
              </c:pt>
              <c:pt idx="17">
                <c:v>-2E-3</c:v>
              </c:pt>
              <c:pt idx="18">
                <c:v>1E-3</c:v>
              </c:pt>
              <c:pt idx="19">
                <c:v>3.0000000000000001E-3</c:v>
              </c:pt>
              <c:pt idx="20">
                <c:v>6.0000000000000001E-3</c:v>
              </c:pt>
              <c:pt idx="21">
                <c:v>0.01</c:v>
              </c:pt>
              <c:pt idx="22">
                <c:v>1.4E-2</c:v>
              </c:pt>
              <c:pt idx="23">
                <c:v>1.7999999999999999E-2</c:v>
              </c:pt>
              <c:pt idx="24">
                <c:v>2.1999999999999999E-2</c:v>
              </c:pt>
              <c:pt idx="25">
                <c:v>2.5999999999999999E-2</c:v>
              </c:pt>
              <c:pt idx="26">
                <c:v>2.9000000000000001E-2</c:v>
              </c:pt>
              <c:pt idx="27">
                <c:v>3.1E-2</c:v>
              </c:pt>
              <c:pt idx="28">
                <c:v>3.3000000000000002E-2</c:v>
              </c:pt>
              <c:pt idx="29">
                <c:v>3.5000000000000003E-2</c:v>
              </c:pt>
              <c:pt idx="30">
                <c:v>3.5000000000000003E-2</c:v>
              </c:pt>
              <c:pt idx="31">
                <c:v>3.5000000000000003E-2</c:v>
              </c:pt>
              <c:pt idx="32">
                <c:v>3.4000000000000002E-2</c:v>
              </c:pt>
              <c:pt idx="33">
                <c:v>3.3000000000000002E-2</c:v>
              </c:pt>
              <c:pt idx="34">
                <c:v>3.2000000000000001E-2</c:v>
              </c:pt>
              <c:pt idx="35">
                <c:v>3.1E-2</c:v>
              </c:pt>
              <c:pt idx="36">
                <c:v>0.03</c:v>
              </c:pt>
              <c:pt idx="37">
                <c:v>2.9000000000000001E-2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0A-40E4-A35F-2EC590371DFB}"/>
            </c:ext>
          </c:extLst>
        </c:ser>
        <c:ser>
          <c:idx val="1"/>
          <c:order val="1"/>
          <c:tx>
            <c:v>TIDES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8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  <c:pt idx="11">
                <c:v>2024</c:v>
              </c:pt>
              <c:pt idx="12">
                <c:v>2025</c:v>
              </c:pt>
              <c:pt idx="13">
                <c:v>2026</c:v>
              </c:pt>
              <c:pt idx="14">
                <c:v>2027</c:v>
              </c:pt>
              <c:pt idx="15">
                <c:v>2028</c:v>
              </c:pt>
              <c:pt idx="16">
                <c:v>2029</c:v>
              </c:pt>
              <c:pt idx="17">
                <c:v>2030</c:v>
              </c:pt>
              <c:pt idx="18">
                <c:v>2031</c:v>
              </c:pt>
              <c:pt idx="19">
                <c:v>2032</c:v>
              </c:pt>
              <c:pt idx="20">
                <c:v>2033</c:v>
              </c:pt>
              <c:pt idx="21">
                <c:v>2034</c:v>
              </c:pt>
              <c:pt idx="22">
                <c:v>2035</c:v>
              </c:pt>
              <c:pt idx="23">
                <c:v>2036</c:v>
              </c:pt>
              <c:pt idx="24">
                <c:v>2037</c:v>
              </c:pt>
              <c:pt idx="25">
                <c:v>2038</c:v>
              </c:pt>
              <c:pt idx="26">
                <c:v>2039</c:v>
              </c:pt>
              <c:pt idx="27">
                <c:v>2040</c:v>
              </c:pt>
              <c:pt idx="28">
                <c:v>2041</c:v>
              </c:pt>
              <c:pt idx="29">
                <c:v>2042</c:v>
              </c:pt>
              <c:pt idx="30">
                <c:v>2043</c:v>
              </c:pt>
              <c:pt idx="31">
                <c:v>2044</c:v>
              </c:pt>
              <c:pt idx="32">
                <c:v>2045</c:v>
              </c:pt>
              <c:pt idx="33">
                <c:v>2046</c:v>
              </c:pt>
              <c:pt idx="34">
                <c:v>2047</c:v>
              </c:pt>
              <c:pt idx="35">
                <c:v>2048</c:v>
              </c:pt>
              <c:pt idx="36">
                <c:v>2049</c:v>
              </c:pt>
              <c:pt idx="37">
                <c:v>2050</c:v>
              </c:pt>
            </c:numLit>
          </c:cat>
          <c:val>
            <c:numLit>
              <c:formatCode>General</c:formatCode>
              <c:ptCount val="38"/>
              <c:pt idx="0">
                <c:v>1.6500000000000001E-2</c:v>
              </c:pt>
              <c:pt idx="1">
                <c:v>2.4750000000000001E-2</c:v>
              </c:pt>
              <c:pt idx="2">
                <c:v>3.4500000000000003E-2</c:v>
              </c:pt>
              <c:pt idx="3">
                <c:v>4.3500000000000004E-2</c:v>
              </c:pt>
              <c:pt idx="4">
                <c:v>4.8750000000000002E-2</c:v>
              </c:pt>
              <c:pt idx="5">
                <c:v>4.3500000000000004E-2</c:v>
              </c:pt>
              <c:pt idx="6">
                <c:v>3.3750000000000002E-2</c:v>
              </c:pt>
              <c:pt idx="7">
                <c:v>1.4999999999999999E-2</c:v>
              </c:pt>
              <c:pt idx="8">
                <c:v>0</c:v>
              </c:pt>
              <c:pt idx="9">
                <c:v>-7.4999999999999997E-3</c:v>
              </c:pt>
              <c:pt idx="10">
                <c:v>-1.8750000000000003E-2</c:v>
              </c:pt>
              <c:pt idx="11">
                <c:v>-2.2499999999999999E-2</c:v>
              </c:pt>
              <c:pt idx="12">
                <c:v>-1.8750000000000003E-2</c:v>
              </c:pt>
              <c:pt idx="13">
                <c:v>0</c:v>
              </c:pt>
              <c:pt idx="14">
                <c:v>1.8750000000000003E-2</c:v>
              </c:pt>
              <c:pt idx="15">
                <c:v>3.7500000000000006E-2</c:v>
              </c:pt>
              <c:pt idx="16">
                <c:v>0.06</c:v>
              </c:pt>
              <c:pt idx="17">
                <c:v>6.7500000000000004E-2</c:v>
              </c:pt>
              <c:pt idx="18">
                <c:v>0.06</c:v>
              </c:pt>
              <c:pt idx="19">
                <c:v>4.65E-2</c:v>
              </c:pt>
              <c:pt idx="20">
                <c:v>3.6000000000000004E-2</c:v>
              </c:pt>
              <c:pt idx="21">
                <c:v>2.5500000000000002E-2</c:v>
              </c:pt>
              <c:pt idx="22">
                <c:v>2.2499999999999999E-2</c:v>
              </c:pt>
              <c:pt idx="23">
                <c:v>2.5500000000000002E-2</c:v>
              </c:pt>
              <c:pt idx="24">
                <c:v>2.7749999999999997E-2</c:v>
              </c:pt>
              <c:pt idx="25">
                <c:v>3.15E-2</c:v>
              </c:pt>
              <c:pt idx="26">
                <c:v>3.4500000000000003E-2</c:v>
              </c:pt>
              <c:pt idx="27">
                <c:v>3.6750000000000005E-2</c:v>
              </c:pt>
              <c:pt idx="28">
                <c:v>3.8249999999999999E-2</c:v>
              </c:pt>
              <c:pt idx="29">
                <c:v>3.3750000000000002E-2</c:v>
              </c:pt>
              <c:pt idx="30">
                <c:v>1.4999999999999999E-2</c:v>
              </c:pt>
              <c:pt idx="31">
                <c:v>-7.4999999999999997E-3</c:v>
              </c:pt>
              <c:pt idx="32">
                <c:v>-1.8750000000000003E-2</c:v>
              </c:pt>
              <c:pt idx="33">
                <c:v>-2.2499999999999999E-2</c:v>
              </c:pt>
              <c:pt idx="34">
                <c:v>-1.8750000000000003E-2</c:v>
              </c:pt>
              <c:pt idx="35">
                <c:v>-7.4999999999999997E-3</c:v>
              </c:pt>
              <c:pt idx="36">
                <c:v>1.4999999999999999E-2</c:v>
              </c:pt>
              <c:pt idx="37">
                <c:v>3.3750000000000002E-2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0A-40E4-A35F-2EC590371DFB}"/>
            </c:ext>
          </c:extLst>
        </c:ser>
        <c:ser>
          <c:idx val="2"/>
          <c:order val="2"/>
          <c:tx>
            <c:v>CIRCLES</c:v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8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  <c:pt idx="11">
                <c:v>2024</c:v>
              </c:pt>
              <c:pt idx="12">
                <c:v>2025</c:v>
              </c:pt>
              <c:pt idx="13">
                <c:v>2026</c:v>
              </c:pt>
              <c:pt idx="14">
                <c:v>2027</c:v>
              </c:pt>
              <c:pt idx="15">
                <c:v>2028</c:v>
              </c:pt>
              <c:pt idx="16">
                <c:v>2029</c:v>
              </c:pt>
              <c:pt idx="17">
                <c:v>2030</c:v>
              </c:pt>
              <c:pt idx="18">
                <c:v>2031</c:v>
              </c:pt>
              <c:pt idx="19">
                <c:v>2032</c:v>
              </c:pt>
              <c:pt idx="20">
                <c:v>2033</c:v>
              </c:pt>
              <c:pt idx="21">
                <c:v>2034</c:v>
              </c:pt>
              <c:pt idx="22">
                <c:v>2035</c:v>
              </c:pt>
              <c:pt idx="23">
                <c:v>2036</c:v>
              </c:pt>
              <c:pt idx="24">
                <c:v>2037</c:v>
              </c:pt>
              <c:pt idx="25">
                <c:v>2038</c:v>
              </c:pt>
              <c:pt idx="26">
                <c:v>2039</c:v>
              </c:pt>
              <c:pt idx="27">
                <c:v>2040</c:v>
              </c:pt>
              <c:pt idx="28">
                <c:v>2041</c:v>
              </c:pt>
              <c:pt idx="29">
                <c:v>2042</c:v>
              </c:pt>
              <c:pt idx="30">
                <c:v>2043</c:v>
              </c:pt>
              <c:pt idx="31">
                <c:v>2044</c:v>
              </c:pt>
              <c:pt idx="32">
                <c:v>2045</c:v>
              </c:pt>
              <c:pt idx="33">
                <c:v>2046</c:v>
              </c:pt>
              <c:pt idx="34">
                <c:v>2047</c:v>
              </c:pt>
              <c:pt idx="35">
                <c:v>2048</c:v>
              </c:pt>
              <c:pt idx="36">
                <c:v>2049</c:v>
              </c:pt>
              <c:pt idx="37">
                <c:v>2050</c:v>
              </c:pt>
            </c:numLit>
          </c:cat>
          <c:val>
            <c:numLit>
              <c:formatCode>General</c:formatCode>
              <c:ptCount val="38"/>
              <c:pt idx="0">
                <c:v>1.0999999999999999E-2</c:v>
              </c:pt>
              <c:pt idx="1">
                <c:v>1.2500000000000001E-2</c:v>
              </c:pt>
              <c:pt idx="2">
                <c:v>1.4500000000000001E-2</c:v>
              </c:pt>
              <c:pt idx="3">
                <c:v>1.6500000000000001E-2</c:v>
              </c:pt>
              <c:pt idx="4">
                <c:v>1.9E-2</c:v>
              </c:pt>
              <c:pt idx="5">
                <c:v>2.1999999999999999E-2</c:v>
              </c:pt>
              <c:pt idx="6">
                <c:v>2.4500000000000001E-2</c:v>
              </c:pt>
              <c:pt idx="7">
                <c:v>2.6499999999999999E-2</c:v>
              </c:pt>
              <c:pt idx="8">
                <c:v>2.8500000000000001E-2</c:v>
              </c:pt>
              <c:pt idx="9">
                <c:v>2.9499999999999998E-2</c:v>
              </c:pt>
              <c:pt idx="10">
                <c:v>0.03</c:v>
              </c:pt>
              <c:pt idx="11">
                <c:v>2.75E-2</c:v>
              </c:pt>
              <c:pt idx="12">
                <c:v>2.4E-2</c:v>
              </c:pt>
              <c:pt idx="13">
                <c:v>2.2499999999999999E-2</c:v>
              </c:pt>
              <c:pt idx="14">
                <c:v>2.3E-2</c:v>
              </c:pt>
              <c:pt idx="15">
                <c:v>2.4E-2</c:v>
              </c:pt>
              <c:pt idx="16">
                <c:v>2.5499999999999998E-2</c:v>
              </c:pt>
              <c:pt idx="17">
                <c:v>2.75E-2</c:v>
              </c:pt>
              <c:pt idx="18">
                <c:v>3.0499999999999999E-2</c:v>
              </c:pt>
              <c:pt idx="19">
                <c:v>3.3000000000000002E-2</c:v>
              </c:pt>
              <c:pt idx="20">
                <c:v>3.5000000000000003E-2</c:v>
              </c:pt>
              <c:pt idx="21">
                <c:v>3.6999999999999998E-2</c:v>
              </c:pt>
              <c:pt idx="22">
                <c:v>3.7499999999999999E-2</c:v>
              </c:pt>
              <c:pt idx="23">
                <c:v>3.7999999999999999E-2</c:v>
              </c:pt>
              <c:pt idx="24">
                <c:v>3.875E-2</c:v>
              </c:pt>
              <c:pt idx="25">
                <c:v>3.95E-2</c:v>
              </c:pt>
              <c:pt idx="26">
                <c:v>0.04</c:v>
              </c:pt>
              <c:pt idx="27">
                <c:v>4.0500000000000001E-2</c:v>
              </c:pt>
              <c:pt idx="28">
                <c:v>4.0750000000000001E-2</c:v>
              </c:pt>
              <c:pt idx="29">
                <c:v>4.1000000000000002E-2</c:v>
              </c:pt>
              <c:pt idx="30">
                <c:v>4.0750000000000001E-2</c:v>
              </c:pt>
              <c:pt idx="31">
                <c:v>4.0500000000000001E-2</c:v>
              </c:pt>
              <c:pt idx="32">
                <c:v>0.04</c:v>
              </c:pt>
              <c:pt idx="33">
                <c:v>3.9E-2</c:v>
              </c:pt>
              <c:pt idx="34">
                <c:v>3.7499999999999999E-2</c:v>
              </c:pt>
              <c:pt idx="35">
                <c:v>3.6999999999999998E-2</c:v>
              </c:pt>
              <c:pt idx="36">
                <c:v>3.7499999999999999E-2</c:v>
              </c:pt>
              <c:pt idx="37">
                <c:v>3.7749999999999999E-2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20A-40E4-A35F-2EC59037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24992"/>
        <c:axId val="319126528"/>
      </c:lineChart>
      <c:catAx>
        <c:axId val="3191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126528"/>
        <c:crosses val="autoZero"/>
        <c:auto val="1"/>
        <c:lblAlgn val="ctr"/>
        <c:lblOffset val="100"/>
        <c:noMultiLvlLbl val="0"/>
      </c:catAx>
      <c:valAx>
        <c:axId val="3191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GDP INDEX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PACES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9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  <c:pt idx="12">
                <c:v>2024</c:v>
              </c:pt>
              <c:pt idx="13">
                <c:v>2025</c:v>
              </c:pt>
              <c:pt idx="14">
                <c:v>2026</c:v>
              </c:pt>
              <c:pt idx="15">
                <c:v>2027</c:v>
              </c:pt>
              <c:pt idx="16">
                <c:v>2028</c:v>
              </c:pt>
              <c:pt idx="17">
                <c:v>2029</c:v>
              </c:pt>
              <c:pt idx="18">
                <c:v>2030</c:v>
              </c:pt>
              <c:pt idx="19">
                <c:v>2031</c:v>
              </c:pt>
              <c:pt idx="20">
                <c:v>2032</c:v>
              </c:pt>
              <c:pt idx="21">
                <c:v>2033</c:v>
              </c:pt>
              <c:pt idx="22">
                <c:v>2034</c:v>
              </c:pt>
              <c:pt idx="23">
                <c:v>2035</c:v>
              </c:pt>
              <c:pt idx="24">
                <c:v>2036</c:v>
              </c:pt>
              <c:pt idx="25">
                <c:v>2037</c:v>
              </c:pt>
              <c:pt idx="26">
                <c:v>2038</c:v>
              </c:pt>
              <c:pt idx="27">
                <c:v>2039</c:v>
              </c:pt>
              <c:pt idx="28">
                <c:v>2040</c:v>
              </c:pt>
              <c:pt idx="29">
                <c:v>2041</c:v>
              </c:pt>
              <c:pt idx="30">
                <c:v>2042</c:v>
              </c:pt>
              <c:pt idx="31">
                <c:v>2043</c:v>
              </c:pt>
              <c:pt idx="32">
                <c:v>2044</c:v>
              </c:pt>
              <c:pt idx="33">
                <c:v>2045</c:v>
              </c:pt>
              <c:pt idx="34">
                <c:v>2046</c:v>
              </c:pt>
              <c:pt idx="35">
                <c:v>2047</c:v>
              </c:pt>
              <c:pt idx="36">
                <c:v>2048</c:v>
              </c:pt>
              <c:pt idx="37">
                <c:v>2049</c:v>
              </c:pt>
              <c:pt idx="38">
                <c:v>2050</c:v>
              </c:pt>
            </c:numLit>
          </c:cat>
          <c:val>
            <c:numLit>
              <c:formatCode>General</c:formatCode>
              <c:ptCount val="39"/>
              <c:pt idx="0">
                <c:v>100</c:v>
              </c:pt>
              <c:pt idx="1">
                <c:v>101.49999999999999</c:v>
              </c:pt>
              <c:pt idx="2">
                <c:v>102.51499999999999</c:v>
              </c:pt>
              <c:pt idx="3">
                <c:v>103.33511999999999</c:v>
              </c:pt>
              <c:pt idx="4">
                <c:v>103.85179559999997</c:v>
              </c:pt>
              <c:pt idx="5">
                <c:v>104.05949919119998</c:v>
              </c:pt>
              <c:pt idx="6">
                <c:v>103.95543969200878</c:v>
              </c:pt>
              <c:pt idx="7">
                <c:v>103.74752881262476</c:v>
              </c:pt>
              <c:pt idx="8">
                <c:v>103.33253869737426</c:v>
              </c:pt>
              <c:pt idx="9">
                <c:v>102.81587600388738</c:v>
              </c:pt>
              <c:pt idx="10">
                <c:v>102.19898074786406</c:v>
              </c:pt>
              <c:pt idx="11">
                <c:v>101.48358788262901</c:v>
              </c:pt>
              <c:pt idx="12">
                <c:v>100.67171917956797</c:v>
              </c:pt>
              <c:pt idx="13">
                <c:v>99.866345426131431</c:v>
              </c:pt>
              <c:pt idx="14">
                <c:v>99.267147353574643</c:v>
              </c:pt>
              <c:pt idx="15">
                <c:v>98.770811616806768</c:v>
              </c:pt>
              <c:pt idx="16">
                <c:v>98.375728370339544</c:v>
              </c:pt>
              <c:pt idx="17">
                <c:v>98.080601185228531</c:v>
              </c:pt>
              <c:pt idx="18">
                <c:v>97.884439982858069</c:v>
              </c:pt>
              <c:pt idx="19">
                <c:v>97.982324422840918</c:v>
              </c:pt>
              <c:pt idx="20">
                <c:v>98.276271396109436</c:v>
              </c:pt>
              <c:pt idx="21">
                <c:v>98.865929024486093</c:v>
              </c:pt>
              <c:pt idx="22">
                <c:v>99.854588314730961</c:v>
              </c:pt>
              <c:pt idx="23">
                <c:v>101.2525525511372</c:v>
              </c:pt>
              <c:pt idx="24">
                <c:v>103.07509849705767</c:v>
              </c:pt>
              <c:pt idx="25">
                <c:v>105.34275066399293</c:v>
              </c:pt>
              <c:pt idx="26">
                <c:v>108.08166218125675</c:v>
              </c:pt>
              <c:pt idx="27">
                <c:v>111.21603038451319</c:v>
              </c:pt>
              <c:pt idx="28">
                <c:v>114.66372732643309</c:v>
              </c:pt>
              <c:pt idx="29">
                <c:v>118.44763032820538</c:v>
              </c:pt>
              <c:pt idx="30">
                <c:v>122.59329738969255</c:v>
              </c:pt>
              <c:pt idx="31">
                <c:v>126.88406279833178</c:v>
              </c:pt>
              <c:pt idx="32">
                <c:v>131.32500499627338</c:v>
              </c:pt>
              <c:pt idx="33">
                <c:v>135.79005516614669</c:v>
              </c:pt>
              <c:pt idx="34">
                <c:v>140.27112698662953</c:v>
              </c:pt>
              <c:pt idx="35">
                <c:v>144.75980305020167</c:v>
              </c:pt>
              <c:pt idx="36">
                <c:v>149.24735694475791</c:v>
              </c:pt>
              <c:pt idx="37">
                <c:v>153.72477765310066</c:v>
              </c:pt>
              <c:pt idx="38">
                <c:v>158.18279620504057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07-4062-8072-3CA579234A39}"/>
            </c:ext>
          </c:extLst>
        </c:ser>
        <c:ser>
          <c:idx val="1"/>
          <c:order val="1"/>
          <c:tx>
            <c:v>TIDES</c:v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9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  <c:pt idx="12">
                <c:v>2024</c:v>
              </c:pt>
              <c:pt idx="13">
                <c:v>2025</c:v>
              </c:pt>
              <c:pt idx="14">
                <c:v>2026</c:v>
              </c:pt>
              <c:pt idx="15">
                <c:v>2027</c:v>
              </c:pt>
              <c:pt idx="16">
                <c:v>2028</c:v>
              </c:pt>
              <c:pt idx="17">
                <c:v>2029</c:v>
              </c:pt>
              <c:pt idx="18">
                <c:v>2030</c:v>
              </c:pt>
              <c:pt idx="19">
                <c:v>2031</c:v>
              </c:pt>
              <c:pt idx="20">
                <c:v>2032</c:v>
              </c:pt>
              <c:pt idx="21">
                <c:v>2033</c:v>
              </c:pt>
              <c:pt idx="22">
                <c:v>2034</c:v>
              </c:pt>
              <c:pt idx="23">
                <c:v>2035</c:v>
              </c:pt>
              <c:pt idx="24">
                <c:v>2036</c:v>
              </c:pt>
              <c:pt idx="25">
                <c:v>2037</c:v>
              </c:pt>
              <c:pt idx="26">
                <c:v>2038</c:v>
              </c:pt>
              <c:pt idx="27">
                <c:v>2039</c:v>
              </c:pt>
              <c:pt idx="28">
                <c:v>2040</c:v>
              </c:pt>
              <c:pt idx="29">
                <c:v>2041</c:v>
              </c:pt>
              <c:pt idx="30">
                <c:v>2042</c:v>
              </c:pt>
              <c:pt idx="31">
                <c:v>2043</c:v>
              </c:pt>
              <c:pt idx="32">
                <c:v>2044</c:v>
              </c:pt>
              <c:pt idx="33">
                <c:v>2045</c:v>
              </c:pt>
              <c:pt idx="34">
                <c:v>2046</c:v>
              </c:pt>
              <c:pt idx="35">
                <c:v>2047</c:v>
              </c:pt>
              <c:pt idx="36">
                <c:v>2048</c:v>
              </c:pt>
              <c:pt idx="37">
                <c:v>2049</c:v>
              </c:pt>
              <c:pt idx="38">
                <c:v>2050</c:v>
              </c:pt>
            </c:numLit>
          </c:cat>
          <c:val>
            <c:numLit>
              <c:formatCode>General</c:formatCode>
              <c:ptCount val="39"/>
              <c:pt idx="0">
                <c:v>100</c:v>
              </c:pt>
              <c:pt idx="1">
                <c:v>101.64999999999999</c:v>
              </c:pt>
              <c:pt idx="2">
                <c:v>104.16583749999999</c:v>
              </c:pt>
              <c:pt idx="3">
                <c:v>107.75955889375</c:v>
              </c:pt>
              <c:pt idx="4">
                <c:v>112.44709970562813</c:v>
              </c:pt>
              <c:pt idx="5">
                <c:v>117.92889581627752</c:v>
              </c:pt>
              <c:pt idx="6">
                <c:v>123.0588027842856</c:v>
              </c:pt>
              <c:pt idx="7">
                <c:v>127.21203737825523</c:v>
              </c:pt>
              <c:pt idx="8">
                <c:v>129.12021793892904</c:v>
              </c:pt>
              <c:pt idx="9">
                <c:v>129.12021793892904</c:v>
              </c:pt>
              <c:pt idx="10">
                <c:v>128.1518163043871</c:v>
              </c:pt>
              <c:pt idx="11">
                <c:v>125.74896974867983</c:v>
              </c:pt>
              <c:pt idx="12">
                <c:v>122.91961792933454</c:v>
              </c:pt>
              <c:pt idx="13">
                <c:v>120.61487509315951</c:v>
              </c:pt>
              <c:pt idx="14">
                <c:v>120.61487509315951</c:v>
              </c:pt>
              <c:pt idx="15">
                <c:v>122.87640400115626</c:v>
              </c:pt>
              <c:pt idx="16">
                <c:v>127.48426915119963</c:v>
              </c:pt>
              <c:pt idx="17">
                <c:v>135.13332530027162</c:v>
              </c:pt>
              <c:pt idx="18">
                <c:v>144.25482475803994</c:v>
              </c:pt>
              <c:pt idx="19">
                <c:v>152.91011424352234</c:v>
              </c:pt>
              <c:pt idx="20">
                <c:v>160.02043455584612</c:v>
              </c:pt>
              <c:pt idx="21">
                <c:v>165.78117019985658</c:v>
              </c:pt>
              <c:pt idx="22">
                <c:v>170.00859003995294</c:v>
              </c:pt>
              <c:pt idx="23">
                <c:v>173.83378331585186</c:v>
              </c:pt>
              <c:pt idx="24">
                <c:v>178.2665447904061</c:v>
              </c:pt>
              <c:pt idx="25">
                <c:v>183.21344140833986</c:v>
              </c:pt>
              <c:pt idx="26">
                <c:v>188.98466481270259</c:v>
              </c:pt>
              <c:pt idx="27">
                <c:v>195.50463574874084</c:v>
              </c:pt>
              <c:pt idx="28">
                <c:v>202.68943111250707</c:v>
              </c:pt>
              <c:pt idx="29">
                <c:v>210.44230185256043</c:v>
              </c:pt>
              <c:pt idx="30">
                <c:v>217.54472954008435</c:v>
              </c:pt>
              <c:pt idx="31">
                <c:v>220.80790048318559</c:v>
              </c:pt>
              <c:pt idx="32">
                <c:v>219.15184122956171</c:v>
              </c:pt>
              <c:pt idx="33">
                <c:v>215.04274420650742</c:v>
              </c:pt>
              <c:pt idx="34">
                <c:v>210.204282461861</c:v>
              </c:pt>
              <c:pt idx="35">
                <c:v>206.26295216570111</c:v>
              </c:pt>
              <c:pt idx="36">
                <c:v>204.71598002445836</c:v>
              </c:pt>
              <c:pt idx="37">
                <c:v>207.78671972482522</c:v>
              </c:pt>
              <c:pt idx="38">
                <c:v>214.79952151553806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807-4062-8072-3CA579234A39}"/>
            </c:ext>
          </c:extLst>
        </c:ser>
        <c:ser>
          <c:idx val="2"/>
          <c:order val="2"/>
          <c:tx>
            <c:v>CIRCLES</c:v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9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  <c:pt idx="12">
                <c:v>2024</c:v>
              </c:pt>
              <c:pt idx="13">
                <c:v>2025</c:v>
              </c:pt>
              <c:pt idx="14">
                <c:v>2026</c:v>
              </c:pt>
              <c:pt idx="15">
                <c:v>2027</c:v>
              </c:pt>
              <c:pt idx="16">
                <c:v>2028</c:v>
              </c:pt>
              <c:pt idx="17">
                <c:v>2029</c:v>
              </c:pt>
              <c:pt idx="18">
                <c:v>2030</c:v>
              </c:pt>
              <c:pt idx="19">
                <c:v>2031</c:v>
              </c:pt>
              <c:pt idx="20">
                <c:v>2032</c:v>
              </c:pt>
              <c:pt idx="21">
                <c:v>2033</c:v>
              </c:pt>
              <c:pt idx="22">
                <c:v>2034</c:v>
              </c:pt>
              <c:pt idx="23">
                <c:v>2035</c:v>
              </c:pt>
              <c:pt idx="24">
                <c:v>2036</c:v>
              </c:pt>
              <c:pt idx="25">
                <c:v>2037</c:v>
              </c:pt>
              <c:pt idx="26">
                <c:v>2038</c:v>
              </c:pt>
              <c:pt idx="27">
                <c:v>2039</c:v>
              </c:pt>
              <c:pt idx="28">
                <c:v>2040</c:v>
              </c:pt>
              <c:pt idx="29">
                <c:v>2041</c:v>
              </c:pt>
              <c:pt idx="30">
                <c:v>2042</c:v>
              </c:pt>
              <c:pt idx="31">
                <c:v>2043</c:v>
              </c:pt>
              <c:pt idx="32">
                <c:v>2044</c:v>
              </c:pt>
              <c:pt idx="33">
                <c:v>2045</c:v>
              </c:pt>
              <c:pt idx="34">
                <c:v>2046</c:v>
              </c:pt>
              <c:pt idx="35">
                <c:v>2047</c:v>
              </c:pt>
              <c:pt idx="36">
                <c:v>2048</c:v>
              </c:pt>
              <c:pt idx="37">
                <c:v>2049</c:v>
              </c:pt>
              <c:pt idx="38">
                <c:v>2050</c:v>
              </c:pt>
            </c:numLit>
          </c:cat>
          <c:val>
            <c:numLit>
              <c:formatCode>General</c:formatCode>
              <c:ptCount val="39"/>
              <c:pt idx="0">
                <c:v>100</c:v>
              </c:pt>
              <c:pt idx="1">
                <c:v>101.1</c:v>
              </c:pt>
              <c:pt idx="2">
                <c:v>102.36375</c:v>
              </c:pt>
              <c:pt idx="3">
                <c:v>103.84802437499999</c:v>
              </c:pt>
              <c:pt idx="4">
                <c:v>105.56151677718749</c:v>
              </c:pt>
              <c:pt idx="5">
                <c:v>107.56718559595404</c:v>
              </c:pt>
              <c:pt idx="6">
                <c:v>109.93366367906503</c:v>
              </c:pt>
              <c:pt idx="7">
                <c:v>112.62703843920212</c:v>
              </c:pt>
              <c:pt idx="8">
                <c:v>115.61165495784098</c:v>
              </c:pt>
              <c:pt idx="9">
                <c:v>118.90658712413945</c:v>
              </c:pt>
              <c:pt idx="10">
                <c:v>122.41433144430157</c:v>
              </c:pt>
              <c:pt idx="11">
                <c:v>126.08676138763062</c:v>
              </c:pt>
              <c:pt idx="12">
                <c:v>129.55414732579047</c:v>
              </c:pt>
              <c:pt idx="13">
                <c:v>132.66344686160943</c:v>
              </c:pt>
              <c:pt idx="14">
                <c:v>135.64837441599565</c:v>
              </c:pt>
              <c:pt idx="15">
                <c:v>138.76828702756353</c:v>
              </c:pt>
              <c:pt idx="16">
                <c:v>142.09872591622505</c:v>
              </c:pt>
              <c:pt idx="17">
                <c:v>145.72224342708881</c:v>
              </c:pt>
              <c:pt idx="18">
                <c:v>149.72960512133378</c:v>
              </c:pt>
              <c:pt idx="19">
                <c:v>154.29635807753445</c:v>
              </c:pt>
              <c:pt idx="20">
                <c:v>159.38813789409306</c:v>
              </c:pt>
              <c:pt idx="21">
                <c:v>164.96672272038631</c:v>
              </c:pt>
              <c:pt idx="22">
                <c:v>171.0704914610406</c:v>
              </c:pt>
              <c:pt idx="23">
                <c:v>177.48563489082963</c:v>
              </c:pt>
              <c:pt idx="24">
                <c:v>184.23008901668115</c:v>
              </c:pt>
              <c:pt idx="25">
                <c:v>191.36900496607757</c:v>
              </c:pt>
              <c:pt idx="26">
                <c:v>198.92808066223765</c:v>
              </c:pt>
              <c:pt idx="27">
                <c:v>206.88520388872715</c:v>
              </c:pt>
              <c:pt idx="28">
                <c:v>215.26405464622059</c:v>
              </c:pt>
              <c:pt idx="29">
                <c:v>224.0360648730541</c:v>
              </c:pt>
              <c:pt idx="30">
                <c:v>233.2215435328493</c:v>
              </c:pt>
              <c:pt idx="31">
                <c:v>242.72532143181292</c:v>
              </c:pt>
              <c:pt idx="32">
                <c:v>252.55569694980133</c:v>
              </c:pt>
              <c:pt idx="33">
                <c:v>262.65792482779341</c:v>
              </c:pt>
              <c:pt idx="34">
                <c:v>272.90158389607734</c:v>
              </c:pt>
              <c:pt idx="35">
                <c:v>283.13539329218025</c:v>
              </c:pt>
              <c:pt idx="36">
                <c:v>293.6114028439909</c:v>
              </c:pt>
              <c:pt idx="37">
                <c:v>304.62183045064057</c:v>
              </c:pt>
              <c:pt idx="38">
                <c:v>316.12130455015222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807-4062-8072-3CA57923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34432"/>
        <c:axId val="319235968"/>
      </c:lineChart>
      <c:catAx>
        <c:axId val="3192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235968"/>
        <c:crosses val="autoZero"/>
        <c:auto val="1"/>
        <c:lblAlgn val="ctr"/>
        <c:lblOffset val="100"/>
        <c:noMultiLvlLbl val="0"/>
      </c:catAx>
      <c:valAx>
        <c:axId val="3192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2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coal_price!$B$1</c:f>
              <c:strCache>
                <c:ptCount val="1"/>
                <c:pt idx="0">
                  <c:v>Tides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coal_price!$A$2:$A$11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coal_price!$B$2:$B$11</c:f>
              <c:numCache>
                <c:formatCode>0.00</c:formatCode>
                <c:ptCount val="10"/>
                <c:pt idx="0">
                  <c:v>78.650000000000006</c:v>
                </c:pt>
                <c:pt idx="1">
                  <c:v>93.555995260000003</c:v>
                </c:pt>
                <c:pt idx="2">
                  <c:v>95.714979766000013</c:v>
                </c:pt>
                <c:pt idx="3">
                  <c:v>105.50958164716666</c:v>
                </c:pt>
                <c:pt idx="4">
                  <c:v>101.08000000000001</c:v>
                </c:pt>
                <c:pt idx="5">
                  <c:v>98.82923076923079</c:v>
                </c:pt>
                <c:pt idx="6">
                  <c:v>102.60000000000002</c:v>
                </c:pt>
                <c:pt idx="7">
                  <c:v>102.60000000000002</c:v>
                </c:pt>
                <c:pt idx="8">
                  <c:v>102.60000000000002</c:v>
                </c:pt>
                <c:pt idx="9">
                  <c:v>102.60000000000002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4D92-B1E1-51067AE77B8D}"/>
            </c:ext>
          </c:extLst>
        </c:ser>
        <c:ser>
          <c:idx val="1"/>
          <c:order val="1"/>
          <c:tx>
            <c:strRef>
              <c:f>coal_price!$C$1</c:f>
              <c:strCache>
                <c:ptCount val="1"/>
                <c:pt idx="0">
                  <c:v>Paces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coal_price!$A$2:$A$11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coal_price!$C$2:$C$11</c:f>
              <c:numCache>
                <c:formatCode>0.00</c:formatCode>
                <c:ptCount val="10"/>
                <c:pt idx="0">
                  <c:v>78.650000000000006</c:v>
                </c:pt>
                <c:pt idx="1">
                  <c:v>93.555995260000003</c:v>
                </c:pt>
                <c:pt idx="2">
                  <c:v>106.4</c:v>
                </c:pt>
                <c:pt idx="3">
                  <c:v>123.02500000000001</c:v>
                </c:pt>
                <c:pt idx="4">
                  <c:v>143.54193548387099</c:v>
                </c:pt>
                <c:pt idx="5">
                  <c:v>169.8967741935484</c:v>
                </c:pt>
                <c:pt idx="6">
                  <c:v>175.84316129032257</c:v>
                </c:pt>
                <c:pt idx="7">
                  <c:v>181.99767193548385</c:v>
                </c:pt>
                <c:pt idx="8">
                  <c:v>188.36759045322577</c:v>
                </c:pt>
                <c:pt idx="9">
                  <c:v>194.96045611908866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4D92-B1E1-51067AE77B8D}"/>
            </c:ext>
          </c:extLst>
        </c:ser>
        <c:ser>
          <c:idx val="2"/>
          <c:order val="2"/>
          <c:tx>
            <c:strRef>
              <c:f>coal_price!$D$1</c:f>
              <c:strCache>
                <c:ptCount val="1"/>
                <c:pt idx="0">
                  <c:v>Circles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coal_price!$A$2:$A$11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coal_price!$D$2:$D$11</c:f>
              <c:numCache>
                <c:formatCode>0.00</c:formatCode>
                <c:ptCount val="10"/>
                <c:pt idx="0">
                  <c:v>78.650000000000006</c:v>
                </c:pt>
                <c:pt idx="1">
                  <c:v>93.555995260000003</c:v>
                </c:pt>
                <c:pt idx="2">
                  <c:v>95.714979766000013</c:v>
                </c:pt>
                <c:pt idx="3">
                  <c:v>77.455617412249993</c:v>
                </c:pt>
                <c:pt idx="4">
                  <c:v>61.750000000000007</c:v>
                </c:pt>
                <c:pt idx="5">
                  <c:v>49.875</c:v>
                </c:pt>
                <c:pt idx="6">
                  <c:v>47.821428571428569</c:v>
                </c:pt>
                <c:pt idx="7">
                  <c:v>47.821428571428569</c:v>
                </c:pt>
                <c:pt idx="8">
                  <c:v>47.821428571428569</c:v>
                </c:pt>
                <c:pt idx="9">
                  <c:v>47.821428571428569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B-4D92-B1E1-51067AE7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48687"/>
        <c:axId val="44080847"/>
      </c:lineChart>
      <c:catAx>
        <c:axId val="20832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80847"/>
        <c:crosses val="autoZero"/>
        <c:auto val="1"/>
        <c:lblAlgn val="ctr"/>
        <c:lblOffset val="100"/>
        <c:noMultiLvlLbl val="0"/>
      </c:catAx>
      <c:valAx>
        <c:axId val="440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32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elec_space!$B$2</c:f>
              <c:strCache>
                <c:ptCount val="1"/>
                <c:pt idx="0">
                  <c:v>PACES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elec_space!$A$3:$A$41</c:f>
              <c:numCache>
                <c:formatCode>0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elec_space!$B$3:$B$41</c:f>
              <c:numCache>
                <c:formatCode>0.00</c:formatCode>
                <c:ptCount val="39"/>
                <c:pt idx="0">
                  <c:v>56.080249023787331</c:v>
                </c:pt>
                <c:pt idx="1">
                  <c:v>55.562278719041103</c:v>
                </c:pt>
                <c:pt idx="2">
                  <c:v>55.044308414294882</c:v>
                </c:pt>
                <c:pt idx="3">
                  <c:v>54.526338109548654</c:v>
                </c:pt>
                <c:pt idx="4">
                  <c:v>54.008367804802432</c:v>
                </c:pt>
                <c:pt idx="5">
                  <c:v>53.490397500056204</c:v>
                </c:pt>
                <c:pt idx="6">
                  <c:v>52.972427195309983</c:v>
                </c:pt>
                <c:pt idx="7">
                  <c:v>52.454456890563755</c:v>
                </c:pt>
                <c:pt idx="8">
                  <c:v>51.936486585817534</c:v>
                </c:pt>
                <c:pt idx="9">
                  <c:v>49.040391300772683</c:v>
                </c:pt>
                <c:pt idx="10">
                  <c:v>46.144296015727832</c:v>
                </c:pt>
                <c:pt idx="11">
                  <c:v>43.248200730682981</c:v>
                </c:pt>
                <c:pt idx="12">
                  <c:v>40.352105445638131</c:v>
                </c:pt>
                <c:pt idx="13">
                  <c:v>37.45601016059328</c:v>
                </c:pt>
                <c:pt idx="14">
                  <c:v>34.559914875548436</c:v>
                </c:pt>
                <c:pt idx="15">
                  <c:v>31.663819590503586</c:v>
                </c:pt>
                <c:pt idx="16">
                  <c:v>28.767724305458735</c:v>
                </c:pt>
                <c:pt idx="17">
                  <c:v>25.871629020413884</c:v>
                </c:pt>
                <c:pt idx="18">
                  <c:v>22.975533735369034</c:v>
                </c:pt>
                <c:pt idx="19">
                  <c:v>26.660481902815683</c:v>
                </c:pt>
                <c:pt idx="20">
                  <c:v>30.345430070262335</c:v>
                </c:pt>
                <c:pt idx="21">
                  <c:v>34.030378237708987</c:v>
                </c:pt>
                <c:pt idx="22">
                  <c:v>37.715326405155636</c:v>
                </c:pt>
                <c:pt idx="23">
                  <c:v>41.400274572602285</c:v>
                </c:pt>
                <c:pt idx="24">
                  <c:v>45.085222740048934</c:v>
                </c:pt>
                <c:pt idx="25">
                  <c:v>48.770170907495583</c:v>
                </c:pt>
                <c:pt idx="26">
                  <c:v>52.455119074942232</c:v>
                </c:pt>
                <c:pt idx="27">
                  <c:v>56.140067242388888</c:v>
                </c:pt>
                <c:pt idx="28">
                  <c:v>59.825015409835537</c:v>
                </c:pt>
                <c:pt idx="29">
                  <c:v>59.900307909919498</c:v>
                </c:pt>
                <c:pt idx="30">
                  <c:v>59.975600410003452</c:v>
                </c:pt>
                <c:pt idx="31">
                  <c:v>60.050892910087413</c:v>
                </c:pt>
                <c:pt idx="32">
                  <c:v>60.126185410171374</c:v>
                </c:pt>
                <c:pt idx="33">
                  <c:v>60.201477910255328</c:v>
                </c:pt>
                <c:pt idx="34">
                  <c:v>60.276770410339289</c:v>
                </c:pt>
                <c:pt idx="35">
                  <c:v>60.35206291042325</c:v>
                </c:pt>
                <c:pt idx="36">
                  <c:v>60.427355410507211</c:v>
                </c:pt>
                <c:pt idx="37">
                  <c:v>60.502647910591165</c:v>
                </c:pt>
                <c:pt idx="38">
                  <c:v>60.577940410675126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6-422C-AC4E-8A44C16953F8}"/>
            </c:ext>
          </c:extLst>
        </c:ser>
        <c:ser>
          <c:idx val="1"/>
          <c:order val="1"/>
          <c:tx>
            <c:strRef>
              <c:f>elec_space!$C$2</c:f>
              <c:strCache>
                <c:ptCount val="1"/>
                <c:pt idx="0">
                  <c:v>TIDES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elec_space!$A$3:$A$41</c:f>
              <c:numCache>
                <c:formatCode>0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elec_space!$C$3:$C$41</c:f>
              <c:numCache>
                <c:formatCode>0.00</c:formatCode>
                <c:ptCount val="39"/>
                <c:pt idx="0">
                  <c:v>56.080249023787331</c:v>
                </c:pt>
                <c:pt idx="1">
                  <c:v>67.844267887956036</c:v>
                </c:pt>
                <c:pt idx="2">
                  <c:v>79.608286752124727</c:v>
                </c:pt>
                <c:pt idx="3">
                  <c:v>91.372305616293431</c:v>
                </c:pt>
                <c:pt idx="4">
                  <c:v>103.13632448046212</c:v>
                </c:pt>
                <c:pt idx="5">
                  <c:v>114.90034334463083</c:v>
                </c:pt>
                <c:pt idx="6">
                  <c:v>126.66436220879953</c:v>
                </c:pt>
                <c:pt idx="7">
                  <c:v>138.42838107296822</c:v>
                </c:pt>
                <c:pt idx="8">
                  <c:v>150.19239993713694</c:v>
                </c:pt>
                <c:pt idx="9">
                  <c:v>143.60693568593382</c:v>
                </c:pt>
                <c:pt idx="10">
                  <c:v>137.02147143473067</c:v>
                </c:pt>
                <c:pt idx="11">
                  <c:v>130.43600718352755</c:v>
                </c:pt>
                <c:pt idx="12">
                  <c:v>123.85054293232442</c:v>
                </c:pt>
                <c:pt idx="13">
                  <c:v>117.26507868112128</c:v>
                </c:pt>
                <c:pt idx="14">
                  <c:v>110.67961442991816</c:v>
                </c:pt>
                <c:pt idx="15">
                  <c:v>104.09415017871503</c:v>
                </c:pt>
                <c:pt idx="16">
                  <c:v>97.508685927511891</c:v>
                </c:pt>
                <c:pt idx="17">
                  <c:v>90.923221676308771</c:v>
                </c:pt>
                <c:pt idx="18">
                  <c:v>84.337757425105636</c:v>
                </c:pt>
                <c:pt idx="19">
                  <c:v>80.309938442584581</c:v>
                </c:pt>
                <c:pt idx="20">
                  <c:v>76.282119460063512</c:v>
                </c:pt>
                <c:pt idx="21">
                  <c:v>72.254300477542458</c:v>
                </c:pt>
                <c:pt idx="22">
                  <c:v>68.226481495021403</c:v>
                </c:pt>
                <c:pt idx="23">
                  <c:v>64.198662512500334</c:v>
                </c:pt>
                <c:pt idx="24">
                  <c:v>60.17084352997928</c:v>
                </c:pt>
                <c:pt idx="25">
                  <c:v>56.143024547458218</c:v>
                </c:pt>
                <c:pt idx="26">
                  <c:v>52.115205564937156</c:v>
                </c:pt>
                <c:pt idx="27">
                  <c:v>48.087386582416094</c:v>
                </c:pt>
                <c:pt idx="28">
                  <c:v>44.059567599895033</c:v>
                </c:pt>
                <c:pt idx="29">
                  <c:v>42.543629860005041</c:v>
                </c:pt>
                <c:pt idx="30">
                  <c:v>41.027692120115056</c:v>
                </c:pt>
                <c:pt idx="31">
                  <c:v>39.511754380225064</c:v>
                </c:pt>
                <c:pt idx="32">
                  <c:v>37.995816640335072</c:v>
                </c:pt>
                <c:pt idx="33">
                  <c:v>36.47987890044508</c:v>
                </c:pt>
                <c:pt idx="34">
                  <c:v>34.963941160555095</c:v>
                </c:pt>
                <c:pt idx="35">
                  <c:v>33.448003420665103</c:v>
                </c:pt>
                <c:pt idx="36">
                  <c:v>31.932065680775111</c:v>
                </c:pt>
                <c:pt idx="37">
                  <c:v>30.416127940885122</c:v>
                </c:pt>
                <c:pt idx="38">
                  <c:v>28.900190200995134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6-422C-AC4E-8A44C16953F8}"/>
            </c:ext>
          </c:extLst>
        </c:ser>
        <c:ser>
          <c:idx val="2"/>
          <c:order val="2"/>
          <c:tx>
            <c:strRef>
              <c:f>elec_space!$D$2</c:f>
              <c:strCache>
                <c:ptCount val="1"/>
                <c:pt idx="0">
                  <c:v>CIRCLES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elec_space!$A$3:$A$41</c:f>
              <c:numCache>
                <c:formatCode>0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elec_space!$D$3:$D$41</c:f>
              <c:numCache>
                <c:formatCode>0.00</c:formatCode>
                <c:ptCount val="39"/>
                <c:pt idx="0">
                  <c:v>56.080249023787331</c:v>
                </c:pt>
                <c:pt idx="1">
                  <c:v>55.706043617250089</c:v>
                </c:pt>
                <c:pt idx="2">
                  <c:v>55.331838210712839</c:v>
                </c:pt>
                <c:pt idx="3">
                  <c:v>54.957632804175596</c:v>
                </c:pt>
                <c:pt idx="4">
                  <c:v>54.583427397638346</c:v>
                </c:pt>
                <c:pt idx="5">
                  <c:v>54.209221991101103</c:v>
                </c:pt>
                <c:pt idx="6">
                  <c:v>53.835016584563853</c:v>
                </c:pt>
                <c:pt idx="7">
                  <c:v>53.46081117802661</c:v>
                </c:pt>
                <c:pt idx="8">
                  <c:v>53.08660577148936</c:v>
                </c:pt>
                <c:pt idx="9">
                  <c:v>61.192706271577052</c:v>
                </c:pt>
                <c:pt idx="10">
                  <c:v>69.298806771664744</c:v>
                </c:pt>
                <c:pt idx="11">
                  <c:v>77.404907271752421</c:v>
                </c:pt>
                <c:pt idx="12">
                  <c:v>85.511007771840127</c:v>
                </c:pt>
                <c:pt idx="13">
                  <c:v>93.617108271927805</c:v>
                </c:pt>
                <c:pt idx="14">
                  <c:v>101.7232087720155</c:v>
                </c:pt>
                <c:pt idx="15">
                  <c:v>109.82930927210319</c:v>
                </c:pt>
                <c:pt idx="16">
                  <c:v>117.93540977219088</c:v>
                </c:pt>
                <c:pt idx="17">
                  <c:v>126.04151027227857</c:v>
                </c:pt>
                <c:pt idx="18">
                  <c:v>134.14761077236625</c:v>
                </c:pt>
                <c:pt idx="19">
                  <c:v>135.10107384534874</c:v>
                </c:pt>
                <c:pt idx="20">
                  <c:v>136.05453691833119</c:v>
                </c:pt>
                <c:pt idx="21">
                  <c:v>137.00799999131368</c:v>
                </c:pt>
                <c:pt idx="22">
                  <c:v>137.96146306429617</c:v>
                </c:pt>
                <c:pt idx="23">
                  <c:v>138.91492613727863</c:v>
                </c:pt>
                <c:pt idx="24">
                  <c:v>139.86838921026111</c:v>
                </c:pt>
                <c:pt idx="25">
                  <c:v>140.8218522832436</c:v>
                </c:pt>
                <c:pt idx="26">
                  <c:v>141.77531535622609</c:v>
                </c:pt>
                <c:pt idx="27">
                  <c:v>142.72877842920855</c:v>
                </c:pt>
                <c:pt idx="28">
                  <c:v>143.68224150219103</c:v>
                </c:pt>
                <c:pt idx="29">
                  <c:v>138.0682261046513</c:v>
                </c:pt>
                <c:pt idx="30">
                  <c:v>132.45421070711154</c:v>
                </c:pt>
                <c:pt idx="31">
                  <c:v>126.84019530957181</c:v>
                </c:pt>
                <c:pt idx="32">
                  <c:v>121.22617991203208</c:v>
                </c:pt>
                <c:pt idx="33">
                  <c:v>115.61216451449233</c:v>
                </c:pt>
                <c:pt idx="34">
                  <c:v>109.99814911695259</c:v>
                </c:pt>
                <c:pt idx="35">
                  <c:v>104.38413371941286</c:v>
                </c:pt>
                <c:pt idx="36">
                  <c:v>98.770118321873113</c:v>
                </c:pt>
                <c:pt idx="37">
                  <c:v>93.156102924333368</c:v>
                </c:pt>
                <c:pt idx="38">
                  <c:v>87.542087526793637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6-422C-AC4E-8A44C169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50063"/>
        <c:axId val="1471288127"/>
      </c:lineChart>
      <c:catAx>
        <c:axId val="14794500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288127"/>
        <c:crosses val="autoZero"/>
        <c:auto val="1"/>
        <c:lblAlgn val="ctr"/>
        <c:lblOffset val="100"/>
        <c:noMultiLvlLbl val="0"/>
      </c:catAx>
      <c:valAx>
        <c:axId val="1471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94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</xdr:colOff>
      <xdr:row>4</xdr:row>
      <xdr:rowOff>109537</xdr:rowOff>
    </xdr:from>
    <xdr:to>
      <xdr:col>24</xdr:col>
      <xdr:colOff>357187</xdr:colOff>
      <xdr:row>18</xdr:row>
      <xdr:rowOff>185737</xdr:rowOff>
    </xdr:to>
    <xdr:graphicFrame macro="">
      <xdr:nvGraphicFramePr>
        <xdr:cNvPr id="2" name="Grafiek 13">
          <a:extLst>
            <a:ext uri="{FF2B5EF4-FFF2-40B4-BE49-F238E27FC236}">
              <a16:creationId xmlns:a16="http://schemas.microsoft.com/office/drawing/2014/main" id="{D650C646-A132-462C-B2FD-9A036B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248400</xdr:colOff>
      <xdr:row>21</xdr:row>
      <xdr:rowOff>22275</xdr:rowOff>
    </xdr:from>
    <xdr:to>
      <xdr:col>19</xdr:col>
      <xdr:colOff>358800</xdr:colOff>
      <xdr:row>24</xdr:row>
      <xdr:rowOff>62775</xdr:rowOff>
    </xdr:to>
    <xdr:pic>
      <xdr:nvPicPr>
        <xdr:cNvPr id="3" name="Afbeelding 16">
          <a:extLst>
            <a:ext uri="{FF2B5EF4-FFF2-40B4-BE49-F238E27FC236}">
              <a16:creationId xmlns:a16="http://schemas.microsoft.com/office/drawing/2014/main" id="{EC0B02E9-9E6D-4D01-BC8E-94D9CE1990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81745" t="38565" r="2528" b="39178"/>
        <a:stretch/>
      </xdr:blipFill>
      <xdr:spPr>
        <a:xfrm>
          <a:off x="11487900" y="4022775"/>
          <a:ext cx="720000" cy="612000"/>
        </a:xfrm>
        <a:prstGeom prst="rect">
          <a:avLst/>
        </a:prstGeom>
      </xdr:spPr>
    </xdr:pic>
    <xdr:clientData/>
  </xdr:twoCellAnchor>
  <xdr:twoCellAnchor>
    <xdr:from>
      <xdr:col>17</xdr:col>
      <xdr:colOff>228600</xdr:colOff>
      <xdr:row>25</xdr:row>
      <xdr:rowOff>161925</xdr:rowOff>
    </xdr:from>
    <xdr:to>
      <xdr:col>24</xdr:col>
      <xdr:colOff>533400</xdr:colOff>
      <xdr:row>40</xdr:row>
      <xdr:rowOff>47625</xdr:rowOff>
    </xdr:to>
    <xdr:graphicFrame macro="">
      <xdr:nvGraphicFramePr>
        <xdr:cNvPr id="4" name="Grafiek 15">
          <a:extLst>
            <a:ext uri="{FF2B5EF4-FFF2-40B4-BE49-F238E27FC236}">
              <a16:creationId xmlns:a16="http://schemas.microsoft.com/office/drawing/2014/main" id="{B2F2570C-5A20-43C4-9EE3-39C90ABF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119062</xdr:rowOff>
    </xdr:from>
    <xdr:to>
      <xdr:col>13</xdr:col>
      <xdr:colOff>381000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51C8-2404-43CE-BD6F-13FBA109C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8</xdr:row>
      <xdr:rowOff>28575</xdr:rowOff>
    </xdr:from>
    <xdr:to>
      <xdr:col>15</xdr:col>
      <xdr:colOff>319087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87132-9ADC-45C9-8DDF-0C0ABCE99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Q10" sqref="Q10"/>
    </sheetView>
  </sheetViews>
  <sheetFormatPr defaultRowHeight="15" x14ac:dyDescent="0.25"/>
  <cols>
    <col min="9" max="9" width="11.7109375" customWidth="1"/>
    <col min="11" max="11" width="19.140625" customWidth="1"/>
    <col min="12" max="13" width="9.140625" style="32"/>
    <col min="15" max="15" width="15.5703125" customWidth="1"/>
  </cols>
  <sheetData>
    <row r="1" spans="1:21" x14ac:dyDescent="0.25">
      <c r="A1" s="1"/>
      <c r="B1" s="23" t="s">
        <v>0</v>
      </c>
      <c r="C1" s="23"/>
      <c r="D1" s="23"/>
      <c r="E1" s="23" t="s">
        <v>1</v>
      </c>
      <c r="F1" s="23"/>
      <c r="G1" s="23"/>
      <c r="H1" s="23" t="s">
        <v>2</v>
      </c>
      <c r="I1" s="23"/>
      <c r="J1" s="23"/>
      <c r="K1" s="23"/>
      <c r="L1" s="27" t="s">
        <v>15</v>
      </c>
      <c r="M1" s="28"/>
      <c r="N1" s="24"/>
      <c r="O1" s="24"/>
      <c r="P1" s="24"/>
      <c r="Q1" s="24"/>
      <c r="R1" s="24"/>
      <c r="S1" s="1"/>
      <c r="T1" s="1"/>
      <c r="U1" s="1"/>
    </row>
    <row r="2" spans="1:21" x14ac:dyDescent="0.25">
      <c r="A2" s="2"/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  <c r="H2" s="25" t="s">
        <v>4</v>
      </c>
      <c r="I2" s="26" t="s">
        <v>13</v>
      </c>
      <c r="J2" s="25" t="s">
        <v>5</v>
      </c>
      <c r="K2" s="26" t="s">
        <v>14</v>
      </c>
      <c r="L2" s="29" t="str">
        <f>B2</f>
        <v>PACES</v>
      </c>
      <c r="M2" s="29" t="str">
        <f t="shared" ref="M2:N2" si="0">C2</f>
        <v>TIDES</v>
      </c>
      <c r="N2" s="2" t="str">
        <f t="shared" si="0"/>
        <v>CIRCLES</v>
      </c>
      <c r="O2" s="3" t="s">
        <v>16</v>
      </c>
      <c r="P2" s="3"/>
      <c r="Q2" s="3"/>
      <c r="R2" s="3"/>
      <c r="S2" s="2"/>
      <c r="T2" s="2"/>
      <c r="U2" s="2"/>
    </row>
    <row r="3" spans="1:21" x14ac:dyDescent="0.25">
      <c r="A3" s="4">
        <v>2012</v>
      </c>
      <c r="B3" s="5"/>
      <c r="C3" s="5"/>
      <c r="D3" s="5"/>
      <c r="E3" s="6">
        <v>100</v>
      </c>
      <c r="F3" s="6">
        <v>100</v>
      </c>
      <c r="G3" s="6">
        <v>100</v>
      </c>
      <c r="H3" s="5"/>
      <c r="I3" s="5"/>
      <c r="J3" s="5"/>
      <c r="K3" s="5"/>
      <c r="L3" s="30"/>
      <c r="M3" s="31"/>
      <c r="N3" s="8"/>
      <c r="O3" s="8"/>
      <c r="P3" s="8"/>
      <c r="Q3" s="8"/>
      <c r="R3" s="8"/>
      <c r="S3" s="4"/>
      <c r="T3" s="4"/>
      <c r="U3" s="4"/>
    </row>
    <row r="4" spans="1:21" x14ac:dyDescent="0.25">
      <c r="A4" s="4">
        <v>2013</v>
      </c>
      <c r="B4" s="9">
        <v>1.4999999999999999E-2</v>
      </c>
      <c r="C4" s="10">
        <f>+I4</f>
        <v>1.6500000000000001E-2</v>
      </c>
      <c r="D4" s="10">
        <f t="shared" ref="D4:D41" si="1">+K4</f>
        <v>1.0999999999999999E-2</v>
      </c>
      <c r="E4" s="6">
        <f>+E3*(1+B4)</f>
        <v>101.49999999999999</v>
      </c>
      <c r="F4" s="6">
        <f>+F3*(1+C4)</f>
        <v>101.64999999999999</v>
      </c>
      <c r="G4" s="6">
        <f>+G3*(1+D4)</f>
        <v>101.1</v>
      </c>
      <c r="H4" s="10">
        <v>2.1999999999999999E-2</v>
      </c>
      <c r="I4" s="9">
        <f>+H4*0.75</f>
        <v>1.6500000000000001E-2</v>
      </c>
      <c r="J4" s="10">
        <v>2.1999999999999999E-2</v>
      </c>
      <c r="K4" s="9">
        <f>+J4*0.5</f>
        <v>1.0999999999999999E-2</v>
      </c>
      <c r="L4" s="30">
        <f t="shared" ref="L4:L41" si="2">B4</f>
        <v>1.4999999999999999E-2</v>
      </c>
      <c r="M4" s="31">
        <f t="shared" ref="M4:M41" si="3">H4</f>
        <v>2.1999999999999999E-2</v>
      </c>
      <c r="N4" s="8">
        <f t="shared" ref="N4:N41" si="4">J4</f>
        <v>2.1999999999999999E-2</v>
      </c>
      <c r="O4" s="8">
        <f>(ATAN((A4-2013)/10))/(0.5*PI())*0.05+0.03</f>
        <v>0.03</v>
      </c>
      <c r="P4" s="8"/>
      <c r="Q4" s="8"/>
      <c r="R4" s="8"/>
      <c r="S4" s="4"/>
      <c r="T4" s="4"/>
      <c r="U4" s="4"/>
    </row>
    <row r="5" spans="1:21" x14ac:dyDescent="0.25">
      <c r="A5" s="4">
        <v>2014</v>
      </c>
      <c r="B5" s="9">
        <v>0.01</v>
      </c>
      <c r="C5" s="10">
        <f t="shared" ref="C5:C41" si="5">+I5</f>
        <v>2.4750000000000001E-2</v>
      </c>
      <c r="D5" s="10">
        <f t="shared" si="1"/>
        <v>1.2500000000000001E-2</v>
      </c>
      <c r="E5" s="6">
        <f t="shared" ref="E5:G20" si="6">+E4*(1+B5)</f>
        <v>102.51499999999999</v>
      </c>
      <c r="F5" s="6">
        <f t="shared" si="6"/>
        <v>104.16583749999999</v>
      </c>
      <c r="G5" s="6">
        <f t="shared" si="6"/>
        <v>102.36375</v>
      </c>
      <c r="H5" s="10">
        <v>3.3000000000000002E-2</v>
      </c>
      <c r="I5" s="9">
        <f t="shared" ref="I5:I41" si="7">+H5*0.75</f>
        <v>2.4750000000000001E-2</v>
      </c>
      <c r="J5" s="10">
        <v>2.5000000000000001E-2</v>
      </c>
      <c r="K5" s="9">
        <f t="shared" ref="K5:K41" si="8">+J5*0.5</f>
        <v>1.2500000000000001E-2</v>
      </c>
      <c r="L5" s="30">
        <f t="shared" si="2"/>
        <v>0.01</v>
      </c>
      <c r="M5" s="31">
        <f t="shared" si="3"/>
        <v>3.3000000000000002E-2</v>
      </c>
      <c r="N5" s="8">
        <f t="shared" si="4"/>
        <v>2.5000000000000001E-2</v>
      </c>
      <c r="O5" s="8">
        <f t="shared" ref="O5:O41" si="9">(ATAN((A5-2013)/10))/(0.5*PI())*0.05+0.03</f>
        <v>3.3172551743055355E-2</v>
      </c>
      <c r="P5" s="8"/>
      <c r="Q5" s="8"/>
      <c r="R5" s="8"/>
      <c r="S5" s="4"/>
      <c r="T5" s="4"/>
      <c r="U5" s="4"/>
    </row>
    <row r="6" spans="1:21" x14ac:dyDescent="0.25">
      <c r="A6" s="4">
        <v>2015</v>
      </c>
      <c r="B6" s="9">
        <v>8.0000000000000002E-3</v>
      </c>
      <c r="C6" s="10">
        <f t="shared" si="5"/>
        <v>3.4500000000000003E-2</v>
      </c>
      <c r="D6" s="10">
        <f t="shared" si="1"/>
        <v>1.4500000000000001E-2</v>
      </c>
      <c r="E6" s="6">
        <f t="shared" si="6"/>
        <v>103.33511999999999</v>
      </c>
      <c r="F6" s="6">
        <f t="shared" si="6"/>
        <v>107.75955889375</v>
      </c>
      <c r="G6" s="6">
        <f t="shared" si="6"/>
        <v>103.84802437499999</v>
      </c>
      <c r="H6" s="10">
        <v>4.5999999999999999E-2</v>
      </c>
      <c r="I6" s="9">
        <f t="shared" si="7"/>
        <v>3.4500000000000003E-2</v>
      </c>
      <c r="J6" s="10">
        <v>2.9000000000000001E-2</v>
      </c>
      <c r="K6" s="9">
        <f t="shared" si="8"/>
        <v>1.4500000000000001E-2</v>
      </c>
      <c r="L6" s="30">
        <f t="shared" si="2"/>
        <v>8.0000000000000002E-3</v>
      </c>
      <c r="M6" s="31">
        <f t="shared" si="3"/>
        <v>4.5999999999999999E-2</v>
      </c>
      <c r="N6" s="8">
        <f t="shared" si="4"/>
        <v>2.9000000000000001E-2</v>
      </c>
      <c r="O6" s="8">
        <f t="shared" si="9"/>
        <v>3.6283295818900121E-2</v>
      </c>
      <c r="P6" s="7"/>
      <c r="Q6" s="7"/>
      <c r="R6" s="7"/>
      <c r="S6" s="7"/>
      <c r="T6" s="7"/>
      <c r="U6" s="7"/>
    </row>
    <row r="7" spans="1:21" x14ac:dyDescent="0.25">
      <c r="A7" s="4">
        <v>2016</v>
      </c>
      <c r="B7" s="9">
        <v>5.0000000000000001E-3</v>
      </c>
      <c r="C7" s="10">
        <f t="shared" si="5"/>
        <v>4.3500000000000004E-2</v>
      </c>
      <c r="D7" s="10">
        <f t="shared" si="1"/>
        <v>1.6500000000000001E-2</v>
      </c>
      <c r="E7" s="6">
        <f t="shared" si="6"/>
        <v>103.85179559999997</v>
      </c>
      <c r="F7" s="6">
        <f t="shared" si="6"/>
        <v>112.44709970562813</v>
      </c>
      <c r="G7" s="6">
        <f t="shared" si="6"/>
        <v>105.56151677718749</v>
      </c>
      <c r="H7" s="10">
        <v>5.8000000000000003E-2</v>
      </c>
      <c r="I7" s="9">
        <f t="shared" si="7"/>
        <v>4.3500000000000004E-2</v>
      </c>
      <c r="J7" s="10">
        <v>3.3000000000000002E-2</v>
      </c>
      <c r="K7" s="9">
        <f t="shared" si="8"/>
        <v>1.6500000000000001E-2</v>
      </c>
      <c r="L7" s="30">
        <f t="shared" si="2"/>
        <v>5.0000000000000001E-3</v>
      </c>
      <c r="M7" s="31">
        <f t="shared" si="3"/>
        <v>5.8000000000000003E-2</v>
      </c>
      <c r="N7" s="8">
        <f t="shared" si="4"/>
        <v>3.3000000000000002E-2</v>
      </c>
      <c r="O7" s="8">
        <f t="shared" si="9"/>
        <v>3.9277357907774237E-2</v>
      </c>
      <c r="P7" s="7"/>
      <c r="Q7" s="7"/>
      <c r="R7" s="7"/>
      <c r="S7" s="7"/>
      <c r="T7" s="7"/>
      <c r="U7" s="7"/>
    </row>
    <row r="8" spans="1:21" x14ac:dyDescent="0.25">
      <c r="A8" s="4">
        <v>2017</v>
      </c>
      <c r="B8" s="9">
        <v>2E-3</v>
      </c>
      <c r="C8" s="10">
        <f t="shared" si="5"/>
        <v>4.8750000000000002E-2</v>
      </c>
      <c r="D8" s="10">
        <f t="shared" si="1"/>
        <v>1.9E-2</v>
      </c>
      <c r="E8" s="6">
        <f t="shared" si="6"/>
        <v>104.05949919119998</v>
      </c>
      <c r="F8" s="6">
        <f t="shared" si="6"/>
        <v>117.92889581627752</v>
      </c>
      <c r="G8" s="6">
        <f t="shared" si="6"/>
        <v>107.56718559595404</v>
      </c>
      <c r="H8" s="10">
        <v>6.5000000000000002E-2</v>
      </c>
      <c r="I8" s="9">
        <f t="shared" si="7"/>
        <v>4.8750000000000002E-2</v>
      </c>
      <c r="J8" s="10">
        <v>3.7999999999999999E-2</v>
      </c>
      <c r="K8" s="9">
        <f t="shared" si="8"/>
        <v>1.9E-2</v>
      </c>
      <c r="L8" s="30">
        <f t="shared" si="2"/>
        <v>2E-3</v>
      </c>
      <c r="M8" s="31">
        <f t="shared" si="3"/>
        <v>6.5000000000000002E-2</v>
      </c>
      <c r="N8" s="8">
        <f t="shared" si="4"/>
        <v>3.7999999999999999E-2</v>
      </c>
      <c r="O8" s="8">
        <f t="shared" si="9"/>
        <v>4.211189415908434E-2</v>
      </c>
      <c r="P8" s="7"/>
      <c r="Q8" s="7"/>
      <c r="R8" s="7"/>
      <c r="S8" s="7"/>
      <c r="T8" s="7"/>
      <c r="U8" s="7"/>
    </row>
    <row r="9" spans="1:21" x14ac:dyDescent="0.25">
      <c r="A9" s="4">
        <v>2018</v>
      </c>
      <c r="B9" s="9">
        <v>-1E-3</v>
      </c>
      <c r="C9" s="10">
        <f t="shared" si="5"/>
        <v>4.3500000000000004E-2</v>
      </c>
      <c r="D9" s="10">
        <f t="shared" si="1"/>
        <v>2.1999999999999999E-2</v>
      </c>
      <c r="E9" s="6">
        <f t="shared" si="6"/>
        <v>103.95543969200878</v>
      </c>
      <c r="F9" s="6">
        <f t="shared" si="6"/>
        <v>123.0588027842856</v>
      </c>
      <c r="G9" s="6">
        <f t="shared" si="6"/>
        <v>109.93366367906503</v>
      </c>
      <c r="H9" s="10">
        <v>5.8000000000000003E-2</v>
      </c>
      <c r="I9" s="9">
        <f t="shared" si="7"/>
        <v>4.3500000000000004E-2</v>
      </c>
      <c r="J9" s="10">
        <v>4.3999999999999997E-2</v>
      </c>
      <c r="K9" s="9">
        <f t="shared" si="8"/>
        <v>2.1999999999999999E-2</v>
      </c>
      <c r="L9" s="30">
        <f t="shared" si="2"/>
        <v>-1E-3</v>
      </c>
      <c r="M9" s="31">
        <f t="shared" si="3"/>
        <v>5.8000000000000003E-2</v>
      </c>
      <c r="N9" s="8">
        <f t="shared" si="4"/>
        <v>4.3999999999999997E-2</v>
      </c>
      <c r="O9" s="8">
        <f t="shared" si="9"/>
        <v>4.4758361765043324E-2</v>
      </c>
      <c r="P9" s="7"/>
      <c r="Q9" s="7"/>
      <c r="R9" s="7"/>
      <c r="S9" s="7"/>
      <c r="T9" s="7"/>
      <c r="U9" s="7"/>
    </row>
    <row r="10" spans="1:21" x14ac:dyDescent="0.25">
      <c r="A10" s="4">
        <v>2019</v>
      </c>
      <c r="B10" s="9">
        <v>-2E-3</v>
      </c>
      <c r="C10" s="10">
        <f t="shared" si="5"/>
        <v>3.3750000000000002E-2</v>
      </c>
      <c r="D10" s="10">
        <f t="shared" si="1"/>
        <v>2.4500000000000001E-2</v>
      </c>
      <c r="E10" s="6">
        <f t="shared" si="6"/>
        <v>103.74752881262476</v>
      </c>
      <c r="F10" s="6">
        <f t="shared" si="6"/>
        <v>127.21203737825523</v>
      </c>
      <c r="G10" s="6">
        <f t="shared" si="6"/>
        <v>112.62703843920212</v>
      </c>
      <c r="H10" s="10">
        <v>4.4999999999999998E-2</v>
      </c>
      <c r="I10" s="9">
        <f t="shared" si="7"/>
        <v>3.3750000000000002E-2</v>
      </c>
      <c r="J10" s="10">
        <v>4.9000000000000002E-2</v>
      </c>
      <c r="K10" s="9">
        <f t="shared" si="8"/>
        <v>2.4500000000000001E-2</v>
      </c>
      <c r="L10" s="30">
        <f t="shared" si="2"/>
        <v>-2E-3</v>
      </c>
      <c r="M10" s="31">
        <f t="shared" si="3"/>
        <v>4.4999999999999998E-2</v>
      </c>
      <c r="N10" s="8">
        <f t="shared" si="4"/>
        <v>4.9000000000000002E-2</v>
      </c>
      <c r="O10" s="8">
        <f t="shared" si="9"/>
        <v>4.7202086962263065E-2</v>
      </c>
      <c r="P10" s="7"/>
      <c r="Q10" s="7"/>
      <c r="R10" s="7"/>
      <c r="S10" s="7"/>
      <c r="T10" s="7"/>
      <c r="U10" s="7"/>
    </row>
    <row r="11" spans="1:21" x14ac:dyDescent="0.25">
      <c r="A11" s="4">
        <v>2020</v>
      </c>
      <c r="B11" s="9">
        <v>-4.0000000000000001E-3</v>
      </c>
      <c r="C11" s="10">
        <f t="shared" si="5"/>
        <v>1.4999999999999999E-2</v>
      </c>
      <c r="D11" s="10">
        <f t="shared" si="1"/>
        <v>2.6499999999999999E-2</v>
      </c>
      <c r="E11" s="6">
        <f t="shared" si="6"/>
        <v>103.33253869737426</v>
      </c>
      <c r="F11" s="6">
        <f t="shared" si="6"/>
        <v>129.12021793892904</v>
      </c>
      <c r="G11" s="6">
        <f t="shared" si="6"/>
        <v>115.61165495784098</v>
      </c>
      <c r="H11" s="10">
        <v>0.02</v>
      </c>
      <c r="I11" s="9">
        <f t="shared" si="7"/>
        <v>1.4999999999999999E-2</v>
      </c>
      <c r="J11" s="10">
        <v>5.2999999999999999E-2</v>
      </c>
      <c r="K11" s="9">
        <f t="shared" si="8"/>
        <v>2.6499999999999999E-2</v>
      </c>
      <c r="L11" s="30">
        <f t="shared" si="2"/>
        <v>-4.0000000000000001E-3</v>
      </c>
      <c r="M11" s="31">
        <f t="shared" si="3"/>
        <v>0.02</v>
      </c>
      <c r="N11" s="8">
        <f t="shared" si="4"/>
        <v>5.2999999999999999E-2</v>
      </c>
      <c r="O11" s="8">
        <f t="shared" si="9"/>
        <v>4.9440011221421477E-2</v>
      </c>
      <c r="P11" s="7"/>
      <c r="Q11" s="7"/>
      <c r="R11" s="7"/>
      <c r="S11" s="7"/>
      <c r="T11" s="7"/>
      <c r="U11" s="7"/>
    </row>
    <row r="12" spans="1:21" x14ac:dyDescent="0.25">
      <c r="A12" s="4">
        <v>2021</v>
      </c>
      <c r="B12" s="10">
        <v>-5.0000000000000001E-3</v>
      </c>
      <c r="C12" s="10">
        <f t="shared" si="5"/>
        <v>0</v>
      </c>
      <c r="D12" s="10">
        <f t="shared" si="1"/>
        <v>2.8500000000000001E-2</v>
      </c>
      <c r="E12" s="6">
        <f t="shared" si="6"/>
        <v>102.81587600388738</v>
      </c>
      <c r="F12" s="6">
        <f t="shared" si="6"/>
        <v>129.12021793892904</v>
      </c>
      <c r="G12" s="6">
        <f t="shared" si="6"/>
        <v>118.90658712413945</v>
      </c>
      <c r="H12" s="10">
        <v>0</v>
      </c>
      <c r="I12" s="9">
        <f t="shared" si="7"/>
        <v>0</v>
      </c>
      <c r="J12" s="10">
        <v>5.7000000000000002E-2</v>
      </c>
      <c r="K12" s="9">
        <f t="shared" si="8"/>
        <v>2.8500000000000001E-2</v>
      </c>
      <c r="L12" s="30">
        <f t="shared" si="2"/>
        <v>-5.0000000000000001E-3</v>
      </c>
      <c r="M12" s="31">
        <f t="shared" si="3"/>
        <v>0</v>
      </c>
      <c r="N12" s="8">
        <f t="shared" si="4"/>
        <v>5.7000000000000002E-2</v>
      </c>
      <c r="O12" s="8">
        <f t="shared" si="9"/>
        <v>5.1477671252272275E-2</v>
      </c>
      <c r="P12" s="7"/>
      <c r="Q12" s="7"/>
      <c r="R12" s="7"/>
      <c r="S12" s="7"/>
      <c r="T12" s="7"/>
      <c r="U12" s="7"/>
    </row>
    <row r="13" spans="1:21" x14ac:dyDescent="0.25">
      <c r="A13" s="4">
        <v>2022</v>
      </c>
      <c r="B13" s="10">
        <v>-6.0000000000000001E-3</v>
      </c>
      <c r="C13" s="10">
        <f t="shared" si="5"/>
        <v>-7.4999999999999997E-3</v>
      </c>
      <c r="D13" s="10">
        <f t="shared" si="1"/>
        <v>2.9499999999999998E-2</v>
      </c>
      <c r="E13" s="6">
        <f t="shared" si="6"/>
        <v>102.19898074786406</v>
      </c>
      <c r="F13" s="6">
        <f t="shared" si="6"/>
        <v>128.1518163043871</v>
      </c>
      <c r="G13" s="6">
        <f t="shared" si="6"/>
        <v>122.41433144430157</v>
      </c>
      <c r="H13" s="10">
        <v>-0.01</v>
      </c>
      <c r="I13" s="9">
        <f t="shared" si="7"/>
        <v>-7.4999999999999997E-3</v>
      </c>
      <c r="J13" s="10">
        <v>5.8999999999999997E-2</v>
      </c>
      <c r="K13" s="9">
        <f t="shared" si="8"/>
        <v>2.9499999999999998E-2</v>
      </c>
      <c r="L13" s="30">
        <f t="shared" si="2"/>
        <v>-6.0000000000000001E-3</v>
      </c>
      <c r="M13" s="31">
        <f t="shared" si="3"/>
        <v>-0.01</v>
      </c>
      <c r="N13" s="8">
        <f t="shared" si="4"/>
        <v>5.8999999999999997E-2</v>
      </c>
      <c r="O13" s="8">
        <f t="shared" si="9"/>
        <v>5.3326229164342584E-2</v>
      </c>
      <c r="P13" s="7"/>
      <c r="Q13" s="7"/>
      <c r="R13" s="7"/>
      <c r="S13" s="7"/>
      <c r="T13" s="7"/>
      <c r="U13" s="7"/>
    </row>
    <row r="14" spans="1:21" x14ac:dyDescent="0.25">
      <c r="A14" s="4">
        <v>2023</v>
      </c>
      <c r="B14" s="10">
        <v>-7.0000000000000001E-3</v>
      </c>
      <c r="C14" s="10">
        <f t="shared" si="5"/>
        <v>-1.8750000000000003E-2</v>
      </c>
      <c r="D14" s="10">
        <f t="shared" si="1"/>
        <v>0.03</v>
      </c>
      <c r="E14" s="6">
        <f t="shared" si="6"/>
        <v>101.48358788262901</v>
      </c>
      <c r="F14" s="6">
        <f t="shared" si="6"/>
        <v>125.74896974867983</v>
      </c>
      <c r="G14" s="6">
        <f t="shared" si="6"/>
        <v>126.08676138763062</v>
      </c>
      <c r="H14" s="10">
        <v>-2.5000000000000001E-2</v>
      </c>
      <c r="I14" s="9">
        <f t="shared" si="7"/>
        <v>-1.8750000000000003E-2</v>
      </c>
      <c r="J14" s="10">
        <v>0.06</v>
      </c>
      <c r="K14" s="9">
        <f t="shared" si="8"/>
        <v>0.03</v>
      </c>
      <c r="L14" s="30">
        <f t="shared" si="2"/>
        <v>-7.0000000000000001E-3</v>
      </c>
      <c r="M14" s="31">
        <f t="shared" si="3"/>
        <v>-2.5000000000000001E-2</v>
      </c>
      <c r="N14" s="8">
        <f t="shared" si="4"/>
        <v>0.06</v>
      </c>
      <c r="O14" s="8">
        <f t="shared" si="9"/>
        <v>5.5E-2</v>
      </c>
      <c r="P14" s="7"/>
      <c r="Q14" s="7"/>
      <c r="R14" s="7"/>
      <c r="S14" s="7"/>
      <c r="T14" s="7"/>
      <c r="U14" s="7"/>
    </row>
    <row r="15" spans="1:21" x14ac:dyDescent="0.25">
      <c r="A15" s="4">
        <v>2024</v>
      </c>
      <c r="B15" s="10">
        <v>-8.0000000000000002E-3</v>
      </c>
      <c r="C15" s="10">
        <f t="shared" si="5"/>
        <v>-2.2499999999999999E-2</v>
      </c>
      <c r="D15" s="10">
        <f t="shared" si="1"/>
        <v>2.75E-2</v>
      </c>
      <c r="E15" s="6">
        <f t="shared" si="6"/>
        <v>100.67171917956797</v>
      </c>
      <c r="F15" s="6">
        <f t="shared" si="6"/>
        <v>122.91961792933454</v>
      </c>
      <c r="G15" s="6">
        <f t="shared" si="6"/>
        <v>129.55414732579047</v>
      </c>
      <c r="H15" s="10">
        <v>-0.03</v>
      </c>
      <c r="I15" s="9">
        <f t="shared" si="7"/>
        <v>-2.2499999999999999E-2</v>
      </c>
      <c r="J15" s="10">
        <v>5.5E-2</v>
      </c>
      <c r="K15" s="9">
        <f t="shared" si="8"/>
        <v>2.75E-2</v>
      </c>
      <c r="L15" s="30">
        <f t="shared" si="2"/>
        <v>-8.0000000000000002E-3</v>
      </c>
      <c r="M15" s="31">
        <f t="shared" si="3"/>
        <v>-0.03</v>
      </c>
      <c r="N15" s="8">
        <f t="shared" si="4"/>
        <v>5.5E-2</v>
      </c>
      <c r="O15" s="8">
        <f t="shared" si="9"/>
        <v>5.6514617218836813E-2</v>
      </c>
      <c r="P15" s="7"/>
      <c r="Q15" s="7"/>
      <c r="R15" s="7"/>
      <c r="S15" s="7"/>
      <c r="T15" s="7"/>
      <c r="U15" s="7"/>
    </row>
    <row r="16" spans="1:21" x14ac:dyDescent="0.25">
      <c r="A16" s="4">
        <v>2025</v>
      </c>
      <c r="B16" s="10">
        <v>-8.0000000000000002E-3</v>
      </c>
      <c r="C16" s="10">
        <f t="shared" si="5"/>
        <v>-1.8750000000000003E-2</v>
      </c>
      <c r="D16" s="10">
        <f t="shared" si="1"/>
        <v>2.4E-2</v>
      </c>
      <c r="E16" s="6">
        <f t="shared" si="6"/>
        <v>99.866345426131431</v>
      </c>
      <c r="F16" s="6">
        <f t="shared" si="6"/>
        <v>120.61487509315951</v>
      </c>
      <c r="G16" s="6">
        <f t="shared" si="6"/>
        <v>132.66344686160943</v>
      </c>
      <c r="H16" s="10">
        <v>-2.5000000000000001E-2</v>
      </c>
      <c r="I16" s="9">
        <f t="shared" si="7"/>
        <v>-1.8750000000000003E-2</v>
      </c>
      <c r="J16" s="10">
        <v>4.8000000000000001E-2</v>
      </c>
      <c r="K16" s="9">
        <f t="shared" si="8"/>
        <v>2.4E-2</v>
      </c>
      <c r="L16" s="30">
        <f t="shared" si="2"/>
        <v>-8.0000000000000002E-3</v>
      </c>
      <c r="M16" s="31">
        <f t="shared" si="3"/>
        <v>-2.5000000000000001E-2</v>
      </c>
      <c r="N16" s="8">
        <f t="shared" si="4"/>
        <v>4.8000000000000001E-2</v>
      </c>
      <c r="O16" s="8">
        <f t="shared" si="9"/>
        <v>5.7885793837630442E-2</v>
      </c>
      <c r="P16" s="7"/>
      <c r="Q16" s="7"/>
      <c r="R16" s="7"/>
      <c r="S16" s="7"/>
      <c r="T16" s="7"/>
      <c r="U16" s="7"/>
    </row>
    <row r="17" spans="1:21" x14ac:dyDescent="0.25">
      <c r="A17" s="4">
        <v>2026</v>
      </c>
      <c r="B17" s="10">
        <v>-6.0000000000000001E-3</v>
      </c>
      <c r="C17" s="10">
        <f t="shared" si="5"/>
        <v>0</v>
      </c>
      <c r="D17" s="10">
        <f t="shared" si="1"/>
        <v>2.2499999999999999E-2</v>
      </c>
      <c r="E17" s="6">
        <f t="shared" si="6"/>
        <v>99.267147353574643</v>
      </c>
      <c r="F17" s="6">
        <f t="shared" si="6"/>
        <v>120.61487509315951</v>
      </c>
      <c r="G17" s="6">
        <f t="shared" si="6"/>
        <v>135.64837441599565</v>
      </c>
      <c r="H17" s="10">
        <v>0</v>
      </c>
      <c r="I17" s="9">
        <f t="shared" si="7"/>
        <v>0</v>
      </c>
      <c r="J17" s="10">
        <v>4.4999999999999998E-2</v>
      </c>
      <c r="K17" s="9">
        <f t="shared" si="8"/>
        <v>2.2499999999999999E-2</v>
      </c>
      <c r="L17" s="30">
        <f t="shared" si="2"/>
        <v>-6.0000000000000001E-3</v>
      </c>
      <c r="M17" s="31">
        <f t="shared" si="3"/>
        <v>0</v>
      </c>
      <c r="N17" s="8">
        <f t="shared" si="4"/>
        <v>4.4999999999999998E-2</v>
      </c>
      <c r="O17" s="8">
        <f t="shared" si="9"/>
        <v>5.9128559983984731E-2</v>
      </c>
      <c r="P17" s="7"/>
      <c r="Q17" s="7"/>
      <c r="R17" s="7"/>
      <c r="S17" s="7"/>
      <c r="T17" s="7"/>
      <c r="U17" s="7"/>
    </row>
    <row r="18" spans="1:21" x14ac:dyDescent="0.25">
      <c r="A18" s="4">
        <v>2027</v>
      </c>
      <c r="B18" s="10">
        <v>-5.0000000000000001E-3</v>
      </c>
      <c r="C18" s="10">
        <f t="shared" si="5"/>
        <v>1.8750000000000003E-2</v>
      </c>
      <c r="D18" s="10">
        <f t="shared" si="1"/>
        <v>2.3E-2</v>
      </c>
      <c r="E18" s="6">
        <f t="shared" si="6"/>
        <v>98.770811616806768</v>
      </c>
      <c r="F18" s="6">
        <f t="shared" si="6"/>
        <v>122.87640400115626</v>
      </c>
      <c r="G18" s="6">
        <f t="shared" si="6"/>
        <v>138.76828702756353</v>
      </c>
      <c r="H18" s="10">
        <v>2.5000000000000001E-2</v>
      </c>
      <c r="I18" s="9">
        <f t="shared" si="7"/>
        <v>1.8750000000000003E-2</v>
      </c>
      <c r="J18" s="10">
        <v>4.5999999999999999E-2</v>
      </c>
      <c r="K18" s="9">
        <f t="shared" si="8"/>
        <v>2.3E-2</v>
      </c>
      <c r="L18" s="30">
        <f t="shared" si="2"/>
        <v>-5.0000000000000001E-3</v>
      </c>
      <c r="M18" s="31">
        <f t="shared" si="3"/>
        <v>2.5000000000000001E-2</v>
      </c>
      <c r="N18" s="8">
        <f t="shared" si="4"/>
        <v>4.5999999999999999E-2</v>
      </c>
      <c r="O18" s="8">
        <f t="shared" si="9"/>
        <v>6.0256845671125339E-2</v>
      </c>
      <c r="P18" s="7"/>
      <c r="Q18" s="7"/>
      <c r="R18" s="7"/>
      <c r="S18" s="7"/>
      <c r="T18" s="7"/>
      <c r="U18" s="7"/>
    </row>
    <row r="19" spans="1:21" x14ac:dyDescent="0.25">
      <c r="A19" s="4">
        <v>2028</v>
      </c>
      <c r="B19" s="10">
        <v>-4.0000000000000001E-3</v>
      </c>
      <c r="C19" s="10">
        <f t="shared" si="5"/>
        <v>3.7500000000000006E-2</v>
      </c>
      <c r="D19" s="10">
        <f t="shared" si="1"/>
        <v>2.4E-2</v>
      </c>
      <c r="E19" s="6">
        <f t="shared" si="6"/>
        <v>98.375728370339544</v>
      </c>
      <c r="F19" s="6">
        <f t="shared" si="6"/>
        <v>127.48426915119963</v>
      </c>
      <c r="G19" s="6">
        <f t="shared" si="6"/>
        <v>142.09872591622505</v>
      </c>
      <c r="H19" s="10">
        <v>0.05</v>
      </c>
      <c r="I19" s="9">
        <f t="shared" si="7"/>
        <v>3.7500000000000006E-2</v>
      </c>
      <c r="J19" s="10">
        <v>4.8000000000000001E-2</v>
      </c>
      <c r="K19" s="9">
        <f t="shared" si="8"/>
        <v>2.4E-2</v>
      </c>
      <c r="L19" s="30">
        <f t="shared" si="2"/>
        <v>-4.0000000000000001E-3</v>
      </c>
      <c r="M19" s="31">
        <f t="shared" si="3"/>
        <v>0.05</v>
      </c>
      <c r="N19" s="8">
        <f t="shared" si="4"/>
        <v>4.8000000000000001E-2</v>
      </c>
      <c r="O19" s="8">
        <f t="shared" si="9"/>
        <v>6.1283295818900123E-2</v>
      </c>
      <c r="P19" s="7"/>
      <c r="Q19" s="7"/>
      <c r="R19" s="7"/>
      <c r="S19" s="7"/>
      <c r="T19" s="7"/>
      <c r="U19" s="7"/>
    </row>
    <row r="20" spans="1:21" x14ac:dyDescent="0.25">
      <c r="A20" s="4">
        <v>2029</v>
      </c>
      <c r="B20" s="10">
        <v>-3.0000000000000001E-3</v>
      </c>
      <c r="C20" s="10">
        <f t="shared" si="5"/>
        <v>0.06</v>
      </c>
      <c r="D20" s="10">
        <f t="shared" si="1"/>
        <v>2.5499999999999998E-2</v>
      </c>
      <c r="E20" s="6">
        <f t="shared" si="6"/>
        <v>98.080601185228531</v>
      </c>
      <c r="F20" s="6">
        <f t="shared" si="6"/>
        <v>135.13332530027162</v>
      </c>
      <c r="G20" s="6">
        <f t="shared" si="6"/>
        <v>145.72224342708881</v>
      </c>
      <c r="H20" s="10">
        <v>0.08</v>
      </c>
      <c r="I20" s="9">
        <f t="shared" si="7"/>
        <v>0.06</v>
      </c>
      <c r="J20" s="10">
        <v>5.0999999999999997E-2</v>
      </c>
      <c r="K20" s="9">
        <f t="shared" si="8"/>
        <v>2.5499999999999998E-2</v>
      </c>
      <c r="L20" s="30">
        <f t="shared" si="2"/>
        <v>-3.0000000000000001E-3</v>
      </c>
      <c r="M20" s="31">
        <f t="shared" si="3"/>
        <v>0.08</v>
      </c>
      <c r="N20" s="8">
        <f t="shared" si="4"/>
        <v>5.0999999999999997E-2</v>
      </c>
      <c r="O20" s="8">
        <f t="shared" si="9"/>
        <v>6.2219231551064728E-2</v>
      </c>
      <c r="P20" s="7"/>
      <c r="Q20" s="7"/>
      <c r="R20" s="7"/>
      <c r="S20" s="7"/>
      <c r="T20" s="7"/>
      <c r="U20" s="7"/>
    </row>
    <row r="21" spans="1:21" x14ac:dyDescent="0.25">
      <c r="A21" s="4">
        <v>2030</v>
      </c>
      <c r="B21" s="10">
        <v>-2E-3</v>
      </c>
      <c r="C21" s="10">
        <f t="shared" si="5"/>
        <v>6.7500000000000004E-2</v>
      </c>
      <c r="D21" s="10">
        <f t="shared" si="1"/>
        <v>2.75E-2</v>
      </c>
      <c r="E21" s="6">
        <f t="shared" ref="E21:G36" si="10">+E20*(1+B21)</f>
        <v>97.884439982858069</v>
      </c>
      <c r="F21" s="6">
        <f t="shared" si="10"/>
        <v>144.25482475803994</v>
      </c>
      <c r="G21" s="6">
        <f t="shared" si="10"/>
        <v>149.72960512133378</v>
      </c>
      <c r="H21" s="10">
        <v>0.09</v>
      </c>
      <c r="I21" s="9">
        <f t="shared" si="7"/>
        <v>6.7500000000000004E-2</v>
      </c>
      <c r="J21" s="10">
        <v>5.5E-2</v>
      </c>
      <c r="K21" s="9">
        <f t="shared" si="8"/>
        <v>2.75E-2</v>
      </c>
      <c r="L21" s="30">
        <f t="shared" si="2"/>
        <v>-2E-3</v>
      </c>
      <c r="M21" s="31">
        <f t="shared" si="3"/>
        <v>0.09</v>
      </c>
      <c r="N21" s="8">
        <f t="shared" si="4"/>
        <v>5.5E-2</v>
      </c>
      <c r="O21" s="8">
        <f t="shared" si="9"/>
        <v>6.3074697266966739E-2</v>
      </c>
      <c r="P21" s="7"/>
      <c r="Q21" s="7"/>
      <c r="R21" s="7"/>
      <c r="S21" s="7"/>
      <c r="T21" s="7"/>
      <c r="U21" s="7"/>
    </row>
    <row r="22" spans="1:21" x14ac:dyDescent="0.25">
      <c r="A22" s="4">
        <v>2031</v>
      </c>
      <c r="B22" s="10">
        <v>1E-3</v>
      </c>
      <c r="C22" s="10">
        <f t="shared" si="5"/>
        <v>0.06</v>
      </c>
      <c r="D22" s="10">
        <f t="shared" si="1"/>
        <v>3.0499999999999999E-2</v>
      </c>
      <c r="E22" s="6">
        <f t="shared" si="10"/>
        <v>97.982324422840918</v>
      </c>
      <c r="F22" s="6">
        <f t="shared" si="10"/>
        <v>152.91011424352234</v>
      </c>
      <c r="G22" s="6">
        <f t="shared" si="10"/>
        <v>154.29635807753445</v>
      </c>
      <c r="H22" s="10">
        <v>0.08</v>
      </c>
      <c r="I22" s="9">
        <f t="shared" si="7"/>
        <v>0.06</v>
      </c>
      <c r="J22" s="10">
        <v>6.0999999999999999E-2</v>
      </c>
      <c r="K22" s="9">
        <f t="shared" si="8"/>
        <v>3.0499999999999999E-2</v>
      </c>
      <c r="L22" s="30">
        <f t="shared" si="2"/>
        <v>1E-3</v>
      </c>
      <c r="M22" s="31">
        <f t="shared" si="3"/>
        <v>0.08</v>
      </c>
      <c r="N22" s="8">
        <f t="shared" si="4"/>
        <v>6.0999999999999999E-2</v>
      </c>
      <c r="O22" s="8">
        <f t="shared" si="9"/>
        <v>6.3858553278290486E-2</v>
      </c>
      <c r="P22" s="7"/>
      <c r="Q22" s="7"/>
      <c r="R22" s="7"/>
      <c r="S22" s="7"/>
      <c r="T22" s="7"/>
      <c r="U22" s="7"/>
    </row>
    <row r="23" spans="1:21" x14ac:dyDescent="0.25">
      <c r="A23" s="4">
        <v>2032</v>
      </c>
      <c r="B23" s="10">
        <v>3.0000000000000001E-3</v>
      </c>
      <c r="C23" s="10">
        <f t="shared" si="5"/>
        <v>4.65E-2</v>
      </c>
      <c r="D23" s="10">
        <f t="shared" si="1"/>
        <v>3.3000000000000002E-2</v>
      </c>
      <c r="E23" s="6">
        <f t="shared" si="10"/>
        <v>98.276271396109436</v>
      </c>
      <c r="F23" s="6">
        <f t="shared" si="10"/>
        <v>160.02043455584612</v>
      </c>
      <c r="G23" s="6">
        <f t="shared" si="10"/>
        <v>159.38813789409306</v>
      </c>
      <c r="H23" s="10">
        <v>6.2E-2</v>
      </c>
      <c r="I23" s="9">
        <f t="shared" si="7"/>
        <v>4.65E-2</v>
      </c>
      <c r="J23" s="10">
        <v>6.6000000000000003E-2</v>
      </c>
      <c r="K23" s="9">
        <f t="shared" si="8"/>
        <v>3.3000000000000002E-2</v>
      </c>
      <c r="L23" s="30">
        <f t="shared" si="2"/>
        <v>3.0000000000000001E-3</v>
      </c>
      <c r="M23" s="31">
        <f t="shared" si="3"/>
        <v>6.2E-2</v>
      </c>
      <c r="N23" s="8">
        <f t="shared" si="4"/>
        <v>6.6000000000000003E-2</v>
      </c>
      <c r="O23" s="8">
        <f t="shared" si="9"/>
        <v>6.4578588554966648E-2</v>
      </c>
      <c r="P23" s="7"/>
      <c r="Q23" s="7"/>
      <c r="R23" s="7"/>
      <c r="S23" s="7"/>
      <c r="T23" s="7"/>
      <c r="U23" s="7"/>
    </row>
    <row r="24" spans="1:21" x14ac:dyDescent="0.25">
      <c r="A24" s="4">
        <v>2033</v>
      </c>
      <c r="B24" s="10">
        <v>6.0000000000000001E-3</v>
      </c>
      <c r="C24" s="10">
        <f t="shared" si="5"/>
        <v>3.6000000000000004E-2</v>
      </c>
      <c r="D24" s="10">
        <f t="shared" si="1"/>
        <v>3.5000000000000003E-2</v>
      </c>
      <c r="E24" s="6">
        <f t="shared" si="10"/>
        <v>98.865929024486093</v>
      </c>
      <c r="F24" s="6">
        <f t="shared" si="10"/>
        <v>165.78117019985658</v>
      </c>
      <c r="G24" s="6">
        <f t="shared" si="10"/>
        <v>164.96672272038631</v>
      </c>
      <c r="H24" s="10">
        <v>4.8000000000000001E-2</v>
      </c>
      <c r="I24" s="9">
        <f t="shared" si="7"/>
        <v>3.6000000000000004E-2</v>
      </c>
      <c r="J24" s="10">
        <v>7.0000000000000007E-2</v>
      </c>
      <c r="K24" s="9">
        <f t="shared" si="8"/>
        <v>3.5000000000000003E-2</v>
      </c>
      <c r="L24" s="30">
        <f t="shared" si="2"/>
        <v>6.0000000000000001E-3</v>
      </c>
      <c r="M24" s="31">
        <f t="shared" si="3"/>
        <v>4.8000000000000001E-2</v>
      </c>
      <c r="N24" s="8">
        <f t="shared" si="4"/>
        <v>7.0000000000000007E-2</v>
      </c>
      <c r="O24" s="8">
        <f t="shared" si="9"/>
        <v>6.5241638234956684E-2</v>
      </c>
      <c r="P24" s="7"/>
      <c r="Q24" s="7"/>
      <c r="R24" s="7"/>
      <c r="S24" s="7"/>
      <c r="T24" s="7"/>
      <c r="U24" s="7"/>
    </row>
    <row r="25" spans="1:21" x14ac:dyDescent="0.25">
      <c r="A25" s="4">
        <v>2034</v>
      </c>
      <c r="B25" s="10">
        <v>0.01</v>
      </c>
      <c r="C25" s="10">
        <f t="shared" si="5"/>
        <v>2.5500000000000002E-2</v>
      </c>
      <c r="D25" s="10">
        <f t="shared" si="1"/>
        <v>3.6999999999999998E-2</v>
      </c>
      <c r="E25" s="6">
        <f t="shared" si="10"/>
        <v>99.854588314730961</v>
      </c>
      <c r="F25" s="6">
        <f t="shared" si="10"/>
        <v>170.00859003995294</v>
      </c>
      <c r="G25" s="6">
        <f t="shared" si="10"/>
        <v>171.0704914610406</v>
      </c>
      <c r="H25" s="10">
        <v>3.4000000000000002E-2</v>
      </c>
      <c r="I25" s="9">
        <f t="shared" si="7"/>
        <v>2.5500000000000002E-2</v>
      </c>
      <c r="J25" s="10">
        <v>7.3999999999999996E-2</v>
      </c>
      <c r="K25" s="9">
        <f t="shared" si="8"/>
        <v>3.6999999999999998E-2</v>
      </c>
      <c r="L25" s="30">
        <f t="shared" si="2"/>
        <v>0.01</v>
      </c>
      <c r="M25" s="31">
        <f t="shared" si="3"/>
        <v>3.4000000000000002E-2</v>
      </c>
      <c r="N25" s="8">
        <f t="shared" si="4"/>
        <v>7.3999999999999996E-2</v>
      </c>
      <c r="O25" s="8">
        <f t="shared" si="9"/>
        <v>6.5853697187849114E-2</v>
      </c>
      <c r="P25" s="7"/>
      <c r="Q25" s="7"/>
      <c r="R25" s="7"/>
      <c r="S25" s="7"/>
      <c r="T25" s="7"/>
      <c r="U25" s="7"/>
    </row>
    <row r="26" spans="1:21" x14ac:dyDescent="0.25">
      <c r="A26" s="4">
        <v>2035</v>
      </c>
      <c r="B26" s="10">
        <v>1.4E-2</v>
      </c>
      <c r="C26" s="10">
        <f t="shared" si="5"/>
        <v>2.2499999999999999E-2</v>
      </c>
      <c r="D26" s="10">
        <f t="shared" si="1"/>
        <v>3.7499999999999999E-2</v>
      </c>
      <c r="E26" s="6">
        <f t="shared" si="10"/>
        <v>101.2525525511372</v>
      </c>
      <c r="F26" s="6">
        <f t="shared" si="10"/>
        <v>173.83378331585186</v>
      </c>
      <c r="G26" s="6">
        <f t="shared" si="10"/>
        <v>177.48563489082963</v>
      </c>
      <c r="H26" s="10">
        <v>0.03</v>
      </c>
      <c r="I26" s="9">
        <f t="shared" si="7"/>
        <v>2.2499999999999999E-2</v>
      </c>
      <c r="J26" s="10">
        <v>7.4999999999999997E-2</v>
      </c>
      <c r="K26" s="9">
        <f t="shared" si="8"/>
        <v>3.7499999999999999E-2</v>
      </c>
      <c r="L26" s="30">
        <f t="shared" si="2"/>
        <v>1.4E-2</v>
      </c>
      <c r="M26" s="31">
        <f t="shared" si="3"/>
        <v>0.03</v>
      </c>
      <c r="N26" s="8">
        <f t="shared" si="4"/>
        <v>7.4999999999999997E-2</v>
      </c>
      <c r="O26" s="8">
        <f t="shared" si="9"/>
        <v>6.6420025121990814E-2</v>
      </c>
      <c r="P26" s="7"/>
      <c r="Q26" s="7"/>
      <c r="R26" s="7"/>
      <c r="S26" s="7"/>
      <c r="T26" s="7"/>
      <c r="U26" s="7"/>
    </row>
    <row r="27" spans="1:21" x14ac:dyDescent="0.25">
      <c r="A27" s="4">
        <v>2036</v>
      </c>
      <c r="B27" s="10">
        <v>1.7999999999999999E-2</v>
      </c>
      <c r="C27" s="10">
        <f t="shared" si="5"/>
        <v>2.5500000000000002E-2</v>
      </c>
      <c r="D27" s="10">
        <f t="shared" si="1"/>
        <v>3.7999999999999999E-2</v>
      </c>
      <c r="E27" s="6">
        <f t="shared" si="10"/>
        <v>103.07509849705767</v>
      </c>
      <c r="F27" s="6">
        <f t="shared" si="10"/>
        <v>178.2665447904061</v>
      </c>
      <c r="G27" s="6">
        <f t="shared" si="10"/>
        <v>184.23008901668115</v>
      </c>
      <c r="H27" s="10">
        <v>3.4000000000000002E-2</v>
      </c>
      <c r="I27" s="9">
        <f t="shared" si="7"/>
        <v>2.5500000000000002E-2</v>
      </c>
      <c r="J27" s="10">
        <v>7.5999999999999998E-2</v>
      </c>
      <c r="K27" s="9">
        <f t="shared" si="8"/>
        <v>3.7999999999999999E-2</v>
      </c>
      <c r="L27" s="30">
        <f t="shared" si="2"/>
        <v>1.7999999999999999E-2</v>
      </c>
      <c r="M27" s="31">
        <f t="shared" si="3"/>
        <v>3.4000000000000002E-2</v>
      </c>
      <c r="N27" s="8">
        <f t="shared" si="4"/>
        <v>7.5999999999999998E-2</v>
      </c>
      <c r="O27" s="8">
        <f t="shared" si="9"/>
        <v>6.6945241291137728E-2</v>
      </c>
      <c r="P27" s="7"/>
      <c r="Q27" s="7"/>
      <c r="R27" s="7"/>
      <c r="S27" s="7"/>
      <c r="T27" s="7"/>
      <c r="U27" s="7"/>
    </row>
    <row r="28" spans="1:21" x14ac:dyDescent="0.25">
      <c r="A28" s="4">
        <v>2037</v>
      </c>
      <c r="B28" s="10">
        <v>2.1999999999999999E-2</v>
      </c>
      <c r="C28" s="10">
        <f t="shared" si="5"/>
        <v>2.7749999999999997E-2</v>
      </c>
      <c r="D28" s="10">
        <f t="shared" si="1"/>
        <v>3.875E-2</v>
      </c>
      <c r="E28" s="6">
        <f t="shared" si="10"/>
        <v>105.34275066399293</v>
      </c>
      <c r="F28" s="6">
        <f t="shared" si="10"/>
        <v>183.21344140833986</v>
      </c>
      <c r="G28" s="6">
        <f t="shared" si="10"/>
        <v>191.36900496607757</v>
      </c>
      <c r="H28" s="10">
        <v>3.6999999999999998E-2</v>
      </c>
      <c r="I28" s="9">
        <f t="shared" si="7"/>
        <v>2.7749999999999997E-2</v>
      </c>
      <c r="J28" s="10">
        <v>7.7499999999999999E-2</v>
      </c>
      <c r="K28" s="9">
        <f t="shared" si="8"/>
        <v>3.875E-2</v>
      </c>
      <c r="L28" s="30">
        <f t="shared" si="2"/>
        <v>2.1999999999999999E-2</v>
      </c>
      <c r="M28" s="31">
        <f t="shared" si="3"/>
        <v>3.6999999999999998E-2</v>
      </c>
      <c r="N28" s="8">
        <f t="shared" si="4"/>
        <v>7.7499999999999999E-2</v>
      </c>
      <c r="O28" s="8">
        <f t="shared" si="9"/>
        <v>6.743340836219977E-2</v>
      </c>
      <c r="P28" s="7"/>
      <c r="Q28" s="7"/>
      <c r="R28" s="7"/>
      <c r="S28" s="7"/>
      <c r="T28" s="7"/>
      <c r="U28" s="7"/>
    </row>
    <row r="29" spans="1:21" x14ac:dyDescent="0.25">
      <c r="A29" s="4">
        <v>2038</v>
      </c>
      <c r="B29" s="10">
        <v>2.5999999999999999E-2</v>
      </c>
      <c r="C29" s="10">
        <f t="shared" si="5"/>
        <v>3.15E-2</v>
      </c>
      <c r="D29" s="10">
        <f t="shared" si="1"/>
        <v>3.95E-2</v>
      </c>
      <c r="E29" s="6">
        <f t="shared" si="10"/>
        <v>108.08166218125675</v>
      </c>
      <c r="F29" s="6">
        <f t="shared" si="10"/>
        <v>188.98466481270259</v>
      </c>
      <c r="G29" s="6">
        <f t="shared" si="10"/>
        <v>198.92808066223765</v>
      </c>
      <c r="H29" s="10">
        <v>4.2000000000000003E-2</v>
      </c>
      <c r="I29" s="9">
        <f t="shared" si="7"/>
        <v>3.15E-2</v>
      </c>
      <c r="J29" s="10">
        <v>7.9000000000000001E-2</v>
      </c>
      <c r="K29" s="9">
        <f t="shared" si="8"/>
        <v>3.95E-2</v>
      </c>
      <c r="L29" s="30">
        <f t="shared" si="2"/>
        <v>2.5999999999999999E-2</v>
      </c>
      <c r="M29" s="31">
        <f t="shared" si="3"/>
        <v>4.2000000000000003E-2</v>
      </c>
      <c r="N29" s="8">
        <f t="shared" si="4"/>
        <v>7.9000000000000001E-2</v>
      </c>
      <c r="O29" s="8">
        <f t="shared" si="9"/>
        <v>6.7888105840915661E-2</v>
      </c>
      <c r="P29" s="7"/>
      <c r="Q29" s="7"/>
      <c r="R29" s="7"/>
      <c r="S29" s="7"/>
      <c r="T29" s="7"/>
      <c r="U29" s="7"/>
    </row>
    <row r="30" spans="1:21" x14ac:dyDescent="0.25">
      <c r="A30" s="4">
        <v>2039</v>
      </c>
      <c r="B30" s="10">
        <v>2.9000000000000001E-2</v>
      </c>
      <c r="C30" s="10">
        <f t="shared" si="5"/>
        <v>3.4500000000000003E-2</v>
      </c>
      <c r="D30" s="10">
        <f t="shared" si="1"/>
        <v>0.04</v>
      </c>
      <c r="E30" s="6">
        <f t="shared" si="10"/>
        <v>111.21603038451319</v>
      </c>
      <c r="F30" s="6">
        <f t="shared" si="10"/>
        <v>195.50463574874084</v>
      </c>
      <c r="G30" s="6">
        <f t="shared" si="10"/>
        <v>206.88520388872715</v>
      </c>
      <c r="H30" s="10">
        <v>4.5999999999999999E-2</v>
      </c>
      <c r="I30" s="9">
        <f t="shared" si="7"/>
        <v>3.4500000000000003E-2</v>
      </c>
      <c r="J30" s="10">
        <v>0.08</v>
      </c>
      <c r="K30" s="9">
        <f t="shared" si="8"/>
        <v>0.04</v>
      </c>
      <c r="L30" s="30">
        <f t="shared" si="2"/>
        <v>2.9000000000000001E-2</v>
      </c>
      <c r="M30" s="31">
        <f t="shared" si="3"/>
        <v>4.5999999999999999E-2</v>
      </c>
      <c r="N30" s="8">
        <f t="shared" si="4"/>
        <v>0.08</v>
      </c>
      <c r="O30" s="8">
        <f t="shared" si="9"/>
        <v>6.8312493874765651E-2</v>
      </c>
      <c r="P30" s="7"/>
      <c r="Q30" s="7"/>
      <c r="R30" s="7"/>
      <c r="S30" s="7"/>
      <c r="T30" s="7"/>
      <c r="U30" s="7"/>
    </row>
    <row r="31" spans="1:21" x14ac:dyDescent="0.25">
      <c r="A31" s="4">
        <v>2040</v>
      </c>
      <c r="B31" s="10">
        <v>3.1E-2</v>
      </c>
      <c r="C31" s="10">
        <f t="shared" si="5"/>
        <v>3.6750000000000005E-2</v>
      </c>
      <c r="D31" s="10">
        <f t="shared" si="1"/>
        <v>4.0500000000000001E-2</v>
      </c>
      <c r="E31" s="6">
        <f t="shared" si="10"/>
        <v>114.66372732643309</v>
      </c>
      <c r="F31" s="6">
        <f t="shared" si="10"/>
        <v>202.68943111250707</v>
      </c>
      <c r="G31" s="6">
        <f t="shared" si="10"/>
        <v>215.26405464622059</v>
      </c>
      <c r="H31" s="10">
        <v>4.9000000000000002E-2</v>
      </c>
      <c r="I31" s="9">
        <f t="shared" si="7"/>
        <v>3.6750000000000005E-2</v>
      </c>
      <c r="J31" s="10">
        <v>8.1000000000000003E-2</v>
      </c>
      <c r="K31" s="9">
        <f t="shared" si="8"/>
        <v>4.0500000000000001E-2</v>
      </c>
      <c r="L31" s="30">
        <f t="shared" si="2"/>
        <v>3.1E-2</v>
      </c>
      <c r="M31" s="31">
        <f t="shared" si="3"/>
        <v>4.9000000000000002E-2</v>
      </c>
      <c r="N31" s="8">
        <f t="shared" si="4"/>
        <v>8.1000000000000003E-2</v>
      </c>
      <c r="O31" s="8">
        <f t="shared" si="9"/>
        <v>6.8709368427965045E-2</v>
      </c>
      <c r="P31" s="7"/>
      <c r="Q31" s="7"/>
      <c r="R31" s="7"/>
      <c r="S31" s="7"/>
      <c r="T31" s="7"/>
      <c r="U31" s="7"/>
    </row>
    <row r="32" spans="1:21" x14ac:dyDescent="0.25">
      <c r="A32" s="4">
        <v>2041</v>
      </c>
      <c r="B32" s="10">
        <v>3.3000000000000002E-2</v>
      </c>
      <c r="C32" s="10">
        <f t="shared" si="5"/>
        <v>3.8249999999999999E-2</v>
      </c>
      <c r="D32" s="10">
        <f t="shared" si="1"/>
        <v>4.0750000000000001E-2</v>
      </c>
      <c r="E32" s="6">
        <f t="shared" si="10"/>
        <v>118.44763032820538</v>
      </c>
      <c r="F32" s="6">
        <f t="shared" si="10"/>
        <v>210.44230185256043</v>
      </c>
      <c r="G32" s="6">
        <f t="shared" si="10"/>
        <v>224.0360648730541</v>
      </c>
      <c r="H32" s="10">
        <v>5.0999999999999997E-2</v>
      </c>
      <c r="I32" s="9">
        <f t="shared" si="7"/>
        <v>3.8249999999999999E-2</v>
      </c>
      <c r="J32" s="10">
        <v>8.1500000000000003E-2</v>
      </c>
      <c r="K32" s="9">
        <f t="shared" si="8"/>
        <v>4.0750000000000001E-2</v>
      </c>
      <c r="L32" s="30">
        <f t="shared" si="2"/>
        <v>3.3000000000000002E-2</v>
      </c>
      <c r="M32" s="31">
        <f t="shared" si="3"/>
        <v>5.0999999999999997E-2</v>
      </c>
      <c r="N32" s="8">
        <f t="shared" si="4"/>
        <v>8.1500000000000003E-2</v>
      </c>
      <c r="O32" s="8">
        <f t="shared" si="9"/>
        <v>6.9081208856637044E-2</v>
      </c>
      <c r="P32" s="7"/>
      <c r="Q32" s="7"/>
      <c r="R32" s="7"/>
      <c r="S32" s="7"/>
      <c r="T32" s="7"/>
      <c r="U32" s="7"/>
    </row>
    <row r="33" spans="1:21" x14ac:dyDescent="0.25">
      <c r="A33" s="4">
        <v>2042</v>
      </c>
      <c r="B33" s="10">
        <v>3.5000000000000003E-2</v>
      </c>
      <c r="C33" s="10">
        <f t="shared" si="5"/>
        <v>3.3750000000000002E-2</v>
      </c>
      <c r="D33" s="10">
        <f t="shared" si="1"/>
        <v>4.1000000000000002E-2</v>
      </c>
      <c r="E33" s="6">
        <f t="shared" si="10"/>
        <v>122.59329738969255</v>
      </c>
      <c r="F33" s="6">
        <f t="shared" si="10"/>
        <v>217.54472954008435</v>
      </c>
      <c r="G33" s="6">
        <f t="shared" si="10"/>
        <v>233.2215435328493</v>
      </c>
      <c r="H33" s="10">
        <v>4.4999999999999998E-2</v>
      </c>
      <c r="I33" s="9">
        <f t="shared" si="7"/>
        <v>3.3750000000000002E-2</v>
      </c>
      <c r="J33" s="10">
        <v>8.2000000000000003E-2</v>
      </c>
      <c r="K33" s="9">
        <f t="shared" si="8"/>
        <v>4.1000000000000002E-2</v>
      </c>
      <c r="L33" s="30">
        <f t="shared" si="2"/>
        <v>3.5000000000000003E-2</v>
      </c>
      <c r="M33" s="31">
        <f t="shared" si="3"/>
        <v>4.4999999999999998E-2</v>
      </c>
      <c r="N33" s="8">
        <f t="shared" si="4"/>
        <v>8.2000000000000003E-2</v>
      </c>
      <c r="O33" s="8">
        <f t="shared" si="9"/>
        <v>6.9430218868017396E-2</v>
      </c>
      <c r="P33" s="7"/>
      <c r="Q33" s="7"/>
      <c r="R33" s="7"/>
      <c r="S33" s="7"/>
      <c r="T33" s="7"/>
      <c r="U33" s="7"/>
    </row>
    <row r="34" spans="1:21" x14ac:dyDescent="0.25">
      <c r="A34" s="4">
        <v>2043</v>
      </c>
      <c r="B34" s="10">
        <v>3.5000000000000003E-2</v>
      </c>
      <c r="C34" s="10">
        <f t="shared" si="5"/>
        <v>1.4999999999999999E-2</v>
      </c>
      <c r="D34" s="10">
        <f t="shared" si="1"/>
        <v>4.0750000000000001E-2</v>
      </c>
      <c r="E34" s="6">
        <f t="shared" si="10"/>
        <v>126.88406279833178</v>
      </c>
      <c r="F34" s="6">
        <f t="shared" si="10"/>
        <v>220.80790048318559</v>
      </c>
      <c r="G34" s="6">
        <f t="shared" si="10"/>
        <v>242.72532143181292</v>
      </c>
      <c r="H34" s="10">
        <v>0.02</v>
      </c>
      <c r="I34" s="9">
        <f t="shared" si="7"/>
        <v>1.4999999999999999E-2</v>
      </c>
      <c r="J34" s="10">
        <v>8.1500000000000003E-2</v>
      </c>
      <c r="K34" s="9">
        <f t="shared" si="8"/>
        <v>4.0750000000000001E-2</v>
      </c>
      <c r="L34" s="30">
        <f t="shared" si="2"/>
        <v>3.5000000000000003E-2</v>
      </c>
      <c r="M34" s="31">
        <f t="shared" si="3"/>
        <v>0.02</v>
      </c>
      <c r="N34" s="8">
        <f t="shared" si="4"/>
        <v>8.1500000000000003E-2</v>
      </c>
      <c r="O34" s="8">
        <f t="shared" si="9"/>
        <v>6.9758361765043325E-2</v>
      </c>
      <c r="P34" s="7"/>
      <c r="Q34" s="7"/>
      <c r="R34" s="7"/>
      <c r="S34" s="7"/>
      <c r="T34" s="7"/>
      <c r="U34" s="7"/>
    </row>
    <row r="35" spans="1:21" x14ac:dyDescent="0.25">
      <c r="A35" s="4">
        <v>2044</v>
      </c>
      <c r="B35" s="10">
        <v>3.5000000000000003E-2</v>
      </c>
      <c r="C35" s="10">
        <f t="shared" si="5"/>
        <v>-7.4999999999999997E-3</v>
      </c>
      <c r="D35" s="10">
        <f t="shared" si="1"/>
        <v>4.0500000000000001E-2</v>
      </c>
      <c r="E35" s="6">
        <f t="shared" si="10"/>
        <v>131.32500499627338</v>
      </c>
      <c r="F35" s="6">
        <f t="shared" si="10"/>
        <v>219.15184122956171</v>
      </c>
      <c r="G35" s="6">
        <f t="shared" si="10"/>
        <v>252.55569694980133</v>
      </c>
      <c r="H35" s="10">
        <v>-0.01</v>
      </c>
      <c r="I35" s="9">
        <f t="shared" si="7"/>
        <v>-7.4999999999999997E-3</v>
      </c>
      <c r="J35" s="10">
        <v>8.1000000000000003E-2</v>
      </c>
      <c r="K35" s="9">
        <f t="shared" si="8"/>
        <v>4.0500000000000001E-2</v>
      </c>
      <c r="L35" s="30">
        <f t="shared" si="2"/>
        <v>3.5000000000000003E-2</v>
      </c>
      <c r="M35" s="31">
        <f t="shared" si="3"/>
        <v>-0.01</v>
      </c>
      <c r="N35" s="8">
        <f t="shared" si="4"/>
        <v>8.1000000000000003E-2</v>
      </c>
      <c r="O35" s="8">
        <f t="shared" si="9"/>
        <v>7.006739078008814E-2</v>
      </c>
      <c r="P35" s="7"/>
      <c r="Q35" s="7"/>
      <c r="R35" s="7"/>
      <c r="S35" s="7"/>
      <c r="T35" s="7"/>
      <c r="U35" s="7"/>
    </row>
    <row r="36" spans="1:21" x14ac:dyDescent="0.25">
      <c r="A36" s="4">
        <v>2045</v>
      </c>
      <c r="B36" s="10">
        <v>3.4000000000000002E-2</v>
      </c>
      <c r="C36" s="10">
        <f t="shared" si="5"/>
        <v>-1.8750000000000003E-2</v>
      </c>
      <c r="D36" s="10">
        <f t="shared" si="1"/>
        <v>0.04</v>
      </c>
      <c r="E36" s="6">
        <f t="shared" si="10"/>
        <v>135.79005516614669</v>
      </c>
      <c r="F36" s="6">
        <f t="shared" si="10"/>
        <v>215.04274420650742</v>
      </c>
      <c r="G36" s="6">
        <f t="shared" si="10"/>
        <v>262.65792482779341</v>
      </c>
      <c r="H36" s="10">
        <v>-2.5000000000000001E-2</v>
      </c>
      <c r="I36" s="9">
        <f t="shared" si="7"/>
        <v>-1.8750000000000003E-2</v>
      </c>
      <c r="J36" s="10">
        <v>0.08</v>
      </c>
      <c r="K36" s="9">
        <f t="shared" si="8"/>
        <v>0.04</v>
      </c>
      <c r="L36" s="30">
        <f t="shared" si="2"/>
        <v>3.4000000000000002E-2</v>
      </c>
      <c r="M36" s="31">
        <f t="shared" si="3"/>
        <v>-2.5000000000000001E-2</v>
      </c>
      <c r="N36" s="8">
        <f t="shared" si="4"/>
        <v>0.08</v>
      </c>
      <c r="O36" s="8">
        <f t="shared" si="9"/>
        <v>7.0358875202077037E-2</v>
      </c>
      <c r="P36" s="7"/>
      <c r="Q36" s="7"/>
      <c r="R36" s="7"/>
      <c r="S36" s="7"/>
      <c r="T36" s="7"/>
      <c r="U36" s="7"/>
    </row>
    <row r="37" spans="1:21" x14ac:dyDescent="0.25">
      <c r="A37" s="4">
        <v>2046</v>
      </c>
      <c r="B37" s="10">
        <v>3.3000000000000002E-2</v>
      </c>
      <c r="C37" s="10">
        <f t="shared" si="5"/>
        <v>-2.2499999999999999E-2</v>
      </c>
      <c r="D37" s="10">
        <f t="shared" si="1"/>
        <v>3.9E-2</v>
      </c>
      <c r="E37" s="6">
        <f t="shared" ref="E37:G41" si="11">+E36*(1+B37)</f>
        <v>140.27112698662953</v>
      </c>
      <c r="F37" s="6">
        <f t="shared" si="11"/>
        <v>210.204282461861</v>
      </c>
      <c r="G37" s="6">
        <f t="shared" si="11"/>
        <v>272.90158389607734</v>
      </c>
      <c r="H37" s="10">
        <v>-0.03</v>
      </c>
      <c r="I37" s="9">
        <f t="shared" si="7"/>
        <v>-2.2499999999999999E-2</v>
      </c>
      <c r="J37" s="10">
        <v>7.8E-2</v>
      </c>
      <c r="K37" s="9">
        <f t="shared" si="8"/>
        <v>3.9E-2</v>
      </c>
      <c r="L37" s="30">
        <f t="shared" si="2"/>
        <v>3.3000000000000002E-2</v>
      </c>
      <c r="M37" s="31">
        <f t="shared" si="3"/>
        <v>-0.03</v>
      </c>
      <c r="N37" s="8">
        <f t="shared" si="4"/>
        <v>7.8E-2</v>
      </c>
      <c r="O37" s="8">
        <f t="shared" si="9"/>
        <v>7.0634222906812066E-2</v>
      </c>
      <c r="P37" s="7"/>
      <c r="Q37" s="7"/>
      <c r="R37" s="7"/>
      <c r="S37" s="7"/>
      <c r="T37" s="7"/>
      <c r="U37" s="7"/>
    </row>
    <row r="38" spans="1:21" x14ac:dyDescent="0.25">
      <c r="A38" s="4">
        <v>2047</v>
      </c>
      <c r="B38" s="10">
        <v>3.2000000000000001E-2</v>
      </c>
      <c r="C38" s="10">
        <f t="shared" si="5"/>
        <v>-1.8750000000000003E-2</v>
      </c>
      <c r="D38" s="10">
        <f t="shared" si="1"/>
        <v>3.7499999999999999E-2</v>
      </c>
      <c r="E38" s="6">
        <f t="shared" si="11"/>
        <v>144.75980305020167</v>
      </c>
      <c r="F38" s="6">
        <f t="shared" si="11"/>
        <v>206.26295216570111</v>
      </c>
      <c r="G38" s="6">
        <f t="shared" si="11"/>
        <v>283.13539329218025</v>
      </c>
      <c r="H38" s="10">
        <v>-2.5000000000000001E-2</v>
      </c>
      <c r="I38" s="9">
        <f t="shared" si="7"/>
        <v>-1.8750000000000003E-2</v>
      </c>
      <c r="J38" s="10">
        <v>7.4999999999999997E-2</v>
      </c>
      <c r="K38" s="9">
        <f t="shared" si="8"/>
        <v>3.7499999999999999E-2</v>
      </c>
      <c r="L38" s="30">
        <f t="shared" si="2"/>
        <v>3.2000000000000001E-2</v>
      </c>
      <c r="M38" s="31">
        <f t="shared" si="3"/>
        <v>-2.5000000000000001E-2</v>
      </c>
      <c r="N38" s="8">
        <f t="shared" si="4"/>
        <v>7.4999999999999997E-2</v>
      </c>
      <c r="O38" s="8">
        <f t="shared" si="9"/>
        <v>7.0894699814425116E-2</v>
      </c>
      <c r="P38" s="7"/>
      <c r="Q38" s="7"/>
      <c r="R38" s="7"/>
      <c r="S38" s="7"/>
      <c r="T38" s="7"/>
      <c r="U38" s="7"/>
    </row>
    <row r="39" spans="1:21" x14ac:dyDescent="0.25">
      <c r="A39" s="4">
        <v>2048</v>
      </c>
      <c r="B39" s="10">
        <v>3.1E-2</v>
      </c>
      <c r="C39" s="10">
        <f t="shared" si="5"/>
        <v>-7.4999999999999997E-3</v>
      </c>
      <c r="D39" s="10">
        <f t="shared" si="1"/>
        <v>3.6999999999999998E-2</v>
      </c>
      <c r="E39" s="6">
        <f t="shared" si="11"/>
        <v>149.24735694475791</v>
      </c>
      <c r="F39" s="6">
        <f t="shared" si="11"/>
        <v>204.71598002445836</v>
      </c>
      <c r="G39" s="6">
        <f t="shared" si="11"/>
        <v>293.6114028439909</v>
      </c>
      <c r="H39" s="10">
        <v>-0.01</v>
      </c>
      <c r="I39" s="9">
        <f t="shared" si="7"/>
        <v>-7.4999999999999997E-3</v>
      </c>
      <c r="J39" s="10">
        <v>7.3999999999999996E-2</v>
      </c>
      <c r="K39" s="9">
        <f t="shared" si="8"/>
        <v>3.6999999999999998E-2</v>
      </c>
      <c r="L39" s="30">
        <f t="shared" si="2"/>
        <v>3.1E-2</v>
      </c>
      <c r="M39" s="31">
        <f t="shared" si="3"/>
        <v>-0.01</v>
      </c>
      <c r="N39" s="8">
        <f t="shared" si="4"/>
        <v>7.3999999999999996E-2</v>
      </c>
      <c r="O39" s="8">
        <f t="shared" si="9"/>
        <v>7.1141446721709523E-2</v>
      </c>
      <c r="P39" s="7"/>
      <c r="Q39" s="7"/>
      <c r="R39" s="7"/>
      <c r="S39" s="7"/>
      <c r="T39" s="7"/>
      <c r="U39" s="7"/>
    </row>
    <row r="40" spans="1:21" x14ac:dyDescent="0.25">
      <c r="A40" s="4">
        <v>2049</v>
      </c>
      <c r="B40" s="10">
        <v>0.03</v>
      </c>
      <c r="C40" s="10">
        <f t="shared" si="5"/>
        <v>1.4999999999999999E-2</v>
      </c>
      <c r="D40" s="10">
        <f t="shared" si="1"/>
        <v>3.7499999999999999E-2</v>
      </c>
      <c r="E40" s="6">
        <f t="shared" si="11"/>
        <v>153.72477765310066</v>
      </c>
      <c r="F40" s="6">
        <f t="shared" si="11"/>
        <v>207.78671972482522</v>
      </c>
      <c r="G40" s="6">
        <f t="shared" si="11"/>
        <v>304.62183045064057</v>
      </c>
      <c r="H40" s="10">
        <v>0.02</v>
      </c>
      <c r="I40" s="9">
        <f t="shared" si="7"/>
        <v>1.4999999999999999E-2</v>
      </c>
      <c r="J40" s="10">
        <v>7.4999999999999997E-2</v>
      </c>
      <c r="K40" s="9">
        <f t="shared" si="8"/>
        <v>3.7499999999999999E-2</v>
      </c>
      <c r="L40" s="30">
        <f t="shared" si="2"/>
        <v>0.03</v>
      </c>
      <c r="M40" s="31">
        <f t="shared" si="3"/>
        <v>0.02</v>
      </c>
      <c r="N40" s="8">
        <f t="shared" si="4"/>
        <v>7.4999999999999997E-2</v>
      </c>
      <c r="O40" s="8">
        <f t="shared" si="9"/>
        <v>7.1375493890692088E-2</v>
      </c>
      <c r="P40" s="7"/>
      <c r="Q40" s="7"/>
      <c r="R40" s="7"/>
      <c r="S40" s="7"/>
      <c r="T40" s="7"/>
      <c r="U40" s="7"/>
    </row>
    <row r="41" spans="1:21" x14ac:dyDescent="0.25">
      <c r="A41" s="4">
        <v>2050</v>
      </c>
      <c r="B41" s="10">
        <v>2.9000000000000001E-2</v>
      </c>
      <c r="C41" s="10">
        <f t="shared" si="5"/>
        <v>3.3750000000000002E-2</v>
      </c>
      <c r="D41" s="10">
        <f t="shared" si="1"/>
        <v>3.7749999999999999E-2</v>
      </c>
      <c r="E41" s="6">
        <f t="shared" si="11"/>
        <v>158.18279620504057</v>
      </c>
      <c r="F41" s="6">
        <f t="shared" si="11"/>
        <v>214.79952151553806</v>
      </c>
      <c r="G41" s="6">
        <f t="shared" si="11"/>
        <v>316.12130455015222</v>
      </c>
      <c r="H41" s="10">
        <v>4.4999999999999998E-2</v>
      </c>
      <c r="I41" s="9">
        <f t="shared" si="7"/>
        <v>3.3750000000000002E-2</v>
      </c>
      <c r="J41" s="10">
        <v>7.5499999999999998E-2</v>
      </c>
      <c r="K41" s="9">
        <f t="shared" si="8"/>
        <v>3.7749999999999999E-2</v>
      </c>
      <c r="L41" s="30">
        <f t="shared" si="2"/>
        <v>2.9000000000000001E-2</v>
      </c>
      <c r="M41" s="31">
        <f t="shared" si="3"/>
        <v>4.4999999999999998E-2</v>
      </c>
      <c r="N41" s="8">
        <f t="shared" si="4"/>
        <v>7.5499999999999998E-2</v>
      </c>
      <c r="O41" s="8">
        <f t="shared" si="9"/>
        <v>7.1597773717605256E-2</v>
      </c>
      <c r="P41" s="7"/>
      <c r="Q41" s="7"/>
      <c r="R41" s="7"/>
      <c r="S41" s="7"/>
      <c r="T41" s="7"/>
      <c r="U4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7" sqref="E7"/>
    </sheetView>
  </sheetViews>
  <sheetFormatPr defaultRowHeight="15" x14ac:dyDescent="0.25"/>
  <sheetData>
    <row r="1" spans="1:4" x14ac:dyDescent="0.25">
      <c r="A1" s="16" t="s">
        <v>9</v>
      </c>
      <c r="B1" s="11" t="s">
        <v>6</v>
      </c>
      <c r="C1" s="11" t="s">
        <v>7</v>
      </c>
      <c r="D1" s="11" t="s">
        <v>8</v>
      </c>
    </row>
    <row r="2" spans="1:4" x14ac:dyDescent="0.25">
      <c r="A2" s="14">
        <v>2013</v>
      </c>
      <c r="B2" s="12">
        <v>78.650000000000006</v>
      </c>
      <c r="C2" s="13">
        <v>78.650000000000006</v>
      </c>
      <c r="D2" s="13">
        <v>78.650000000000006</v>
      </c>
    </row>
    <row r="3" spans="1:4" x14ac:dyDescent="0.25">
      <c r="A3" s="15">
        <v>2014</v>
      </c>
      <c r="B3" s="12">
        <v>93.555995260000003</v>
      </c>
      <c r="C3" s="13">
        <v>93.555995260000003</v>
      </c>
      <c r="D3" s="13">
        <v>93.555995260000003</v>
      </c>
    </row>
    <row r="4" spans="1:4" x14ac:dyDescent="0.25">
      <c r="A4" s="15">
        <v>2015</v>
      </c>
      <c r="B4" s="13">
        <v>95.714979766000013</v>
      </c>
      <c r="C4" s="13">
        <v>106.4</v>
      </c>
      <c r="D4" s="13">
        <v>95.714979766000013</v>
      </c>
    </row>
    <row r="5" spans="1:4" x14ac:dyDescent="0.25">
      <c r="A5" s="15">
        <v>2020</v>
      </c>
      <c r="B5" s="13">
        <v>105.50958164716666</v>
      </c>
      <c r="C5" s="13">
        <v>123.02500000000001</v>
      </c>
      <c r="D5" s="13">
        <v>77.455617412249993</v>
      </c>
    </row>
    <row r="6" spans="1:4" x14ac:dyDescent="0.25">
      <c r="A6" s="15">
        <v>2025</v>
      </c>
      <c r="B6" s="13">
        <v>101.08000000000001</v>
      </c>
      <c r="C6" s="13">
        <v>143.54193548387099</v>
      </c>
      <c r="D6" s="13">
        <v>61.750000000000007</v>
      </c>
    </row>
    <row r="7" spans="1:4" x14ac:dyDescent="0.25">
      <c r="A7" s="15">
        <v>2030</v>
      </c>
      <c r="B7" s="13">
        <v>98.82923076923079</v>
      </c>
      <c r="C7" s="13">
        <v>169.8967741935484</v>
      </c>
      <c r="D7" s="13">
        <v>49.875</v>
      </c>
    </row>
    <row r="8" spans="1:4" x14ac:dyDescent="0.25">
      <c r="A8" s="15">
        <v>2035</v>
      </c>
      <c r="B8" s="13">
        <v>102.60000000000002</v>
      </c>
      <c r="C8" s="13">
        <v>175.84316129032257</v>
      </c>
      <c r="D8" s="13">
        <v>47.821428571428569</v>
      </c>
    </row>
    <row r="9" spans="1:4" x14ac:dyDescent="0.25">
      <c r="A9" s="15">
        <v>2040</v>
      </c>
      <c r="B9" s="13">
        <v>102.60000000000002</v>
      </c>
      <c r="C9" s="13">
        <v>181.99767193548385</v>
      </c>
      <c r="D9" s="13">
        <v>47.821428571428569</v>
      </c>
    </row>
    <row r="10" spans="1:4" x14ac:dyDescent="0.25">
      <c r="A10" s="15">
        <v>2045</v>
      </c>
      <c r="B10" s="13">
        <v>102.60000000000002</v>
      </c>
      <c r="C10" s="13">
        <v>188.36759045322577</v>
      </c>
      <c r="D10" s="13">
        <v>47.821428571428569</v>
      </c>
    </row>
    <row r="11" spans="1:4" x14ac:dyDescent="0.25">
      <c r="A11" s="15">
        <v>2050</v>
      </c>
      <c r="B11" s="13">
        <v>102.60000000000002</v>
      </c>
      <c r="C11" s="13">
        <v>194.96045611908866</v>
      </c>
      <c r="D11" s="13">
        <v>47.821428571428569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8" sqref="E8"/>
    </sheetView>
  </sheetViews>
  <sheetFormatPr defaultRowHeight="15" x14ac:dyDescent="0.25"/>
  <cols>
    <col min="2" max="5" width="10.5703125" bestFit="1" customWidth="1"/>
    <col min="6" max="6" width="11.5703125" bestFit="1" customWidth="1"/>
    <col min="7" max="10" width="10.5703125" bestFit="1" customWidth="1"/>
    <col min="11" max="12" width="11.5703125" bestFit="1" customWidth="1"/>
    <col min="13" max="13" width="10.5703125" bestFit="1" customWidth="1"/>
  </cols>
  <sheetData>
    <row r="1" spans="1:13" x14ac:dyDescent="0.25">
      <c r="B1" s="21" t="s">
        <v>3</v>
      </c>
      <c r="C1" s="21" t="s">
        <v>4</v>
      </c>
      <c r="D1" s="21" t="s">
        <v>5</v>
      </c>
    </row>
    <row r="2" spans="1:13" x14ac:dyDescent="0.25">
      <c r="A2">
        <v>2012</v>
      </c>
      <c r="B2" s="20">
        <v>56.080249023787331</v>
      </c>
      <c r="C2" s="20">
        <v>56.080249023787331</v>
      </c>
      <c r="D2" s="20">
        <v>56.080249023787331</v>
      </c>
    </row>
    <row r="3" spans="1:13" x14ac:dyDescent="0.25">
      <c r="A3" s="18">
        <v>2020</v>
      </c>
      <c r="B3" s="20">
        <v>51.936486585817534</v>
      </c>
      <c r="C3" s="20">
        <v>150.19239993713703</v>
      </c>
      <c r="D3" s="20">
        <v>53.086605771489367</v>
      </c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18">
        <v>2030</v>
      </c>
      <c r="B4" s="20">
        <v>22.975533735369002</v>
      </c>
      <c r="C4" s="20">
        <v>84.337757425105679</v>
      </c>
      <c r="D4" s="20">
        <v>134.14761077236625</v>
      </c>
    </row>
    <row r="5" spans="1:13" x14ac:dyDescent="0.25">
      <c r="A5" s="18">
        <v>2040</v>
      </c>
      <c r="B5" s="20">
        <v>59.825015409835565</v>
      </c>
      <c r="C5" s="20">
        <v>44.059567599895018</v>
      </c>
      <c r="D5" s="20">
        <v>143.68224150219103</v>
      </c>
    </row>
    <row r="6" spans="1:13" x14ac:dyDescent="0.25">
      <c r="A6" s="18">
        <v>2050</v>
      </c>
      <c r="B6" s="20">
        <v>60.577940410675126</v>
      </c>
      <c r="C6" s="20">
        <v>28.900190200995084</v>
      </c>
      <c r="D6" s="20">
        <v>87.542087526793665</v>
      </c>
    </row>
    <row r="10" spans="1:13" x14ac:dyDescent="0.25">
      <c r="D10" s="20"/>
      <c r="E10" s="20"/>
      <c r="F10" s="20"/>
    </row>
    <row r="11" spans="1:13" x14ac:dyDescent="0.25">
      <c r="D11" s="20"/>
      <c r="E11" s="20"/>
      <c r="F11" s="20"/>
    </row>
    <row r="12" spans="1:13" x14ac:dyDescent="0.25">
      <c r="D12" s="20"/>
      <c r="E12" s="20"/>
      <c r="F12" s="20"/>
    </row>
    <row r="13" spans="1:13" x14ac:dyDescent="0.25">
      <c r="D13" s="20"/>
      <c r="E13" s="20"/>
      <c r="F1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D1" workbookViewId="0">
      <selection activeCell="M11" sqref="M11"/>
    </sheetView>
  </sheetViews>
  <sheetFormatPr defaultRowHeight="15" x14ac:dyDescent="0.25"/>
  <cols>
    <col min="1" max="1" width="18.42578125" customWidth="1"/>
    <col min="2" max="13" width="12.5703125" bestFit="1" customWidth="1"/>
  </cols>
  <sheetData>
    <row r="1" spans="1:13" x14ac:dyDescent="0.25">
      <c r="B1" s="33" t="s">
        <v>3</v>
      </c>
      <c r="C1" s="33"/>
      <c r="D1" s="33"/>
      <c r="E1" s="33"/>
      <c r="F1" s="33" t="s">
        <v>4</v>
      </c>
      <c r="G1" s="33"/>
      <c r="H1" s="33"/>
      <c r="I1" s="33"/>
      <c r="J1" s="33" t="s">
        <v>5</v>
      </c>
      <c r="K1" s="33"/>
      <c r="L1" s="33"/>
      <c r="M1" s="33"/>
    </row>
    <row r="2" spans="1:13" x14ac:dyDescent="0.25">
      <c r="B2" s="18">
        <v>2020</v>
      </c>
      <c r="C2" s="18">
        <v>2030</v>
      </c>
      <c r="D2" s="18">
        <v>2040</v>
      </c>
      <c r="E2" s="18">
        <v>2050</v>
      </c>
      <c r="F2" s="18">
        <v>2020</v>
      </c>
      <c r="G2" s="18">
        <v>2030</v>
      </c>
      <c r="H2" s="18">
        <v>2040</v>
      </c>
      <c r="I2" s="18">
        <v>2050</v>
      </c>
      <c r="J2" s="18">
        <v>2020</v>
      </c>
      <c r="K2" s="18">
        <v>2030</v>
      </c>
      <c r="L2" s="18">
        <v>2040</v>
      </c>
      <c r="M2" s="18">
        <v>2050</v>
      </c>
    </row>
    <row r="3" spans="1:13" x14ac:dyDescent="0.25">
      <c r="B3" s="20">
        <v>559.94683294676668</v>
      </c>
      <c r="C3" s="20">
        <v>525.19934352312453</v>
      </c>
      <c r="D3" s="20">
        <v>469.75716227701218</v>
      </c>
      <c r="E3" s="20">
        <v>397.87536180625324</v>
      </c>
      <c r="F3" s="20">
        <v>584.64214467520105</v>
      </c>
      <c r="G3" s="20">
        <v>572.61605092165769</v>
      </c>
      <c r="H3" s="20">
        <v>602.24165086894754</v>
      </c>
      <c r="I3" s="20">
        <v>555.36501449658908</v>
      </c>
      <c r="J3" s="20">
        <v>626.77418174495517</v>
      </c>
      <c r="K3" s="20">
        <v>614.00307993586978</v>
      </c>
      <c r="L3" s="20">
        <v>438.72037283864745</v>
      </c>
      <c r="M3" s="20">
        <v>340.09047033628417</v>
      </c>
    </row>
    <row r="4" spans="1:13" x14ac:dyDescent="0.25">
      <c r="B4" s="20">
        <v>767.55938355323133</v>
      </c>
      <c r="C4" s="20">
        <v>680.53595727764673</v>
      </c>
      <c r="D4" s="20">
        <v>692.06786660318858</v>
      </c>
      <c r="E4" s="20">
        <v>798.18293581030855</v>
      </c>
      <c r="F4" s="20">
        <v>843.28073292471902</v>
      </c>
      <c r="G4" s="20">
        <v>843.0736275707867</v>
      </c>
      <c r="H4" s="20">
        <v>963.95370581445684</v>
      </c>
      <c r="I4" s="20">
        <v>885.9892549080746</v>
      </c>
      <c r="J4" s="20">
        <v>688.48544797946329</v>
      </c>
      <c r="K4" s="20">
        <v>688.39978205447358</v>
      </c>
      <c r="L4" s="20">
        <v>651.88272740676416</v>
      </c>
      <c r="M4" s="20">
        <v>691.97565953988612</v>
      </c>
    </row>
    <row r="5" spans="1:13" x14ac:dyDescent="0.25">
      <c r="B5" s="20">
        <v>201.02691923578334</v>
      </c>
      <c r="C5" s="20">
        <v>157.6389078843311</v>
      </c>
      <c r="D5" s="20">
        <v>273.27428562872399</v>
      </c>
      <c r="E5" s="20">
        <v>297.80190386335249</v>
      </c>
      <c r="F5" s="20">
        <v>507.10641419684868</v>
      </c>
      <c r="G5" s="20">
        <v>278.07592663869701</v>
      </c>
      <c r="H5" s="20">
        <v>196.49937295941479</v>
      </c>
      <c r="I5" s="20">
        <v>118.39595947622004</v>
      </c>
      <c r="J5" s="20">
        <v>125.11731408921557</v>
      </c>
      <c r="K5" s="20">
        <v>317.40777610614862</v>
      </c>
      <c r="L5" s="20">
        <v>458.5141025480026</v>
      </c>
      <c r="M5" s="20">
        <v>169.38939756501313</v>
      </c>
    </row>
    <row r="8" spans="1:13" x14ac:dyDescent="0.25">
      <c r="A8" t="s">
        <v>10</v>
      </c>
      <c r="B8" s="17">
        <v>1.1000000000000001</v>
      </c>
      <c r="C8" s="17">
        <v>0</v>
      </c>
      <c r="D8" s="17">
        <v>0</v>
      </c>
      <c r="E8" s="17">
        <v>0</v>
      </c>
      <c r="F8" s="19">
        <v>0</v>
      </c>
      <c r="G8" s="19">
        <v>0</v>
      </c>
      <c r="H8" s="19">
        <v>0</v>
      </c>
      <c r="I8" s="19">
        <v>0</v>
      </c>
      <c r="J8" s="17">
        <v>9.3000000000000007</v>
      </c>
      <c r="K8" s="17">
        <v>15</v>
      </c>
      <c r="L8" s="17">
        <v>15</v>
      </c>
      <c r="M8" s="17">
        <v>15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Q11" sqref="Q11"/>
    </sheetView>
  </sheetViews>
  <sheetFormatPr defaultRowHeight="15" x14ac:dyDescent="0.25"/>
  <sheetData>
    <row r="1" spans="1:7" x14ac:dyDescent="0.25">
      <c r="B1" t="s">
        <v>11</v>
      </c>
      <c r="E1" t="s">
        <v>12</v>
      </c>
    </row>
    <row r="2" spans="1:7" x14ac:dyDescent="0.25">
      <c r="B2" s="21" t="s">
        <v>3</v>
      </c>
      <c r="C2" s="21" t="s">
        <v>4</v>
      </c>
      <c r="D2" s="21" t="s">
        <v>5</v>
      </c>
      <c r="E2" s="22" t="str">
        <f>B2</f>
        <v>PACES</v>
      </c>
      <c r="F2" s="22" t="str">
        <f t="shared" ref="F2:G2" si="0">C2</f>
        <v>TIDES</v>
      </c>
      <c r="G2" s="22" t="str">
        <f t="shared" si="0"/>
        <v>CIRCLES</v>
      </c>
    </row>
    <row r="3" spans="1:7" x14ac:dyDescent="0.25">
      <c r="A3" s="18">
        <v>2012</v>
      </c>
      <c r="B3" s="20">
        <v>56.080249023787331</v>
      </c>
      <c r="C3" s="20">
        <v>56.080249023787331</v>
      </c>
      <c r="D3" s="20">
        <v>56.080249023787331</v>
      </c>
      <c r="E3" s="6">
        <f>B3/B$3</f>
        <v>1</v>
      </c>
      <c r="F3" s="6">
        <f t="shared" ref="F3:G3" si="1">C3/C$3</f>
        <v>1</v>
      </c>
      <c r="G3" s="6">
        <f t="shared" si="1"/>
        <v>1</v>
      </c>
    </row>
    <row r="4" spans="1:7" x14ac:dyDescent="0.25">
      <c r="A4" s="18">
        <v>2013</v>
      </c>
      <c r="B4" s="20">
        <v>55.562278719041103</v>
      </c>
      <c r="C4" s="20">
        <v>67.844267887956036</v>
      </c>
      <c r="D4" s="20">
        <v>55.706043617250089</v>
      </c>
      <c r="E4" s="6">
        <f>B4/B3</f>
        <v>0.99076376596461757</v>
      </c>
      <c r="F4" s="6">
        <f t="shared" ref="F4:G4" si="2">C4/C3</f>
        <v>1.2097711595249658</v>
      </c>
      <c r="G4" s="6">
        <f t="shared" si="2"/>
        <v>0.99332732266615797</v>
      </c>
    </row>
    <row r="5" spans="1:7" x14ac:dyDescent="0.25">
      <c r="A5" s="18">
        <v>2014</v>
      </c>
      <c r="B5" s="20">
        <v>55.044308414294882</v>
      </c>
      <c r="C5" s="20">
        <v>79.608286752124727</v>
      </c>
      <c r="D5" s="20">
        <v>55.331838210712839</v>
      </c>
      <c r="E5" s="6">
        <f t="shared" ref="E5:E41" si="3">B5/B4</f>
        <v>0.9906776626753302</v>
      </c>
      <c r="F5" s="6">
        <f t="shared" ref="F5:F41" si="4">C5/C4</f>
        <v>1.1733973883187423</v>
      </c>
      <c r="G5" s="6">
        <f t="shared" ref="G5:G41" si="5">D5/D4</f>
        <v>0.99328249894915577</v>
      </c>
    </row>
    <row r="6" spans="1:7" x14ac:dyDescent="0.25">
      <c r="A6" s="18">
        <v>2015</v>
      </c>
      <c r="B6" s="20">
        <v>54.526338109548654</v>
      </c>
      <c r="C6" s="20">
        <v>91.372305616293431</v>
      </c>
      <c r="D6" s="20">
        <v>54.957632804175596</v>
      </c>
      <c r="E6" s="6">
        <f t="shared" si="3"/>
        <v>0.99058993891161851</v>
      </c>
      <c r="F6" s="6">
        <f t="shared" si="4"/>
        <v>1.1477737977303566</v>
      </c>
      <c r="G6" s="6">
        <f t="shared" si="5"/>
        <v>0.99323706895273922</v>
      </c>
    </row>
    <row r="7" spans="1:7" x14ac:dyDescent="0.25">
      <c r="A7" s="18">
        <v>2016</v>
      </c>
      <c r="B7" s="20">
        <v>54.008367804802432</v>
      </c>
      <c r="C7" s="20">
        <v>103.13632448046212</v>
      </c>
      <c r="D7" s="20">
        <v>54.583427397638346</v>
      </c>
      <c r="E7" s="6">
        <f t="shared" si="3"/>
        <v>0.99050054849262814</v>
      </c>
      <c r="F7" s="6">
        <f t="shared" si="4"/>
        <v>1.1287481889049644</v>
      </c>
      <c r="G7" s="6">
        <f t="shared" si="5"/>
        <v>0.99319102029247486</v>
      </c>
    </row>
    <row r="8" spans="1:7" x14ac:dyDescent="0.25">
      <c r="A8" s="18">
        <v>2017</v>
      </c>
      <c r="B8" s="20">
        <v>53.490397500056204</v>
      </c>
      <c r="C8" s="20">
        <v>114.90034334463083</v>
      </c>
      <c r="D8" s="20">
        <v>54.209221991101103</v>
      </c>
      <c r="E8" s="6">
        <f t="shared" si="3"/>
        <v>0.99040944346590365</v>
      </c>
      <c r="F8" s="6">
        <f t="shared" si="4"/>
        <v>1.1140628088447853</v>
      </c>
      <c r="G8" s="6">
        <f t="shared" si="5"/>
        <v>0.99314434024431686</v>
      </c>
    </row>
    <row r="9" spans="1:7" x14ac:dyDescent="0.25">
      <c r="A9" s="18">
        <v>2018</v>
      </c>
      <c r="B9" s="20">
        <v>52.972427195309983</v>
      </c>
      <c r="C9" s="20">
        <v>126.66436220879953</v>
      </c>
      <c r="D9" s="20">
        <v>53.835016584563853</v>
      </c>
      <c r="E9" s="6">
        <f t="shared" si="3"/>
        <v>0.99031657402161433</v>
      </c>
      <c r="F9" s="6">
        <f t="shared" si="4"/>
        <v>1.1023845405655912</v>
      </c>
      <c r="G9" s="6">
        <f t="shared" si="5"/>
        <v>0.99309701573288256</v>
      </c>
    </row>
    <row r="10" spans="1:7" x14ac:dyDescent="0.25">
      <c r="A10" s="18">
        <v>2019</v>
      </c>
      <c r="B10" s="20">
        <v>52.454456890563755</v>
      </c>
      <c r="C10" s="20">
        <v>138.42838107296822</v>
      </c>
      <c r="D10" s="20">
        <v>53.46081117802661</v>
      </c>
      <c r="E10" s="6">
        <f t="shared" si="3"/>
        <v>0.99022188840174408</v>
      </c>
      <c r="F10" s="6">
        <f t="shared" si="4"/>
        <v>1.0928755228307732</v>
      </c>
      <c r="G10" s="6">
        <f t="shared" si="5"/>
        <v>0.9930490333192441</v>
      </c>
    </row>
    <row r="11" spans="1:7" x14ac:dyDescent="0.25">
      <c r="A11" s="18">
        <v>2020</v>
      </c>
      <c r="B11" s="20">
        <v>51.936486585817534</v>
      </c>
      <c r="C11" s="20">
        <v>150.19239993713694</v>
      </c>
      <c r="D11" s="20">
        <v>53.08660577148936</v>
      </c>
      <c r="E11" s="6">
        <f t="shared" si="3"/>
        <v>0.99012533280390513</v>
      </c>
      <c r="F11" s="6">
        <f t="shared" si="4"/>
        <v>1.0849827092752582</v>
      </c>
      <c r="G11" s="6">
        <f t="shared" si="5"/>
        <v>0.99300037918820327</v>
      </c>
    </row>
    <row r="12" spans="1:7" x14ac:dyDescent="0.25">
      <c r="A12" s="18">
        <v>2021</v>
      </c>
      <c r="B12" s="20">
        <v>49.040391300772683</v>
      </c>
      <c r="C12" s="20">
        <v>143.60693568593382</v>
      </c>
      <c r="D12" s="20">
        <v>61.192706271577052</v>
      </c>
      <c r="E12" s="6">
        <f t="shared" si="3"/>
        <v>0.94423775123372133</v>
      </c>
      <c r="F12" s="6">
        <f t="shared" si="4"/>
        <v>0.95615314587183198</v>
      </c>
      <c r="G12" s="6">
        <f t="shared" si="5"/>
        <v>1.1526957766895156</v>
      </c>
    </row>
    <row r="13" spans="1:7" x14ac:dyDescent="0.25">
      <c r="A13" s="18">
        <v>2022</v>
      </c>
      <c r="B13" s="20">
        <v>46.144296015727832</v>
      </c>
      <c r="C13" s="20">
        <v>137.02147143473067</v>
      </c>
      <c r="D13" s="20">
        <v>69.298806771664744</v>
      </c>
      <c r="E13" s="6">
        <f t="shared" si="3"/>
        <v>0.94094469460321739</v>
      </c>
      <c r="F13" s="6">
        <f t="shared" si="4"/>
        <v>0.95414243595027015</v>
      </c>
      <c r="G13" s="6">
        <f t="shared" si="5"/>
        <v>1.1324684099459879</v>
      </c>
    </row>
    <row r="14" spans="1:7" x14ac:dyDescent="0.25">
      <c r="A14" s="18">
        <v>2023</v>
      </c>
      <c r="B14" s="20">
        <v>43.248200730682981</v>
      </c>
      <c r="C14" s="20">
        <v>130.43600718352755</v>
      </c>
      <c r="D14" s="20">
        <v>77.404907271752421</v>
      </c>
      <c r="E14" s="6">
        <f t="shared" si="3"/>
        <v>0.93723828219076644</v>
      </c>
      <c r="F14" s="6">
        <f t="shared" si="4"/>
        <v>0.95193845035929225</v>
      </c>
      <c r="G14" s="6">
        <f t="shared" si="5"/>
        <v>1.1169731612666403</v>
      </c>
    </row>
    <row r="15" spans="1:7" x14ac:dyDescent="0.25">
      <c r="A15" s="18">
        <v>2024</v>
      </c>
      <c r="B15" s="20">
        <v>40.352105445638131</v>
      </c>
      <c r="C15" s="20">
        <v>123.85054293232442</v>
      </c>
      <c r="D15" s="20">
        <v>85.511007771840127</v>
      </c>
      <c r="E15" s="6">
        <f t="shared" si="3"/>
        <v>0.93303547347369342</v>
      </c>
      <c r="F15" s="6">
        <f t="shared" si="4"/>
        <v>0.9495119147434713</v>
      </c>
      <c r="G15" s="6">
        <f t="shared" si="5"/>
        <v>1.1047233410102655</v>
      </c>
    </row>
    <row r="16" spans="1:7" x14ac:dyDescent="0.25">
      <c r="A16" s="18">
        <v>2025</v>
      </c>
      <c r="B16" s="20">
        <v>37.45601016059328</v>
      </c>
      <c r="C16" s="20">
        <v>117.26507868112128</v>
      </c>
      <c r="D16" s="20">
        <v>93.617108271927805</v>
      </c>
      <c r="E16" s="6">
        <f t="shared" si="3"/>
        <v>0.92822938845294123</v>
      </c>
      <c r="F16" s="6">
        <f t="shared" si="4"/>
        <v>0.94682732836462713</v>
      </c>
      <c r="G16" s="6">
        <f t="shared" si="5"/>
        <v>1.0947959883915335</v>
      </c>
    </row>
    <row r="17" spans="1:7" x14ac:dyDescent="0.25">
      <c r="A17" s="18">
        <v>2026</v>
      </c>
      <c r="B17" s="20">
        <v>34.559914875548436</v>
      </c>
      <c r="C17" s="20">
        <v>110.67961442991816</v>
      </c>
      <c r="D17" s="20">
        <v>101.7232087720155</v>
      </c>
      <c r="E17" s="6">
        <f t="shared" si="3"/>
        <v>0.92268009132238626</v>
      </c>
      <c r="F17" s="6">
        <f t="shared" si="4"/>
        <v>0.94384121577139801</v>
      </c>
      <c r="G17" s="6">
        <f t="shared" si="5"/>
        <v>1.0865878112421723</v>
      </c>
    </row>
    <row r="18" spans="1:7" x14ac:dyDescent="0.25">
      <c r="A18" s="18">
        <v>2027</v>
      </c>
      <c r="B18" s="20">
        <v>31.663819590503586</v>
      </c>
      <c r="C18" s="20">
        <v>104.09415017871503</v>
      </c>
      <c r="D18" s="20">
        <v>109.82930927210319</v>
      </c>
      <c r="E18" s="6">
        <f t="shared" si="3"/>
        <v>0.91620074020801845</v>
      </c>
      <c r="F18" s="6">
        <f t="shared" si="4"/>
        <v>0.94049975431227206</v>
      </c>
      <c r="G18" s="6">
        <f t="shared" si="5"/>
        <v>1.0796878175388203</v>
      </c>
    </row>
    <row r="19" spans="1:7" x14ac:dyDescent="0.25">
      <c r="A19" s="18">
        <v>2028</v>
      </c>
      <c r="B19" s="20">
        <v>28.767724305458735</v>
      </c>
      <c r="C19" s="20">
        <v>97.508685927511891</v>
      </c>
      <c r="D19" s="20">
        <v>117.93540977219088</v>
      </c>
      <c r="E19" s="6">
        <f t="shared" si="3"/>
        <v>0.90853613611690009</v>
      </c>
      <c r="F19" s="6">
        <f t="shared" si="4"/>
        <v>0.93673550108342474</v>
      </c>
      <c r="G19" s="6">
        <f t="shared" si="5"/>
        <v>1.0738063505435034</v>
      </c>
    </row>
    <row r="20" spans="1:7" x14ac:dyDescent="0.25">
      <c r="A20" s="18">
        <v>2029</v>
      </c>
      <c r="B20" s="20">
        <v>25.871629020413884</v>
      </c>
      <c r="C20" s="20">
        <v>90.923221676308771</v>
      </c>
      <c r="D20" s="20">
        <v>126.04151027227857</v>
      </c>
      <c r="E20" s="6">
        <f t="shared" si="3"/>
        <v>0.89932831480537689</v>
      </c>
      <c r="F20" s="6">
        <f t="shared" si="4"/>
        <v>0.9324627935597577</v>
      </c>
      <c r="G20" s="6">
        <f t="shared" si="5"/>
        <v>1.0687333898762532</v>
      </c>
    </row>
    <row r="21" spans="1:7" x14ac:dyDescent="0.25">
      <c r="A21" s="18">
        <v>2030</v>
      </c>
      <c r="B21" s="20">
        <v>22.975533735369034</v>
      </c>
      <c r="C21" s="20">
        <v>84.337757425105636</v>
      </c>
      <c r="D21" s="20">
        <v>134.14761077236625</v>
      </c>
      <c r="E21" s="6">
        <f t="shared" si="3"/>
        <v>0.88805902856910557</v>
      </c>
      <c r="F21" s="6">
        <f t="shared" si="4"/>
        <v>0.9275711514639492</v>
      </c>
      <c r="G21" s="6">
        <f t="shared" si="5"/>
        <v>1.0643129432722334</v>
      </c>
    </row>
    <row r="22" spans="1:7" x14ac:dyDescent="0.25">
      <c r="A22" s="18">
        <v>2031</v>
      </c>
      <c r="B22" s="20">
        <v>26.660481902815683</v>
      </c>
      <c r="C22" s="20">
        <v>80.309938442584581</v>
      </c>
      <c r="D22" s="20">
        <v>135.10107384534874</v>
      </c>
      <c r="E22" s="6">
        <f t="shared" si="3"/>
        <v>1.1603857481566995</v>
      </c>
      <c r="F22" s="6">
        <f t="shared" si="4"/>
        <v>0.95224180597761476</v>
      </c>
      <c r="G22" s="6">
        <f t="shared" si="5"/>
        <v>1.0071075665641218</v>
      </c>
    </row>
    <row r="23" spans="1:7" x14ac:dyDescent="0.25">
      <c r="A23" s="18">
        <v>2032</v>
      </c>
      <c r="B23" s="20">
        <v>30.345430070262335</v>
      </c>
      <c r="C23" s="20">
        <v>76.282119460063512</v>
      </c>
      <c r="D23" s="20">
        <v>136.05453691833119</v>
      </c>
      <c r="E23" s="6">
        <f t="shared" si="3"/>
        <v>1.1382176129028438</v>
      </c>
      <c r="F23" s="6">
        <f t="shared" si="4"/>
        <v>0.94984656867343198</v>
      </c>
      <c r="G23" s="6">
        <f t="shared" si="5"/>
        <v>1.0070574055841621</v>
      </c>
    </row>
    <row r="24" spans="1:7" x14ac:dyDescent="0.25">
      <c r="A24" s="18">
        <v>2033</v>
      </c>
      <c r="B24" s="20">
        <v>34.030378237708987</v>
      </c>
      <c r="C24" s="20">
        <v>72.254300477542458</v>
      </c>
      <c r="D24" s="20">
        <v>137.00799999131368</v>
      </c>
      <c r="E24" s="6">
        <f t="shared" si="3"/>
        <v>1.121433380871995</v>
      </c>
      <c r="F24" s="6">
        <f t="shared" si="4"/>
        <v>0.94719838658088462</v>
      </c>
      <c r="G24" s="6">
        <f t="shared" si="5"/>
        <v>1.0070079476552467</v>
      </c>
    </row>
    <row r="25" spans="1:7" x14ac:dyDescent="0.25">
      <c r="A25" s="18">
        <v>2034</v>
      </c>
      <c r="B25" s="20">
        <v>37.715326405155636</v>
      </c>
      <c r="C25" s="20">
        <v>68.226481495021403</v>
      </c>
      <c r="D25" s="20">
        <v>137.96146306429617</v>
      </c>
      <c r="E25" s="6">
        <f t="shared" si="3"/>
        <v>1.1082840790574395</v>
      </c>
      <c r="F25" s="6">
        <f t="shared" si="4"/>
        <v>0.94425495844675778</v>
      </c>
      <c r="G25" s="6">
        <f t="shared" si="5"/>
        <v>1.0069591780994025</v>
      </c>
    </row>
    <row r="26" spans="1:7" x14ac:dyDescent="0.25">
      <c r="A26" s="18">
        <v>2035</v>
      </c>
      <c r="B26" s="20">
        <v>41.400274572602285</v>
      </c>
      <c r="C26" s="20">
        <v>64.198662512500334</v>
      </c>
      <c r="D26" s="20">
        <v>138.91492613727863</v>
      </c>
      <c r="E26" s="6">
        <f t="shared" si="3"/>
        <v>1.0977042629264617</v>
      </c>
      <c r="F26" s="6">
        <f t="shared" si="4"/>
        <v>0.94096399382965412</v>
      </c>
      <c r="G26" s="6">
        <f t="shared" si="5"/>
        <v>1.0069110826444201</v>
      </c>
    </row>
    <row r="27" spans="1:7" x14ac:dyDescent="0.25">
      <c r="A27" s="18">
        <v>2036</v>
      </c>
      <c r="B27" s="20">
        <v>45.085222740048934</v>
      </c>
      <c r="C27" s="20">
        <v>60.17084352997928</v>
      </c>
      <c r="D27" s="20">
        <v>139.86838921026111</v>
      </c>
      <c r="E27" s="6">
        <f t="shared" si="3"/>
        <v>1.089007819525073</v>
      </c>
      <c r="F27" s="6">
        <f t="shared" si="4"/>
        <v>0.9372600794956315</v>
      </c>
      <c r="G27" s="6">
        <f t="shared" si="5"/>
        <v>1.0068636474099282</v>
      </c>
    </row>
    <row r="28" spans="1:7" x14ac:dyDescent="0.25">
      <c r="A28" s="18">
        <v>2037</v>
      </c>
      <c r="B28" s="20">
        <v>48.770170907495583</v>
      </c>
      <c r="C28" s="20">
        <v>56.143024547458218</v>
      </c>
      <c r="D28" s="20">
        <v>140.8218522832436</v>
      </c>
      <c r="E28" s="6">
        <f t="shared" si="3"/>
        <v>1.081732948036948</v>
      </c>
      <c r="F28" s="6">
        <f t="shared" si="4"/>
        <v>0.93306028723838219</v>
      </c>
      <c r="G28" s="6">
        <f t="shared" si="5"/>
        <v>1.0068168588940363</v>
      </c>
    </row>
    <row r="29" spans="1:7" x14ac:dyDescent="0.25">
      <c r="A29" s="18">
        <v>2038</v>
      </c>
      <c r="B29" s="20">
        <v>52.455119074942232</v>
      </c>
      <c r="C29" s="20">
        <v>52.115205564937156</v>
      </c>
      <c r="D29" s="20">
        <v>141.77531535622609</v>
      </c>
      <c r="E29" s="6">
        <f t="shared" si="3"/>
        <v>1.0755574175541858</v>
      </c>
      <c r="F29" s="6">
        <f t="shared" si="4"/>
        <v>0.9282578910739604</v>
      </c>
      <c r="G29" s="6">
        <f t="shared" si="5"/>
        <v>1.006770703960524</v>
      </c>
    </row>
    <row r="30" spans="1:7" x14ac:dyDescent="0.25">
      <c r="A30" s="18">
        <v>2039</v>
      </c>
      <c r="B30" s="20">
        <v>56.140067242388888</v>
      </c>
      <c r="C30" s="20">
        <v>48.087386582416094</v>
      </c>
      <c r="D30" s="20">
        <v>142.72877842920855</v>
      </c>
      <c r="E30" s="6">
        <f t="shared" si="3"/>
        <v>1.0702495434655672</v>
      </c>
      <c r="F30" s="6">
        <f t="shared" si="4"/>
        <v>0.92271317096692107</v>
      </c>
      <c r="G30" s="6">
        <f t="shared" si="5"/>
        <v>1.006725169826544</v>
      </c>
    </row>
    <row r="31" spans="1:7" x14ac:dyDescent="0.25">
      <c r="A31" s="18">
        <v>2040</v>
      </c>
      <c r="B31" s="20">
        <v>59.825015409835537</v>
      </c>
      <c r="C31" s="20">
        <v>44.059567599895033</v>
      </c>
      <c r="D31" s="20">
        <v>143.68224150219103</v>
      </c>
      <c r="E31" s="6">
        <f t="shared" si="3"/>
        <v>1.0656384708542761</v>
      </c>
      <c r="F31" s="6">
        <f t="shared" si="4"/>
        <v>0.91623959485471607</v>
      </c>
      <c r="G31" s="6">
        <f t="shared" si="5"/>
        <v>1.0066802440508198</v>
      </c>
    </row>
    <row r="32" spans="1:7" x14ac:dyDescent="0.25">
      <c r="A32" s="18">
        <v>2041</v>
      </c>
      <c r="B32" s="20">
        <v>59.900307909919498</v>
      </c>
      <c r="C32" s="20">
        <v>42.543629860005041</v>
      </c>
      <c r="D32" s="20">
        <v>138.0682261046513</v>
      </c>
      <c r="E32" s="6">
        <f t="shared" si="3"/>
        <v>1.001258545435687</v>
      </c>
      <c r="F32" s="6">
        <f t="shared" si="4"/>
        <v>0.96559344944879566</v>
      </c>
      <c r="G32" s="6">
        <f t="shared" si="5"/>
        <v>0.96092756252376443</v>
      </c>
    </row>
    <row r="33" spans="1:7" x14ac:dyDescent="0.25">
      <c r="A33" s="18">
        <v>2042</v>
      </c>
      <c r="B33" s="20">
        <v>59.975600410003452</v>
      </c>
      <c r="C33" s="20">
        <v>41.027692120115056</v>
      </c>
      <c r="D33" s="20">
        <v>132.45421070711154</v>
      </c>
      <c r="E33" s="6">
        <f t="shared" si="3"/>
        <v>1.0012569634900239</v>
      </c>
      <c r="F33" s="6">
        <f t="shared" si="4"/>
        <v>0.96436745654100597</v>
      </c>
      <c r="G33" s="6">
        <f t="shared" si="5"/>
        <v>0.9593388315622704</v>
      </c>
    </row>
    <row r="34" spans="1:7" x14ac:dyDescent="0.25">
      <c r="A34" s="18">
        <v>2043</v>
      </c>
      <c r="B34" s="20">
        <v>60.050892910087413</v>
      </c>
      <c r="C34" s="20">
        <v>39.511754380225064</v>
      </c>
      <c r="D34" s="20">
        <v>126.84019530957181</v>
      </c>
      <c r="E34" s="6">
        <f t="shared" si="3"/>
        <v>1.001255385516264</v>
      </c>
      <c r="F34" s="6">
        <f t="shared" si="4"/>
        <v>0.96305086487799885</v>
      </c>
      <c r="G34" s="6">
        <f t="shared" si="5"/>
        <v>0.95761542522831766</v>
      </c>
    </row>
    <row r="35" spans="1:7" x14ac:dyDescent="0.25">
      <c r="A35" s="18">
        <v>2044</v>
      </c>
      <c r="B35" s="20">
        <v>60.126185410171374</v>
      </c>
      <c r="C35" s="20">
        <v>37.995816640335072</v>
      </c>
      <c r="D35" s="20">
        <v>121.22617991203208</v>
      </c>
      <c r="E35" s="6">
        <f t="shared" si="3"/>
        <v>1.0012538114994676</v>
      </c>
      <c r="F35" s="6">
        <f t="shared" si="4"/>
        <v>0.9616332465194537</v>
      </c>
      <c r="G35" s="6">
        <f t="shared" si="5"/>
        <v>0.95573946110822428</v>
      </c>
    </row>
    <row r="36" spans="1:7" x14ac:dyDescent="0.25">
      <c r="A36" s="18">
        <v>2045</v>
      </c>
      <c r="B36" s="20">
        <v>60.201477910255328</v>
      </c>
      <c r="C36" s="20">
        <v>36.47987890044508</v>
      </c>
      <c r="D36" s="20">
        <v>115.61216451449233</v>
      </c>
      <c r="E36" s="6">
        <f t="shared" si="3"/>
        <v>1.0012522414247689</v>
      </c>
      <c r="F36" s="6">
        <f t="shared" si="4"/>
        <v>0.96010250933044239</v>
      </c>
      <c r="G36" s="6">
        <f t="shared" si="5"/>
        <v>0.95368974423170338</v>
      </c>
    </row>
    <row r="37" spans="1:7" x14ac:dyDescent="0.25">
      <c r="A37" s="18">
        <v>2046</v>
      </c>
      <c r="B37" s="20">
        <v>60.276770410339289</v>
      </c>
      <c r="C37" s="20">
        <v>34.963941160555095</v>
      </c>
      <c r="D37" s="20">
        <v>109.99814911695259</v>
      </c>
      <c r="E37" s="6">
        <f t="shared" si="3"/>
        <v>1.0012506752773778</v>
      </c>
      <c r="F37" s="6">
        <f t="shared" si="4"/>
        <v>0.95844455119966177</v>
      </c>
      <c r="G37" s="6">
        <f t="shared" si="5"/>
        <v>0.95144096279906587</v>
      </c>
    </row>
    <row r="38" spans="1:7" x14ac:dyDescent="0.25">
      <c r="A38" s="18">
        <v>2047</v>
      </c>
      <c r="B38" s="20">
        <v>60.35206291042325</v>
      </c>
      <c r="C38" s="20">
        <v>33.448003420665103</v>
      </c>
      <c r="D38" s="20">
        <v>104.38413371941286</v>
      </c>
      <c r="E38" s="6">
        <f t="shared" si="3"/>
        <v>1.0012491130425767</v>
      </c>
      <c r="F38" s="6">
        <f t="shared" si="4"/>
        <v>0.95664282430493819</v>
      </c>
      <c r="G38" s="6">
        <f t="shared" si="5"/>
        <v>0.94896263762064959</v>
      </c>
    </row>
    <row r="39" spans="1:7" x14ac:dyDescent="0.25">
      <c r="A39" s="18">
        <v>2048</v>
      </c>
      <c r="B39" s="20">
        <v>60.427355410507211</v>
      </c>
      <c r="C39" s="20">
        <v>31.932065680775111</v>
      </c>
      <c r="D39" s="20">
        <v>98.770118321873113</v>
      </c>
      <c r="E39" s="6">
        <f t="shared" si="3"/>
        <v>1.0012475547057225</v>
      </c>
      <c r="F39" s="6">
        <f t="shared" si="4"/>
        <v>0.95467778088800948</v>
      </c>
      <c r="G39" s="6">
        <f t="shared" si="5"/>
        <v>0.9462177325470712</v>
      </c>
    </row>
    <row r="40" spans="1:7" x14ac:dyDescent="0.25">
      <c r="A40" s="18">
        <v>2049</v>
      </c>
      <c r="B40" s="20">
        <v>60.502647910591165</v>
      </c>
      <c r="C40" s="20">
        <v>30.416127940885122</v>
      </c>
      <c r="D40" s="20">
        <v>93.156102924333368</v>
      </c>
      <c r="E40" s="6">
        <f t="shared" si="3"/>
        <v>1.0012460002522443</v>
      </c>
      <c r="F40" s="6">
        <f t="shared" si="4"/>
        <v>0.95252616116211153</v>
      </c>
      <c r="G40" s="6">
        <f t="shared" si="5"/>
        <v>0.94316079100720795</v>
      </c>
    </row>
    <row r="41" spans="1:7" x14ac:dyDescent="0.25">
      <c r="A41" s="18">
        <v>2050</v>
      </c>
      <c r="B41" s="20">
        <v>60.577940410675126</v>
      </c>
      <c r="C41" s="20">
        <v>28.900190200995134</v>
      </c>
      <c r="D41" s="20">
        <v>87.542087526793637</v>
      </c>
      <c r="E41" s="6">
        <f t="shared" si="3"/>
        <v>1.0012444496676447</v>
      </c>
      <c r="F41" s="6">
        <f t="shared" si="4"/>
        <v>0.95016006827574273</v>
      </c>
      <c r="G41" s="6">
        <f t="shared" si="5"/>
        <v>0.93973539874140344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ec_growth</vt:lpstr>
      <vt:lpstr>coal_price</vt:lpstr>
      <vt:lpstr>elec</vt:lpstr>
      <vt:lpstr>elec_gas</vt:lpstr>
      <vt:lpstr>elec_space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</dc:creator>
  <cp:lastModifiedBy>Berend</cp:lastModifiedBy>
  <dcterms:created xsi:type="dcterms:W3CDTF">2017-07-10T22:55:35Z</dcterms:created>
  <dcterms:modified xsi:type="dcterms:W3CDTF">2017-11-25T00:47:19Z</dcterms:modified>
</cp:coreProperties>
</file>