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ynchedFolders\GitHubs\USWaterAccounting\Data\"/>
    </mc:Choice>
  </mc:AlternateContent>
  <bookViews>
    <workbookView xWindow="0" yWindow="0" windowWidth="20460" windowHeight="7740"/>
  </bookViews>
  <sheets>
    <sheet name="2000" sheetId="1" r:id="rId1"/>
    <sheet name="2005" sheetId="2" r:id="rId2"/>
    <sheet name="2010" sheetId="3" r:id="rId3"/>
  </sheets>
  <calcPr calcId="162913"/>
</workbook>
</file>

<file path=xl/calcChain.xml><?xml version="1.0" encoding="utf-8"?>
<calcChain xmlns="http://schemas.openxmlformats.org/spreadsheetml/2006/main">
  <c r="L34" i="3" l="1"/>
  <c r="M29" i="3"/>
  <c r="K29" i="3"/>
  <c r="J29" i="3"/>
  <c r="I29" i="3"/>
  <c r="H29" i="3"/>
  <c r="G29" i="3"/>
  <c r="F29" i="3"/>
  <c r="E29" i="3"/>
  <c r="D29" i="3"/>
  <c r="C29" i="3"/>
  <c r="B29" i="3"/>
  <c r="M25" i="3"/>
  <c r="K24" i="3"/>
  <c r="K34" i="3" s="1"/>
  <c r="K36" i="3" s="1"/>
  <c r="J24" i="3"/>
  <c r="J34" i="3" s="1"/>
  <c r="I24" i="3"/>
  <c r="I34" i="3" s="1"/>
  <c r="I36" i="3" s="1"/>
  <c r="H24" i="3"/>
  <c r="H34" i="3" s="1"/>
  <c r="G24" i="3"/>
  <c r="G34" i="3" s="1"/>
  <c r="G36" i="3" s="1"/>
  <c r="F24" i="3"/>
  <c r="F34" i="3" s="1"/>
  <c r="E24" i="3"/>
  <c r="E34" i="3" s="1"/>
  <c r="E36" i="3" s="1"/>
  <c r="D24" i="3"/>
  <c r="D34" i="3" s="1"/>
  <c r="C24" i="3"/>
  <c r="C34" i="3" s="1"/>
  <c r="C36" i="3" s="1"/>
  <c r="B24" i="3"/>
  <c r="B34" i="3" s="1"/>
  <c r="M22" i="3"/>
  <c r="M21" i="3"/>
  <c r="M24" i="3" s="1"/>
  <c r="M34" i="3" s="1"/>
  <c r="M20" i="3"/>
  <c r="K17" i="3"/>
  <c r="G17" i="3"/>
  <c r="C17" i="3"/>
  <c r="K16" i="3"/>
  <c r="J16" i="3"/>
  <c r="I16" i="3"/>
  <c r="H16" i="3"/>
  <c r="G16" i="3"/>
  <c r="F16" i="3"/>
  <c r="E16" i="3"/>
  <c r="D16" i="3"/>
  <c r="C16" i="3"/>
  <c r="B16" i="3"/>
  <c r="M16" i="3" s="1"/>
  <c r="K12" i="3"/>
  <c r="I12" i="3"/>
  <c r="I17" i="3" s="1"/>
  <c r="H12" i="3"/>
  <c r="H17" i="3" s="1"/>
  <c r="G12" i="3"/>
  <c r="F12" i="3"/>
  <c r="F17" i="3" s="1"/>
  <c r="E12" i="3"/>
  <c r="E17" i="3" s="1"/>
  <c r="D12" i="3"/>
  <c r="D17" i="3" s="1"/>
  <c r="C12" i="3"/>
  <c r="B12" i="3"/>
  <c r="B17" i="3" s="1"/>
  <c r="M10" i="3"/>
  <c r="J10" i="3"/>
  <c r="J12" i="3" s="1"/>
  <c r="J17" i="3" s="1"/>
  <c r="L7" i="3"/>
  <c r="M7" i="3" s="1"/>
  <c r="M6" i="3"/>
  <c r="M5" i="3"/>
  <c r="M4" i="3"/>
  <c r="L34" i="2"/>
  <c r="H34" i="2"/>
  <c r="H36" i="2" s="1"/>
  <c r="D34" i="2"/>
  <c r="M29" i="2"/>
  <c r="K29" i="2"/>
  <c r="J29" i="2"/>
  <c r="I29" i="2"/>
  <c r="H29" i="2"/>
  <c r="G29" i="2"/>
  <c r="F29" i="2"/>
  <c r="E29" i="2"/>
  <c r="D29" i="2"/>
  <c r="C29" i="2"/>
  <c r="B29" i="2"/>
  <c r="M25" i="2"/>
  <c r="K24" i="2"/>
  <c r="K34" i="2" s="1"/>
  <c r="J24" i="2"/>
  <c r="J34" i="2" s="1"/>
  <c r="I24" i="2"/>
  <c r="I34" i="2" s="1"/>
  <c r="H24" i="2"/>
  <c r="G24" i="2"/>
  <c r="G34" i="2" s="1"/>
  <c r="F24" i="2"/>
  <c r="F34" i="2" s="1"/>
  <c r="F36" i="2" s="1"/>
  <c r="E24" i="2"/>
  <c r="E34" i="2" s="1"/>
  <c r="D24" i="2"/>
  <c r="C24" i="2"/>
  <c r="C34" i="2" s="1"/>
  <c r="B24" i="2"/>
  <c r="B34" i="2" s="1"/>
  <c r="B36" i="2" s="1"/>
  <c r="M22" i="2"/>
  <c r="M21" i="2"/>
  <c r="M24" i="2" s="1"/>
  <c r="M34" i="2" s="1"/>
  <c r="M20" i="2"/>
  <c r="F17" i="2"/>
  <c r="B17" i="2"/>
  <c r="K16" i="2"/>
  <c r="J16" i="2"/>
  <c r="I16" i="2"/>
  <c r="H16" i="2"/>
  <c r="G16" i="2"/>
  <c r="F16" i="2"/>
  <c r="E16" i="2"/>
  <c r="D16" i="2"/>
  <c r="C16" i="2"/>
  <c r="B16" i="2"/>
  <c r="M16" i="2" s="1"/>
  <c r="K12" i="2"/>
  <c r="K17" i="2" s="1"/>
  <c r="I12" i="2"/>
  <c r="I17" i="2" s="1"/>
  <c r="H12" i="2"/>
  <c r="H17" i="2" s="1"/>
  <c r="G12" i="2"/>
  <c r="G17" i="2" s="1"/>
  <c r="F12" i="2"/>
  <c r="E12" i="2"/>
  <c r="E17" i="2" s="1"/>
  <c r="D12" i="2"/>
  <c r="D17" i="2" s="1"/>
  <c r="C12" i="2"/>
  <c r="C17" i="2" s="1"/>
  <c r="B12" i="2"/>
  <c r="J10" i="2"/>
  <c r="J12" i="2" s="1"/>
  <c r="J17" i="2" s="1"/>
  <c r="M7" i="2"/>
  <c r="L7" i="2"/>
  <c r="L17" i="2" s="1"/>
  <c r="M6" i="2"/>
  <c r="M5" i="2"/>
  <c r="M4" i="2"/>
  <c r="L34" i="1"/>
  <c r="K34" i="1"/>
  <c r="G34" i="1"/>
  <c r="G36" i="1" s="1"/>
  <c r="C34" i="1"/>
  <c r="M29" i="1"/>
  <c r="K29" i="1"/>
  <c r="J29" i="1"/>
  <c r="I29" i="1"/>
  <c r="H29" i="1"/>
  <c r="G29" i="1"/>
  <c r="F29" i="1"/>
  <c r="E29" i="1"/>
  <c r="D29" i="1"/>
  <c r="C29" i="1"/>
  <c r="B29" i="1"/>
  <c r="M25" i="1"/>
  <c r="K24" i="1"/>
  <c r="J24" i="1"/>
  <c r="J34" i="1" s="1"/>
  <c r="I24" i="1"/>
  <c r="I34" i="1" s="1"/>
  <c r="I36" i="1" s="1"/>
  <c r="H24" i="1"/>
  <c r="H34" i="1" s="1"/>
  <c r="G24" i="1"/>
  <c r="F24" i="1"/>
  <c r="F34" i="1" s="1"/>
  <c r="E24" i="1"/>
  <c r="E34" i="1" s="1"/>
  <c r="E36" i="1" s="1"/>
  <c r="D24" i="1"/>
  <c r="D34" i="1" s="1"/>
  <c r="C24" i="1"/>
  <c r="B24" i="1"/>
  <c r="B34" i="1" s="1"/>
  <c r="M22" i="1"/>
  <c r="M21" i="1"/>
  <c r="M24" i="1" s="1"/>
  <c r="M34" i="1" s="1"/>
  <c r="M20" i="1"/>
  <c r="I17" i="1"/>
  <c r="E17" i="1"/>
  <c r="K16" i="1"/>
  <c r="J16" i="1"/>
  <c r="I16" i="1"/>
  <c r="H16" i="1"/>
  <c r="G16" i="1"/>
  <c r="F16" i="1"/>
  <c r="E16" i="1"/>
  <c r="D16" i="1"/>
  <c r="M16" i="1" s="1"/>
  <c r="C16" i="1"/>
  <c r="B16" i="1"/>
  <c r="K12" i="1"/>
  <c r="K17" i="1" s="1"/>
  <c r="I12" i="1"/>
  <c r="H12" i="1"/>
  <c r="H17" i="1" s="1"/>
  <c r="G12" i="1"/>
  <c r="G17" i="1" s="1"/>
  <c r="F12" i="1"/>
  <c r="F17" i="1" s="1"/>
  <c r="E12" i="1"/>
  <c r="D12" i="1"/>
  <c r="D17" i="1" s="1"/>
  <c r="C12" i="1"/>
  <c r="C17" i="1" s="1"/>
  <c r="B12" i="1"/>
  <c r="B17" i="1" s="1"/>
  <c r="M10" i="1"/>
  <c r="J10" i="1"/>
  <c r="J12" i="1" s="1"/>
  <c r="J17" i="1" s="1"/>
  <c r="M7" i="1"/>
  <c r="L7" i="1"/>
  <c r="L17" i="1" s="1"/>
  <c r="M6" i="1"/>
  <c r="M5" i="1"/>
  <c r="M4" i="1"/>
  <c r="E36" i="2" l="1"/>
  <c r="I36" i="2"/>
  <c r="B36" i="1"/>
  <c r="F36" i="1"/>
  <c r="J36" i="1"/>
  <c r="K36" i="1"/>
  <c r="J36" i="2"/>
  <c r="L36" i="2"/>
  <c r="B36" i="3"/>
  <c r="F36" i="3"/>
  <c r="J36" i="3"/>
  <c r="L36" i="1"/>
  <c r="C36" i="2"/>
  <c r="G36" i="2"/>
  <c r="K36" i="2"/>
  <c r="D36" i="1"/>
  <c r="H36" i="1"/>
  <c r="C36" i="1"/>
  <c r="D36" i="2"/>
  <c r="D36" i="3"/>
  <c r="H36" i="3"/>
  <c r="M12" i="1"/>
  <c r="M17" i="1" s="1"/>
  <c r="M36" i="1" s="1"/>
  <c r="M10" i="2"/>
  <c r="L17" i="3"/>
  <c r="L36" i="3" s="1"/>
  <c r="M12" i="2"/>
  <c r="M17" i="2" s="1"/>
  <c r="M36" i="2" s="1"/>
  <c r="M12" i="3"/>
  <c r="M17" i="3" s="1"/>
  <c r="M36" i="3" s="1"/>
</calcChain>
</file>

<file path=xl/comments1.xml><?xml version="1.0" encoding="utf-8"?>
<comments xmlns="http://schemas.openxmlformats.org/spreadsheetml/2006/main">
  <authors>
    <author>John Fay</author>
  </authors>
  <commentList>
    <comment ref="J10" authorId="0" shapeId="0">
      <text>
        <r>
          <rPr>
            <sz val="11"/>
            <color theme="1"/>
            <rFont val="Calibri"/>
            <family val="2"/>
            <scheme val="minor"/>
          </rPr>
          <t>John Fay:
After use, water re-enters circulation.</t>
        </r>
      </text>
    </comment>
    <comment ref="K10" authorId="0" shapeId="0">
      <text>
        <r>
          <rPr>
            <sz val="11"/>
            <color theme="1"/>
            <rFont val="Calibri"/>
            <family val="2"/>
            <scheme val="minor"/>
          </rPr>
          <t>John Fay:
Water is not actually consumed; just used to cool…</t>
        </r>
      </text>
    </comment>
  </commentList>
</comments>
</file>

<file path=xl/comments2.xml><?xml version="1.0" encoding="utf-8"?>
<comments xmlns="http://schemas.openxmlformats.org/spreadsheetml/2006/main">
  <authors>
    <author>John Fay</author>
  </authors>
  <commentList>
    <comment ref="J10" authorId="0" shapeId="0">
      <text>
        <r>
          <rPr>
            <sz val="11"/>
            <color theme="1"/>
            <rFont val="Calibri"/>
            <family val="2"/>
            <scheme val="minor"/>
          </rPr>
          <t>John Fay:
After use, water re-enters circulation.</t>
        </r>
      </text>
    </comment>
    <comment ref="K10" authorId="0" shapeId="0">
      <text>
        <r>
          <rPr>
            <sz val="11"/>
            <color theme="1"/>
            <rFont val="Calibri"/>
            <family val="2"/>
            <scheme val="minor"/>
          </rPr>
          <t>John Fay:
Water is not actually consumed; just used to cool…</t>
        </r>
      </text>
    </comment>
  </commentList>
</comments>
</file>

<file path=xl/comments3.xml><?xml version="1.0" encoding="utf-8"?>
<comments xmlns="http://schemas.openxmlformats.org/spreadsheetml/2006/main">
  <authors>
    <author>John Fay</author>
  </authors>
  <commentList>
    <comment ref="J10" authorId="0" shapeId="0">
      <text>
        <r>
          <rPr>
            <sz val="11"/>
            <color theme="1"/>
            <rFont val="Calibri"/>
            <family val="2"/>
            <scheme val="minor"/>
          </rPr>
          <t>John Fay:
After use, water re-enters circulation.</t>
        </r>
      </text>
    </comment>
    <comment ref="K10" authorId="0" shapeId="0">
      <text>
        <r>
          <rPr>
            <sz val="11"/>
            <color theme="1"/>
            <rFont val="Calibri"/>
            <family val="2"/>
            <scheme val="minor"/>
          </rPr>
          <t>John Fay:
Water is not actually consumed; just used to cool…</t>
        </r>
      </text>
    </comment>
  </commentList>
</comments>
</file>

<file path=xl/sharedStrings.xml><?xml version="1.0" encoding="utf-8"?>
<sst xmlns="http://schemas.openxmlformats.org/spreadsheetml/2006/main" count="183" uniqueCount="35">
  <si>
    <t>US Water Balance: 2000. Values in MGal/Year</t>
  </si>
  <si>
    <t>Supply</t>
  </si>
  <si>
    <t>Aquaculture</t>
  </si>
  <si>
    <t>Domestic</t>
  </si>
  <si>
    <t>Industrial</t>
  </si>
  <si>
    <t>Crop Irrigation</t>
  </si>
  <si>
    <t>Golf Irrigation</t>
  </si>
  <si>
    <t>Livestock</t>
  </si>
  <si>
    <t>Mining</t>
  </si>
  <si>
    <t>Public Supply</t>
  </si>
  <si>
    <t>Thermoelectric Once Thru</t>
  </si>
  <si>
    <t>Thermoelectric Recirculation</t>
  </si>
  <si>
    <t>Environment</t>
  </si>
  <si>
    <t>TOTAL</t>
  </si>
  <si>
    <t>Natural Inputs</t>
  </si>
  <si>
    <t>Surface Water</t>
  </si>
  <si>
    <t>Groundwater</t>
  </si>
  <si>
    <t>Rainwater tanks</t>
  </si>
  <si>
    <t>Subtotal natural inputs</t>
  </si>
  <si>
    <t>Products</t>
  </si>
  <si>
    <t>Distributed water</t>
  </si>
  <si>
    <t>Reused water</t>
  </si>
  <si>
    <t>Wastewater</t>
  </si>
  <si>
    <t>Subtotal products</t>
  </si>
  <si>
    <t>Return flows</t>
  </si>
  <si>
    <t>Subtotal return flows</t>
  </si>
  <si>
    <t>Total Supply</t>
  </si>
  <si>
    <t>Use</t>
  </si>
  <si>
    <t>Total Use</t>
  </si>
  <si>
    <t>Total use - total supply</t>
  </si>
  <si>
    <t>Null by definition</t>
  </si>
  <si>
    <t>Discharges unknown</t>
  </si>
  <si>
    <t>Sources unknown</t>
  </si>
  <si>
    <t>US Water Balance: 2005. Values in MGal/Year</t>
  </si>
  <si>
    <t>US Water Balance: 2010. Values in MGal/Year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</si>
</sst>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8" xfId="0" applyFont="1" applyBorder="1"/>
    <xf numFmtId="0" fontId="0" fillId="0" borderId="9" xfId="0" applyBorder="1" applyAlignment="1">
      <alignment horizontal="left" indent="2"/>
    </xf>
    <xf numFmtId="0" fontId="2" fillId="0" borderId="10" xfId="0" applyFont="1" applyBorder="1" applyAlignment="1">
      <alignment horizontal="left" indent="1"/>
    </xf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8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164" fontId="2" fillId="0" borderId="5" xfId="1" applyNumberFormat="1" applyFont="1" applyBorder="1" applyAlignment="1">
      <alignment horizontal="center" wrapText="1"/>
    </xf>
    <xf numFmtId="164" fontId="0" fillId="0" borderId="5" xfId="1" applyNumberFormat="1" applyFont="1" applyBorder="1" applyAlignment="1">
      <alignment horizontal="center" wrapText="1"/>
    </xf>
    <xf numFmtId="164" fontId="0" fillId="3" borderId="5" xfId="1" applyNumberFormat="1" applyFont="1" applyFill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2" borderId="6" xfId="1" applyNumberFormat="1" applyFont="1" applyFill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2" borderId="7" xfId="1" applyNumberFormat="1" applyFont="1" applyFill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4" borderId="6" xfId="1" applyNumberFormat="1" applyFont="1" applyFill="1" applyBorder="1" applyAlignment="1">
      <alignment horizontal="center"/>
    </xf>
    <xf numFmtId="164" fontId="0" fillId="3" borderId="6" xfId="1" applyNumberFormat="1" applyFont="1" applyFill="1" applyBorder="1" applyAlignment="1">
      <alignment horizontal="center"/>
    </xf>
    <xf numFmtId="164" fontId="0" fillId="2" borderId="5" xfId="1" applyNumberFormat="1" applyFont="1" applyFill="1" applyBorder="1" applyAlignment="1">
      <alignment horizontal="center"/>
    </xf>
    <xf numFmtId="164" fontId="0" fillId="4" borderId="7" xfId="1" applyNumberFormat="1" applyFont="1" applyFill="1" applyBorder="1" applyAlignment="1">
      <alignment horizontal="center"/>
    </xf>
    <xf numFmtId="164" fontId="1" fillId="0" borderId="4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2" fillId="0" borderId="5" xfId="1" applyNumberFormat="1" applyFont="1" applyBorder="1" applyAlignment="1">
      <alignment horizontal="center"/>
    </xf>
    <xf numFmtId="164" fontId="0" fillId="5" borderId="6" xfId="1" applyNumberFormat="1" applyFont="1" applyFill="1" applyBorder="1" applyAlignment="1">
      <alignment horizontal="center"/>
    </xf>
    <xf numFmtId="164" fontId="1" fillId="0" borderId="3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tabSelected="1" zoomScale="85" zoomScaleNormal="85" workbookViewId="0">
      <selection activeCell="M18" sqref="M18"/>
    </sheetView>
  </sheetViews>
  <sheetFormatPr defaultRowHeight="15" x14ac:dyDescent="0.25"/>
  <cols>
    <col min="1" max="1" width="24.28515625" bestFit="1" customWidth="1"/>
    <col min="2" max="13" width="16.7109375" style="1" customWidth="1"/>
  </cols>
  <sheetData>
    <row r="1" spans="1:13" ht="15.75" customHeight="1" x14ac:dyDescent="0.25">
      <c r="A1" s="5" t="s">
        <v>0</v>
      </c>
    </row>
    <row r="2" spans="1:13" s="9" customFormat="1" ht="30" customHeight="1" x14ac:dyDescent="0.25">
      <c r="A2" s="8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14" t="s">
        <v>13</v>
      </c>
    </row>
    <row r="3" spans="1:13" x14ac:dyDescent="0.25">
      <c r="A3" s="2" t="s">
        <v>14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6"/>
      <c r="M3" s="16"/>
    </row>
    <row r="4" spans="1:13" x14ac:dyDescent="0.25">
      <c r="A4" s="3" t="s">
        <v>15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8">
        <v>483785345.44400001</v>
      </c>
      <c r="M4" s="18">
        <f>L4</f>
        <v>483785345.44400001</v>
      </c>
    </row>
    <row r="5" spans="1:13" x14ac:dyDescent="0.25">
      <c r="A5" s="3" t="s">
        <v>16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8"/>
      <c r="M5" s="18">
        <f>L5</f>
        <v>0</v>
      </c>
    </row>
    <row r="6" spans="1:13" x14ac:dyDescent="0.25">
      <c r="A6" s="3" t="s">
        <v>17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8"/>
      <c r="M6" s="18">
        <f>L6</f>
        <v>0</v>
      </c>
    </row>
    <row r="7" spans="1:13" x14ac:dyDescent="0.25">
      <c r="A7" s="4" t="s">
        <v>18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20">
        <f>SUM(L4:L6)</f>
        <v>483785345.44400001</v>
      </c>
      <c r="M7" s="20">
        <f>L7</f>
        <v>483785345.44400001</v>
      </c>
    </row>
    <row r="8" spans="1:13" x14ac:dyDescent="0.25">
      <c r="A8" s="2" t="s">
        <v>19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6"/>
    </row>
    <row r="9" spans="1:13" x14ac:dyDescent="0.25">
      <c r="A9" s="3" t="s">
        <v>20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17"/>
      <c r="M9" s="21"/>
    </row>
    <row r="10" spans="1:13" x14ac:dyDescent="0.25">
      <c r="A10" s="3" t="s">
        <v>21</v>
      </c>
      <c r="B10" s="21"/>
      <c r="C10" s="21"/>
      <c r="D10" s="21"/>
      <c r="E10" s="21"/>
      <c r="F10" s="21"/>
      <c r="G10" s="21"/>
      <c r="H10" s="21"/>
      <c r="I10" s="21"/>
      <c r="J10" s="22">
        <f>J21</f>
        <v>64593608.350000001</v>
      </c>
      <c r="K10" s="18">
        <v>0</v>
      </c>
      <c r="L10" s="17"/>
      <c r="M10" s="18">
        <f>SUM(B10:J10)</f>
        <v>64593608.350000001</v>
      </c>
    </row>
    <row r="11" spans="1:13" x14ac:dyDescent="0.25">
      <c r="A11" s="3" t="s">
        <v>22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17"/>
      <c r="M11" s="21"/>
    </row>
    <row r="12" spans="1:13" x14ac:dyDescent="0.25">
      <c r="A12" s="4" t="s">
        <v>23</v>
      </c>
      <c r="B12" s="20">
        <f t="shared" ref="B12:K12" si="0">SUM(B9:B11)</f>
        <v>0</v>
      </c>
      <c r="C12" s="20">
        <f t="shared" si="0"/>
        <v>0</v>
      </c>
      <c r="D12" s="20">
        <f t="shared" si="0"/>
        <v>0</v>
      </c>
      <c r="E12" s="20">
        <f t="shared" si="0"/>
        <v>0</v>
      </c>
      <c r="F12" s="20">
        <f t="shared" si="0"/>
        <v>0</v>
      </c>
      <c r="G12" s="20">
        <f t="shared" si="0"/>
        <v>0</v>
      </c>
      <c r="H12" s="20">
        <f t="shared" si="0"/>
        <v>0</v>
      </c>
      <c r="I12" s="20">
        <f t="shared" si="0"/>
        <v>0</v>
      </c>
      <c r="J12" s="20">
        <f t="shared" si="0"/>
        <v>64593608.350000001</v>
      </c>
      <c r="K12" s="20">
        <f t="shared" si="0"/>
        <v>0</v>
      </c>
      <c r="L12" s="19"/>
      <c r="M12" s="20">
        <f>SUM(B12:J12)</f>
        <v>64593608.350000001</v>
      </c>
    </row>
    <row r="13" spans="1:13" x14ac:dyDescent="0.25">
      <c r="A13" s="2" t="s">
        <v>24</v>
      </c>
      <c r="B13" s="15"/>
      <c r="C13" s="15"/>
      <c r="D13" s="15"/>
      <c r="E13" s="15"/>
      <c r="F13" s="15"/>
      <c r="G13" s="15"/>
      <c r="H13" s="15"/>
      <c r="I13" s="15"/>
      <c r="J13" s="15"/>
      <c r="K13" s="16"/>
      <c r="L13" s="23"/>
      <c r="M13" s="16"/>
    </row>
    <row r="14" spans="1:13" x14ac:dyDescent="0.25">
      <c r="A14" s="3" t="s">
        <v>15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17"/>
      <c r="M14" s="21"/>
    </row>
    <row r="15" spans="1:13" x14ac:dyDescent="0.25">
      <c r="A15" s="3" t="s">
        <v>16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17"/>
      <c r="M15" s="21"/>
    </row>
    <row r="16" spans="1:13" x14ac:dyDescent="0.25">
      <c r="A16" s="4" t="s">
        <v>25</v>
      </c>
      <c r="B16" s="24">
        <f t="shared" ref="B16:K16" si="1">SUM(B14:B15)</f>
        <v>0</v>
      </c>
      <c r="C16" s="24">
        <f t="shared" si="1"/>
        <v>0</v>
      </c>
      <c r="D16" s="24">
        <f t="shared" si="1"/>
        <v>0</v>
      </c>
      <c r="E16" s="24">
        <f t="shared" si="1"/>
        <v>0</v>
      </c>
      <c r="F16" s="24">
        <f t="shared" si="1"/>
        <v>0</v>
      </c>
      <c r="G16" s="24">
        <f t="shared" si="1"/>
        <v>0</v>
      </c>
      <c r="H16" s="24">
        <f t="shared" si="1"/>
        <v>0</v>
      </c>
      <c r="I16" s="24">
        <f t="shared" si="1"/>
        <v>0</v>
      </c>
      <c r="J16" s="20">
        <f t="shared" si="1"/>
        <v>0</v>
      </c>
      <c r="K16" s="20">
        <f t="shared" si="1"/>
        <v>0</v>
      </c>
      <c r="L16" s="19"/>
      <c r="M16" s="20">
        <f>SUM(B16:J16)</f>
        <v>0</v>
      </c>
    </row>
    <row r="17" spans="1:13" x14ac:dyDescent="0.25">
      <c r="A17" s="6" t="s">
        <v>26</v>
      </c>
      <c r="B17" s="25">
        <f t="shared" ref="B17:M17" si="2">B7+B12+B16</f>
        <v>0</v>
      </c>
      <c r="C17" s="25">
        <f t="shared" si="2"/>
        <v>0</v>
      </c>
      <c r="D17" s="25">
        <f t="shared" si="2"/>
        <v>0</v>
      </c>
      <c r="E17" s="25">
        <f t="shared" si="2"/>
        <v>0</v>
      </c>
      <c r="F17" s="25">
        <f t="shared" si="2"/>
        <v>0</v>
      </c>
      <c r="G17" s="25">
        <f t="shared" si="2"/>
        <v>0</v>
      </c>
      <c r="H17" s="25">
        <f t="shared" si="2"/>
        <v>0</v>
      </c>
      <c r="I17" s="25">
        <f t="shared" si="2"/>
        <v>0</v>
      </c>
      <c r="J17" s="25">
        <f t="shared" si="2"/>
        <v>64593608.350000001</v>
      </c>
      <c r="K17" s="25">
        <f t="shared" si="2"/>
        <v>0</v>
      </c>
      <c r="L17" s="25">
        <f t="shared" si="2"/>
        <v>483785345.44400001</v>
      </c>
      <c r="M17" s="25">
        <f t="shared" si="2"/>
        <v>548378953.79400003</v>
      </c>
    </row>
    <row r="18" spans="1:13" x14ac:dyDescent="0.25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26"/>
    </row>
    <row r="19" spans="1:13" ht="30" customHeight="1" x14ac:dyDescent="0.25">
      <c r="A19" s="2" t="s">
        <v>27</v>
      </c>
      <c r="B19" s="13" t="s">
        <v>2</v>
      </c>
      <c r="C19" s="13" t="s">
        <v>3</v>
      </c>
      <c r="D19" s="13" t="s">
        <v>4</v>
      </c>
      <c r="E19" s="13" t="s">
        <v>5</v>
      </c>
      <c r="F19" s="13" t="s">
        <v>6</v>
      </c>
      <c r="G19" s="13" t="s">
        <v>7</v>
      </c>
      <c r="H19" s="13" t="s">
        <v>8</v>
      </c>
      <c r="I19" s="13" t="s">
        <v>9</v>
      </c>
      <c r="J19" s="13" t="s">
        <v>10</v>
      </c>
      <c r="K19" s="13" t="s">
        <v>11</v>
      </c>
      <c r="L19" s="27" t="s">
        <v>12</v>
      </c>
      <c r="M19" s="16" t="s">
        <v>13</v>
      </c>
    </row>
    <row r="20" spans="1:13" x14ac:dyDescent="0.25">
      <c r="A20" s="2" t="s">
        <v>14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23"/>
      <c r="M20" s="16">
        <f>SUM(B20:J20)</f>
        <v>0</v>
      </c>
    </row>
    <row r="21" spans="1:13" x14ac:dyDescent="0.25">
      <c r="A21" s="3" t="s">
        <v>15</v>
      </c>
      <c r="B21" s="18">
        <v>964625.65</v>
      </c>
      <c r="C21" s="18">
        <v>12136.25</v>
      </c>
      <c r="D21" s="18">
        <v>5900746.9500000002</v>
      </c>
      <c r="E21" s="18"/>
      <c r="F21" s="18"/>
      <c r="G21" s="18">
        <v>272811.95</v>
      </c>
      <c r="H21" s="18">
        <v>535601</v>
      </c>
      <c r="I21" s="18">
        <v>9955243.5999999996</v>
      </c>
      <c r="J21" s="18">
        <v>64593608.350000001</v>
      </c>
      <c r="K21" s="18">
        <v>6525090.4000000004</v>
      </c>
      <c r="L21" s="17"/>
      <c r="M21" s="18">
        <f>SUM(B21:J21)</f>
        <v>82234773.75</v>
      </c>
    </row>
    <row r="22" spans="1:13" x14ac:dyDescent="0.25">
      <c r="A22" s="3" t="s">
        <v>16</v>
      </c>
      <c r="B22" s="18">
        <v>385301.3</v>
      </c>
      <c r="C22" s="18">
        <v>1094419.6499999999</v>
      </c>
      <c r="D22" s="18">
        <v>1307024.8500000001</v>
      </c>
      <c r="E22" s="18"/>
      <c r="F22" s="18"/>
      <c r="G22" s="18">
        <v>370369.15</v>
      </c>
      <c r="H22" s="18">
        <v>739289.25</v>
      </c>
      <c r="I22" s="18">
        <v>5831783.8499999996</v>
      </c>
      <c r="J22" s="18"/>
      <c r="K22" s="18">
        <v>149412.75</v>
      </c>
      <c r="L22" s="17"/>
      <c r="M22" s="18">
        <f>SUM(B22:J22)</f>
        <v>9728188.0499999989</v>
      </c>
    </row>
    <row r="23" spans="1:13" x14ac:dyDescent="0.25">
      <c r="A23" s="3" t="s">
        <v>17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17"/>
      <c r="M23" s="28"/>
    </row>
    <row r="24" spans="1:13" x14ac:dyDescent="0.25">
      <c r="A24" s="4" t="s">
        <v>18</v>
      </c>
      <c r="B24" s="20">
        <f t="shared" ref="B24:K24" si="3">SUM(B21:B23)</f>
        <v>1349926.95</v>
      </c>
      <c r="C24" s="20">
        <f t="shared" si="3"/>
        <v>1106555.8999999999</v>
      </c>
      <c r="D24" s="20">
        <f t="shared" si="3"/>
        <v>7207771.8000000007</v>
      </c>
      <c r="E24" s="20">
        <f t="shared" si="3"/>
        <v>0</v>
      </c>
      <c r="F24" s="20">
        <f t="shared" si="3"/>
        <v>0</v>
      </c>
      <c r="G24" s="20">
        <f t="shared" si="3"/>
        <v>643181.10000000009</v>
      </c>
      <c r="H24" s="20">
        <f t="shared" si="3"/>
        <v>1274890.25</v>
      </c>
      <c r="I24" s="20">
        <f t="shared" si="3"/>
        <v>15787027.449999999</v>
      </c>
      <c r="J24" s="20">
        <f t="shared" si="3"/>
        <v>64593608.350000001</v>
      </c>
      <c r="K24" s="20">
        <f t="shared" si="3"/>
        <v>6674503.1500000004</v>
      </c>
      <c r="L24" s="19"/>
      <c r="M24" s="20">
        <f>SUM(M21:M23)</f>
        <v>91962961.799999997</v>
      </c>
    </row>
    <row r="25" spans="1:13" x14ac:dyDescent="0.25">
      <c r="A25" s="2" t="s">
        <v>19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23"/>
      <c r="M25" s="16">
        <f>SUM(B25:J25)</f>
        <v>0</v>
      </c>
    </row>
    <row r="26" spans="1:13" x14ac:dyDescent="0.25">
      <c r="A26" s="3" t="s">
        <v>20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17"/>
      <c r="M26" s="28"/>
    </row>
    <row r="27" spans="1:13" x14ac:dyDescent="0.25">
      <c r="A27" s="3" t="s">
        <v>21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17"/>
      <c r="M27" s="28"/>
    </row>
    <row r="28" spans="1:13" x14ac:dyDescent="0.25">
      <c r="A28" s="3" t="s">
        <v>22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17"/>
      <c r="M28" s="28"/>
    </row>
    <row r="29" spans="1:13" x14ac:dyDescent="0.25">
      <c r="A29" s="4" t="s">
        <v>23</v>
      </c>
      <c r="B29" s="20">
        <f t="shared" ref="B29:K29" si="4">SUM(B26:B28)</f>
        <v>0</v>
      </c>
      <c r="C29" s="20">
        <f t="shared" si="4"/>
        <v>0</v>
      </c>
      <c r="D29" s="20">
        <f t="shared" si="4"/>
        <v>0</v>
      </c>
      <c r="E29" s="20">
        <f t="shared" si="4"/>
        <v>0</v>
      </c>
      <c r="F29" s="20">
        <f t="shared" si="4"/>
        <v>0</v>
      </c>
      <c r="G29" s="20">
        <f t="shared" si="4"/>
        <v>0</v>
      </c>
      <c r="H29" s="20">
        <f t="shared" si="4"/>
        <v>0</v>
      </c>
      <c r="I29" s="20">
        <f t="shared" si="4"/>
        <v>0</v>
      </c>
      <c r="J29" s="20">
        <f t="shared" si="4"/>
        <v>0</v>
      </c>
      <c r="K29" s="20">
        <f t="shared" si="4"/>
        <v>0</v>
      </c>
      <c r="L29" s="19"/>
      <c r="M29" s="20">
        <f>SUM(M26:M28)</f>
        <v>0</v>
      </c>
    </row>
    <row r="30" spans="1:13" x14ac:dyDescent="0.25">
      <c r="A30" s="2" t="s">
        <v>24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 x14ac:dyDescent="0.25">
      <c r="A31" s="3" t="s">
        <v>15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</row>
    <row r="32" spans="1:13" x14ac:dyDescent="0.25">
      <c r="A32" s="3" t="s">
        <v>16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3" x14ac:dyDescent="0.25">
      <c r="A33" s="4" t="s">
        <v>25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 spans="1:13" x14ac:dyDescent="0.25">
      <c r="A34" s="6" t="s">
        <v>28</v>
      </c>
      <c r="B34" s="25">
        <f t="shared" ref="B34:M34" si="5">B24+B29+B33</f>
        <v>1349926.95</v>
      </c>
      <c r="C34" s="25">
        <f t="shared" si="5"/>
        <v>1106555.8999999999</v>
      </c>
      <c r="D34" s="25">
        <f t="shared" si="5"/>
        <v>7207771.8000000007</v>
      </c>
      <c r="E34" s="25">
        <f t="shared" si="5"/>
        <v>0</v>
      </c>
      <c r="F34" s="25">
        <f t="shared" si="5"/>
        <v>0</v>
      </c>
      <c r="G34" s="25">
        <f t="shared" si="5"/>
        <v>643181.10000000009</v>
      </c>
      <c r="H34" s="25">
        <f t="shared" si="5"/>
        <v>1274890.25</v>
      </c>
      <c r="I34" s="25">
        <f t="shared" si="5"/>
        <v>15787027.449999999</v>
      </c>
      <c r="J34" s="25">
        <f t="shared" si="5"/>
        <v>64593608.350000001</v>
      </c>
      <c r="K34" s="25">
        <f t="shared" si="5"/>
        <v>6674503.1500000004</v>
      </c>
      <c r="L34" s="25">
        <f t="shared" si="5"/>
        <v>0</v>
      </c>
      <c r="M34" s="25">
        <f t="shared" si="5"/>
        <v>91962961.799999997</v>
      </c>
    </row>
    <row r="35" spans="1:13" x14ac:dyDescent="0.25">
      <c r="A35" s="7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</row>
    <row r="36" spans="1:13" x14ac:dyDescent="0.25">
      <c r="A36" s="6" t="s">
        <v>29</v>
      </c>
      <c r="B36" s="25">
        <f t="shared" ref="B36:M36" si="6">B34-B17</f>
        <v>1349926.95</v>
      </c>
      <c r="C36" s="25">
        <f t="shared" si="6"/>
        <v>1106555.8999999999</v>
      </c>
      <c r="D36" s="25">
        <f t="shared" si="6"/>
        <v>7207771.8000000007</v>
      </c>
      <c r="E36" s="25">
        <f t="shared" si="6"/>
        <v>0</v>
      </c>
      <c r="F36" s="25">
        <f t="shared" si="6"/>
        <v>0</v>
      </c>
      <c r="G36" s="25">
        <f t="shared" si="6"/>
        <v>643181.10000000009</v>
      </c>
      <c r="H36" s="25">
        <f t="shared" si="6"/>
        <v>1274890.25</v>
      </c>
      <c r="I36" s="25">
        <f t="shared" si="6"/>
        <v>15787027.449999999</v>
      </c>
      <c r="J36" s="25">
        <f t="shared" si="6"/>
        <v>0</v>
      </c>
      <c r="K36" s="25">
        <f t="shared" si="6"/>
        <v>6674503.1500000004</v>
      </c>
      <c r="L36" s="25">
        <f t="shared" si="6"/>
        <v>-483785345.44400001</v>
      </c>
      <c r="M36" s="25">
        <f t="shared" si="6"/>
        <v>-456415991.99400002</v>
      </c>
    </row>
    <row r="38" spans="1:13" x14ac:dyDescent="0.25">
      <c r="A38" s="10" t="s">
        <v>30</v>
      </c>
    </row>
    <row r="39" spans="1:13" x14ac:dyDescent="0.25">
      <c r="A39" s="11" t="s">
        <v>31</v>
      </c>
    </row>
    <row r="40" spans="1:13" x14ac:dyDescent="0.25">
      <c r="A40" s="12" t="s">
        <v>32</v>
      </c>
    </row>
  </sheetData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zoomScale="85" zoomScaleNormal="85" workbookViewId="0">
      <selection activeCell="M18" sqref="M18"/>
    </sheetView>
  </sheetViews>
  <sheetFormatPr defaultRowHeight="15" x14ac:dyDescent="0.25"/>
  <cols>
    <col min="1" max="1" width="24.28515625" bestFit="1" customWidth="1"/>
    <col min="2" max="13" width="16.7109375" style="1" customWidth="1"/>
  </cols>
  <sheetData>
    <row r="1" spans="1:13" ht="15.75" customHeight="1" x14ac:dyDescent="0.25">
      <c r="A1" s="5" t="s">
        <v>33</v>
      </c>
    </row>
    <row r="2" spans="1:13" s="9" customFormat="1" ht="30" customHeight="1" x14ac:dyDescent="0.25">
      <c r="A2" s="8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14" t="s">
        <v>13</v>
      </c>
    </row>
    <row r="3" spans="1:13" x14ac:dyDescent="0.25">
      <c r="A3" s="2" t="s">
        <v>14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6"/>
      <c r="M3" s="16"/>
    </row>
    <row r="4" spans="1:13" x14ac:dyDescent="0.25">
      <c r="A4" s="3" t="s">
        <v>15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8">
        <v>590730778.40999997</v>
      </c>
      <c r="M4" s="18">
        <f>L4</f>
        <v>590730778.40999997</v>
      </c>
    </row>
    <row r="5" spans="1:13" x14ac:dyDescent="0.25">
      <c r="A5" s="3" t="s">
        <v>16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8"/>
      <c r="M5" s="18">
        <f>L5</f>
        <v>0</v>
      </c>
    </row>
    <row r="6" spans="1:13" x14ac:dyDescent="0.25">
      <c r="A6" s="3" t="s">
        <v>17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8"/>
      <c r="M6" s="18">
        <f>L6</f>
        <v>0</v>
      </c>
    </row>
    <row r="7" spans="1:13" x14ac:dyDescent="0.25">
      <c r="A7" s="4" t="s">
        <v>18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20">
        <f>SUM(L4:L6)</f>
        <v>590730778.40999997</v>
      </c>
      <c r="M7" s="20">
        <f>L7</f>
        <v>590730778.40999997</v>
      </c>
    </row>
    <row r="8" spans="1:13" x14ac:dyDescent="0.25">
      <c r="A8" s="2" t="s">
        <v>19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6"/>
    </row>
    <row r="9" spans="1:13" x14ac:dyDescent="0.25">
      <c r="A9" s="3" t="s">
        <v>20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17"/>
      <c r="M9" s="21"/>
    </row>
    <row r="10" spans="1:13" x14ac:dyDescent="0.25">
      <c r="A10" s="3" t="s">
        <v>21</v>
      </c>
      <c r="B10" s="21"/>
      <c r="C10" s="21"/>
      <c r="D10" s="21"/>
      <c r="E10" s="21"/>
      <c r="F10" s="21"/>
      <c r="G10" s="21"/>
      <c r="H10" s="21"/>
      <c r="I10" s="21"/>
      <c r="J10" s="22">
        <f>J21</f>
        <v>66812209.75</v>
      </c>
      <c r="K10" s="18">
        <v>0</v>
      </c>
      <c r="L10" s="17"/>
      <c r="M10" s="18">
        <f>SUM(B10:J10)</f>
        <v>66812209.75</v>
      </c>
    </row>
    <row r="11" spans="1:13" x14ac:dyDescent="0.25">
      <c r="A11" s="3" t="s">
        <v>22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17"/>
      <c r="M11" s="21"/>
    </row>
    <row r="12" spans="1:13" x14ac:dyDescent="0.25">
      <c r="A12" s="4" t="s">
        <v>23</v>
      </c>
      <c r="B12" s="20">
        <f t="shared" ref="B12:K12" si="0">SUM(B9:B11)</f>
        <v>0</v>
      </c>
      <c r="C12" s="20">
        <f t="shared" si="0"/>
        <v>0</v>
      </c>
      <c r="D12" s="20">
        <f t="shared" si="0"/>
        <v>0</v>
      </c>
      <c r="E12" s="20">
        <f t="shared" si="0"/>
        <v>0</v>
      </c>
      <c r="F12" s="20">
        <f t="shared" si="0"/>
        <v>0</v>
      </c>
      <c r="G12" s="20">
        <f t="shared" si="0"/>
        <v>0</v>
      </c>
      <c r="H12" s="20">
        <f t="shared" si="0"/>
        <v>0</v>
      </c>
      <c r="I12" s="20">
        <f t="shared" si="0"/>
        <v>0</v>
      </c>
      <c r="J12" s="20">
        <f t="shared" si="0"/>
        <v>66812209.75</v>
      </c>
      <c r="K12" s="20">
        <f t="shared" si="0"/>
        <v>0</v>
      </c>
      <c r="L12" s="19"/>
      <c r="M12" s="20">
        <f>SUM(B12:J12)</f>
        <v>66812209.75</v>
      </c>
    </row>
    <row r="13" spans="1:13" x14ac:dyDescent="0.25">
      <c r="A13" s="2" t="s">
        <v>24</v>
      </c>
      <c r="B13" s="15"/>
      <c r="C13" s="15"/>
      <c r="D13" s="15"/>
      <c r="E13" s="15"/>
      <c r="F13" s="15"/>
      <c r="G13" s="15"/>
      <c r="H13" s="15"/>
      <c r="I13" s="15"/>
      <c r="J13" s="15"/>
      <c r="K13" s="16"/>
      <c r="L13" s="23"/>
      <c r="M13" s="16"/>
    </row>
    <row r="14" spans="1:13" x14ac:dyDescent="0.25">
      <c r="A14" s="3" t="s">
        <v>15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17"/>
      <c r="M14" s="21"/>
    </row>
    <row r="15" spans="1:13" x14ac:dyDescent="0.25">
      <c r="A15" s="3" t="s">
        <v>16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17"/>
      <c r="M15" s="21"/>
    </row>
    <row r="16" spans="1:13" x14ac:dyDescent="0.25">
      <c r="A16" s="4" t="s">
        <v>25</v>
      </c>
      <c r="B16" s="24">
        <f t="shared" ref="B16:K16" si="1">SUM(B14:B15)</f>
        <v>0</v>
      </c>
      <c r="C16" s="24">
        <f t="shared" si="1"/>
        <v>0</v>
      </c>
      <c r="D16" s="24">
        <f t="shared" si="1"/>
        <v>0</v>
      </c>
      <c r="E16" s="24">
        <f t="shared" si="1"/>
        <v>0</v>
      </c>
      <c r="F16" s="24">
        <f t="shared" si="1"/>
        <v>0</v>
      </c>
      <c r="G16" s="24">
        <f t="shared" si="1"/>
        <v>0</v>
      </c>
      <c r="H16" s="24">
        <f t="shared" si="1"/>
        <v>0</v>
      </c>
      <c r="I16" s="24">
        <f t="shared" si="1"/>
        <v>0</v>
      </c>
      <c r="J16" s="20">
        <f t="shared" si="1"/>
        <v>0</v>
      </c>
      <c r="K16" s="20">
        <f t="shared" si="1"/>
        <v>0</v>
      </c>
      <c r="L16" s="19"/>
      <c r="M16" s="20">
        <f>SUM(B16:J16)</f>
        <v>0</v>
      </c>
    </row>
    <row r="17" spans="1:13" x14ac:dyDescent="0.25">
      <c r="A17" s="6" t="s">
        <v>26</v>
      </c>
      <c r="B17" s="25">
        <f t="shared" ref="B17:M17" si="2">B7+B12+B16</f>
        <v>0</v>
      </c>
      <c r="C17" s="25">
        <f t="shared" si="2"/>
        <v>0</v>
      </c>
      <c r="D17" s="25">
        <f t="shared" si="2"/>
        <v>0</v>
      </c>
      <c r="E17" s="25">
        <f t="shared" si="2"/>
        <v>0</v>
      </c>
      <c r="F17" s="25">
        <f t="shared" si="2"/>
        <v>0</v>
      </c>
      <c r="G17" s="25">
        <f t="shared" si="2"/>
        <v>0</v>
      </c>
      <c r="H17" s="25">
        <f t="shared" si="2"/>
        <v>0</v>
      </c>
      <c r="I17" s="25">
        <f t="shared" si="2"/>
        <v>0</v>
      </c>
      <c r="J17" s="25">
        <f t="shared" si="2"/>
        <v>66812209.75</v>
      </c>
      <c r="K17" s="25">
        <f t="shared" si="2"/>
        <v>0</v>
      </c>
      <c r="L17" s="25">
        <f t="shared" si="2"/>
        <v>590730778.40999997</v>
      </c>
      <c r="M17" s="25">
        <f t="shared" si="2"/>
        <v>657542988.15999997</v>
      </c>
    </row>
    <row r="18" spans="1:13" x14ac:dyDescent="0.25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26"/>
    </row>
    <row r="19" spans="1:13" ht="30" customHeight="1" x14ac:dyDescent="0.25">
      <c r="A19" s="2" t="s">
        <v>27</v>
      </c>
      <c r="B19" s="13" t="s">
        <v>2</v>
      </c>
      <c r="C19" s="13" t="s">
        <v>3</v>
      </c>
      <c r="D19" s="13" t="s">
        <v>4</v>
      </c>
      <c r="E19" s="13" t="s">
        <v>5</v>
      </c>
      <c r="F19" s="13" t="s">
        <v>6</v>
      </c>
      <c r="G19" s="13" t="s">
        <v>7</v>
      </c>
      <c r="H19" s="13" t="s">
        <v>8</v>
      </c>
      <c r="I19" s="13" t="s">
        <v>9</v>
      </c>
      <c r="J19" s="13" t="s">
        <v>10</v>
      </c>
      <c r="K19" s="13" t="s">
        <v>11</v>
      </c>
      <c r="L19" s="27" t="s">
        <v>12</v>
      </c>
      <c r="M19" s="16" t="s">
        <v>13</v>
      </c>
    </row>
    <row r="20" spans="1:13" x14ac:dyDescent="0.25">
      <c r="A20" s="2" t="s">
        <v>14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23"/>
      <c r="M20" s="16">
        <f>SUM(B20:J20)</f>
        <v>0</v>
      </c>
    </row>
    <row r="21" spans="1:13" x14ac:dyDescent="0.25">
      <c r="A21" s="3" t="s">
        <v>15</v>
      </c>
      <c r="B21" s="18">
        <v>2509250.9</v>
      </c>
      <c r="C21" s="18">
        <v>32017.8</v>
      </c>
      <c r="D21" s="18">
        <v>5491231.5499999998</v>
      </c>
      <c r="E21" s="18">
        <v>10189058.949999999</v>
      </c>
      <c r="F21" s="18">
        <v>168275.95</v>
      </c>
      <c r="G21" s="18">
        <v>308687.8</v>
      </c>
      <c r="H21" s="18">
        <v>542368.1</v>
      </c>
      <c r="I21" s="18">
        <v>10815975.65</v>
      </c>
      <c r="J21" s="18">
        <v>66812209.75</v>
      </c>
      <c r="K21" s="18">
        <v>5795367.7999999998</v>
      </c>
      <c r="L21" s="17"/>
      <c r="M21" s="18">
        <f>SUM(B21:J21)</f>
        <v>96869076.450000003</v>
      </c>
    </row>
    <row r="22" spans="1:13" x14ac:dyDescent="0.25">
      <c r="A22" s="3" t="s">
        <v>16</v>
      </c>
      <c r="B22" s="18">
        <v>695671.75</v>
      </c>
      <c r="C22" s="18">
        <v>1365508.8</v>
      </c>
      <c r="D22" s="18">
        <v>1133857.8999999999</v>
      </c>
      <c r="E22" s="18">
        <v>4485871.9000000004</v>
      </c>
      <c r="F22" s="18">
        <v>146657</v>
      </c>
      <c r="G22" s="18">
        <v>470966.8</v>
      </c>
      <c r="H22" s="18">
        <v>926391.9</v>
      </c>
      <c r="I22" s="18">
        <v>5325481.4000000004</v>
      </c>
      <c r="J22" s="18">
        <v>561574.40000000002</v>
      </c>
      <c r="K22" s="18">
        <v>154570.20000000001</v>
      </c>
      <c r="L22" s="17"/>
      <c r="M22" s="18">
        <f>SUM(B22:J22)</f>
        <v>15111981.850000001</v>
      </c>
    </row>
    <row r="23" spans="1:13" x14ac:dyDescent="0.25">
      <c r="A23" s="3" t="s">
        <v>17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17"/>
      <c r="M23" s="28"/>
    </row>
    <row r="24" spans="1:13" x14ac:dyDescent="0.25">
      <c r="A24" s="4" t="s">
        <v>18</v>
      </c>
      <c r="B24" s="20">
        <f t="shared" ref="B24:K24" si="3">SUM(B21:B23)</f>
        <v>3204922.65</v>
      </c>
      <c r="C24" s="20">
        <f t="shared" si="3"/>
        <v>1397526.6</v>
      </c>
      <c r="D24" s="20">
        <f t="shared" si="3"/>
        <v>6625089.4499999993</v>
      </c>
      <c r="E24" s="20">
        <f t="shared" si="3"/>
        <v>14674930.85</v>
      </c>
      <c r="F24" s="20">
        <f t="shared" si="3"/>
        <v>314932.95</v>
      </c>
      <c r="G24" s="20">
        <f t="shared" si="3"/>
        <v>779654.6</v>
      </c>
      <c r="H24" s="20">
        <f t="shared" si="3"/>
        <v>1468760</v>
      </c>
      <c r="I24" s="20">
        <f t="shared" si="3"/>
        <v>16141457.050000001</v>
      </c>
      <c r="J24" s="20">
        <f t="shared" si="3"/>
        <v>67373784.150000006</v>
      </c>
      <c r="K24" s="20">
        <f t="shared" si="3"/>
        <v>5949938</v>
      </c>
      <c r="L24" s="19"/>
      <c r="M24" s="20">
        <f>SUM(M21:M23)</f>
        <v>111981058.30000001</v>
      </c>
    </row>
    <row r="25" spans="1:13" x14ac:dyDescent="0.25">
      <c r="A25" s="2" t="s">
        <v>19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23"/>
      <c r="M25" s="16">
        <f>SUM(B25:J25)</f>
        <v>0</v>
      </c>
    </row>
    <row r="26" spans="1:13" x14ac:dyDescent="0.25">
      <c r="A26" s="3" t="s">
        <v>20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17"/>
      <c r="M26" s="28"/>
    </row>
    <row r="27" spans="1:13" x14ac:dyDescent="0.25">
      <c r="A27" s="3" t="s">
        <v>21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17"/>
      <c r="M27" s="28"/>
    </row>
    <row r="28" spans="1:13" x14ac:dyDescent="0.25">
      <c r="A28" s="3" t="s">
        <v>22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17"/>
      <c r="M28" s="28"/>
    </row>
    <row r="29" spans="1:13" x14ac:dyDescent="0.25">
      <c r="A29" s="4" t="s">
        <v>23</v>
      </c>
      <c r="B29" s="20">
        <f t="shared" ref="B29:K29" si="4">SUM(B26:B28)</f>
        <v>0</v>
      </c>
      <c r="C29" s="20">
        <f t="shared" si="4"/>
        <v>0</v>
      </c>
      <c r="D29" s="20">
        <f t="shared" si="4"/>
        <v>0</v>
      </c>
      <c r="E29" s="20">
        <f t="shared" si="4"/>
        <v>0</v>
      </c>
      <c r="F29" s="20">
        <f t="shared" si="4"/>
        <v>0</v>
      </c>
      <c r="G29" s="20">
        <f t="shared" si="4"/>
        <v>0</v>
      </c>
      <c r="H29" s="20">
        <f t="shared" si="4"/>
        <v>0</v>
      </c>
      <c r="I29" s="20">
        <f t="shared" si="4"/>
        <v>0</v>
      </c>
      <c r="J29" s="20">
        <f t="shared" si="4"/>
        <v>0</v>
      </c>
      <c r="K29" s="20">
        <f t="shared" si="4"/>
        <v>0</v>
      </c>
      <c r="L29" s="19"/>
      <c r="M29" s="20">
        <f>SUM(M26:M28)</f>
        <v>0</v>
      </c>
    </row>
    <row r="30" spans="1:13" x14ac:dyDescent="0.25">
      <c r="A30" s="2" t="s">
        <v>24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 x14ac:dyDescent="0.25">
      <c r="A31" s="3" t="s">
        <v>15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</row>
    <row r="32" spans="1:13" x14ac:dyDescent="0.25">
      <c r="A32" s="3" t="s">
        <v>16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3" x14ac:dyDescent="0.25">
      <c r="A33" s="4" t="s">
        <v>25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 spans="1:13" x14ac:dyDescent="0.25">
      <c r="A34" s="6" t="s">
        <v>28</v>
      </c>
      <c r="B34" s="25">
        <f t="shared" ref="B34:M34" si="5">B24+B29+B33</f>
        <v>3204922.65</v>
      </c>
      <c r="C34" s="25">
        <f t="shared" si="5"/>
        <v>1397526.6</v>
      </c>
      <c r="D34" s="25">
        <f t="shared" si="5"/>
        <v>6625089.4499999993</v>
      </c>
      <c r="E34" s="25">
        <f t="shared" si="5"/>
        <v>14674930.85</v>
      </c>
      <c r="F34" s="25">
        <f t="shared" si="5"/>
        <v>314932.95</v>
      </c>
      <c r="G34" s="25">
        <f t="shared" si="5"/>
        <v>779654.6</v>
      </c>
      <c r="H34" s="25">
        <f t="shared" si="5"/>
        <v>1468760</v>
      </c>
      <c r="I34" s="25">
        <f t="shared" si="5"/>
        <v>16141457.050000001</v>
      </c>
      <c r="J34" s="25">
        <f t="shared" si="5"/>
        <v>67373784.150000006</v>
      </c>
      <c r="K34" s="25">
        <f t="shared" si="5"/>
        <v>5949938</v>
      </c>
      <c r="L34" s="25">
        <f t="shared" si="5"/>
        <v>0</v>
      </c>
      <c r="M34" s="25">
        <f t="shared" si="5"/>
        <v>111981058.30000001</v>
      </c>
    </row>
    <row r="35" spans="1:13" x14ac:dyDescent="0.25">
      <c r="A35" s="7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</row>
    <row r="36" spans="1:13" x14ac:dyDescent="0.25">
      <c r="A36" s="6" t="s">
        <v>29</v>
      </c>
      <c r="B36" s="25">
        <f t="shared" ref="B36:M36" si="6">B34-B17</f>
        <v>3204922.65</v>
      </c>
      <c r="C36" s="25">
        <f t="shared" si="6"/>
        <v>1397526.6</v>
      </c>
      <c r="D36" s="25">
        <f t="shared" si="6"/>
        <v>6625089.4499999993</v>
      </c>
      <c r="E36" s="25">
        <f t="shared" si="6"/>
        <v>14674930.85</v>
      </c>
      <c r="F36" s="25">
        <f t="shared" si="6"/>
        <v>314932.95</v>
      </c>
      <c r="G36" s="25">
        <f t="shared" si="6"/>
        <v>779654.6</v>
      </c>
      <c r="H36" s="25">
        <f t="shared" si="6"/>
        <v>1468760</v>
      </c>
      <c r="I36" s="25">
        <f t="shared" si="6"/>
        <v>16141457.050000001</v>
      </c>
      <c r="J36" s="25">
        <f t="shared" si="6"/>
        <v>561574.40000000596</v>
      </c>
      <c r="K36" s="25">
        <f t="shared" si="6"/>
        <v>5949938</v>
      </c>
      <c r="L36" s="25">
        <f t="shared" si="6"/>
        <v>-590730778.40999997</v>
      </c>
      <c r="M36" s="25">
        <f t="shared" si="6"/>
        <v>-545561929.8599999</v>
      </c>
    </row>
    <row r="38" spans="1:13" x14ac:dyDescent="0.25">
      <c r="A38" s="10" t="s">
        <v>30</v>
      </c>
    </row>
    <row r="39" spans="1:13" x14ac:dyDescent="0.25">
      <c r="A39" s="11" t="s">
        <v>31</v>
      </c>
    </row>
    <row r="40" spans="1:13" x14ac:dyDescent="0.25">
      <c r="A40" s="12" t="s">
        <v>32</v>
      </c>
    </row>
  </sheetData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zoomScale="85" zoomScaleNormal="85" workbookViewId="0">
      <selection activeCell="M18" sqref="M18"/>
    </sheetView>
  </sheetViews>
  <sheetFormatPr defaultRowHeight="15" x14ac:dyDescent="0.25"/>
  <cols>
    <col min="1" max="1" width="24.28515625" bestFit="1" customWidth="1"/>
    <col min="2" max="13" width="16.7109375" style="1" customWidth="1"/>
  </cols>
  <sheetData>
    <row r="1" spans="1:13" ht="15.75" customHeight="1" x14ac:dyDescent="0.25">
      <c r="A1" s="5" t="s">
        <v>34</v>
      </c>
    </row>
    <row r="2" spans="1:13" s="9" customFormat="1" ht="30" customHeight="1" x14ac:dyDescent="0.25">
      <c r="A2" s="8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14" t="s">
        <v>13</v>
      </c>
    </row>
    <row r="3" spans="1:13" x14ac:dyDescent="0.25">
      <c r="A3" s="2" t="s">
        <v>14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6"/>
      <c r="M3" s="16"/>
    </row>
    <row r="4" spans="1:13" x14ac:dyDescent="0.25">
      <c r="A4" s="3" t="s">
        <v>15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8">
        <v>613435593.14900005</v>
      </c>
      <c r="M4" s="18">
        <f>L4</f>
        <v>613435593.14900005</v>
      </c>
    </row>
    <row r="5" spans="1:13" x14ac:dyDescent="0.25">
      <c r="A5" s="3" t="s">
        <v>16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8"/>
      <c r="M5" s="18">
        <f>L5</f>
        <v>0</v>
      </c>
    </row>
    <row r="6" spans="1:13" x14ac:dyDescent="0.25">
      <c r="A6" s="3" t="s">
        <v>17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8"/>
      <c r="M6" s="18">
        <f>L6</f>
        <v>0</v>
      </c>
    </row>
    <row r="7" spans="1:13" x14ac:dyDescent="0.25">
      <c r="A7" s="4" t="s">
        <v>18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20">
        <f>SUM(L4:L6)</f>
        <v>613435593.14900005</v>
      </c>
      <c r="M7" s="20">
        <f>L7</f>
        <v>613435593.14900005</v>
      </c>
    </row>
    <row r="8" spans="1:13" x14ac:dyDescent="0.25">
      <c r="A8" s="2" t="s">
        <v>19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6"/>
    </row>
    <row r="9" spans="1:13" x14ac:dyDescent="0.25">
      <c r="A9" s="3" t="s">
        <v>20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17"/>
      <c r="M9" s="21"/>
    </row>
    <row r="10" spans="1:13" x14ac:dyDescent="0.25">
      <c r="A10" s="3" t="s">
        <v>21</v>
      </c>
      <c r="B10" s="21"/>
      <c r="C10" s="21"/>
      <c r="D10" s="21"/>
      <c r="E10" s="21"/>
      <c r="F10" s="21"/>
      <c r="G10" s="21"/>
      <c r="H10" s="21"/>
      <c r="I10" s="21"/>
      <c r="J10" s="22">
        <f>J21</f>
        <v>54995433.299999997</v>
      </c>
      <c r="K10" s="18">
        <v>0</v>
      </c>
      <c r="L10" s="17"/>
      <c r="M10" s="18">
        <f>SUM(B10:J10)</f>
        <v>54995433.299999997</v>
      </c>
    </row>
    <row r="11" spans="1:13" x14ac:dyDescent="0.25">
      <c r="A11" s="3" t="s">
        <v>22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17"/>
      <c r="M11" s="21"/>
    </row>
    <row r="12" spans="1:13" x14ac:dyDescent="0.25">
      <c r="A12" s="4" t="s">
        <v>23</v>
      </c>
      <c r="B12" s="20">
        <f t="shared" ref="B12:K12" si="0">SUM(B9:B11)</f>
        <v>0</v>
      </c>
      <c r="C12" s="20">
        <f t="shared" si="0"/>
        <v>0</v>
      </c>
      <c r="D12" s="20">
        <f t="shared" si="0"/>
        <v>0</v>
      </c>
      <c r="E12" s="20">
        <f t="shared" si="0"/>
        <v>0</v>
      </c>
      <c r="F12" s="20">
        <f t="shared" si="0"/>
        <v>0</v>
      </c>
      <c r="G12" s="20">
        <f t="shared" si="0"/>
        <v>0</v>
      </c>
      <c r="H12" s="20">
        <f t="shared" si="0"/>
        <v>0</v>
      </c>
      <c r="I12" s="20">
        <f t="shared" si="0"/>
        <v>0</v>
      </c>
      <c r="J12" s="20">
        <f t="shared" si="0"/>
        <v>54995433.299999997</v>
      </c>
      <c r="K12" s="20">
        <f t="shared" si="0"/>
        <v>0</v>
      </c>
      <c r="L12" s="19"/>
      <c r="M12" s="20">
        <f>SUM(B12:J12)</f>
        <v>54995433.299999997</v>
      </c>
    </row>
    <row r="13" spans="1:13" x14ac:dyDescent="0.25">
      <c r="A13" s="2" t="s">
        <v>24</v>
      </c>
      <c r="B13" s="15"/>
      <c r="C13" s="15"/>
      <c r="D13" s="15"/>
      <c r="E13" s="15"/>
      <c r="F13" s="15"/>
      <c r="G13" s="15"/>
      <c r="H13" s="15"/>
      <c r="I13" s="15"/>
      <c r="J13" s="15"/>
      <c r="K13" s="16"/>
      <c r="L13" s="23"/>
      <c r="M13" s="16"/>
    </row>
    <row r="14" spans="1:13" x14ac:dyDescent="0.25">
      <c r="A14" s="3" t="s">
        <v>15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17"/>
      <c r="M14" s="21"/>
    </row>
    <row r="15" spans="1:13" x14ac:dyDescent="0.25">
      <c r="A15" s="3" t="s">
        <v>16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17"/>
      <c r="M15" s="21"/>
    </row>
    <row r="16" spans="1:13" x14ac:dyDescent="0.25">
      <c r="A16" s="4" t="s">
        <v>25</v>
      </c>
      <c r="B16" s="24">
        <f t="shared" ref="B16:K16" si="1">SUM(B14:B15)</f>
        <v>0</v>
      </c>
      <c r="C16" s="24">
        <f t="shared" si="1"/>
        <v>0</v>
      </c>
      <c r="D16" s="24">
        <f t="shared" si="1"/>
        <v>0</v>
      </c>
      <c r="E16" s="24">
        <f t="shared" si="1"/>
        <v>0</v>
      </c>
      <c r="F16" s="24">
        <f t="shared" si="1"/>
        <v>0</v>
      </c>
      <c r="G16" s="24">
        <f t="shared" si="1"/>
        <v>0</v>
      </c>
      <c r="H16" s="24">
        <f t="shared" si="1"/>
        <v>0</v>
      </c>
      <c r="I16" s="24">
        <f t="shared" si="1"/>
        <v>0</v>
      </c>
      <c r="J16" s="20">
        <f t="shared" si="1"/>
        <v>0</v>
      </c>
      <c r="K16" s="20">
        <f t="shared" si="1"/>
        <v>0</v>
      </c>
      <c r="L16" s="19"/>
      <c r="M16" s="20">
        <f>SUM(B16:J16)</f>
        <v>0</v>
      </c>
    </row>
    <row r="17" spans="1:13" x14ac:dyDescent="0.25">
      <c r="A17" s="6" t="s">
        <v>26</v>
      </c>
      <c r="B17" s="25">
        <f t="shared" ref="B17:M17" si="2">B7+B12+B16</f>
        <v>0</v>
      </c>
      <c r="C17" s="25">
        <f t="shared" si="2"/>
        <v>0</v>
      </c>
      <c r="D17" s="25">
        <f t="shared" si="2"/>
        <v>0</v>
      </c>
      <c r="E17" s="25">
        <f t="shared" si="2"/>
        <v>0</v>
      </c>
      <c r="F17" s="25">
        <f t="shared" si="2"/>
        <v>0</v>
      </c>
      <c r="G17" s="25">
        <f t="shared" si="2"/>
        <v>0</v>
      </c>
      <c r="H17" s="25">
        <f t="shared" si="2"/>
        <v>0</v>
      </c>
      <c r="I17" s="25">
        <f t="shared" si="2"/>
        <v>0</v>
      </c>
      <c r="J17" s="25">
        <f t="shared" si="2"/>
        <v>54995433.299999997</v>
      </c>
      <c r="K17" s="25">
        <f t="shared" si="2"/>
        <v>0</v>
      </c>
      <c r="L17" s="25">
        <f t="shared" si="2"/>
        <v>613435593.14900005</v>
      </c>
      <c r="M17" s="25">
        <f t="shared" si="2"/>
        <v>668431026.449</v>
      </c>
    </row>
    <row r="18" spans="1:13" x14ac:dyDescent="0.25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26"/>
    </row>
    <row r="19" spans="1:13" ht="30" customHeight="1" x14ac:dyDescent="0.25">
      <c r="A19" s="2" t="s">
        <v>27</v>
      </c>
      <c r="B19" s="13" t="s">
        <v>2</v>
      </c>
      <c r="C19" s="13" t="s">
        <v>3</v>
      </c>
      <c r="D19" s="13" t="s">
        <v>4</v>
      </c>
      <c r="E19" s="13" t="s">
        <v>5</v>
      </c>
      <c r="F19" s="13" t="s">
        <v>6</v>
      </c>
      <c r="G19" s="13" t="s">
        <v>7</v>
      </c>
      <c r="H19" s="13" t="s">
        <v>8</v>
      </c>
      <c r="I19" s="13" t="s">
        <v>9</v>
      </c>
      <c r="J19" s="13" t="s">
        <v>10</v>
      </c>
      <c r="K19" s="13" t="s">
        <v>11</v>
      </c>
      <c r="L19" s="27" t="s">
        <v>12</v>
      </c>
      <c r="M19" s="16" t="s">
        <v>13</v>
      </c>
    </row>
    <row r="20" spans="1:13" x14ac:dyDescent="0.25">
      <c r="A20" s="2" t="s">
        <v>14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23"/>
      <c r="M20" s="16">
        <f>SUM(B20:J20)</f>
        <v>0</v>
      </c>
    </row>
    <row r="21" spans="1:13" x14ac:dyDescent="0.25">
      <c r="A21" s="3" t="s">
        <v>15</v>
      </c>
      <c r="B21" s="18">
        <v>2777405.45</v>
      </c>
      <c r="C21" s="18">
        <v>23330.799999999999</v>
      </c>
      <c r="D21" s="18">
        <v>4744346.6500000004</v>
      </c>
      <c r="E21" s="18">
        <v>18290529.600000001</v>
      </c>
      <c r="F21" s="18">
        <v>195475.75</v>
      </c>
      <c r="G21" s="18">
        <v>290729.8</v>
      </c>
      <c r="H21" s="18">
        <v>515803.4</v>
      </c>
      <c r="I21" s="18">
        <v>9610727.4000000004</v>
      </c>
      <c r="J21" s="18">
        <v>54995433.299999997</v>
      </c>
      <c r="K21" s="18">
        <v>3461802.35</v>
      </c>
      <c r="L21" s="17"/>
      <c r="M21" s="18">
        <f>SUM(B21:J21)</f>
        <v>91443782.150000006</v>
      </c>
    </row>
    <row r="22" spans="1:13" x14ac:dyDescent="0.25">
      <c r="A22" s="3" t="s">
        <v>16</v>
      </c>
      <c r="B22" s="18">
        <v>662522.44999999995</v>
      </c>
      <c r="C22" s="18">
        <v>1292045.25</v>
      </c>
      <c r="D22" s="18">
        <v>1076239</v>
      </c>
      <c r="E22" s="18">
        <v>12366590.550000001</v>
      </c>
      <c r="F22" s="18">
        <v>207261.6</v>
      </c>
      <c r="G22" s="18">
        <v>439704.55</v>
      </c>
      <c r="H22" s="18">
        <v>1425299.45</v>
      </c>
      <c r="I22" s="18">
        <v>5733379.8499999996</v>
      </c>
      <c r="J22" s="18">
        <v>76909.149999999994</v>
      </c>
      <c r="K22" s="18">
        <v>186212.05</v>
      </c>
      <c r="L22" s="17"/>
      <c r="M22" s="18">
        <f>SUM(B22:J22)</f>
        <v>23279951.850000001</v>
      </c>
    </row>
    <row r="23" spans="1:13" x14ac:dyDescent="0.25">
      <c r="A23" s="3" t="s">
        <v>17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17"/>
      <c r="M23" s="28"/>
    </row>
    <row r="24" spans="1:13" x14ac:dyDescent="0.25">
      <c r="A24" s="4" t="s">
        <v>18</v>
      </c>
      <c r="B24" s="20">
        <f t="shared" ref="B24:K24" si="3">SUM(B21:B23)</f>
        <v>3439927.9000000004</v>
      </c>
      <c r="C24" s="20">
        <f t="shared" si="3"/>
        <v>1315376.05</v>
      </c>
      <c r="D24" s="20">
        <f t="shared" si="3"/>
        <v>5820585.6500000004</v>
      </c>
      <c r="E24" s="20">
        <f t="shared" si="3"/>
        <v>30657120.150000002</v>
      </c>
      <c r="F24" s="20">
        <f t="shared" si="3"/>
        <v>402737.35</v>
      </c>
      <c r="G24" s="20">
        <f t="shared" si="3"/>
        <v>730434.35</v>
      </c>
      <c r="H24" s="20">
        <f t="shared" si="3"/>
        <v>1941102.85</v>
      </c>
      <c r="I24" s="20">
        <f t="shared" si="3"/>
        <v>15344107.25</v>
      </c>
      <c r="J24" s="20">
        <f t="shared" si="3"/>
        <v>55072342.449999996</v>
      </c>
      <c r="K24" s="20">
        <f t="shared" si="3"/>
        <v>3648014.4</v>
      </c>
      <c r="L24" s="19"/>
      <c r="M24" s="20">
        <f>SUM(M21:M23)</f>
        <v>114723734</v>
      </c>
    </row>
    <row r="25" spans="1:13" x14ac:dyDescent="0.25">
      <c r="A25" s="2" t="s">
        <v>19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23"/>
      <c r="M25" s="16">
        <f>SUM(B25:J25)</f>
        <v>0</v>
      </c>
    </row>
    <row r="26" spans="1:13" x14ac:dyDescent="0.25">
      <c r="A26" s="3" t="s">
        <v>20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17"/>
      <c r="M26" s="28"/>
    </row>
    <row r="27" spans="1:13" x14ac:dyDescent="0.25">
      <c r="A27" s="3" t="s">
        <v>21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17"/>
      <c r="M27" s="28"/>
    </row>
    <row r="28" spans="1:13" x14ac:dyDescent="0.25">
      <c r="A28" s="3" t="s">
        <v>22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17"/>
      <c r="M28" s="28"/>
    </row>
    <row r="29" spans="1:13" x14ac:dyDescent="0.25">
      <c r="A29" s="4" t="s">
        <v>23</v>
      </c>
      <c r="B29" s="20">
        <f t="shared" ref="B29:K29" si="4">SUM(B26:B28)</f>
        <v>0</v>
      </c>
      <c r="C29" s="20">
        <f t="shared" si="4"/>
        <v>0</v>
      </c>
      <c r="D29" s="20">
        <f t="shared" si="4"/>
        <v>0</v>
      </c>
      <c r="E29" s="20">
        <f t="shared" si="4"/>
        <v>0</v>
      </c>
      <c r="F29" s="20">
        <f t="shared" si="4"/>
        <v>0</v>
      </c>
      <c r="G29" s="20">
        <f t="shared" si="4"/>
        <v>0</v>
      </c>
      <c r="H29" s="20">
        <f t="shared" si="4"/>
        <v>0</v>
      </c>
      <c r="I29" s="20">
        <f t="shared" si="4"/>
        <v>0</v>
      </c>
      <c r="J29" s="20">
        <f t="shared" si="4"/>
        <v>0</v>
      </c>
      <c r="K29" s="20">
        <f t="shared" si="4"/>
        <v>0</v>
      </c>
      <c r="L29" s="19"/>
      <c r="M29" s="20">
        <f>SUM(M26:M28)</f>
        <v>0</v>
      </c>
    </row>
    <row r="30" spans="1:13" x14ac:dyDescent="0.25">
      <c r="A30" s="2" t="s">
        <v>24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 x14ac:dyDescent="0.25">
      <c r="A31" s="3" t="s">
        <v>15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</row>
    <row r="32" spans="1:13" x14ac:dyDescent="0.25">
      <c r="A32" s="3" t="s">
        <v>16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3" x14ac:dyDescent="0.25">
      <c r="A33" s="4" t="s">
        <v>25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 spans="1:13" x14ac:dyDescent="0.25">
      <c r="A34" s="6" t="s">
        <v>28</v>
      </c>
      <c r="B34" s="25">
        <f t="shared" ref="B34:M34" si="5">B24+B29+B33</f>
        <v>3439927.9000000004</v>
      </c>
      <c r="C34" s="25">
        <f t="shared" si="5"/>
        <v>1315376.05</v>
      </c>
      <c r="D34" s="25">
        <f t="shared" si="5"/>
        <v>5820585.6500000004</v>
      </c>
      <c r="E34" s="25">
        <f t="shared" si="5"/>
        <v>30657120.150000002</v>
      </c>
      <c r="F34" s="25">
        <f t="shared" si="5"/>
        <v>402737.35</v>
      </c>
      <c r="G34" s="25">
        <f t="shared" si="5"/>
        <v>730434.35</v>
      </c>
      <c r="H34" s="25">
        <f t="shared" si="5"/>
        <v>1941102.85</v>
      </c>
      <c r="I34" s="25">
        <f t="shared" si="5"/>
        <v>15344107.25</v>
      </c>
      <c r="J34" s="25">
        <f t="shared" si="5"/>
        <v>55072342.449999996</v>
      </c>
      <c r="K34" s="25">
        <f t="shared" si="5"/>
        <v>3648014.4</v>
      </c>
      <c r="L34" s="25">
        <f t="shared" si="5"/>
        <v>0</v>
      </c>
      <c r="M34" s="25">
        <f t="shared" si="5"/>
        <v>114723734</v>
      </c>
    </row>
    <row r="35" spans="1:13" x14ac:dyDescent="0.25">
      <c r="A35" s="7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</row>
    <row r="36" spans="1:13" x14ac:dyDescent="0.25">
      <c r="A36" s="6" t="s">
        <v>29</v>
      </c>
      <c r="B36" s="25">
        <f t="shared" ref="B36:M36" si="6">B34-B17</f>
        <v>3439927.9000000004</v>
      </c>
      <c r="C36" s="25">
        <f t="shared" si="6"/>
        <v>1315376.05</v>
      </c>
      <c r="D36" s="25">
        <f t="shared" si="6"/>
        <v>5820585.6500000004</v>
      </c>
      <c r="E36" s="25">
        <f t="shared" si="6"/>
        <v>30657120.150000002</v>
      </c>
      <c r="F36" s="25">
        <f t="shared" si="6"/>
        <v>402737.35</v>
      </c>
      <c r="G36" s="25">
        <f t="shared" si="6"/>
        <v>730434.35</v>
      </c>
      <c r="H36" s="25">
        <f t="shared" si="6"/>
        <v>1941102.85</v>
      </c>
      <c r="I36" s="25">
        <f t="shared" si="6"/>
        <v>15344107.25</v>
      </c>
      <c r="J36" s="25">
        <f t="shared" si="6"/>
        <v>76909.14999999851</v>
      </c>
      <c r="K36" s="25">
        <f t="shared" si="6"/>
        <v>3648014.4</v>
      </c>
      <c r="L36" s="25">
        <f t="shared" si="6"/>
        <v>-613435593.14900005</v>
      </c>
      <c r="M36" s="25">
        <f t="shared" si="6"/>
        <v>-553707292.449</v>
      </c>
    </row>
    <row r="38" spans="1:13" x14ac:dyDescent="0.25">
      <c r="A38" s="10" t="s">
        <v>30</v>
      </c>
    </row>
    <row r="39" spans="1:13" x14ac:dyDescent="0.25">
      <c r="A39" s="11" t="s">
        <v>31</v>
      </c>
    </row>
    <row r="40" spans="1:13" x14ac:dyDescent="0.25">
      <c r="A40" s="12" t="s">
        <v>32</v>
      </c>
    </row>
  </sheetData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2000</vt:lpstr>
      <vt:lpstr>2005</vt:lpstr>
      <vt:lpstr>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 Water Balance Sheet Template</dc:title>
  <dc:creator>John Fay</dc:creator>
  <cp:keywords>WaterBalance</cp:keywords>
  <cp:lastModifiedBy>John Fay</cp:lastModifiedBy>
  <dcterms:created xsi:type="dcterms:W3CDTF">2017-08-03T14:44:43Z</dcterms:created>
  <dcterms:modified xsi:type="dcterms:W3CDTF">2017-08-04T01:58:54Z</dcterms:modified>
</cp:coreProperties>
</file>