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09"/>
  <workbookPr codeName="ThisWorkbook"/>
  <mc:AlternateContent xmlns:mc="http://schemas.openxmlformats.org/markup-compatibility/2006">
    <mc:Choice Requires="x15">
      <x15ac:absPath xmlns:x15ac="http://schemas.microsoft.com/office/spreadsheetml/2010/11/ac" url="/Users/schabert/projects/aws-partner-custom-crm-connector/"/>
    </mc:Choice>
  </mc:AlternateContent>
  <xr:revisionPtr revIDLastSave="0" documentId="13_ncr:1_{544B23B0-D1E6-D341-AA3D-E061B6FFFA48}" xr6:coauthVersionLast="47" xr6:coauthVersionMax="47" xr10:uidLastSave="{00000000-0000-0000-0000-000000000000}"/>
  <bookViews>
    <workbookView xWindow="29100" yWindow="2260" windowWidth="37840" windowHeight="20080" activeTab="1" xr2:uid="{00000000-000D-0000-FFFF-FFFF00000000}"/>
  </bookViews>
  <sheets>
    <sheet name="Instructions" sheetId="48" r:id="rId1"/>
    <sheet name="Source" sheetId="39" r:id="rId2"/>
    <sheet name="Field Mapping" sheetId="41" r:id="rId3"/>
    <sheet name="Stage Mapping (Mandatory)" sheetId="46" r:id="rId4"/>
    <sheet name="Target" sheetId="44" r:id="rId5"/>
    <sheet name="Version" sheetId="49" r:id="rId6"/>
    <sheet name="Industry Mapping (Optional)" sheetId="42" state="hidden" r:id="rId7"/>
    <sheet name="VH_Target" sheetId="45" state="hidden" r:id="rId8"/>
    <sheet name="Integration Opportunity Fields" sheetId="27" state="hidden" r:id="rId9"/>
    <sheet name="Standard Values on Opportunity" sheetId="28" state="hidden" r:id="rId10"/>
  </sheets>
  <definedNames>
    <definedName name="_xlnm._FilterDatabase" localSheetId="8" hidden="1">'Integration Opportunity Fields'!$A$2:$E$83</definedName>
    <definedName name="_xlnm._FilterDatabase" localSheetId="7" hidden="1">VH_Target!$Q$2:$R$2</definedName>
    <definedName name="CountryList">OFFSET(VH_Target!#REF!,,,COUNTIF(VH_Target!#REF!,"*?")-1)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39" l="1"/>
  <c r="C5" i="44" s="1"/>
  <c r="C3" i="39"/>
  <c r="C2" i="39"/>
  <c r="A2" i="39"/>
  <c r="E3" i="39"/>
  <c r="E2" i="39"/>
  <c r="A5" i="44" l="1"/>
  <c r="D19" i="41"/>
  <c r="AS100" i="44"/>
  <c r="AS99" i="44"/>
  <c r="AS98" i="44"/>
  <c r="AS97" i="44"/>
  <c r="AS96" i="44"/>
  <c r="AS95" i="44"/>
  <c r="AS94" i="44"/>
  <c r="AS93" i="44"/>
  <c r="AS92" i="44"/>
  <c r="AS91" i="44"/>
  <c r="AS90" i="44"/>
  <c r="AS89" i="44"/>
  <c r="AS88" i="44"/>
  <c r="AS87" i="44"/>
  <c r="AS86" i="44"/>
  <c r="AS85" i="44"/>
  <c r="AS84" i="44"/>
  <c r="AS83" i="44"/>
  <c r="AS82" i="44"/>
  <c r="AS81" i="44"/>
  <c r="AS80" i="44"/>
  <c r="AS79" i="44"/>
  <c r="AS78" i="44"/>
  <c r="AS77" i="44"/>
  <c r="AS76" i="44"/>
  <c r="AS75" i="44"/>
  <c r="AS74" i="44"/>
  <c r="AS73" i="44"/>
  <c r="AS72" i="44"/>
  <c r="AS71" i="44"/>
  <c r="AS70" i="44"/>
  <c r="AS69" i="44"/>
  <c r="AS68" i="44"/>
  <c r="AS67" i="44"/>
  <c r="AS66" i="44"/>
  <c r="AS65" i="44"/>
  <c r="AS64" i="44"/>
  <c r="AS63" i="44"/>
  <c r="AS62" i="44"/>
  <c r="AS61" i="44"/>
  <c r="AS60" i="44"/>
  <c r="AS59" i="44"/>
  <c r="AS58" i="44"/>
  <c r="AS57" i="44"/>
  <c r="AS56" i="44"/>
  <c r="AS55" i="44"/>
  <c r="AS54" i="44"/>
  <c r="AS53" i="44"/>
  <c r="AS52" i="44"/>
  <c r="AS51" i="44"/>
  <c r="AS50" i="44"/>
  <c r="AS49" i="44"/>
  <c r="AS48" i="44"/>
  <c r="AS47" i="44"/>
  <c r="AS46" i="44"/>
  <c r="AS45" i="44"/>
  <c r="AS44" i="44"/>
  <c r="AS43" i="44"/>
  <c r="AS42" i="44"/>
  <c r="AS41" i="44"/>
  <c r="AS40" i="44"/>
  <c r="AS39" i="44"/>
  <c r="AS38" i="44"/>
  <c r="AS37" i="44"/>
  <c r="AS36" i="44"/>
  <c r="AS35" i="44"/>
  <c r="AS34" i="44"/>
  <c r="AS33" i="44"/>
  <c r="AS32" i="44"/>
  <c r="AS31" i="44"/>
  <c r="AS30" i="44"/>
  <c r="AS29" i="44"/>
  <c r="AS28" i="44"/>
  <c r="AS27" i="44"/>
  <c r="AS26" i="44"/>
  <c r="AS25" i="44"/>
  <c r="AS24" i="44"/>
  <c r="AS23" i="44"/>
  <c r="AS22" i="44"/>
  <c r="AS21" i="44"/>
  <c r="AS20" i="44"/>
  <c r="AS19" i="44"/>
  <c r="AS18" i="44"/>
  <c r="AS17" i="44"/>
  <c r="AS16" i="44"/>
  <c r="AS15" i="44"/>
  <c r="AS14" i="44"/>
  <c r="AS13" i="44"/>
  <c r="AS12" i="44"/>
  <c r="AS11" i="44"/>
  <c r="AS10" i="44"/>
  <c r="AS9" i="44"/>
  <c r="AS8" i="44"/>
  <c r="AS7" i="44"/>
  <c r="AS6" i="44"/>
  <c r="AS2" i="44"/>
  <c r="AS4" i="44" s="1"/>
  <c r="F18" i="41"/>
  <c r="D18" i="41" s="1"/>
  <c r="F17" i="41"/>
  <c r="D17" i="41" s="1"/>
  <c r="F15" i="41"/>
  <c r="D15" i="41" s="1"/>
  <c r="F13" i="41"/>
  <c r="D13" i="41" s="1"/>
  <c r="F12" i="41"/>
  <c r="D12" i="41" s="1"/>
  <c r="F9" i="41"/>
  <c r="D9" i="41" s="1"/>
  <c r="F8" i="41"/>
  <c r="D8" i="41" s="1"/>
  <c r="F2" i="41"/>
  <c r="D2" i="41" s="1"/>
  <c r="D16" i="41"/>
  <c r="D14" i="41"/>
  <c r="D11" i="41"/>
  <c r="D10" i="41"/>
  <c r="D4" i="41"/>
  <c r="D5" i="41"/>
  <c r="D6" i="41"/>
  <c r="D7" i="41"/>
  <c r="D3" i="41"/>
  <c r="A7" i="44"/>
  <c r="B7" i="44"/>
  <c r="C7" i="44"/>
  <c r="D7" i="44"/>
  <c r="E7" i="44"/>
  <c r="F7" i="44"/>
  <c r="G7" i="44"/>
  <c r="H7" i="44"/>
  <c r="I7" i="44"/>
  <c r="J7" i="44"/>
  <c r="K7" i="44"/>
  <c r="L7" i="44"/>
  <c r="M7" i="44"/>
  <c r="N7" i="44"/>
  <c r="U7" i="44"/>
  <c r="W7" i="44"/>
  <c r="AO7" i="44"/>
  <c r="AR7" i="44"/>
  <c r="A8" i="44"/>
  <c r="B8" i="44"/>
  <c r="C8" i="44"/>
  <c r="D8" i="44"/>
  <c r="E8" i="44"/>
  <c r="F8" i="44"/>
  <c r="G8" i="44"/>
  <c r="H8" i="44"/>
  <c r="I8" i="44"/>
  <c r="J8" i="44"/>
  <c r="K8" i="44"/>
  <c r="L8" i="44"/>
  <c r="M8" i="44"/>
  <c r="N8" i="44"/>
  <c r="U8" i="44"/>
  <c r="W8" i="44"/>
  <c r="AO8" i="44"/>
  <c r="AR8" i="44"/>
  <c r="A9" i="44"/>
  <c r="B9" i="44"/>
  <c r="C9" i="44"/>
  <c r="D9" i="44"/>
  <c r="E9" i="44"/>
  <c r="F9" i="44"/>
  <c r="G9" i="44"/>
  <c r="H9" i="44"/>
  <c r="I9" i="44"/>
  <c r="J9" i="44"/>
  <c r="K9" i="44"/>
  <c r="L9" i="44"/>
  <c r="M9" i="44"/>
  <c r="N9" i="44"/>
  <c r="U9" i="44"/>
  <c r="W9" i="44"/>
  <c r="AO9" i="44"/>
  <c r="AR9" i="44"/>
  <c r="A10" i="44"/>
  <c r="B10" i="44"/>
  <c r="C10" i="44"/>
  <c r="D10" i="44"/>
  <c r="E10" i="44"/>
  <c r="F10" i="44"/>
  <c r="G10" i="44"/>
  <c r="H10" i="44"/>
  <c r="I10" i="44"/>
  <c r="J10" i="44"/>
  <c r="K10" i="44"/>
  <c r="L10" i="44"/>
  <c r="M10" i="44"/>
  <c r="N10" i="44"/>
  <c r="U10" i="44"/>
  <c r="W10" i="44"/>
  <c r="AO10" i="44"/>
  <c r="AR10" i="44"/>
  <c r="A11" i="44"/>
  <c r="B11" i="44"/>
  <c r="C11" i="44"/>
  <c r="D11" i="44"/>
  <c r="E11" i="44"/>
  <c r="F11" i="44"/>
  <c r="G11" i="44"/>
  <c r="H11" i="44"/>
  <c r="I11" i="44"/>
  <c r="J11" i="44"/>
  <c r="K11" i="44"/>
  <c r="L11" i="44"/>
  <c r="M11" i="44"/>
  <c r="N11" i="44"/>
  <c r="U11" i="44"/>
  <c r="W11" i="44"/>
  <c r="AO11" i="44"/>
  <c r="AR11" i="44"/>
  <c r="A12" i="44"/>
  <c r="B12" i="44"/>
  <c r="C12" i="44"/>
  <c r="D12" i="44"/>
  <c r="E12" i="44"/>
  <c r="F12" i="44"/>
  <c r="G12" i="44"/>
  <c r="H12" i="44"/>
  <c r="I12" i="44"/>
  <c r="J12" i="44"/>
  <c r="K12" i="44"/>
  <c r="L12" i="44"/>
  <c r="M12" i="44"/>
  <c r="N12" i="44"/>
  <c r="U12" i="44"/>
  <c r="W12" i="44"/>
  <c r="AO12" i="44"/>
  <c r="AR12" i="44"/>
  <c r="A13" i="44"/>
  <c r="B13" i="44"/>
  <c r="C13" i="44"/>
  <c r="D13" i="44"/>
  <c r="E13" i="44"/>
  <c r="F13" i="44"/>
  <c r="G13" i="44"/>
  <c r="H13" i="44"/>
  <c r="I13" i="44"/>
  <c r="J13" i="44"/>
  <c r="K13" i="44"/>
  <c r="L13" i="44"/>
  <c r="M13" i="44"/>
  <c r="N13" i="44"/>
  <c r="U13" i="44"/>
  <c r="W13" i="44"/>
  <c r="AO13" i="44"/>
  <c r="AR13" i="44"/>
  <c r="A14" i="44"/>
  <c r="B14" i="44"/>
  <c r="C14" i="44"/>
  <c r="D14" i="44"/>
  <c r="E14" i="44"/>
  <c r="F14" i="44"/>
  <c r="G14" i="44"/>
  <c r="H14" i="44"/>
  <c r="I14" i="44"/>
  <c r="J14" i="44"/>
  <c r="K14" i="44"/>
  <c r="L14" i="44"/>
  <c r="M14" i="44"/>
  <c r="N14" i="44"/>
  <c r="U14" i="44"/>
  <c r="W14" i="44"/>
  <c r="AO14" i="44"/>
  <c r="AR14" i="44"/>
  <c r="A15" i="44"/>
  <c r="B15" i="44"/>
  <c r="C15" i="44"/>
  <c r="D15" i="44"/>
  <c r="E15" i="44"/>
  <c r="F15" i="44"/>
  <c r="G15" i="44"/>
  <c r="H15" i="44"/>
  <c r="I15" i="44"/>
  <c r="J15" i="44"/>
  <c r="K15" i="44"/>
  <c r="L15" i="44"/>
  <c r="M15" i="44"/>
  <c r="N15" i="44"/>
  <c r="U15" i="44"/>
  <c r="W15" i="44"/>
  <c r="AO15" i="44"/>
  <c r="AR15" i="44"/>
  <c r="A16" i="44"/>
  <c r="B16" i="44"/>
  <c r="C16" i="44"/>
  <c r="D16" i="44"/>
  <c r="E16" i="44"/>
  <c r="F16" i="44"/>
  <c r="G16" i="44"/>
  <c r="H16" i="44"/>
  <c r="I16" i="44"/>
  <c r="J16" i="44"/>
  <c r="K16" i="44"/>
  <c r="L16" i="44"/>
  <c r="M16" i="44"/>
  <c r="N16" i="44"/>
  <c r="U16" i="44"/>
  <c r="W16" i="44"/>
  <c r="AO16" i="44"/>
  <c r="AR16" i="44"/>
  <c r="A17" i="44"/>
  <c r="B17" i="44"/>
  <c r="C17" i="44"/>
  <c r="D17" i="44"/>
  <c r="E17" i="44"/>
  <c r="F17" i="44"/>
  <c r="G17" i="44"/>
  <c r="H17" i="44"/>
  <c r="I17" i="44"/>
  <c r="J17" i="44"/>
  <c r="K17" i="44"/>
  <c r="L17" i="44"/>
  <c r="M17" i="44"/>
  <c r="N17" i="44"/>
  <c r="U17" i="44"/>
  <c r="W17" i="44"/>
  <c r="AO17" i="44"/>
  <c r="AR17" i="44"/>
  <c r="A18" i="44"/>
  <c r="B18" i="44"/>
  <c r="C18" i="44"/>
  <c r="D18" i="44"/>
  <c r="E18" i="44"/>
  <c r="F18" i="44"/>
  <c r="G18" i="44"/>
  <c r="H18" i="44"/>
  <c r="I18" i="44"/>
  <c r="J18" i="44"/>
  <c r="K18" i="44"/>
  <c r="L18" i="44"/>
  <c r="M18" i="44"/>
  <c r="N18" i="44"/>
  <c r="U18" i="44"/>
  <c r="W18" i="44"/>
  <c r="AO18" i="44"/>
  <c r="AR18" i="44"/>
  <c r="A19" i="44"/>
  <c r="B19" i="44"/>
  <c r="C19" i="44"/>
  <c r="D19" i="44"/>
  <c r="E19" i="44"/>
  <c r="F19" i="44"/>
  <c r="G19" i="44"/>
  <c r="H19" i="44"/>
  <c r="I19" i="44"/>
  <c r="J19" i="44"/>
  <c r="K19" i="44"/>
  <c r="L19" i="44"/>
  <c r="M19" i="44"/>
  <c r="N19" i="44"/>
  <c r="U19" i="44"/>
  <c r="W19" i="44"/>
  <c r="AO19" i="44"/>
  <c r="AR19" i="44"/>
  <c r="A20" i="44"/>
  <c r="B20" i="44"/>
  <c r="C20" i="44"/>
  <c r="D20" i="44"/>
  <c r="E20" i="44"/>
  <c r="F20" i="44"/>
  <c r="G20" i="44"/>
  <c r="H20" i="44"/>
  <c r="I20" i="44"/>
  <c r="J20" i="44"/>
  <c r="K20" i="44"/>
  <c r="L20" i="44"/>
  <c r="M20" i="44"/>
  <c r="N20" i="44"/>
  <c r="U20" i="44"/>
  <c r="W20" i="44"/>
  <c r="AO20" i="44"/>
  <c r="AR20" i="44"/>
  <c r="A21" i="44"/>
  <c r="B21" i="44"/>
  <c r="C21" i="44"/>
  <c r="D21" i="44"/>
  <c r="E21" i="44"/>
  <c r="F21" i="44"/>
  <c r="G21" i="44"/>
  <c r="H21" i="44"/>
  <c r="I21" i="44"/>
  <c r="J21" i="44"/>
  <c r="K21" i="44"/>
  <c r="L21" i="44"/>
  <c r="M21" i="44"/>
  <c r="N21" i="44"/>
  <c r="U21" i="44"/>
  <c r="W21" i="44"/>
  <c r="AO21" i="44"/>
  <c r="AR21" i="44"/>
  <c r="A22" i="44"/>
  <c r="B22" i="44"/>
  <c r="C22" i="44"/>
  <c r="D22" i="44"/>
  <c r="E22" i="44"/>
  <c r="F22" i="44"/>
  <c r="G22" i="44"/>
  <c r="H22" i="44"/>
  <c r="I22" i="44"/>
  <c r="J22" i="44"/>
  <c r="K22" i="44"/>
  <c r="L22" i="44"/>
  <c r="M22" i="44"/>
  <c r="N22" i="44"/>
  <c r="U22" i="44"/>
  <c r="W22" i="44"/>
  <c r="AO22" i="44"/>
  <c r="AR22" i="44"/>
  <c r="A23" i="44"/>
  <c r="B23" i="44"/>
  <c r="C23" i="44"/>
  <c r="D23" i="44"/>
  <c r="E23" i="44"/>
  <c r="F23" i="44"/>
  <c r="G23" i="44"/>
  <c r="H23" i="44"/>
  <c r="I23" i="44"/>
  <c r="J23" i="44"/>
  <c r="K23" i="44"/>
  <c r="L23" i="44"/>
  <c r="M23" i="44"/>
  <c r="N23" i="44"/>
  <c r="U23" i="44"/>
  <c r="W23" i="44"/>
  <c r="AO23" i="44"/>
  <c r="AR23" i="44"/>
  <c r="A24" i="44"/>
  <c r="B24" i="44"/>
  <c r="C24" i="44"/>
  <c r="D24" i="44"/>
  <c r="E24" i="44"/>
  <c r="F24" i="44"/>
  <c r="G24" i="44"/>
  <c r="H24" i="44"/>
  <c r="I24" i="44"/>
  <c r="J24" i="44"/>
  <c r="K24" i="44"/>
  <c r="L24" i="44"/>
  <c r="M24" i="44"/>
  <c r="N24" i="44"/>
  <c r="U24" i="44"/>
  <c r="W24" i="44"/>
  <c r="AO24" i="44"/>
  <c r="AR24" i="44"/>
  <c r="A25" i="44"/>
  <c r="B25" i="44"/>
  <c r="C25" i="44"/>
  <c r="D25" i="44"/>
  <c r="E25" i="44"/>
  <c r="F25" i="44"/>
  <c r="G25" i="44"/>
  <c r="H25" i="44"/>
  <c r="I25" i="44"/>
  <c r="J25" i="44"/>
  <c r="K25" i="44"/>
  <c r="L25" i="44"/>
  <c r="M25" i="44"/>
  <c r="N25" i="44"/>
  <c r="U25" i="44"/>
  <c r="W25" i="44"/>
  <c r="AO25" i="44"/>
  <c r="AR25" i="44"/>
  <c r="A26" i="44"/>
  <c r="B26" i="44"/>
  <c r="C26" i="44"/>
  <c r="D26" i="44"/>
  <c r="E26" i="44"/>
  <c r="F26" i="44"/>
  <c r="G26" i="44"/>
  <c r="H26" i="44"/>
  <c r="I26" i="44"/>
  <c r="J26" i="44"/>
  <c r="K26" i="44"/>
  <c r="L26" i="44"/>
  <c r="M26" i="44"/>
  <c r="N26" i="44"/>
  <c r="U26" i="44"/>
  <c r="W26" i="44"/>
  <c r="AO26" i="44"/>
  <c r="AR26" i="44"/>
  <c r="A27" i="44"/>
  <c r="B27" i="44"/>
  <c r="C27" i="44"/>
  <c r="D27" i="44"/>
  <c r="E27" i="44"/>
  <c r="F27" i="44"/>
  <c r="G27" i="44"/>
  <c r="H27" i="44"/>
  <c r="I27" i="44"/>
  <c r="J27" i="44"/>
  <c r="K27" i="44"/>
  <c r="L27" i="44"/>
  <c r="M27" i="44"/>
  <c r="N27" i="44"/>
  <c r="U27" i="44"/>
  <c r="W27" i="44"/>
  <c r="AO27" i="44"/>
  <c r="AR27" i="44"/>
  <c r="A28" i="44"/>
  <c r="B28" i="44"/>
  <c r="C28" i="44"/>
  <c r="D28" i="44"/>
  <c r="E28" i="44"/>
  <c r="F28" i="44"/>
  <c r="G28" i="44"/>
  <c r="H28" i="44"/>
  <c r="I28" i="44"/>
  <c r="J28" i="44"/>
  <c r="K28" i="44"/>
  <c r="L28" i="44"/>
  <c r="M28" i="44"/>
  <c r="N28" i="44"/>
  <c r="U28" i="44"/>
  <c r="W28" i="44"/>
  <c r="AO28" i="44"/>
  <c r="AR28" i="44"/>
  <c r="A29" i="44"/>
  <c r="B29" i="44"/>
  <c r="C29" i="44"/>
  <c r="D29" i="44"/>
  <c r="E29" i="44"/>
  <c r="F29" i="44"/>
  <c r="G29" i="44"/>
  <c r="H29" i="44"/>
  <c r="I29" i="44"/>
  <c r="J29" i="44"/>
  <c r="K29" i="44"/>
  <c r="L29" i="44"/>
  <c r="M29" i="44"/>
  <c r="N29" i="44"/>
  <c r="U29" i="44"/>
  <c r="W29" i="44"/>
  <c r="AO29" i="44"/>
  <c r="AR29" i="44"/>
  <c r="A30" i="44"/>
  <c r="B30" i="44"/>
  <c r="C30" i="44"/>
  <c r="D30" i="44"/>
  <c r="E30" i="44"/>
  <c r="F30" i="44"/>
  <c r="G30" i="44"/>
  <c r="H30" i="44"/>
  <c r="I30" i="44"/>
  <c r="J30" i="44"/>
  <c r="K30" i="44"/>
  <c r="L30" i="44"/>
  <c r="M30" i="44"/>
  <c r="N30" i="44"/>
  <c r="U30" i="44"/>
  <c r="W30" i="44"/>
  <c r="AO30" i="44"/>
  <c r="AR30" i="44"/>
  <c r="A31" i="44"/>
  <c r="B31" i="44"/>
  <c r="C31" i="44"/>
  <c r="D31" i="44"/>
  <c r="E31" i="44"/>
  <c r="F31" i="44"/>
  <c r="G31" i="44"/>
  <c r="H31" i="44"/>
  <c r="I31" i="44"/>
  <c r="J31" i="44"/>
  <c r="K31" i="44"/>
  <c r="L31" i="44"/>
  <c r="M31" i="44"/>
  <c r="N31" i="44"/>
  <c r="U31" i="44"/>
  <c r="W31" i="44"/>
  <c r="AO31" i="44"/>
  <c r="AR31" i="44"/>
  <c r="A32" i="44"/>
  <c r="B32" i="44"/>
  <c r="C32" i="44"/>
  <c r="D32" i="44"/>
  <c r="E32" i="44"/>
  <c r="F32" i="44"/>
  <c r="G32" i="44"/>
  <c r="H32" i="44"/>
  <c r="I32" i="44"/>
  <c r="J32" i="44"/>
  <c r="K32" i="44"/>
  <c r="L32" i="44"/>
  <c r="M32" i="44"/>
  <c r="N32" i="44"/>
  <c r="U32" i="44"/>
  <c r="W32" i="44"/>
  <c r="AO32" i="44"/>
  <c r="AR32" i="44"/>
  <c r="A33" i="44"/>
  <c r="B33" i="44"/>
  <c r="C33" i="44"/>
  <c r="D33" i="44"/>
  <c r="E33" i="44"/>
  <c r="F33" i="44"/>
  <c r="G33" i="44"/>
  <c r="H33" i="44"/>
  <c r="I33" i="44"/>
  <c r="J33" i="44"/>
  <c r="K33" i="44"/>
  <c r="L33" i="44"/>
  <c r="M33" i="44"/>
  <c r="N33" i="44"/>
  <c r="U33" i="44"/>
  <c r="W33" i="44"/>
  <c r="AO33" i="44"/>
  <c r="AR33" i="44"/>
  <c r="A34" i="44"/>
  <c r="B34" i="44"/>
  <c r="C34" i="44"/>
  <c r="D34" i="44"/>
  <c r="E34" i="44"/>
  <c r="F34" i="44"/>
  <c r="G34" i="44"/>
  <c r="H34" i="44"/>
  <c r="I34" i="44"/>
  <c r="J34" i="44"/>
  <c r="K34" i="44"/>
  <c r="L34" i="44"/>
  <c r="M34" i="44"/>
  <c r="N34" i="44"/>
  <c r="U34" i="44"/>
  <c r="W34" i="44"/>
  <c r="AO34" i="44"/>
  <c r="AR34" i="44"/>
  <c r="A35" i="44"/>
  <c r="B35" i="44"/>
  <c r="C35" i="44"/>
  <c r="D35" i="44"/>
  <c r="E35" i="44"/>
  <c r="F35" i="44"/>
  <c r="G35" i="44"/>
  <c r="H35" i="44"/>
  <c r="I35" i="44"/>
  <c r="J35" i="44"/>
  <c r="K35" i="44"/>
  <c r="L35" i="44"/>
  <c r="M35" i="44"/>
  <c r="N35" i="44"/>
  <c r="U35" i="44"/>
  <c r="W35" i="44"/>
  <c r="AO35" i="44"/>
  <c r="AR35" i="44"/>
  <c r="A36" i="44"/>
  <c r="B36" i="44"/>
  <c r="C36" i="44"/>
  <c r="D36" i="44"/>
  <c r="E36" i="44"/>
  <c r="F36" i="44"/>
  <c r="G36" i="44"/>
  <c r="H36" i="44"/>
  <c r="I36" i="44"/>
  <c r="J36" i="44"/>
  <c r="K36" i="44"/>
  <c r="L36" i="44"/>
  <c r="M36" i="44"/>
  <c r="N36" i="44"/>
  <c r="U36" i="44"/>
  <c r="W36" i="44"/>
  <c r="AO36" i="44"/>
  <c r="AR36" i="44"/>
  <c r="A37" i="44"/>
  <c r="B37" i="44"/>
  <c r="C37" i="44"/>
  <c r="D37" i="44"/>
  <c r="E37" i="44"/>
  <c r="F37" i="44"/>
  <c r="G37" i="44"/>
  <c r="H37" i="44"/>
  <c r="I37" i="44"/>
  <c r="J37" i="44"/>
  <c r="K37" i="44"/>
  <c r="L37" i="44"/>
  <c r="M37" i="44"/>
  <c r="N37" i="44"/>
  <c r="U37" i="44"/>
  <c r="W37" i="44"/>
  <c r="AO37" i="44"/>
  <c r="AR37" i="44"/>
  <c r="A38" i="44"/>
  <c r="B38" i="44"/>
  <c r="C38" i="44"/>
  <c r="D38" i="44"/>
  <c r="E38" i="44"/>
  <c r="F38" i="44"/>
  <c r="G38" i="44"/>
  <c r="H38" i="44"/>
  <c r="I38" i="44"/>
  <c r="J38" i="44"/>
  <c r="K38" i="44"/>
  <c r="L38" i="44"/>
  <c r="M38" i="44"/>
  <c r="N38" i="44"/>
  <c r="U38" i="44"/>
  <c r="W38" i="44"/>
  <c r="AO38" i="44"/>
  <c r="AR38" i="44"/>
  <c r="A39" i="44"/>
  <c r="B39" i="44"/>
  <c r="C39" i="44"/>
  <c r="D39" i="44"/>
  <c r="E39" i="44"/>
  <c r="F39" i="44"/>
  <c r="G39" i="44"/>
  <c r="H39" i="44"/>
  <c r="I39" i="44"/>
  <c r="J39" i="44"/>
  <c r="K39" i="44"/>
  <c r="L39" i="44"/>
  <c r="M39" i="44"/>
  <c r="N39" i="44"/>
  <c r="U39" i="44"/>
  <c r="W39" i="44"/>
  <c r="AO39" i="44"/>
  <c r="AR39" i="44"/>
  <c r="A40" i="44"/>
  <c r="B40" i="44"/>
  <c r="C40" i="44"/>
  <c r="D40" i="44"/>
  <c r="E40" i="44"/>
  <c r="F40" i="44"/>
  <c r="G40" i="44"/>
  <c r="H40" i="44"/>
  <c r="I40" i="44"/>
  <c r="J40" i="44"/>
  <c r="K40" i="44"/>
  <c r="L40" i="44"/>
  <c r="M40" i="44"/>
  <c r="N40" i="44"/>
  <c r="U40" i="44"/>
  <c r="W40" i="44"/>
  <c r="AO40" i="44"/>
  <c r="AR40" i="44"/>
  <c r="A41" i="44"/>
  <c r="B41" i="44"/>
  <c r="C41" i="44"/>
  <c r="D41" i="44"/>
  <c r="E41" i="44"/>
  <c r="F41" i="44"/>
  <c r="G41" i="44"/>
  <c r="H41" i="44"/>
  <c r="I41" i="44"/>
  <c r="J41" i="44"/>
  <c r="K41" i="44"/>
  <c r="L41" i="44"/>
  <c r="M41" i="44"/>
  <c r="N41" i="44"/>
  <c r="U41" i="44"/>
  <c r="W41" i="44"/>
  <c r="AO41" i="44"/>
  <c r="AR41" i="44"/>
  <c r="A42" i="44"/>
  <c r="B42" i="44"/>
  <c r="C42" i="44"/>
  <c r="D42" i="44"/>
  <c r="E42" i="44"/>
  <c r="F42" i="44"/>
  <c r="G42" i="44"/>
  <c r="H42" i="44"/>
  <c r="I42" i="44"/>
  <c r="J42" i="44"/>
  <c r="K42" i="44"/>
  <c r="L42" i="44"/>
  <c r="M42" i="44"/>
  <c r="N42" i="44"/>
  <c r="U42" i="44"/>
  <c r="W42" i="44"/>
  <c r="AO42" i="44"/>
  <c r="AR42" i="44"/>
  <c r="A43" i="44"/>
  <c r="B43" i="44"/>
  <c r="C43" i="44"/>
  <c r="D43" i="44"/>
  <c r="E43" i="44"/>
  <c r="F43" i="44"/>
  <c r="G43" i="44"/>
  <c r="H43" i="44"/>
  <c r="I43" i="44"/>
  <c r="J43" i="44"/>
  <c r="K43" i="44"/>
  <c r="L43" i="44"/>
  <c r="M43" i="44"/>
  <c r="N43" i="44"/>
  <c r="U43" i="44"/>
  <c r="W43" i="44"/>
  <c r="AO43" i="44"/>
  <c r="AR43" i="44"/>
  <c r="A44" i="44"/>
  <c r="B44" i="44"/>
  <c r="C44" i="44"/>
  <c r="D44" i="44"/>
  <c r="E44" i="44"/>
  <c r="F44" i="44"/>
  <c r="G44" i="44"/>
  <c r="H44" i="44"/>
  <c r="I44" i="44"/>
  <c r="J44" i="44"/>
  <c r="K44" i="44"/>
  <c r="L44" i="44"/>
  <c r="M44" i="44"/>
  <c r="N44" i="44"/>
  <c r="U44" i="44"/>
  <c r="W44" i="44"/>
  <c r="AO44" i="44"/>
  <c r="AR44" i="44"/>
  <c r="A45" i="44"/>
  <c r="B45" i="44"/>
  <c r="C45" i="44"/>
  <c r="D45" i="44"/>
  <c r="E45" i="44"/>
  <c r="F45" i="44"/>
  <c r="G45" i="44"/>
  <c r="H45" i="44"/>
  <c r="I45" i="44"/>
  <c r="J45" i="44"/>
  <c r="K45" i="44"/>
  <c r="L45" i="44"/>
  <c r="M45" i="44"/>
  <c r="N45" i="44"/>
  <c r="U45" i="44"/>
  <c r="W45" i="44"/>
  <c r="AO45" i="44"/>
  <c r="AR45" i="44"/>
  <c r="A46" i="44"/>
  <c r="B46" i="44"/>
  <c r="C46" i="44"/>
  <c r="D46" i="44"/>
  <c r="E46" i="44"/>
  <c r="F46" i="44"/>
  <c r="G46" i="44"/>
  <c r="H46" i="44"/>
  <c r="I46" i="44"/>
  <c r="J46" i="44"/>
  <c r="K46" i="44"/>
  <c r="L46" i="44"/>
  <c r="M46" i="44"/>
  <c r="N46" i="44"/>
  <c r="U46" i="44"/>
  <c r="W46" i="44"/>
  <c r="AO46" i="44"/>
  <c r="AR46" i="44"/>
  <c r="A47" i="44"/>
  <c r="B47" i="44"/>
  <c r="C47" i="44"/>
  <c r="D47" i="44"/>
  <c r="E47" i="44"/>
  <c r="F47" i="44"/>
  <c r="G47" i="44"/>
  <c r="H47" i="44"/>
  <c r="I47" i="44"/>
  <c r="J47" i="44"/>
  <c r="K47" i="44"/>
  <c r="L47" i="44"/>
  <c r="M47" i="44"/>
  <c r="N47" i="44"/>
  <c r="U47" i="44"/>
  <c r="W47" i="44"/>
  <c r="AO47" i="44"/>
  <c r="AR47" i="44"/>
  <c r="A48" i="44"/>
  <c r="B48" i="44"/>
  <c r="C48" i="44"/>
  <c r="D48" i="44"/>
  <c r="E48" i="44"/>
  <c r="F48" i="44"/>
  <c r="G48" i="44"/>
  <c r="H48" i="44"/>
  <c r="I48" i="44"/>
  <c r="J48" i="44"/>
  <c r="K48" i="44"/>
  <c r="L48" i="44"/>
  <c r="M48" i="44"/>
  <c r="N48" i="44"/>
  <c r="U48" i="44"/>
  <c r="W48" i="44"/>
  <c r="AO48" i="44"/>
  <c r="AR48" i="44"/>
  <c r="A49" i="44"/>
  <c r="B49" i="44"/>
  <c r="C49" i="44"/>
  <c r="D49" i="44"/>
  <c r="E49" i="44"/>
  <c r="F49" i="44"/>
  <c r="G49" i="44"/>
  <c r="H49" i="44"/>
  <c r="I49" i="44"/>
  <c r="J49" i="44"/>
  <c r="K49" i="44"/>
  <c r="L49" i="44"/>
  <c r="M49" i="44"/>
  <c r="N49" i="44"/>
  <c r="U49" i="44"/>
  <c r="W49" i="44"/>
  <c r="AO49" i="44"/>
  <c r="AR49" i="44"/>
  <c r="A50" i="44"/>
  <c r="B50" i="44"/>
  <c r="C50" i="44"/>
  <c r="D50" i="44"/>
  <c r="E50" i="44"/>
  <c r="F50" i="44"/>
  <c r="G50" i="44"/>
  <c r="H50" i="44"/>
  <c r="I50" i="44"/>
  <c r="J50" i="44"/>
  <c r="K50" i="44"/>
  <c r="L50" i="44"/>
  <c r="M50" i="44"/>
  <c r="N50" i="44"/>
  <c r="U50" i="44"/>
  <c r="W50" i="44"/>
  <c r="AO50" i="44"/>
  <c r="AR50" i="44"/>
  <c r="A51" i="44"/>
  <c r="B51" i="44"/>
  <c r="C51" i="44"/>
  <c r="D51" i="44"/>
  <c r="E51" i="44"/>
  <c r="F51" i="44"/>
  <c r="G51" i="44"/>
  <c r="H51" i="44"/>
  <c r="I51" i="44"/>
  <c r="J51" i="44"/>
  <c r="K51" i="44"/>
  <c r="L51" i="44"/>
  <c r="M51" i="44"/>
  <c r="N51" i="44"/>
  <c r="U51" i="44"/>
  <c r="W51" i="44"/>
  <c r="AO51" i="44"/>
  <c r="AR51" i="44"/>
  <c r="A52" i="44"/>
  <c r="B52" i="44"/>
  <c r="C52" i="44"/>
  <c r="D52" i="44"/>
  <c r="E52" i="44"/>
  <c r="F52" i="44"/>
  <c r="G52" i="44"/>
  <c r="H52" i="44"/>
  <c r="I52" i="44"/>
  <c r="J52" i="44"/>
  <c r="K52" i="44"/>
  <c r="L52" i="44"/>
  <c r="M52" i="44"/>
  <c r="N52" i="44"/>
  <c r="U52" i="44"/>
  <c r="W52" i="44"/>
  <c r="AO52" i="44"/>
  <c r="AR52" i="44"/>
  <c r="A53" i="44"/>
  <c r="B53" i="44"/>
  <c r="C53" i="44"/>
  <c r="D53" i="44"/>
  <c r="E53" i="44"/>
  <c r="F53" i="44"/>
  <c r="G53" i="44"/>
  <c r="H53" i="44"/>
  <c r="I53" i="44"/>
  <c r="J53" i="44"/>
  <c r="K53" i="44"/>
  <c r="L53" i="44"/>
  <c r="M53" i="44"/>
  <c r="N53" i="44"/>
  <c r="U53" i="44"/>
  <c r="W53" i="44"/>
  <c r="AO53" i="44"/>
  <c r="AR53" i="44"/>
  <c r="A54" i="44"/>
  <c r="B54" i="44"/>
  <c r="C54" i="44"/>
  <c r="D54" i="44"/>
  <c r="E54" i="44"/>
  <c r="F54" i="44"/>
  <c r="G54" i="44"/>
  <c r="H54" i="44"/>
  <c r="I54" i="44"/>
  <c r="J54" i="44"/>
  <c r="K54" i="44"/>
  <c r="L54" i="44"/>
  <c r="M54" i="44"/>
  <c r="N54" i="44"/>
  <c r="U54" i="44"/>
  <c r="W54" i="44"/>
  <c r="AO54" i="44"/>
  <c r="AR54" i="44"/>
  <c r="A55" i="44"/>
  <c r="B55" i="44"/>
  <c r="C55" i="44"/>
  <c r="D55" i="44"/>
  <c r="E55" i="44"/>
  <c r="F55" i="44"/>
  <c r="G55" i="44"/>
  <c r="H55" i="44"/>
  <c r="I55" i="44"/>
  <c r="J55" i="44"/>
  <c r="K55" i="44"/>
  <c r="L55" i="44"/>
  <c r="M55" i="44"/>
  <c r="N55" i="44"/>
  <c r="U55" i="44"/>
  <c r="W55" i="44"/>
  <c r="AO55" i="44"/>
  <c r="AR55" i="44"/>
  <c r="A56" i="44"/>
  <c r="B56" i="44"/>
  <c r="C56" i="44"/>
  <c r="D56" i="44"/>
  <c r="E56" i="44"/>
  <c r="F56" i="44"/>
  <c r="G56" i="44"/>
  <c r="H56" i="44"/>
  <c r="I56" i="44"/>
  <c r="J56" i="44"/>
  <c r="K56" i="44"/>
  <c r="L56" i="44"/>
  <c r="M56" i="44"/>
  <c r="N56" i="44"/>
  <c r="U56" i="44"/>
  <c r="W56" i="44"/>
  <c r="AO56" i="44"/>
  <c r="AR56" i="44"/>
  <c r="A57" i="44"/>
  <c r="B57" i="44"/>
  <c r="C57" i="44"/>
  <c r="D57" i="44"/>
  <c r="E57" i="44"/>
  <c r="F57" i="44"/>
  <c r="G57" i="44"/>
  <c r="H57" i="44"/>
  <c r="I57" i="44"/>
  <c r="J57" i="44"/>
  <c r="K57" i="44"/>
  <c r="L57" i="44"/>
  <c r="M57" i="44"/>
  <c r="N57" i="44"/>
  <c r="U57" i="44"/>
  <c r="W57" i="44"/>
  <c r="AO57" i="44"/>
  <c r="AR57" i="44"/>
  <c r="A58" i="44"/>
  <c r="B58" i="44"/>
  <c r="C58" i="44"/>
  <c r="D58" i="44"/>
  <c r="E58" i="44"/>
  <c r="F58" i="44"/>
  <c r="G58" i="44"/>
  <c r="H58" i="44"/>
  <c r="I58" i="44"/>
  <c r="J58" i="44"/>
  <c r="K58" i="44"/>
  <c r="L58" i="44"/>
  <c r="M58" i="44"/>
  <c r="N58" i="44"/>
  <c r="U58" i="44"/>
  <c r="W58" i="44"/>
  <c r="AO58" i="44"/>
  <c r="AR58" i="44"/>
  <c r="A59" i="44"/>
  <c r="B59" i="44"/>
  <c r="C59" i="44"/>
  <c r="D59" i="44"/>
  <c r="E59" i="44"/>
  <c r="F59" i="44"/>
  <c r="G59" i="44"/>
  <c r="H59" i="44"/>
  <c r="I59" i="44"/>
  <c r="J59" i="44"/>
  <c r="K59" i="44"/>
  <c r="L59" i="44"/>
  <c r="M59" i="44"/>
  <c r="N59" i="44"/>
  <c r="U59" i="44"/>
  <c r="W59" i="44"/>
  <c r="AO59" i="44"/>
  <c r="AR59" i="44"/>
  <c r="A60" i="44"/>
  <c r="B60" i="44"/>
  <c r="C60" i="44"/>
  <c r="D60" i="44"/>
  <c r="E60" i="44"/>
  <c r="F60" i="44"/>
  <c r="G60" i="44"/>
  <c r="H60" i="44"/>
  <c r="I60" i="44"/>
  <c r="J60" i="44"/>
  <c r="K60" i="44"/>
  <c r="L60" i="44"/>
  <c r="M60" i="44"/>
  <c r="N60" i="44"/>
  <c r="U60" i="44"/>
  <c r="W60" i="44"/>
  <c r="AO60" i="44"/>
  <c r="AR60" i="44"/>
  <c r="A61" i="44"/>
  <c r="B61" i="44"/>
  <c r="C61" i="44"/>
  <c r="D61" i="44"/>
  <c r="E61" i="44"/>
  <c r="F61" i="44"/>
  <c r="G61" i="44"/>
  <c r="H61" i="44"/>
  <c r="I61" i="44"/>
  <c r="J61" i="44"/>
  <c r="K61" i="44"/>
  <c r="L61" i="44"/>
  <c r="M61" i="44"/>
  <c r="N61" i="44"/>
  <c r="U61" i="44"/>
  <c r="W61" i="44"/>
  <c r="AO61" i="44"/>
  <c r="AR61" i="44"/>
  <c r="A62" i="44"/>
  <c r="B62" i="44"/>
  <c r="C62" i="44"/>
  <c r="D62" i="44"/>
  <c r="E62" i="44"/>
  <c r="F62" i="44"/>
  <c r="G62" i="44"/>
  <c r="H62" i="44"/>
  <c r="I62" i="44"/>
  <c r="J62" i="44"/>
  <c r="K62" i="44"/>
  <c r="L62" i="44"/>
  <c r="M62" i="44"/>
  <c r="N62" i="44"/>
  <c r="U62" i="44"/>
  <c r="W62" i="44"/>
  <c r="AO62" i="44"/>
  <c r="AR62" i="44"/>
  <c r="A63" i="44"/>
  <c r="B63" i="44"/>
  <c r="C63" i="44"/>
  <c r="D63" i="44"/>
  <c r="E63" i="44"/>
  <c r="F63" i="44"/>
  <c r="G63" i="44"/>
  <c r="H63" i="44"/>
  <c r="I63" i="44"/>
  <c r="J63" i="44"/>
  <c r="K63" i="44"/>
  <c r="L63" i="44"/>
  <c r="M63" i="44"/>
  <c r="N63" i="44"/>
  <c r="U63" i="44"/>
  <c r="W63" i="44"/>
  <c r="AO63" i="44"/>
  <c r="AR63" i="44"/>
  <c r="A64" i="44"/>
  <c r="B64" i="44"/>
  <c r="C64" i="44"/>
  <c r="D64" i="44"/>
  <c r="E64" i="44"/>
  <c r="F64" i="44"/>
  <c r="G64" i="44"/>
  <c r="H64" i="44"/>
  <c r="I64" i="44"/>
  <c r="J64" i="44"/>
  <c r="K64" i="44"/>
  <c r="L64" i="44"/>
  <c r="M64" i="44"/>
  <c r="N64" i="44"/>
  <c r="U64" i="44"/>
  <c r="W64" i="44"/>
  <c r="AO64" i="44"/>
  <c r="AR64" i="44"/>
  <c r="A65" i="44"/>
  <c r="B65" i="44"/>
  <c r="C65" i="44"/>
  <c r="D65" i="44"/>
  <c r="E65" i="44"/>
  <c r="F65" i="44"/>
  <c r="G65" i="44"/>
  <c r="H65" i="44"/>
  <c r="I65" i="44"/>
  <c r="J65" i="44"/>
  <c r="K65" i="44"/>
  <c r="L65" i="44"/>
  <c r="M65" i="44"/>
  <c r="N65" i="44"/>
  <c r="U65" i="44"/>
  <c r="W65" i="44"/>
  <c r="AO65" i="44"/>
  <c r="AR65" i="44"/>
  <c r="A66" i="44"/>
  <c r="B66" i="44"/>
  <c r="C66" i="44"/>
  <c r="D66" i="44"/>
  <c r="E66" i="44"/>
  <c r="F66" i="44"/>
  <c r="G66" i="44"/>
  <c r="H66" i="44"/>
  <c r="I66" i="44"/>
  <c r="J66" i="44"/>
  <c r="K66" i="44"/>
  <c r="L66" i="44"/>
  <c r="M66" i="44"/>
  <c r="N66" i="44"/>
  <c r="U66" i="44"/>
  <c r="W66" i="44"/>
  <c r="AO66" i="44"/>
  <c r="AR66" i="44"/>
  <c r="A67" i="44"/>
  <c r="B67" i="44"/>
  <c r="C67" i="44"/>
  <c r="D67" i="44"/>
  <c r="E67" i="44"/>
  <c r="F67" i="44"/>
  <c r="G67" i="44"/>
  <c r="H67" i="44"/>
  <c r="I67" i="44"/>
  <c r="J67" i="44"/>
  <c r="K67" i="44"/>
  <c r="L67" i="44"/>
  <c r="M67" i="44"/>
  <c r="N67" i="44"/>
  <c r="U67" i="44"/>
  <c r="W67" i="44"/>
  <c r="AO67" i="44"/>
  <c r="AR67" i="44"/>
  <c r="A68" i="44"/>
  <c r="B68" i="44"/>
  <c r="C68" i="44"/>
  <c r="D68" i="44"/>
  <c r="E68" i="44"/>
  <c r="F68" i="44"/>
  <c r="G68" i="44"/>
  <c r="H68" i="44"/>
  <c r="I68" i="44"/>
  <c r="J68" i="44"/>
  <c r="K68" i="44"/>
  <c r="L68" i="44"/>
  <c r="M68" i="44"/>
  <c r="N68" i="44"/>
  <c r="U68" i="44"/>
  <c r="W68" i="44"/>
  <c r="AO68" i="44"/>
  <c r="AR68" i="44"/>
  <c r="A69" i="44"/>
  <c r="B69" i="44"/>
  <c r="C69" i="44"/>
  <c r="D69" i="44"/>
  <c r="E69" i="44"/>
  <c r="F69" i="44"/>
  <c r="G69" i="44"/>
  <c r="H69" i="44"/>
  <c r="I69" i="44"/>
  <c r="J69" i="44"/>
  <c r="K69" i="44"/>
  <c r="L69" i="44"/>
  <c r="M69" i="44"/>
  <c r="N69" i="44"/>
  <c r="U69" i="44"/>
  <c r="W69" i="44"/>
  <c r="AO69" i="44"/>
  <c r="AR69" i="44"/>
  <c r="A70" i="44"/>
  <c r="B70" i="44"/>
  <c r="C70" i="44"/>
  <c r="D70" i="44"/>
  <c r="E70" i="44"/>
  <c r="F70" i="44"/>
  <c r="G70" i="44"/>
  <c r="H70" i="44"/>
  <c r="I70" i="44"/>
  <c r="J70" i="44"/>
  <c r="K70" i="44"/>
  <c r="L70" i="44"/>
  <c r="M70" i="44"/>
  <c r="N70" i="44"/>
  <c r="U70" i="44"/>
  <c r="W70" i="44"/>
  <c r="AO70" i="44"/>
  <c r="AR70" i="44"/>
  <c r="A71" i="44"/>
  <c r="B71" i="44"/>
  <c r="C71" i="44"/>
  <c r="D71" i="44"/>
  <c r="E71" i="44"/>
  <c r="F71" i="44"/>
  <c r="G71" i="44"/>
  <c r="H71" i="44"/>
  <c r="I71" i="44"/>
  <c r="J71" i="44"/>
  <c r="K71" i="44"/>
  <c r="L71" i="44"/>
  <c r="M71" i="44"/>
  <c r="N71" i="44"/>
  <c r="U71" i="44"/>
  <c r="W71" i="44"/>
  <c r="AO71" i="44"/>
  <c r="AR71" i="44"/>
  <c r="A72" i="44"/>
  <c r="B72" i="44"/>
  <c r="C72" i="44"/>
  <c r="D72" i="44"/>
  <c r="E72" i="44"/>
  <c r="F72" i="44"/>
  <c r="G72" i="44"/>
  <c r="H72" i="44"/>
  <c r="I72" i="44"/>
  <c r="J72" i="44"/>
  <c r="K72" i="44"/>
  <c r="L72" i="44"/>
  <c r="M72" i="44"/>
  <c r="N72" i="44"/>
  <c r="U72" i="44"/>
  <c r="W72" i="44"/>
  <c r="AO72" i="44"/>
  <c r="AR72" i="44"/>
  <c r="A73" i="44"/>
  <c r="B73" i="44"/>
  <c r="C73" i="44"/>
  <c r="D73" i="44"/>
  <c r="E73" i="44"/>
  <c r="F73" i="44"/>
  <c r="G73" i="44"/>
  <c r="H73" i="44"/>
  <c r="I73" i="44"/>
  <c r="J73" i="44"/>
  <c r="K73" i="44"/>
  <c r="L73" i="44"/>
  <c r="M73" i="44"/>
  <c r="N73" i="44"/>
  <c r="U73" i="44"/>
  <c r="W73" i="44"/>
  <c r="AO73" i="44"/>
  <c r="AR73" i="44"/>
  <c r="A74" i="44"/>
  <c r="B74" i="44"/>
  <c r="C74" i="44"/>
  <c r="D74" i="44"/>
  <c r="E74" i="44"/>
  <c r="F74" i="44"/>
  <c r="G74" i="44"/>
  <c r="H74" i="44"/>
  <c r="I74" i="44"/>
  <c r="J74" i="44"/>
  <c r="K74" i="44"/>
  <c r="L74" i="44"/>
  <c r="M74" i="44"/>
  <c r="N74" i="44"/>
  <c r="U74" i="44"/>
  <c r="W74" i="44"/>
  <c r="AO74" i="44"/>
  <c r="AR74" i="44"/>
  <c r="A75" i="44"/>
  <c r="B75" i="44"/>
  <c r="C75" i="44"/>
  <c r="D75" i="44"/>
  <c r="E75" i="44"/>
  <c r="F75" i="44"/>
  <c r="G75" i="44"/>
  <c r="H75" i="44"/>
  <c r="I75" i="44"/>
  <c r="J75" i="44"/>
  <c r="K75" i="44"/>
  <c r="L75" i="44"/>
  <c r="M75" i="44"/>
  <c r="N75" i="44"/>
  <c r="U75" i="44"/>
  <c r="W75" i="44"/>
  <c r="AO75" i="44"/>
  <c r="AR75" i="44"/>
  <c r="A76" i="44"/>
  <c r="B76" i="44"/>
  <c r="C76" i="44"/>
  <c r="D76" i="44"/>
  <c r="E76" i="44"/>
  <c r="F76" i="44"/>
  <c r="G76" i="44"/>
  <c r="H76" i="44"/>
  <c r="I76" i="44"/>
  <c r="J76" i="44"/>
  <c r="K76" i="44"/>
  <c r="L76" i="44"/>
  <c r="M76" i="44"/>
  <c r="N76" i="44"/>
  <c r="U76" i="44"/>
  <c r="W76" i="44"/>
  <c r="AO76" i="44"/>
  <c r="AR76" i="44"/>
  <c r="A77" i="44"/>
  <c r="B77" i="44"/>
  <c r="C77" i="44"/>
  <c r="D77" i="44"/>
  <c r="E77" i="44"/>
  <c r="F77" i="44"/>
  <c r="G77" i="44"/>
  <c r="H77" i="44"/>
  <c r="I77" i="44"/>
  <c r="J77" i="44"/>
  <c r="K77" i="44"/>
  <c r="L77" i="44"/>
  <c r="M77" i="44"/>
  <c r="N77" i="44"/>
  <c r="U77" i="44"/>
  <c r="W77" i="44"/>
  <c r="AO77" i="44"/>
  <c r="AR77" i="44"/>
  <c r="A78" i="44"/>
  <c r="B78" i="44"/>
  <c r="C78" i="44"/>
  <c r="D78" i="44"/>
  <c r="E78" i="44"/>
  <c r="F78" i="44"/>
  <c r="G78" i="44"/>
  <c r="H78" i="44"/>
  <c r="I78" i="44"/>
  <c r="J78" i="44"/>
  <c r="K78" i="44"/>
  <c r="L78" i="44"/>
  <c r="M78" i="44"/>
  <c r="N78" i="44"/>
  <c r="U78" i="44"/>
  <c r="W78" i="44"/>
  <c r="AO78" i="44"/>
  <c r="AR78" i="44"/>
  <c r="A79" i="44"/>
  <c r="B79" i="44"/>
  <c r="C79" i="44"/>
  <c r="D79" i="44"/>
  <c r="E79" i="44"/>
  <c r="F79" i="44"/>
  <c r="G79" i="44"/>
  <c r="H79" i="44"/>
  <c r="I79" i="44"/>
  <c r="J79" i="44"/>
  <c r="K79" i="44"/>
  <c r="L79" i="44"/>
  <c r="M79" i="44"/>
  <c r="N79" i="44"/>
  <c r="U79" i="44"/>
  <c r="W79" i="44"/>
  <c r="AO79" i="44"/>
  <c r="AR79" i="44"/>
  <c r="A80" i="44"/>
  <c r="B80" i="44"/>
  <c r="C80" i="44"/>
  <c r="D80" i="44"/>
  <c r="E80" i="44"/>
  <c r="F80" i="44"/>
  <c r="G80" i="44"/>
  <c r="H80" i="44"/>
  <c r="I80" i="44"/>
  <c r="J80" i="44"/>
  <c r="K80" i="44"/>
  <c r="L80" i="44"/>
  <c r="M80" i="44"/>
  <c r="N80" i="44"/>
  <c r="U80" i="44"/>
  <c r="W80" i="44"/>
  <c r="AO80" i="44"/>
  <c r="AR80" i="44"/>
  <c r="A81" i="44"/>
  <c r="B81" i="44"/>
  <c r="C81" i="44"/>
  <c r="D81" i="44"/>
  <c r="E81" i="44"/>
  <c r="F81" i="44"/>
  <c r="G81" i="44"/>
  <c r="H81" i="44"/>
  <c r="I81" i="44"/>
  <c r="J81" i="44"/>
  <c r="K81" i="44"/>
  <c r="L81" i="44"/>
  <c r="M81" i="44"/>
  <c r="N81" i="44"/>
  <c r="U81" i="44"/>
  <c r="W81" i="44"/>
  <c r="AO81" i="44"/>
  <c r="AR81" i="44"/>
  <c r="A82" i="44"/>
  <c r="B82" i="44"/>
  <c r="C82" i="44"/>
  <c r="D82" i="44"/>
  <c r="E82" i="44"/>
  <c r="F82" i="44"/>
  <c r="G82" i="44"/>
  <c r="H82" i="44"/>
  <c r="I82" i="44"/>
  <c r="J82" i="44"/>
  <c r="K82" i="44"/>
  <c r="L82" i="44"/>
  <c r="M82" i="44"/>
  <c r="N82" i="44"/>
  <c r="U82" i="44"/>
  <c r="W82" i="44"/>
  <c r="AO82" i="44"/>
  <c r="AR82" i="44"/>
  <c r="A83" i="44"/>
  <c r="B83" i="44"/>
  <c r="C83" i="44"/>
  <c r="D83" i="44"/>
  <c r="E83" i="44"/>
  <c r="F83" i="44"/>
  <c r="G83" i="44"/>
  <c r="H83" i="44"/>
  <c r="I83" i="44"/>
  <c r="J83" i="44"/>
  <c r="K83" i="44"/>
  <c r="L83" i="44"/>
  <c r="M83" i="44"/>
  <c r="N83" i="44"/>
  <c r="U83" i="44"/>
  <c r="W83" i="44"/>
  <c r="AO83" i="44"/>
  <c r="AR83" i="44"/>
  <c r="A84" i="44"/>
  <c r="B84" i="44"/>
  <c r="C84" i="44"/>
  <c r="D84" i="44"/>
  <c r="E84" i="44"/>
  <c r="F84" i="44"/>
  <c r="G84" i="44"/>
  <c r="H84" i="44"/>
  <c r="I84" i="44"/>
  <c r="J84" i="44"/>
  <c r="K84" i="44"/>
  <c r="L84" i="44"/>
  <c r="M84" i="44"/>
  <c r="N84" i="44"/>
  <c r="U84" i="44"/>
  <c r="W84" i="44"/>
  <c r="AO84" i="44"/>
  <c r="AR84" i="44"/>
  <c r="A85" i="44"/>
  <c r="B85" i="44"/>
  <c r="C85" i="44"/>
  <c r="D85" i="44"/>
  <c r="E85" i="44"/>
  <c r="F85" i="44"/>
  <c r="G85" i="44"/>
  <c r="H85" i="44"/>
  <c r="I85" i="44"/>
  <c r="J85" i="44"/>
  <c r="K85" i="44"/>
  <c r="L85" i="44"/>
  <c r="M85" i="44"/>
  <c r="N85" i="44"/>
  <c r="U85" i="44"/>
  <c r="W85" i="44"/>
  <c r="AO85" i="44"/>
  <c r="AR85" i="44"/>
  <c r="A86" i="44"/>
  <c r="B86" i="44"/>
  <c r="C86" i="44"/>
  <c r="D86" i="44"/>
  <c r="E86" i="44"/>
  <c r="F86" i="44"/>
  <c r="G86" i="44"/>
  <c r="H86" i="44"/>
  <c r="I86" i="44"/>
  <c r="J86" i="44"/>
  <c r="K86" i="44"/>
  <c r="L86" i="44"/>
  <c r="M86" i="44"/>
  <c r="N86" i="44"/>
  <c r="U86" i="44"/>
  <c r="W86" i="44"/>
  <c r="AO86" i="44"/>
  <c r="AR86" i="44"/>
  <c r="A87" i="44"/>
  <c r="B87" i="44"/>
  <c r="C87" i="44"/>
  <c r="D87" i="44"/>
  <c r="E87" i="44"/>
  <c r="F87" i="44"/>
  <c r="G87" i="44"/>
  <c r="H87" i="44"/>
  <c r="I87" i="44"/>
  <c r="J87" i="44"/>
  <c r="K87" i="44"/>
  <c r="L87" i="44"/>
  <c r="M87" i="44"/>
  <c r="N87" i="44"/>
  <c r="U87" i="44"/>
  <c r="W87" i="44"/>
  <c r="AO87" i="44"/>
  <c r="AR87" i="44"/>
  <c r="A88" i="44"/>
  <c r="B88" i="44"/>
  <c r="C88" i="44"/>
  <c r="D88" i="44"/>
  <c r="E88" i="44"/>
  <c r="F88" i="44"/>
  <c r="G88" i="44"/>
  <c r="H88" i="44"/>
  <c r="I88" i="44"/>
  <c r="J88" i="44"/>
  <c r="K88" i="44"/>
  <c r="L88" i="44"/>
  <c r="M88" i="44"/>
  <c r="N88" i="44"/>
  <c r="U88" i="44"/>
  <c r="W88" i="44"/>
  <c r="AO88" i="44"/>
  <c r="AR88" i="44"/>
  <c r="A89" i="44"/>
  <c r="B89" i="44"/>
  <c r="C89" i="44"/>
  <c r="D89" i="44"/>
  <c r="E89" i="44"/>
  <c r="F89" i="44"/>
  <c r="G89" i="44"/>
  <c r="H89" i="44"/>
  <c r="I89" i="44"/>
  <c r="J89" i="44"/>
  <c r="K89" i="44"/>
  <c r="L89" i="44"/>
  <c r="M89" i="44"/>
  <c r="N89" i="44"/>
  <c r="U89" i="44"/>
  <c r="W89" i="44"/>
  <c r="AO89" i="44"/>
  <c r="AR89" i="44"/>
  <c r="A90" i="44"/>
  <c r="B90" i="44"/>
  <c r="C90" i="44"/>
  <c r="D90" i="44"/>
  <c r="E90" i="44"/>
  <c r="F90" i="44"/>
  <c r="G90" i="44"/>
  <c r="H90" i="44"/>
  <c r="I90" i="44"/>
  <c r="J90" i="44"/>
  <c r="K90" i="44"/>
  <c r="L90" i="44"/>
  <c r="M90" i="44"/>
  <c r="N90" i="44"/>
  <c r="U90" i="44"/>
  <c r="W90" i="44"/>
  <c r="AO90" i="44"/>
  <c r="AR90" i="44"/>
  <c r="A91" i="44"/>
  <c r="B91" i="44"/>
  <c r="C91" i="44"/>
  <c r="D91" i="44"/>
  <c r="E91" i="44"/>
  <c r="F91" i="44"/>
  <c r="G91" i="44"/>
  <c r="H91" i="44"/>
  <c r="I91" i="44"/>
  <c r="J91" i="44"/>
  <c r="K91" i="44"/>
  <c r="L91" i="44"/>
  <c r="M91" i="44"/>
  <c r="N91" i="44"/>
  <c r="U91" i="44"/>
  <c r="W91" i="44"/>
  <c r="AO91" i="44"/>
  <c r="AR91" i="44"/>
  <c r="A92" i="44"/>
  <c r="B92" i="44"/>
  <c r="C92" i="44"/>
  <c r="D92" i="44"/>
  <c r="E92" i="44"/>
  <c r="F92" i="44"/>
  <c r="G92" i="44"/>
  <c r="H92" i="44"/>
  <c r="I92" i="44"/>
  <c r="J92" i="44"/>
  <c r="K92" i="44"/>
  <c r="L92" i="44"/>
  <c r="M92" i="44"/>
  <c r="N92" i="44"/>
  <c r="U92" i="44"/>
  <c r="W92" i="44"/>
  <c r="AO92" i="44"/>
  <c r="AR92" i="44"/>
  <c r="A93" i="44"/>
  <c r="B93" i="44"/>
  <c r="C93" i="44"/>
  <c r="D93" i="44"/>
  <c r="E93" i="44"/>
  <c r="F93" i="44"/>
  <c r="G93" i="44"/>
  <c r="H93" i="44"/>
  <c r="I93" i="44"/>
  <c r="J93" i="44"/>
  <c r="K93" i="44"/>
  <c r="L93" i="44"/>
  <c r="M93" i="44"/>
  <c r="N93" i="44"/>
  <c r="U93" i="44"/>
  <c r="W93" i="44"/>
  <c r="AO93" i="44"/>
  <c r="AR93" i="44"/>
  <c r="A94" i="44"/>
  <c r="B94" i="44"/>
  <c r="C94" i="44"/>
  <c r="D94" i="44"/>
  <c r="E94" i="44"/>
  <c r="F94" i="44"/>
  <c r="G94" i="44"/>
  <c r="H94" i="44"/>
  <c r="I94" i="44"/>
  <c r="J94" i="44"/>
  <c r="K94" i="44"/>
  <c r="L94" i="44"/>
  <c r="M94" i="44"/>
  <c r="N94" i="44"/>
  <c r="U94" i="44"/>
  <c r="W94" i="44"/>
  <c r="AO94" i="44"/>
  <c r="AR94" i="44"/>
  <c r="A95" i="44"/>
  <c r="B95" i="44"/>
  <c r="C95" i="44"/>
  <c r="D95" i="44"/>
  <c r="E95" i="44"/>
  <c r="F95" i="44"/>
  <c r="G95" i="44"/>
  <c r="H95" i="44"/>
  <c r="I95" i="44"/>
  <c r="J95" i="44"/>
  <c r="K95" i="44"/>
  <c r="L95" i="44"/>
  <c r="M95" i="44"/>
  <c r="N95" i="44"/>
  <c r="U95" i="44"/>
  <c r="W95" i="44"/>
  <c r="AO95" i="44"/>
  <c r="AR95" i="44"/>
  <c r="A96" i="44"/>
  <c r="B96" i="44"/>
  <c r="C96" i="44"/>
  <c r="D96" i="44"/>
  <c r="E96" i="44"/>
  <c r="F96" i="44"/>
  <c r="G96" i="44"/>
  <c r="H96" i="44"/>
  <c r="I96" i="44"/>
  <c r="J96" i="44"/>
  <c r="K96" i="44"/>
  <c r="L96" i="44"/>
  <c r="M96" i="44"/>
  <c r="N96" i="44"/>
  <c r="U96" i="44"/>
  <c r="W96" i="44"/>
  <c r="AO96" i="44"/>
  <c r="AR96" i="44"/>
  <c r="A97" i="44"/>
  <c r="B97" i="44"/>
  <c r="C97" i="44"/>
  <c r="D97" i="44"/>
  <c r="E97" i="44"/>
  <c r="F97" i="44"/>
  <c r="G97" i="44"/>
  <c r="H97" i="44"/>
  <c r="I97" i="44"/>
  <c r="J97" i="44"/>
  <c r="K97" i="44"/>
  <c r="L97" i="44"/>
  <c r="M97" i="44"/>
  <c r="N97" i="44"/>
  <c r="U97" i="44"/>
  <c r="W97" i="44"/>
  <c r="AO97" i="44"/>
  <c r="AR97" i="44"/>
  <c r="A98" i="44"/>
  <c r="B98" i="44"/>
  <c r="C98" i="44"/>
  <c r="D98" i="44"/>
  <c r="E98" i="44"/>
  <c r="F98" i="44"/>
  <c r="G98" i="44"/>
  <c r="H98" i="44"/>
  <c r="I98" i="44"/>
  <c r="J98" i="44"/>
  <c r="K98" i="44"/>
  <c r="L98" i="44"/>
  <c r="M98" i="44"/>
  <c r="N98" i="44"/>
  <c r="U98" i="44"/>
  <c r="W98" i="44"/>
  <c r="AO98" i="44"/>
  <c r="AR98" i="44"/>
  <c r="A99" i="44"/>
  <c r="B99" i="44"/>
  <c r="C99" i="44"/>
  <c r="D99" i="44"/>
  <c r="E99" i="44"/>
  <c r="F99" i="44"/>
  <c r="G99" i="44"/>
  <c r="H99" i="44"/>
  <c r="I99" i="44"/>
  <c r="J99" i="44"/>
  <c r="K99" i="44"/>
  <c r="L99" i="44"/>
  <c r="M99" i="44"/>
  <c r="N99" i="44"/>
  <c r="U99" i="44"/>
  <c r="W99" i="44"/>
  <c r="AO99" i="44"/>
  <c r="AR99" i="44"/>
  <c r="A100" i="44"/>
  <c r="B100" i="44"/>
  <c r="C100" i="44"/>
  <c r="D100" i="44"/>
  <c r="E100" i="44"/>
  <c r="F100" i="44"/>
  <c r="G100" i="44"/>
  <c r="H100" i="44"/>
  <c r="I100" i="44"/>
  <c r="J100" i="44"/>
  <c r="K100" i="44"/>
  <c r="L100" i="44"/>
  <c r="M100" i="44"/>
  <c r="N100" i="44"/>
  <c r="U100" i="44"/>
  <c r="W100" i="44"/>
  <c r="AO100" i="44"/>
  <c r="AR100" i="44"/>
  <c r="U4" i="44"/>
  <c r="U5" i="44"/>
  <c r="W6" i="44"/>
  <c r="U6" i="44"/>
  <c r="N6" i="44"/>
  <c r="M6" i="44"/>
  <c r="L6" i="44"/>
  <c r="K6" i="44"/>
  <c r="J6" i="44"/>
  <c r="I6" i="44"/>
  <c r="G6" i="44"/>
  <c r="F6" i="44"/>
  <c r="E6" i="44"/>
  <c r="C6" i="44"/>
  <c r="AR6" i="44"/>
  <c r="AO6" i="44"/>
  <c r="H6" i="44"/>
  <c r="D6" i="44"/>
  <c r="B6" i="44"/>
  <c r="A6" i="44"/>
  <c r="U101" i="44"/>
  <c r="U102" i="44"/>
  <c r="U103" i="44"/>
  <c r="U104" i="44"/>
  <c r="U105" i="44"/>
  <c r="U106" i="44"/>
  <c r="U107" i="44"/>
  <c r="U108" i="44"/>
  <c r="U109" i="44"/>
  <c r="U110" i="44"/>
  <c r="U111" i="44"/>
  <c r="U112" i="44"/>
  <c r="U113" i="44"/>
  <c r="U114" i="44"/>
  <c r="U115" i="44"/>
  <c r="U116" i="44"/>
  <c r="U117" i="44"/>
  <c r="U118" i="44"/>
  <c r="U119" i="44"/>
  <c r="U120" i="44"/>
  <c r="U121" i="44"/>
  <c r="U122" i="44"/>
  <c r="U123" i="44"/>
  <c r="U124" i="44"/>
  <c r="U125" i="44"/>
  <c r="U126" i="44"/>
  <c r="U127" i="44"/>
  <c r="U128" i="44"/>
  <c r="U129" i="44"/>
  <c r="U130" i="44"/>
  <c r="U131" i="44"/>
  <c r="U132" i="44"/>
  <c r="U133" i="44"/>
  <c r="U134" i="44"/>
  <c r="U135" i="44"/>
  <c r="U136" i="44"/>
  <c r="U137" i="44"/>
  <c r="U138" i="44"/>
  <c r="U139" i="44"/>
  <c r="U140" i="44"/>
  <c r="U141" i="44"/>
  <c r="U142" i="44"/>
  <c r="U143" i="44"/>
  <c r="U144" i="44"/>
  <c r="U145" i="44"/>
  <c r="U146" i="44"/>
  <c r="U147" i="44"/>
  <c r="U148" i="44"/>
  <c r="U149" i="44"/>
  <c r="U150" i="44"/>
  <c r="U151" i="44"/>
  <c r="U152" i="44"/>
  <c r="U153" i="44"/>
  <c r="U154" i="44"/>
  <c r="U155" i="44"/>
  <c r="U156" i="44"/>
  <c r="U157" i="44"/>
  <c r="U158" i="44"/>
  <c r="U159" i="44"/>
  <c r="U160" i="44"/>
  <c r="U161" i="44"/>
  <c r="U162" i="44"/>
  <c r="U163" i="44"/>
  <c r="U164" i="44"/>
  <c r="U165" i="44"/>
  <c r="U166" i="44"/>
  <c r="U167" i="44"/>
  <c r="U168" i="44"/>
  <c r="U169" i="44"/>
  <c r="U170" i="44"/>
  <c r="U171" i="44"/>
  <c r="U172" i="44"/>
  <c r="U173" i="44"/>
  <c r="U174" i="44"/>
  <c r="U175" i="44"/>
  <c r="U176" i="44"/>
  <c r="U177" i="44"/>
  <c r="U178" i="44"/>
  <c r="U179" i="44"/>
  <c r="U180" i="44"/>
  <c r="U181" i="44"/>
  <c r="U182" i="44"/>
  <c r="U183" i="44"/>
  <c r="U184" i="44"/>
  <c r="U185" i="44"/>
  <c r="U186" i="44"/>
  <c r="U187" i="44"/>
  <c r="U188" i="44"/>
  <c r="U189" i="44"/>
  <c r="U190" i="44"/>
  <c r="U191" i="44"/>
  <c r="U192" i="44"/>
  <c r="U193" i="44"/>
  <c r="U194" i="44"/>
  <c r="U195" i="44"/>
  <c r="U196" i="44"/>
  <c r="U197" i="44"/>
  <c r="U198" i="44"/>
  <c r="U199" i="44"/>
  <c r="U200" i="44"/>
  <c r="A2" i="44"/>
  <c r="D2" i="44"/>
  <c r="D5" i="44" s="1"/>
  <c r="B1" i="46"/>
  <c r="N2" i="44"/>
  <c r="N5" i="44" s="1"/>
  <c r="O2" i="44"/>
  <c r="P2" i="44"/>
  <c r="Q2" i="44"/>
  <c r="R2" i="44"/>
  <c r="S2" i="44"/>
  <c r="T2" i="44"/>
  <c r="U2" i="44"/>
  <c r="V2" i="44"/>
  <c r="W2" i="44"/>
  <c r="W4" i="44" s="1"/>
  <c r="X2" i="44"/>
  <c r="Y2" i="44"/>
  <c r="Z2" i="44"/>
  <c r="AA2" i="44"/>
  <c r="AB2" i="44"/>
  <c r="AC2" i="44"/>
  <c r="AD2" i="44"/>
  <c r="AE2" i="44"/>
  <c r="AF2" i="44"/>
  <c r="AG2" i="44"/>
  <c r="AH2" i="44"/>
  <c r="AI2" i="44"/>
  <c r="AJ2" i="44"/>
  <c r="AK2" i="44"/>
  <c r="AL2" i="44"/>
  <c r="AM2" i="44"/>
  <c r="AN2" i="44"/>
  <c r="AO2" i="44"/>
  <c r="AP2" i="44"/>
  <c r="AQ2" i="44"/>
  <c r="AR2" i="44"/>
  <c r="AR4" i="44" s="1"/>
  <c r="E2" i="44"/>
  <c r="E5" i="44" s="1"/>
  <c r="B2" i="44"/>
  <c r="B4" i="44" s="1"/>
  <c r="C2" i="44"/>
  <c r="C4" i="44" s="1"/>
  <c r="F2" i="44"/>
  <c r="F5" i="44" s="1"/>
  <c r="G2" i="44"/>
  <c r="G4" i="44" s="1"/>
  <c r="H2" i="44"/>
  <c r="H4" i="44" s="1"/>
  <c r="I2" i="44"/>
  <c r="I5" i="44" s="1"/>
  <c r="J2" i="44"/>
  <c r="J4" i="44" s="1"/>
  <c r="K2" i="44"/>
  <c r="K4" i="44" s="1"/>
  <c r="L2" i="44"/>
  <c r="L5" i="44" s="1"/>
  <c r="M2" i="44"/>
  <c r="M5" i="44" s="1"/>
  <c r="AS5" i="44" l="1"/>
  <c r="AO4" i="44"/>
  <c r="AO5" i="44"/>
  <c r="AR5" i="44"/>
  <c r="N4" i="44"/>
  <c r="E4" i="44"/>
  <c r="A4" i="44"/>
  <c r="K5" i="44"/>
  <c r="J5" i="44"/>
  <c r="B5" i="44"/>
  <c r="H5" i="44"/>
  <c r="F4" i="44"/>
  <c r="I4" i="44"/>
  <c r="G5" i="44"/>
  <c r="L4" i="44"/>
  <c r="D4" i="44"/>
  <c r="M4" i="44"/>
  <c r="W5" i="44"/>
</calcChain>
</file>

<file path=xl/sharedStrings.xml><?xml version="1.0" encoding="utf-8"?>
<sst xmlns="http://schemas.openxmlformats.org/spreadsheetml/2006/main" count="2703" uniqueCount="1197">
  <si>
    <t>Mandatory</t>
  </si>
  <si>
    <t>Email</t>
  </si>
  <si>
    <t>Customer First Name</t>
  </si>
  <si>
    <t>Customer Last Name</t>
  </si>
  <si>
    <t>Customer Title</t>
  </si>
  <si>
    <t>Customer Phone</t>
  </si>
  <si>
    <t>Phone</t>
  </si>
  <si>
    <t>Customer Email</t>
  </si>
  <si>
    <t>AWS Account ID</t>
  </si>
  <si>
    <t>City</t>
  </si>
  <si>
    <t>Sub Use Case</t>
  </si>
  <si>
    <t>Is this for Marketplace?</t>
  </si>
  <si>
    <t>Stage</t>
  </si>
  <si>
    <t>Partner Acceptance Status</t>
  </si>
  <si>
    <t>Campaign Name</t>
  </si>
  <si>
    <t>Status</t>
  </si>
  <si>
    <t>State/Province</t>
  </si>
  <si>
    <t>Yes</t>
  </si>
  <si>
    <t>No</t>
  </si>
  <si>
    <t>Street Address</t>
  </si>
  <si>
    <t>Additional Comments</t>
  </si>
  <si>
    <t>Competitive Tracking</t>
  </si>
  <si>
    <t>Did an AWS Account Rep for this customer support you in this opportunity?</t>
  </si>
  <si>
    <t>AWS Referral</t>
  </si>
  <si>
    <t>Field Name</t>
  </si>
  <si>
    <t>Mandatory fIelds/Validations</t>
  </si>
  <si>
    <t>useCase</t>
  </si>
  <si>
    <t>End customer use case that the opportunity is solving for (E.g. Migration, Business applications)</t>
  </si>
  <si>
    <t>Mandatory. Accepts only standard values</t>
  </si>
  <si>
    <t>Update</t>
  </si>
  <si>
    <t>targetCloseDate</t>
  </si>
  <si>
    <t>subUseCase</t>
  </si>
  <si>
    <t>End customer sub use case that the opportunity is solving for. These are further break ups of the use case</t>
  </si>
  <si>
    <t>Accepts only Standard Values</t>
  </si>
  <si>
    <t>Address of the end customer on the opportunity</t>
  </si>
  <si>
    <t>status</t>
  </si>
  <si>
    <t xml:space="preserve">Field indicating whether AWS has approved or rejected the partner referral </t>
  </si>
  <si>
    <t>Read Only</t>
  </si>
  <si>
    <t>state</t>
  </si>
  <si>
    <t>State (part of the address) of the end customer on the opportunity</t>
  </si>
  <si>
    <t>stage</t>
  </si>
  <si>
    <t xml:space="preserve">Field indicating the opportunity lifecycle on the opportunity (E.g. Launched) </t>
  </si>
  <si>
    <t>publicReferenceUrl</t>
  </si>
  <si>
    <t>URL of the customer public reference on the opportunity. This can be added once the opportunity is launched</t>
  </si>
  <si>
    <t>publicReferenceTitle</t>
  </si>
  <si>
    <t>Title of the customer public reference on the opportunity. This can be added once the opportunity is launched</t>
  </si>
  <si>
    <t>projectDescription</t>
  </si>
  <si>
    <t>Descriptive field articulating the details on the opportunity and the partners role on it</t>
  </si>
  <si>
    <t>primaryContactPhone</t>
  </si>
  <si>
    <t>Phone number of the sales rep on the opportunity from the partner organization</t>
  </si>
  <si>
    <t>primaryContactLastName</t>
  </si>
  <si>
    <t>Last Name of the sales rep on the opportunity from the partner organization</t>
  </si>
  <si>
    <t>primaryContactFirstName</t>
  </si>
  <si>
    <t>First Name of the sales rep on the opportunity from the partner organization</t>
  </si>
  <si>
    <t>primaryContactEmail</t>
  </si>
  <si>
    <t>Email of the sales rep on the opportunity from the partner organization</t>
  </si>
  <si>
    <t>postalCode</t>
  </si>
  <si>
    <t>Postal Code (part of the address) of the end customer on the opportunity</t>
  </si>
  <si>
    <t>partnerProjectTitle</t>
  </si>
  <si>
    <t>Title of the opportunity</t>
  </si>
  <si>
    <t>partnerPrimaryNeedFromAws</t>
  </si>
  <si>
    <t>Partners primary need from AWS on the opportunity</t>
  </si>
  <si>
    <t>partnerDeveloperManagerEmail</t>
  </si>
  <si>
    <t xml:space="preserve">Email of the AWS Partner Development Manager on the Opportunity </t>
  </si>
  <si>
    <t>partnerDeveloperManager</t>
  </si>
  <si>
    <t xml:space="preserve">Name of the AWS Partner Development Manager on the Opportunity </t>
  </si>
  <si>
    <t>partnerCrmUniqueIdentifier</t>
  </si>
  <si>
    <t>Unique identifier of the opportunity in the Partner's CRM</t>
  </si>
  <si>
    <t>opportunityOwnership</t>
  </si>
  <si>
    <t>Field indicating the origination of the opportunity. Partner Referral will indicate it was submitted by Partner, AWS Referral will indicate it was originated by the seller</t>
  </si>
  <si>
    <t>opportunityOwnerName</t>
  </si>
  <si>
    <t>Name of the owner of the opportunity in the Partner organization.  This needs to be a Partner Central user</t>
  </si>
  <si>
    <t>opportunityOwnerEmail</t>
  </si>
  <si>
    <t>Email of the owner of the opportunity in the Partner organization.  This needs to be a Partner Central user</t>
  </si>
  <si>
    <t>nextStepHistory</t>
  </si>
  <si>
    <t>History of the next steps on the opportunity</t>
  </si>
  <si>
    <t>nextStep</t>
  </si>
  <si>
    <t>Next steps on the opportunity. This is used to communicate to AWS the next action required</t>
  </si>
  <si>
    <t>leadSource</t>
  </si>
  <si>
    <t>Lead source on the opportunity</t>
  </si>
  <si>
    <t>lastModifiedDate</t>
  </si>
  <si>
    <t>Date-Time the opportunity was last modified</t>
  </si>
  <si>
    <t>lastModifiedBy</t>
  </si>
  <si>
    <t>Name of the person/entity that modified the opportunity</t>
  </si>
  <si>
    <t>isThisForMarketplace</t>
  </si>
  <si>
    <t>Yes/No field indicating if the opportunity is for AWS marketplace</t>
  </si>
  <si>
    <t>isThisAPublicReference</t>
  </si>
  <si>
    <t>Yes/No field indicating if the opportunity can be referenced in public</t>
  </si>
  <si>
    <t>isNetNewBusinessForCompany</t>
  </si>
  <si>
    <t>Yes/No field indicating if the opportunity is a net new business (customer) for the partner</t>
  </si>
  <si>
    <t>isMarketingDevelopmentFunded</t>
  </si>
  <si>
    <t>Was this opportunity the result of a marketing development fund (MDF) funded activity?</t>
  </si>
  <si>
    <t>industryOther</t>
  </si>
  <si>
    <t>Value indicating the Industry of the end customer on the opportunity (if the selection on the Industry field is other)</t>
  </si>
  <si>
    <t>industry</t>
  </si>
  <si>
    <t>Industry of the end customer on the opportunity</t>
  </si>
  <si>
    <t>expectedMonthlyAwsRevenue</t>
  </si>
  <si>
    <t>deliveryModel</t>
  </si>
  <si>
    <t>Indicate the most applicable deployment or consumption model for your solution or service</t>
  </si>
  <si>
    <t>Mandatory. Accepts only standard values. This is a multi select. Multiple values need to sperated by semi colon</t>
  </si>
  <si>
    <t>customerWebsite</t>
  </si>
  <si>
    <t>Website of the end customer on the opportunity</t>
  </si>
  <si>
    <t>customerTitle</t>
  </si>
  <si>
    <t>Title of the end customer on the opportunity. (E.g. Mr., Mrs., Miss)</t>
  </si>
  <si>
    <t>customerPhone</t>
  </si>
  <si>
    <t xml:space="preserve">Phone of the end customer on the opportunity </t>
  </si>
  <si>
    <t>customerLastName</t>
  </si>
  <si>
    <t>Last Name of the end customer on the opportunity</t>
  </si>
  <si>
    <t>customerFirstName</t>
  </si>
  <si>
    <t>First Name of the end customer on the opportunity</t>
  </si>
  <si>
    <t>customerEmail</t>
  </si>
  <si>
    <t>Email of the end customer on the opportunity</t>
  </si>
  <si>
    <t>customerCompanyName</t>
  </si>
  <si>
    <t>Name of the end customer company name on the opportunity</t>
  </si>
  <si>
    <t>createdDate</t>
  </si>
  <si>
    <t>Date-Time the opportunity was created</t>
  </si>
  <si>
    <t>createdBy</t>
  </si>
  <si>
    <t>Name of the person/entity that created the opportunity</t>
  </si>
  <si>
    <t>country</t>
  </si>
  <si>
    <t>Country (part of the address) of the end customer on the opportunity</t>
  </si>
  <si>
    <t>contractVehicle</t>
  </si>
  <si>
    <t>competitiveTracking</t>
  </si>
  <si>
    <t>Identify other cloud providers who are potential competitors on the opportunity</t>
  </si>
  <si>
    <t>closedLostReason</t>
  </si>
  <si>
    <t>Reason code for opportunity being Closed</t>
  </si>
  <si>
    <t xml:space="preserve">Mandatory Only if Stage = Closed Lost </t>
  </si>
  <si>
    <t>city</t>
  </si>
  <si>
    <t>City (part of the address) of the end customer on the opportunity</t>
  </si>
  <si>
    <t>campaignName</t>
  </si>
  <si>
    <t>AWS Campaign name on the opportunity to track campaign performance</t>
  </si>
  <si>
    <t>aWSStage</t>
  </si>
  <si>
    <t xml:space="preserve">Field indicating the opportunity lifecycle on the opportunity, as tracked by AWS (E.g. Launched) </t>
  </si>
  <si>
    <t>aWSSalesRepName</t>
  </si>
  <si>
    <t>Name of the AWS Sales Rep on the Opportunity. Primary point of contact from AWS on the opportunity</t>
  </si>
  <si>
    <t>aWSSalesRepEmail</t>
  </si>
  <si>
    <t>Email of the AWS Sales Rep on the Opportunity. Primary point of contact from AWS on the opportunity</t>
  </si>
  <si>
    <t>aWSPartnerSuccessManagerName</t>
  </si>
  <si>
    <t>Name of the Partner Success Manager on the Opportunity. Primary point of contact from AWS on the opportunity for Consulting partners</t>
  </si>
  <si>
    <t>aWSPartnerSuccessManagerEmail</t>
  </si>
  <si>
    <t>Email of the Partner Success Manager on the Opportunity. Primary point of contact from AWS on the opportunity for Consulting partners</t>
  </si>
  <si>
    <t>aWSISVSuccessManagerName</t>
  </si>
  <si>
    <t>Name of the ISV Success Manager on the Opportunity. Primary point of contact from AWS on the opportunity for Technology partners</t>
  </si>
  <si>
    <t>aWSISVSuccessManagerEmail</t>
  </si>
  <si>
    <t>Email of the ISV Success Manager on the Opportunity. Primary point of contact from AWS on the opportunity for Technology partners</t>
  </si>
  <si>
    <t>awsFieldEngagement</t>
  </si>
  <si>
    <t>Yes/No field indicating if the AWS Sales rep supported the partner on the opportunity (e.g. joint call or joint meeting with the customer)</t>
  </si>
  <si>
    <t>aWSCloseDate</t>
  </si>
  <si>
    <t>Expected launch date on the opportunity, as tracked by AWS</t>
  </si>
  <si>
    <t>aWSAccountOwnerName</t>
  </si>
  <si>
    <t>Name of the AWS account owner of the end customer on the Opportunity.</t>
  </si>
  <si>
    <t>aWSAccountOwnerEmail</t>
  </si>
  <si>
    <t>Email of the AWS account owner of the end customer on the Opportunity.</t>
  </si>
  <si>
    <t>awsAccountId</t>
  </si>
  <si>
    <t>12 digit AWS Account number associated with the opportunity</t>
  </si>
  <si>
    <t>apnCrmUniqueIdentifier</t>
  </si>
  <si>
    <t>Unique identifier of the opportunity in AWS APN system</t>
  </si>
  <si>
    <t>additionalComments</t>
  </si>
  <si>
    <t xml:space="preserve">Additional comments on the opportunity </t>
  </si>
  <si>
    <t>partnerAcceptanceStatus</t>
  </si>
  <si>
    <t>Accepted/Rejected option for partners to accept or reject an opportunity shared by AWS. PII information on the opportunity is only available once partner accept the opportunity</t>
  </si>
  <si>
    <t>wWPSPDMEmail</t>
  </si>
  <si>
    <t>Email of the relevant Partner Development manager on the opportunity</t>
  </si>
  <si>
    <t>wWPSPDM</t>
  </si>
  <si>
    <t>Name of the relevant Partner Development manager on the opportunity</t>
  </si>
  <si>
    <t>State</t>
  </si>
  <si>
    <t>Industry Vertical 
(required)</t>
  </si>
  <si>
    <t>Country
(required)</t>
  </si>
  <si>
    <t>Partner Primary Need from AWS
(required)</t>
  </si>
  <si>
    <t xml:space="preserve">Use Case
(required)
</t>
  </si>
  <si>
    <t>Mapping of Use Case to Sub Use Case</t>
  </si>
  <si>
    <t>United States</t>
  </si>
  <si>
    <t>Ahmedabad</t>
  </si>
  <si>
    <t>Architectural validation</t>
  </si>
  <si>
    <t>Oracle Cloud</t>
  </si>
  <si>
    <t>AI/Machine Learning</t>
  </si>
  <si>
    <t>Content Creation &amp; Processing</t>
  </si>
  <si>
    <t>Accepted</t>
  </si>
  <si>
    <t>Prospect</t>
  </si>
  <si>
    <t>SaaS or PaaS</t>
  </si>
  <si>
    <t>Afghanistan</t>
  </si>
  <si>
    <t>Alabama</t>
  </si>
  <si>
    <t>Business presentation</t>
  </si>
  <si>
    <t>On-Prem</t>
  </si>
  <si>
    <t>Big Data</t>
  </si>
  <si>
    <t>Broadcast &amp; OTT</t>
  </si>
  <si>
    <t>Rejected</t>
  </si>
  <si>
    <t>Qualified</t>
  </si>
  <si>
    <t>Partner Referral</t>
  </si>
  <si>
    <t>BYOL or AMI</t>
  </si>
  <si>
    <t>Computer Vision - Video Analysis, OCR, Medical Imaging, Face Detection, etc..</t>
  </si>
  <si>
    <t>Aland Islands</t>
  </si>
  <si>
    <t>Alaska</t>
  </si>
  <si>
    <t>Competitive Information</t>
  </si>
  <si>
    <t>Co-location</t>
  </si>
  <si>
    <t>Business Applications</t>
  </si>
  <si>
    <t>Content Management &amp; Distribution</t>
  </si>
  <si>
    <t>Technical Validation</t>
  </si>
  <si>
    <t>Managed Services</t>
  </si>
  <si>
    <t>Natural Language Understanding - Sentiment analysis, Topic modeling, Entity recognition, Language recognition, etc..</t>
  </si>
  <si>
    <t>Albania</t>
  </si>
  <si>
    <t>Alberta</t>
  </si>
  <si>
    <t>Pricing Assistance</t>
  </si>
  <si>
    <t>Akamai</t>
  </si>
  <si>
    <t>Cloud Management Tools &amp; DevOps</t>
  </si>
  <si>
    <t>High Performance Technical Computing (HPTC)</t>
  </si>
  <si>
    <t>Business Validation</t>
  </si>
  <si>
    <t>Professional Services</t>
  </si>
  <si>
    <t>Language Translation</t>
  </si>
  <si>
    <t>Algeria</t>
  </si>
  <si>
    <t>American Samoa</t>
  </si>
  <si>
    <t>Technical consultation</t>
  </si>
  <si>
    <t>AliCloud</t>
  </si>
  <si>
    <t>Containers &amp; Serverless</t>
  </si>
  <si>
    <t>High Performance Business Computing (HPBC)</t>
  </si>
  <si>
    <t>AWS Marketplace Campaign</t>
  </si>
  <si>
    <t>Committed</t>
  </si>
  <si>
    <t>Resell</t>
  </si>
  <si>
    <t>Text to speech, speech to text</t>
  </si>
  <si>
    <t>Andaman &amp; Nicobar</t>
  </si>
  <si>
    <t>Total Cost of Ownership Evaluation</t>
  </si>
  <si>
    <t>Google Cloud Platform</t>
  </si>
  <si>
    <t>End User Computing</t>
  </si>
  <si>
    <t>High Throughput Computing (HTC)</t>
  </si>
  <si>
    <t>Launched</t>
  </si>
  <si>
    <t>Other</t>
  </si>
  <si>
    <t>Recommendations</t>
  </si>
  <si>
    <t>Computers &amp; Electronics</t>
  </si>
  <si>
    <t>Andorra</t>
  </si>
  <si>
    <t>Andrapradesh</t>
  </si>
  <si>
    <t>For Visibility - No Assistance Needed</t>
  </si>
  <si>
    <t>IBM Softlayer</t>
  </si>
  <si>
    <t>Energy</t>
  </si>
  <si>
    <t>Connected Space</t>
  </si>
  <si>
    <t>Closed Lost</t>
  </si>
  <si>
    <t>Forecasting - time series analysis, demand, etc..</t>
  </si>
  <si>
    <t>Angola</t>
  </si>
  <si>
    <t>Anhui</t>
  </si>
  <si>
    <t>Deal support</t>
  </si>
  <si>
    <t>Microsoft Azure</t>
  </si>
  <si>
    <t>Financial Services</t>
  </si>
  <si>
    <t>Connected Transport</t>
  </si>
  <si>
    <t>Personalization</t>
  </si>
  <si>
    <t>Consumer Goods</t>
  </si>
  <si>
    <t>Anguilla</t>
  </si>
  <si>
    <t>Arizona</t>
  </si>
  <si>
    <t>Other- Cost Optimization</t>
  </si>
  <si>
    <t>Healthcare &amp; Life Sciences</t>
  </si>
  <si>
    <t>Connected Commerce</t>
  </si>
  <si>
    <t>ISV Workload Migration</t>
  </si>
  <si>
    <t>Conversational Interfaces</t>
  </si>
  <si>
    <t>Antarctica</t>
  </si>
  <si>
    <t>Arkansas</t>
  </si>
  <si>
    <t>No Competition</t>
  </si>
  <si>
    <t>Hybrid application platform</t>
  </si>
  <si>
    <t>Connected Operations</t>
  </si>
  <si>
    <t>Fraud and Anomaly Detection</t>
  </si>
  <si>
    <t>Education</t>
  </si>
  <si>
    <t>Antigua And Barbuda</t>
  </si>
  <si>
    <t>Arunachal Pradesh</t>
  </si>
  <si>
    <t>*Other</t>
  </si>
  <si>
    <t>Industrial Software</t>
  </si>
  <si>
    <t>Connected Health</t>
  </si>
  <si>
    <t>Partner Launch Initiative</t>
  </si>
  <si>
    <t>Big data analytics &amp; data science</t>
  </si>
  <si>
    <t>Argentina</t>
  </si>
  <si>
    <t>Assam</t>
  </si>
  <si>
    <t>IOT</t>
  </si>
  <si>
    <t>Microsoft Apps</t>
  </si>
  <si>
    <t>Business Intelligence &amp; data visualization</t>
  </si>
  <si>
    <t>Armenia</t>
  </si>
  <si>
    <t>Australian Capital Territory</t>
  </si>
  <si>
    <t>Media &amp; High performance computing (HPC)</t>
  </si>
  <si>
    <t>Oracle Production</t>
  </si>
  <si>
    <t>Data integration &amp; ETL</t>
  </si>
  <si>
    <t>Gaming</t>
  </si>
  <si>
    <t>Aruba</t>
  </si>
  <si>
    <t>Bangalore</t>
  </si>
  <si>
    <t>Migration</t>
  </si>
  <si>
    <t>Oracle Non-Prod</t>
  </si>
  <si>
    <t>Partner Opportunity Acceleration Funded</t>
  </si>
  <si>
    <t>Data Warehouse</t>
  </si>
  <si>
    <t>Government</t>
  </si>
  <si>
    <t>Australia</t>
  </si>
  <si>
    <t>Baroda</t>
  </si>
  <si>
    <t>Networking</t>
  </si>
  <si>
    <t>SAP Production</t>
  </si>
  <si>
    <t>Real-time Analytics</t>
  </si>
  <si>
    <t>Austria</t>
  </si>
  <si>
    <t>Beijing</t>
  </si>
  <si>
    <t>Security</t>
  </si>
  <si>
    <t>SAP Non-Prod</t>
  </si>
  <si>
    <t>Data Lake</t>
  </si>
  <si>
    <t>Healthcare</t>
  </si>
  <si>
    <t>Azerbaijan</t>
  </si>
  <si>
    <t>Bihar</t>
  </si>
  <si>
    <t>Storage</t>
  </si>
  <si>
    <t>Mainframe Modernization</t>
  </si>
  <si>
    <t>The Next Smart</t>
  </si>
  <si>
    <t>Bahamas</t>
  </si>
  <si>
    <t>British Columbia</t>
  </si>
  <si>
    <t>Contact Center</t>
  </si>
  <si>
    <t>Bahrain</t>
  </si>
  <si>
    <t>California</t>
  </si>
  <si>
    <t>AWS Lambda</t>
  </si>
  <si>
    <t>Well-Architected</t>
  </si>
  <si>
    <t>Bangladesh</t>
  </si>
  <si>
    <t>Chattisgargh</t>
  </si>
  <si>
    <t>Kubernetes</t>
  </si>
  <si>
    <t>Life Sciences</t>
  </si>
  <si>
    <t>Barbados</t>
  </si>
  <si>
    <t>Chennai</t>
  </si>
  <si>
    <t>OpenShift</t>
  </si>
  <si>
    <t>Workspaces/AppStream Accelerator Program</t>
  </si>
  <si>
    <t>Manufacturing</t>
  </si>
  <si>
    <t>Belarus</t>
  </si>
  <si>
    <t>Chongqing</t>
  </si>
  <si>
    <t>Database Migration</t>
  </si>
  <si>
    <t>Belgium</t>
  </si>
  <si>
    <t>Cochin</t>
  </si>
  <si>
    <t>Application Migration</t>
  </si>
  <si>
    <t>WWPS NewBE</t>
  </si>
  <si>
    <t>Media &amp; Entertainment</t>
  </si>
  <si>
    <t>Belize</t>
  </si>
  <si>
    <t>Colorado</t>
  </si>
  <si>
    <t>Archive</t>
  </si>
  <si>
    <t>Benin</t>
  </si>
  <si>
    <t>Connecticut</t>
  </si>
  <si>
    <t>Backup</t>
  </si>
  <si>
    <t>Continuous Integration &amp; Continuous Delivery (CICD)</t>
  </si>
  <si>
    <t>Non-Profit Organization</t>
  </si>
  <si>
    <t>Bermuda</t>
  </si>
  <si>
    <t>Delaware</t>
  </si>
  <si>
    <t>Primary Storage</t>
  </si>
  <si>
    <t>Monitoring, logging and performance</t>
  </si>
  <si>
    <t>Bhutan</t>
  </si>
  <si>
    <t>Delhi</t>
  </si>
  <si>
    <t>Disaster Recovery</t>
  </si>
  <si>
    <t>Infrastructure as code</t>
  </si>
  <si>
    <t>Bolivia</t>
  </si>
  <si>
    <t>Dist. of Columbia</t>
  </si>
  <si>
    <t>Direct Connect</t>
  </si>
  <si>
    <t>Productivity Applications</t>
  </si>
  <si>
    <t>Federated States of Micronesia</t>
  </si>
  <si>
    <t>Real Estate &amp; Construction</t>
  </si>
  <si>
    <t>Bosnia and Herzegovina</t>
  </si>
  <si>
    <t>Florida</t>
  </si>
  <si>
    <t>Desktop &amp; App Streaming</t>
  </si>
  <si>
    <t>Retail</t>
  </si>
  <si>
    <t>Botswana</t>
  </si>
  <si>
    <t>Fujian</t>
  </si>
  <si>
    <t>Mobile Device and Application Management</t>
  </si>
  <si>
    <t>Bouvet Island</t>
  </si>
  <si>
    <t>Gansu</t>
  </si>
  <si>
    <t>End User Productivity Apps</t>
  </si>
  <si>
    <t>Brazil</t>
  </si>
  <si>
    <t>Georgia</t>
  </si>
  <si>
    <t>Software &amp; Internet</t>
  </si>
  <si>
    <t>British Indian Ocean Territory</t>
  </si>
  <si>
    <t>Goa</t>
  </si>
  <si>
    <t>Telecommunications</t>
  </si>
  <si>
    <t>Brunei Darussalam</t>
  </si>
  <si>
    <t>Guam</t>
  </si>
  <si>
    <t>Oil &amp; Gas</t>
  </si>
  <si>
    <t>Transportation &amp; Logistics</t>
  </si>
  <si>
    <t>Bulgaria</t>
  </si>
  <si>
    <t>Guangdong</t>
  </si>
  <si>
    <t>Utilities</t>
  </si>
  <si>
    <t>Burkina Faso</t>
  </si>
  <si>
    <t>Guangxi</t>
  </si>
  <si>
    <t>Insurance</t>
  </si>
  <si>
    <t>Wholesale &amp; Distribution</t>
  </si>
  <si>
    <t>Burundi</t>
  </si>
  <si>
    <t>Guizhou</t>
  </si>
  <si>
    <t>PCI</t>
  </si>
  <si>
    <t>Cambodia</t>
  </si>
  <si>
    <t>Gujarat</t>
  </si>
  <si>
    <t>Payment Processing</t>
  </si>
  <si>
    <t>Cameroon</t>
  </si>
  <si>
    <t>Hainan</t>
  </si>
  <si>
    <t>Banking</t>
  </si>
  <si>
    <t>Canada</t>
  </si>
  <si>
    <t>Haryana</t>
  </si>
  <si>
    <t>Capital Markets</t>
  </si>
  <si>
    <t>Cape Verde</t>
  </si>
  <si>
    <t>Hawaii</t>
  </si>
  <si>
    <t>Risk &amp; Compliance</t>
  </si>
  <si>
    <t>Cayman Islands</t>
  </si>
  <si>
    <t>Hebei</t>
  </si>
  <si>
    <t>Big Data/Grid</t>
  </si>
  <si>
    <t>Central African Republic</t>
  </si>
  <si>
    <t>Heilongjiang</t>
  </si>
  <si>
    <t>Market Data &amp; Financial Content</t>
  </si>
  <si>
    <t>Chad</t>
  </si>
  <si>
    <t>Henan</t>
  </si>
  <si>
    <t>Core Systems</t>
  </si>
  <si>
    <t>Chile</t>
  </si>
  <si>
    <t>Himachal Pardesh</t>
  </si>
  <si>
    <t>Digital (AI/ML, Predicative Analytics)</t>
  </si>
  <si>
    <t>China</t>
  </si>
  <si>
    <t>Hong Kong Island</t>
  </si>
  <si>
    <t>Genomics</t>
  </si>
  <si>
    <t>Christmas Island</t>
  </si>
  <si>
    <t>Hubei</t>
  </si>
  <si>
    <t>HIPAA</t>
  </si>
  <si>
    <t>Cocos (Keeling) Islands</t>
  </si>
  <si>
    <t>Hunan</t>
  </si>
  <si>
    <t>HITRUST</t>
  </si>
  <si>
    <t>Colombia</t>
  </si>
  <si>
    <t>Hyderabad</t>
  </si>
  <si>
    <t>GxP</t>
  </si>
  <si>
    <t>Comoros</t>
  </si>
  <si>
    <t>Idaho</t>
  </si>
  <si>
    <t>GDPR</t>
  </si>
  <si>
    <t>Congo</t>
  </si>
  <si>
    <t>Illinois</t>
  </si>
  <si>
    <t>Biopharma</t>
  </si>
  <si>
    <t>Cook Islands</t>
  </si>
  <si>
    <t>Indiana</t>
  </si>
  <si>
    <t>Med device</t>
  </si>
  <si>
    <t>Costa Rica</t>
  </si>
  <si>
    <t>Inner Mong</t>
  </si>
  <si>
    <t>Payer</t>
  </si>
  <si>
    <t>Cote d'Ivoire</t>
  </si>
  <si>
    <t>Iowa</t>
  </si>
  <si>
    <t>Provider</t>
  </si>
  <si>
    <t>Croatia</t>
  </si>
  <si>
    <t>Jiangsu</t>
  </si>
  <si>
    <t>Product Design and Simulation</t>
  </si>
  <si>
    <t>Cuba</t>
  </si>
  <si>
    <t>Jiangxi</t>
  </si>
  <si>
    <t>Electronic Design Automation</t>
  </si>
  <si>
    <t>Curacao</t>
  </si>
  <si>
    <t>Jilin</t>
  </si>
  <si>
    <t>Architecture Engineering and Construction</t>
  </si>
  <si>
    <t>Cyprus</t>
  </si>
  <si>
    <t>Kansas</t>
  </si>
  <si>
    <t>Other Engineering</t>
  </si>
  <si>
    <t>Czech Republic</t>
  </si>
  <si>
    <t>Karnataka</t>
  </si>
  <si>
    <t>Computer Aided Engineering</t>
  </si>
  <si>
    <t>Denmark</t>
  </si>
  <si>
    <t>Kentucky</t>
  </si>
  <si>
    <t>Computer Aided Manufacturing</t>
  </si>
  <si>
    <t>Djibouti</t>
  </si>
  <si>
    <t>Kerala</t>
  </si>
  <si>
    <t>Product Lifecycle Management</t>
  </si>
  <si>
    <t>Dominica</t>
  </si>
  <si>
    <t>Kolkata</t>
  </si>
  <si>
    <t>Production Planning</t>
  </si>
  <si>
    <t>Dominican Republic</t>
  </si>
  <si>
    <t>Kowloon</t>
  </si>
  <si>
    <t>Production – Automation</t>
  </si>
  <si>
    <t>Ecuador</t>
  </si>
  <si>
    <t>Lantau Island</t>
  </si>
  <si>
    <t>Production – SCADA</t>
  </si>
  <si>
    <t>Egypt</t>
  </si>
  <si>
    <t>Liaoning</t>
  </si>
  <si>
    <t>Production – MES</t>
  </si>
  <si>
    <t>El Salvador</t>
  </si>
  <si>
    <t>Louisiana</t>
  </si>
  <si>
    <t>Industrial IoT</t>
  </si>
  <si>
    <t>Equatorial Guinea</t>
  </si>
  <si>
    <t>Madhya Pradesh</t>
  </si>
  <si>
    <t>Industrial Asset Management</t>
  </si>
  <si>
    <t>Eritrea</t>
  </si>
  <si>
    <t>Maharashtra</t>
  </si>
  <si>
    <t>Production Logistics</t>
  </si>
  <si>
    <t>Estonia</t>
  </si>
  <si>
    <t>Maine</t>
  </si>
  <si>
    <t>Manufacturing Engineering System</t>
  </si>
  <si>
    <t>Ethiopia</t>
  </si>
  <si>
    <t>Manipur</t>
  </si>
  <si>
    <t>Falkland Islands (Malvinas)</t>
  </si>
  <si>
    <t>Manitoba</t>
  </si>
  <si>
    <t>Faroe Islands</t>
  </si>
  <si>
    <t>Marshall Islands</t>
  </si>
  <si>
    <t>Fiji</t>
  </si>
  <si>
    <t>Maryland</t>
  </si>
  <si>
    <t>Finland</t>
  </si>
  <si>
    <t>Massachusetts</t>
  </si>
  <si>
    <t>France</t>
  </si>
  <si>
    <t>Meghalaya</t>
  </si>
  <si>
    <t>French Guiana</t>
  </si>
  <si>
    <t>Michigan</t>
  </si>
  <si>
    <t>French Polynesia</t>
  </si>
  <si>
    <t>Minnesota</t>
  </si>
  <si>
    <t>French Southern Territories</t>
  </si>
  <si>
    <t>Mississippi</t>
  </si>
  <si>
    <t>Gabon</t>
  </si>
  <si>
    <t>Missouri</t>
  </si>
  <si>
    <t>Gambia</t>
  </si>
  <si>
    <t>Mizoram</t>
  </si>
  <si>
    <t>Montana</t>
  </si>
  <si>
    <t>Germany</t>
  </si>
  <si>
    <t>Mumbai</t>
  </si>
  <si>
    <t>Ghana</t>
  </si>
  <si>
    <t>Mysore</t>
  </si>
  <si>
    <t>Gibraltar</t>
  </si>
  <si>
    <t>Nagaland</t>
  </si>
  <si>
    <t>Great Britain</t>
  </si>
  <si>
    <t>Navi Mumbai</t>
  </si>
  <si>
    <t>Greece</t>
  </si>
  <si>
    <t>Nebraska</t>
  </si>
  <si>
    <t>Greenland</t>
  </si>
  <si>
    <t>NeiMongol</t>
  </si>
  <si>
    <t>Grenada</t>
  </si>
  <si>
    <t>Nevada</t>
  </si>
  <si>
    <t>Guadeloupe</t>
  </si>
  <si>
    <t>New Brunswick</t>
  </si>
  <si>
    <t>Newfoundland and Labrador</t>
  </si>
  <si>
    <t>Guatemala</t>
  </si>
  <si>
    <t>New Hampshire</t>
  </si>
  <si>
    <t>Guernsey</t>
  </si>
  <si>
    <t>New Jersey</t>
  </si>
  <si>
    <t>Guinea</t>
  </si>
  <si>
    <t>New Mexico</t>
  </si>
  <si>
    <t>Guinea-Bissau</t>
  </si>
  <si>
    <t>New South Wales</t>
  </si>
  <si>
    <t>Guyana</t>
  </si>
  <si>
    <t>New Territories</t>
  </si>
  <si>
    <t>Haiti</t>
  </si>
  <si>
    <t>New York</t>
  </si>
  <si>
    <t>Heard Island and McDonald Islands</t>
  </si>
  <si>
    <t>Ningxia</t>
  </si>
  <si>
    <t>Holy See (Vatican City State)</t>
  </si>
  <si>
    <t>North Carolina</t>
  </si>
  <si>
    <t>Honduras</t>
  </si>
  <si>
    <t>North Dakota</t>
  </si>
  <si>
    <t>Hong Kong</t>
  </si>
  <si>
    <t>Northern Mariana Islands</t>
  </si>
  <si>
    <t>Hungary</t>
  </si>
  <si>
    <t>Northern Territory</t>
  </si>
  <si>
    <t>Iceland</t>
  </si>
  <si>
    <t>Northwest Territories</t>
  </si>
  <si>
    <t>India</t>
  </si>
  <si>
    <t>Nova Scotia</t>
  </si>
  <si>
    <t>Indonesia</t>
  </si>
  <si>
    <t>Nunavut</t>
  </si>
  <si>
    <t>Iraq</t>
  </si>
  <si>
    <t>Ohio</t>
  </si>
  <si>
    <t>Ireland</t>
  </si>
  <si>
    <t>Oklahoma</t>
  </si>
  <si>
    <t>Isle of Man</t>
  </si>
  <si>
    <t>Ontario</t>
  </si>
  <si>
    <t>Israel</t>
  </si>
  <si>
    <t>Oregon</t>
  </si>
  <si>
    <t>Italy</t>
  </si>
  <si>
    <t>Orrisa</t>
  </si>
  <si>
    <t>Jamaica</t>
  </si>
  <si>
    <t>Palau</t>
  </si>
  <si>
    <t>Japan</t>
  </si>
  <si>
    <t>Pennsylvania</t>
  </si>
  <si>
    <t>Jersey</t>
  </si>
  <si>
    <t>Pondicherry</t>
  </si>
  <si>
    <t>Jordan</t>
  </si>
  <si>
    <t>Prince Edward Island</t>
  </si>
  <si>
    <t>Kazakhstan</t>
  </si>
  <si>
    <t>Puerto Rico</t>
  </si>
  <si>
    <t>Kenya</t>
  </si>
  <si>
    <t>Pune</t>
  </si>
  <si>
    <t>Kiribati</t>
  </si>
  <si>
    <t>Punjab</t>
  </si>
  <si>
    <t>Korea</t>
  </si>
  <si>
    <t>Qinghai</t>
  </si>
  <si>
    <t>Kuwait</t>
  </si>
  <si>
    <t>Quebec</t>
  </si>
  <si>
    <t>Kyrgyzstan</t>
  </si>
  <si>
    <t>Queensland</t>
  </si>
  <si>
    <t>Lao People's Democratic Republic</t>
  </si>
  <si>
    <t>Rajasthan</t>
  </si>
  <si>
    <t>Latvia</t>
  </si>
  <si>
    <t>Rhode Island</t>
  </si>
  <si>
    <t>Lebanon</t>
  </si>
  <si>
    <t>Saskatchewan</t>
  </si>
  <si>
    <t>Lesotho</t>
  </si>
  <si>
    <t>Secunderabad</t>
  </si>
  <si>
    <t>Liberia</t>
  </si>
  <si>
    <t>Shaanxi</t>
  </si>
  <si>
    <t>Libyan Arab Jamahiriya</t>
  </si>
  <si>
    <t>Shandong</t>
  </si>
  <si>
    <t>Liechtenstein</t>
  </si>
  <si>
    <t>Shanghai</t>
  </si>
  <si>
    <t>Lithuania</t>
  </si>
  <si>
    <t>Shanxi</t>
  </si>
  <si>
    <t>Luxembourg</t>
  </si>
  <si>
    <t>Sichuan</t>
  </si>
  <si>
    <t>MACAO</t>
  </si>
  <si>
    <t>Singapore</t>
  </si>
  <si>
    <t>Macedonia, The former Yugoslav Republic Of</t>
  </si>
  <si>
    <t>South Australia</t>
  </si>
  <si>
    <t>Madagascar</t>
  </si>
  <si>
    <t>South Carolina</t>
  </si>
  <si>
    <t>Malawi</t>
  </si>
  <si>
    <t>South Dakota</t>
  </si>
  <si>
    <t>Malaysia</t>
  </si>
  <si>
    <t>Surat</t>
  </si>
  <si>
    <t>Maldives</t>
  </si>
  <si>
    <t>Tamil Nadu</t>
  </si>
  <si>
    <t>Mali</t>
  </si>
  <si>
    <t>Tasmania</t>
  </si>
  <si>
    <t>Malta</t>
  </si>
  <si>
    <t>Tennessee</t>
  </si>
  <si>
    <t>Texas</t>
  </si>
  <si>
    <t>Martinique</t>
  </si>
  <si>
    <t>Thiruvananthapuram</t>
  </si>
  <si>
    <t>Mauritania</t>
  </si>
  <si>
    <t>Tianjin</t>
  </si>
  <si>
    <t>Mauritius</t>
  </si>
  <si>
    <t>Tibet</t>
  </si>
  <si>
    <t>Mayotte</t>
  </si>
  <si>
    <t>Tripura</t>
  </si>
  <si>
    <t>Mexico</t>
  </si>
  <si>
    <t>Utah</t>
  </si>
  <si>
    <t>Micronesia, Federated States of</t>
  </si>
  <si>
    <t>Uttar Pradesh</t>
  </si>
  <si>
    <t>Moldova, Republic of</t>
  </si>
  <si>
    <t>Uttrakhand</t>
  </si>
  <si>
    <t>Monaco</t>
  </si>
  <si>
    <t>Vermont</t>
  </si>
  <si>
    <t>Mongolia</t>
  </si>
  <si>
    <t>Victoria</t>
  </si>
  <si>
    <t>Montenegro</t>
  </si>
  <si>
    <t>Virginia</t>
  </si>
  <si>
    <t>Montserrat</t>
  </si>
  <si>
    <t>Virgin Islands</t>
  </si>
  <si>
    <t>Morocco</t>
  </si>
  <si>
    <t>Washington</t>
  </si>
  <si>
    <t>Mozambique</t>
  </si>
  <si>
    <t>West Bangal</t>
  </si>
  <si>
    <t>Myanmar</t>
  </si>
  <si>
    <t>Western Australia</t>
  </si>
  <si>
    <t>Namibia</t>
  </si>
  <si>
    <t>West Virginia</t>
  </si>
  <si>
    <t>Nauru</t>
  </si>
  <si>
    <t>Wisconsin</t>
  </si>
  <si>
    <t>Nepal</t>
  </si>
  <si>
    <t>Wyoming</t>
  </si>
  <si>
    <t>Netherlands</t>
  </si>
  <si>
    <t>Xinjiang</t>
  </si>
  <si>
    <t>Netherlands Antilles</t>
  </si>
  <si>
    <t>Xizang</t>
  </si>
  <si>
    <t>New Caledonia</t>
  </si>
  <si>
    <t>Yukon</t>
  </si>
  <si>
    <t>New Zealand</t>
  </si>
  <si>
    <t>Yunnan</t>
  </si>
  <si>
    <t>Nicaragua</t>
  </si>
  <si>
    <t>Zhejiang</t>
  </si>
  <si>
    <t>Niger</t>
  </si>
  <si>
    <t>APO/AE</t>
  </si>
  <si>
    <t>Nigeria</t>
  </si>
  <si>
    <t>AFO/FPO</t>
  </si>
  <si>
    <t>Niue</t>
  </si>
  <si>
    <t>FPO, AP</t>
  </si>
  <si>
    <t>Norfolk Island</t>
  </si>
  <si>
    <t>Norway</t>
  </si>
  <si>
    <t>Oman</t>
  </si>
  <si>
    <t>Pakistan</t>
  </si>
  <si>
    <t>Palestinian Territory, Occupied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</si>
  <si>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</si>
  <si>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</si>
  <si>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</si>
  <si>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</si>
  <si>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</si>
  <si>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</si>
  <si>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</si>
  <si>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</si>
  <si>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Qatar</t>
  </si>
  <si>
    <t>Reunion</t>
  </si>
  <si>
    <t>Romania</t>
  </si>
  <si>
    <t>Russia</t>
  </si>
  <si>
    <t>Rwanda</t>
  </si>
  <si>
    <t>Saint Barthelemy</t>
  </si>
  <si>
    <t>Saint Helena, Ascension and Tristan Da Cunha</t>
  </si>
  <si>
    <t>Saint Kitts and Nevis</t>
  </si>
  <si>
    <t>Saint Lucia</t>
  </si>
  <si>
    <t>Saint Pierre and Miquelon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</si>
  <si>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</si>
  <si>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</si>
  <si>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</si>
  <si>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</si>
  <si>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</si>
  <si>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</si>
  <si>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</si>
  <si>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Serbia and Montenegro</t>
  </si>
  <si>
    <t>Seychelles</t>
  </si>
  <si>
    <t>Sierra Leone</t>
  </si>
  <si>
    <t>Sint Maarten (Dutch Part)</t>
  </si>
  <si>
    <t>Slovakia</t>
  </si>
  <si>
    <t>Slovenia</t>
  </si>
  <si>
    <t>Solomon Islands</t>
  </si>
  <si>
    <t>Somalia</t>
  </si>
  <si>
    <t>South Africa</t>
  </si>
  <si>
    <t>South Georgia and the South Sandwich Islands</t>
  </si>
  <si>
    <t>South Sudan</t>
  </si>
  <si>
    <t>Spain</t>
  </si>
  <si>
    <t>Sri Lanka</t>
  </si>
  <si>
    <t>Sudan</t>
  </si>
  <si>
    <t>Suriname</t>
  </si>
  <si>
    <t>Svalbard and Jan Mayen</t>
  </si>
  <si>
    <t>Swaziland</t>
  </si>
  <si>
    <t>Sweden</t>
  </si>
  <si>
    <t>Switzerland</t>
  </si>
  <si>
    <t>Syrian Arab Republic</t>
  </si>
  <si>
    <t>Taiwan</t>
  </si>
  <si>
    <t>Tajikistan</t>
  </si>
  <si>
    <t>Tanzania</t>
  </si>
  <si>
    <t>Thailand</t>
  </si>
  <si>
    <t>Timor-Leste</t>
  </si>
  <si>
    <t>Togo</t>
  </si>
  <si>
    <t>Tokelau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</si>
  <si>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</si>
  <si>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</si>
  <si>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</si>
  <si>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</si>
  <si>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</si>
  <si>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</si>
  <si>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</si>
  <si>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</si>
  <si>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</si>
  <si>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</si>
  <si>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</si>
  <si>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 Minor Outlying Islands</t>
  </si>
  <si>
    <t>Uruguay</t>
  </si>
  <si>
    <t>Uzbekistan</t>
  </si>
  <si>
    <t>Vanuatu</t>
  </si>
  <si>
    <t>Venezuela</t>
  </si>
  <si>
    <t>Viet Nam</t>
  </si>
  <si>
    <t>VIRGIN ISLANDS, BRITISH</t>
  </si>
  <si>
    <t>VIRGIN ISLANDS, U.S.</t>
  </si>
  <si>
    <t>Wallis and Futuna</t>
  </si>
  <si>
    <t>Western Sahara</t>
  </si>
  <si>
    <t>Yemen</t>
  </si>
  <si>
    <t>Zambia</t>
  </si>
  <si>
    <t>Zimbabwe</t>
  </si>
  <si>
    <t>streetAddress</t>
  </si>
  <si>
    <t>Read/Update (All fields marked as update can be read as well) - After First Insert</t>
  </si>
  <si>
    <t>Mandatory. Accepts only today and future dates</t>
  </si>
  <si>
    <t>Optional. Accepts only standard values</t>
  </si>
  <si>
    <t>Optional</t>
  </si>
  <si>
    <t>Not required while creating</t>
  </si>
  <si>
    <t>Mandatory when Country = United States (Check if bulk import has this experience.)</t>
  </si>
  <si>
    <t>partnerPrimaryNeedFromAwsOther</t>
  </si>
  <si>
    <t>If Partner Primary Need is Other then specify need</t>
  </si>
  <si>
    <t>Mandatory if Partner Primary Need is specified as Other</t>
  </si>
  <si>
    <t>Mandatory. Unique across a partner. New opportunity is created if partnerCrmUniqueIdentifier is not available in PartnerCentral</t>
  </si>
  <si>
    <t xml:space="preserve">Mandatory. Partner Central user. If Not provided the opportunity is created with the Alliance lead on Partner Central as the owner. </t>
  </si>
  <si>
    <t>Mandatory. Accepts only numbers</t>
  </si>
  <si>
    <t>Mandatory. Accepts only numbers greater than zero</t>
  </si>
  <si>
    <t>competitiveTrackingOther</t>
  </si>
  <si>
    <t>If Competitive tracking is "Other", specify which competitor</t>
  </si>
  <si>
    <t>Mandatory IfcompetitiveTracking is Other</t>
  </si>
  <si>
    <t>rfxSolicitationNumber</t>
  </si>
  <si>
    <t> SolicitationNumber on opportunity. Used for Public Sector opportunities.</t>
  </si>
  <si>
    <t>Training</t>
  </si>
  <si>
    <t>Customer Deficiency</t>
  </si>
  <si>
    <t>Customer Experience</t>
  </si>
  <si>
    <t>Delay / Cancellation of Project</t>
  </si>
  <si>
    <t>Financial/Commercial</t>
  </si>
  <si>
    <t>Legal / Tax / Regulatory</t>
  </si>
  <si>
    <t>Lost to Competitor – Google</t>
  </si>
  <si>
    <t>Lost to Competitor – Microsoft</t>
  </si>
  <si>
    <t>Lost to Competitor – Other</t>
  </si>
  <si>
    <t>Lost to Competitor – SoftLayer</t>
  </si>
  <si>
    <t>Lost to Competitor – VMWare</t>
  </si>
  <si>
    <t>No Opportunity</t>
  </si>
  <si>
    <t>On Premises Deployment</t>
  </si>
  <si>
    <t>Partner Gap</t>
  </si>
  <si>
    <t>People/Relationship/Governance</t>
  </si>
  <si>
    <t>Price</t>
  </si>
  <si>
    <t>Product/Technology</t>
  </si>
  <si>
    <t>Security / Compliance</t>
  </si>
  <si>
    <t>Technical Limitations</t>
  </si>
  <si>
    <t>Mandatory If  Industry = "Government" or "Education"</t>
  </si>
  <si>
    <t>Mandatory If industry= 'Government' or 'Education'</t>
  </si>
  <si>
    <t>Aerospace</t>
  </si>
  <si>
    <t>Agriculture</t>
  </si>
  <si>
    <t>Automotive</t>
  </si>
  <si>
    <t>Hospitality</t>
  </si>
  <si>
    <t>Marketing &amp; Advertising</t>
  </si>
  <si>
    <t>Mining</t>
  </si>
  <si>
    <t>Travel</t>
  </si>
  <si>
    <t>APN Immersion Days</t>
  </si>
  <si>
    <t>APN Solution Space</t>
  </si>
  <si>
    <t>Migration Acceleration Program (MAP)</t>
  </si>
  <si>
    <t>Draft</t>
  </si>
  <si>
    <t>Submitted</t>
  </si>
  <si>
    <t>In review</t>
  </si>
  <si>
    <t>Approved</t>
  </si>
  <si>
    <t>Action Required</t>
  </si>
  <si>
    <t>ISV Accelerate Partners can update after Stage = Launched.</t>
  </si>
  <si>
    <t>Mandatory. Accepts only standard values. This is a multi select. Multiple values need to sperated by semi colon.
ISV Accelerate Partners can update after Stage = Launched.</t>
  </si>
  <si>
    <t>For ISV Accelerate Partners,
    -Mandatory before Stage = launched.
    -Can be updated after Stage = Launched.
    -Accepts only standard values</t>
  </si>
  <si>
    <t>aWSClosedLostReason</t>
  </si>
  <si>
    <t>Reason code for opportunity being Closed by AWS</t>
  </si>
  <si>
    <t>Energy - Oil &amp; Gas</t>
  </si>
  <si>
    <t>Energy - Power &amp; Utilities</t>
  </si>
  <si>
    <t>Bonaire, Sint Eustatius and Saba</t>
  </si>
  <si>
    <t>Democratic Republic Of The Congo</t>
  </si>
  <si>
    <t>Iran, Islamic Republic Of</t>
  </si>
  <si>
    <t>Saint Martin (French Part)</t>
  </si>
  <si>
    <t>Contract Vehicle on the Opportunity. Used for Public Sector opportunities</t>
  </si>
  <si>
    <t>Description</t>
  </si>
  <si>
    <t>Notes: For new Opportunities coming from Partner</t>
  </si>
  <si>
    <t>Data Type</t>
  </si>
  <si>
    <t>Format/Length</t>
  </si>
  <si>
    <t>Inbound/Outbound</t>
  </si>
  <si>
    <t>Text</t>
  </si>
  <si>
    <t>Inbound and Outbound</t>
  </si>
  <si>
    <t>Picklist. Standard values</t>
  </si>
  <si>
    <t>Conditionally Mandatory. Accepts only Standard Values</t>
  </si>
  <si>
    <t>URL</t>
  </si>
  <si>
    <t>Long Text Area</t>
  </si>
  <si>
    <t>Expected monthly revenue on the opportunity. Please enter amount in USD. This should not be negative amount.</t>
  </si>
  <si>
    <t>Currency(18,0)</t>
  </si>
  <si>
    <t xml:space="preserve">Expected launch date on the opportunity. </t>
  </si>
  <si>
    <t>DATE</t>
  </si>
  <si>
    <t>YYYY-MM-DD</t>
  </si>
  <si>
    <t>Outbound Only</t>
  </si>
  <si>
    <t>Mandatory for Consulting Partners before if Stage ="Launched"</t>
  </si>
  <si>
    <t>Recommended</t>
  </si>
  <si>
    <t>Optional. Recommded for every update.</t>
  </si>
  <si>
    <t>Recommended. Accepts only Standard Values</t>
  </si>
  <si>
    <t>Mandatory. Accepts only Standard Values</t>
  </si>
  <si>
    <t>Mandatory. Optional if new opportunity coming from Partner</t>
  </si>
  <si>
    <t>Mandatory. Optional if new opportunity coming from ACE</t>
  </si>
  <si>
    <t>Picklist. Standard values. Also refer to "Usecase-subusecase" sheet</t>
  </si>
  <si>
    <t>Recommended. Can be updated when Stage = Launched. Accepts only Standard Values</t>
  </si>
  <si>
    <t>Recommended. Can be updated when Stage = Launched</t>
  </si>
  <si>
    <t>String</t>
  </si>
  <si>
    <t>Inbound Only</t>
  </si>
  <si>
    <t>YYYY-MM-DDTHH:MI:SS.000Z</t>
  </si>
  <si>
    <t>NOTE: MUST MAP ALL MANDATORY FIELDS</t>
  </si>
  <si>
    <t>Readonly - you could read the value for the read only fields and update into your crm system. But we will not allow any updates from your end for this field. Mandatory- we would expext the value to be present in this field whenever you send us the updates
*Not Required - Partner doesn't have to send the values, even if partner sends ACE will ignore.
*Optional - It's not required and ACE will accept if partner sends it.
*Inbound - From Partner to ACE . *Outbound - From ACE to Partner</t>
  </si>
  <si>
    <t>Mandatory if IsOppFromMarketingActivity = "Yes". Accepts only standard values</t>
  </si>
  <si>
    <t>Currency(16,2)</t>
  </si>
  <si>
    <t>Field to record the Start Date for Customer Engagement Length</t>
  </si>
  <si>
    <t>Field to record the End Date for Customer Engagement Length</t>
  </si>
  <si>
    <t>IsOppFromMarketingActivity</t>
  </si>
  <si>
    <t>marketingActivityChannel</t>
  </si>
  <si>
    <t>marketingActivityUsecase</t>
  </si>
  <si>
    <t>awsSFCampaignName</t>
  </si>
  <si>
    <t>ATO (Authority to Operate)</t>
  </si>
  <si>
    <t>ISV Immersion Day SFID Program</t>
  </si>
  <si>
    <t>VMware Cloud on AWS</t>
  </si>
  <si>
    <t>Windows</t>
  </si>
  <si>
    <t>Contract</t>
  </si>
  <si>
    <t>AI/ML</t>
  </si>
  <si>
    <t>Pay-as-you-go</t>
  </si>
  <si>
    <t>AWS Marketing Central</t>
  </si>
  <si>
    <t>Analytics</t>
  </si>
  <si>
    <t>Subscription</t>
  </si>
  <si>
    <t>Content Syndication</t>
  </si>
  <si>
    <t>Application Integration</t>
  </si>
  <si>
    <t>Display</t>
  </si>
  <si>
    <t>Blockchain</t>
  </si>
  <si>
    <t>Live Event</t>
  </si>
  <si>
    <t>Cloud Financial Management</t>
  </si>
  <si>
    <t>Out Of Home (OOH)</t>
  </si>
  <si>
    <t>Compute</t>
  </si>
  <si>
    <t>Print</t>
  </si>
  <si>
    <t>Containers</t>
  </si>
  <si>
    <t>Search</t>
  </si>
  <si>
    <t>Customer Engagement</t>
  </si>
  <si>
    <t>Social</t>
  </si>
  <si>
    <t>Databases</t>
  </si>
  <si>
    <t>Telemarketing</t>
  </si>
  <si>
    <t>Developer Tools</t>
  </si>
  <si>
    <t>TV</t>
  </si>
  <si>
    <t>Video</t>
  </si>
  <si>
    <t>Front End Web &amp; Mobile</t>
  </si>
  <si>
    <t>Virtual Event</t>
  </si>
  <si>
    <t>Game Tech</t>
  </si>
  <si>
    <t>IoT</t>
  </si>
  <si>
    <t>Management &amp; Governance</t>
  </si>
  <si>
    <t>Media Services</t>
  </si>
  <si>
    <t>Migration &amp; Transfer</t>
  </si>
  <si>
    <t>Networking &amp; Content Delivery</t>
  </si>
  <si>
    <t>Quantum Technologies</t>
  </si>
  <si>
    <t>Robotics</t>
  </si>
  <si>
    <t>Satellite</t>
  </si>
  <si>
    <t>Serverless</t>
  </si>
  <si>
    <t>VR &amp; AR</t>
  </si>
  <si>
    <t>procurementType</t>
  </si>
  <si>
    <t>customerSoftwareValue</t>
  </si>
  <si>
    <t>contractStartDate</t>
  </si>
  <si>
    <t>contractEndDate</t>
  </si>
  <si>
    <t>customerSoftwareValueCurrency</t>
  </si>
  <si>
    <t>update</t>
  </si>
  <si>
    <t xml:space="preserve"> customerSoftwareValueCurrency</t>
  </si>
  <si>
    <t>USD</t>
  </si>
  <si>
    <t>EUR</t>
  </si>
  <si>
    <t>GBP</t>
  </si>
  <si>
    <t>AUD</t>
  </si>
  <si>
    <t>CAD</t>
  </si>
  <si>
    <t>CNY</t>
  </si>
  <si>
    <t>NZD</t>
  </si>
  <si>
    <t>INR</t>
  </si>
  <si>
    <t>JPY</t>
  </si>
  <si>
    <t>CHF</t>
  </si>
  <si>
    <t>SEK</t>
  </si>
  <si>
    <t>AED</t>
  </si>
  <si>
    <t>AFN</t>
  </si>
  <si>
    <t>ALL</t>
  </si>
  <si>
    <t>AMD</t>
  </si>
  <si>
    <t>ANG</t>
  </si>
  <si>
    <t>AOA</t>
  </si>
  <si>
    <t>ARS</t>
  </si>
  <si>
    <t>AWG</t>
  </si>
  <si>
    <t>AZN</t>
  </si>
  <si>
    <t>BAM</t>
  </si>
  <si>
    <t>BBD</t>
  </si>
  <si>
    <t>BDT</t>
  </si>
  <si>
    <t>BGN</t>
  </si>
  <si>
    <t>BHD</t>
  </si>
  <si>
    <t>BIF</t>
  </si>
  <si>
    <t>BMD</t>
  </si>
  <si>
    <t>BND</t>
  </si>
  <si>
    <t>BOB</t>
  </si>
  <si>
    <t>BOV</t>
  </si>
  <si>
    <t>BRL</t>
  </si>
  <si>
    <t>BSD</t>
  </si>
  <si>
    <t>BTN</t>
  </si>
  <si>
    <t>BWP</t>
  </si>
  <si>
    <t>BYN</t>
  </si>
  <si>
    <t>BZD</t>
  </si>
  <si>
    <t>CDF</t>
  </si>
  <si>
    <t>CHE</t>
  </si>
  <si>
    <t>CHW</t>
  </si>
  <si>
    <t>CLF</t>
  </si>
  <si>
    <t>CLP</t>
  </si>
  <si>
    <t>COP</t>
  </si>
  <si>
    <t>COU</t>
  </si>
  <si>
    <t>CRC</t>
  </si>
  <si>
    <t>CUC</t>
  </si>
  <si>
    <t>CUP</t>
  </si>
  <si>
    <t>CVE</t>
  </si>
  <si>
    <t>CZK</t>
  </si>
  <si>
    <t>DJF</t>
  </si>
  <si>
    <t>DKK</t>
  </si>
  <si>
    <t>DOP</t>
  </si>
  <si>
    <t>DZD</t>
  </si>
  <si>
    <t>EGP</t>
  </si>
  <si>
    <t>ERN</t>
  </si>
  <si>
    <t>ETB</t>
  </si>
  <si>
    <t>FJD</t>
  </si>
  <si>
    <t>FKP</t>
  </si>
  <si>
    <t>GEL</t>
  </si>
  <si>
    <t>GHS</t>
  </si>
  <si>
    <t>GIP</t>
  </si>
  <si>
    <t>GMD</t>
  </si>
  <si>
    <t>GNF</t>
  </si>
  <si>
    <t>GTQ</t>
  </si>
  <si>
    <t>GYD</t>
  </si>
  <si>
    <t>HKD</t>
  </si>
  <si>
    <t>HNL</t>
  </si>
  <si>
    <t>HRK</t>
  </si>
  <si>
    <t>HTG</t>
  </si>
  <si>
    <t>HUF</t>
  </si>
  <si>
    <t>IDR</t>
  </si>
  <si>
    <t>ILS</t>
  </si>
  <si>
    <t>IQD</t>
  </si>
  <si>
    <t>IRR</t>
  </si>
  <si>
    <t>ISK</t>
  </si>
  <si>
    <t>JMD</t>
  </si>
  <si>
    <t>JOD</t>
  </si>
  <si>
    <t>KES</t>
  </si>
  <si>
    <t>KGS</t>
  </si>
  <si>
    <t>KHR</t>
  </si>
  <si>
    <t>KMF</t>
  </si>
  <si>
    <t>KPW</t>
  </si>
  <si>
    <t>KRW</t>
  </si>
  <si>
    <t>KWD</t>
  </si>
  <si>
    <t>KYD</t>
  </si>
  <si>
    <t>KZT</t>
  </si>
  <si>
    <t>LAK</t>
  </si>
  <si>
    <t>LBP</t>
  </si>
  <si>
    <t>LKR</t>
  </si>
  <si>
    <t>LRD</t>
  </si>
  <si>
    <t>LSL</t>
  </si>
  <si>
    <t>LYD</t>
  </si>
  <si>
    <t>MAD</t>
  </si>
  <si>
    <t>MDL</t>
  </si>
  <si>
    <t>MGA</t>
  </si>
  <si>
    <t>MKD</t>
  </si>
  <si>
    <t>MMK</t>
  </si>
  <si>
    <t>MNT</t>
  </si>
  <si>
    <t>MOP</t>
  </si>
  <si>
    <t>MRU</t>
  </si>
  <si>
    <t>MUR</t>
  </si>
  <si>
    <t>MVR</t>
  </si>
  <si>
    <t>MWK</t>
  </si>
  <si>
    <t>MXN</t>
  </si>
  <si>
    <t>MXV</t>
  </si>
  <si>
    <t>MYR</t>
  </si>
  <si>
    <t>MZN</t>
  </si>
  <si>
    <t>NAD</t>
  </si>
  <si>
    <t>NGN</t>
  </si>
  <si>
    <t>NIO</t>
  </si>
  <si>
    <t>NOK</t>
  </si>
  <si>
    <t>NPR</t>
  </si>
  <si>
    <t>OMR</t>
  </si>
  <si>
    <t>PAB</t>
  </si>
  <si>
    <t>PEN</t>
  </si>
  <si>
    <t>PGK</t>
  </si>
  <si>
    <t>PHP</t>
  </si>
  <si>
    <t>PKR</t>
  </si>
  <si>
    <t>PLN</t>
  </si>
  <si>
    <t>PYG</t>
  </si>
  <si>
    <t>QAR</t>
  </si>
  <si>
    <t>RON</t>
  </si>
  <si>
    <t>RSD</t>
  </si>
  <si>
    <t>RUB</t>
  </si>
  <si>
    <t>RWF</t>
  </si>
  <si>
    <t>SAR</t>
  </si>
  <si>
    <t>SBD</t>
  </si>
  <si>
    <t>SCR</t>
  </si>
  <si>
    <t>SDG</t>
  </si>
  <si>
    <t>SGD</t>
  </si>
  <si>
    <t>SHP</t>
  </si>
  <si>
    <t>SLL</t>
  </si>
  <si>
    <t>SOS</t>
  </si>
  <si>
    <t>SRD</t>
  </si>
  <si>
    <t>SSP</t>
  </si>
  <si>
    <t>STN</t>
  </si>
  <si>
    <t>SVC</t>
  </si>
  <si>
    <t>SYP</t>
  </si>
  <si>
    <t>SZL</t>
  </si>
  <si>
    <t>THB</t>
  </si>
  <si>
    <t>TJS</t>
  </si>
  <si>
    <t>TMT</t>
  </si>
  <si>
    <t>TND</t>
  </si>
  <si>
    <t>TOP</t>
  </si>
  <si>
    <t>TRY</t>
  </si>
  <si>
    <t>TTD</t>
  </si>
  <si>
    <t>TWD</t>
  </si>
  <si>
    <t>TZS</t>
  </si>
  <si>
    <t>UAH</t>
  </si>
  <si>
    <t>UGX</t>
  </si>
  <si>
    <t>USN</t>
  </si>
  <si>
    <t>UYI</t>
  </si>
  <si>
    <t>UYU</t>
  </si>
  <si>
    <t>UZS</t>
  </si>
  <si>
    <t>VEF</t>
  </si>
  <si>
    <t>VND</t>
  </si>
  <si>
    <t>VUV</t>
  </si>
  <si>
    <t>WST</t>
  </si>
  <si>
    <t>XAF</t>
  </si>
  <si>
    <t>XCD</t>
  </si>
  <si>
    <t>XDR</t>
  </si>
  <si>
    <t>XOF</t>
  </si>
  <si>
    <t>XPF</t>
  </si>
  <si>
    <t>XSU</t>
  </si>
  <si>
    <t>XUA</t>
  </si>
  <si>
    <t>YER</t>
  </si>
  <si>
    <t>ZAR</t>
  </si>
  <si>
    <t>ZMW</t>
  </si>
  <si>
    <t>ZWL</t>
  </si>
  <si>
    <t>The payment agreement with the customer.</t>
  </si>
  <si>
    <t>The total contract value as documented in the contract</t>
  </si>
  <si>
    <t>Currency picklist values for Customer Software Value Field</t>
  </si>
  <si>
    <t>To check if the Opportunity or Contact sourced from a Marketing Activity</t>
  </si>
  <si>
    <t>Marketing Campaign Channel that resulted in the Opportunity</t>
  </si>
  <si>
    <t>Marketing Campaign Usecase that resulted in the Opportunity</t>
  </si>
  <si>
    <t>AWS Campaign name</t>
  </si>
  <si>
    <t>Customer Company Name (required)</t>
  </si>
  <si>
    <t>Partner Project Title (required)</t>
  </si>
  <si>
    <t>Project Description/Business Need (required)</t>
  </si>
  <si>
    <t>Postal Code
(required)</t>
  </si>
  <si>
    <t>Website
(required)</t>
  </si>
  <si>
    <t>Target Close Date
(mm/dd/yyyy)
(required)</t>
  </si>
  <si>
    <t>Delivery Model
(required)</t>
  </si>
  <si>
    <t>Industry Other
(required if Industry Vertical = Other)</t>
  </si>
  <si>
    <t>Sub Use Case (Needs to map to valid Use Case. Values sheet contains mapping)</t>
  </si>
  <si>
    <t>Other Competitors
(required if Competitive Tracking = *Other)</t>
  </si>
  <si>
    <t>Primary Sales Contact First Name</t>
  </si>
  <si>
    <t>Primary Sales Contact Last Name</t>
  </si>
  <si>
    <t>Primary Sales Contact Phone</t>
  </si>
  <si>
    <t>Primary Sales Contact Email</t>
  </si>
  <si>
    <t>Primary Contact Title</t>
  </si>
  <si>
    <t>Partner CRM Unique Identifier</t>
  </si>
  <si>
    <t>OpportunityID</t>
  </si>
  <si>
    <t>Customer</t>
  </si>
  <si>
    <t>SaaS or PaaS;BYOL or AMI;Managed Services;Professional Services;Resell;Other</t>
  </si>
  <si>
    <t>BYOL or AMI;Managed Services;Professional Services;Resell;Other</t>
  </si>
  <si>
    <t>SaaS or PaaS;BYOL or AMI;Managed Services;Resell;Other</t>
  </si>
  <si>
    <t>SaaS or PaaS;BYOL or AMI;Managed Services;Professional Services;Other</t>
  </si>
  <si>
    <t>SaaS or PaaS;BYOL or AMI;Managed Services;Professional Services;Resell</t>
  </si>
  <si>
    <t>Managed Services;Professional Services;Resell;Other</t>
  </si>
  <si>
    <t>BYOL or AMI;Professional Services;Resell;Other</t>
  </si>
  <si>
    <t>BYOL or AMI;Managed Services;Resell;Other</t>
  </si>
  <si>
    <t>BYOL or AMI;Managed Services;Professional Services;Other</t>
  </si>
  <si>
    <t>BYOL or AMI;Managed Services;Professional Services;Resell</t>
  </si>
  <si>
    <t>SaaS or PaaS;Professional Services;Resell;Other</t>
  </si>
  <si>
    <t>SaaS or PaaS;Managed Services;Resell;Other</t>
  </si>
  <si>
    <t>SaaS or PaaS;Managed Services;Professional Services;Other</t>
  </si>
  <si>
    <t>SaaS or PaaS;Managed Services;Professional Services;Resell</t>
  </si>
  <si>
    <t>SaaS or PaaS;BYOL or AMI;Resell;Other</t>
  </si>
  <si>
    <t>SaaS or PaaS;BYOL or AMI;Professional Services;Other</t>
  </si>
  <si>
    <t>SaaS or PaaS;BYOL or AMI;Professional Services;Resell</t>
  </si>
  <si>
    <t>SaaS or PaaS;BYOL or AMI;Managed Services;Other</t>
  </si>
  <si>
    <t>SaaS or PaaS;BYOL or AMI;Managed Services;Resell</t>
  </si>
  <si>
    <t>SaaS or PaaS;BYOL or AMI;Managed Services;Professional Services</t>
  </si>
  <si>
    <t>Professional Services;Resell;Other</t>
  </si>
  <si>
    <t>Managed Services;Professional Services;Other</t>
  </si>
  <si>
    <t>Managed Services;Professional Services;Resell</t>
  </si>
  <si>
    <t>BYOL or AMI;Resell;Other</t>
  </si>
  <si>
    <t>BYOL or AMI;Professional Services;Other</t>
  </si>
  <si>
    <t>BYOL or AMI;Professional Services;Resell</t>
  </si>
  <si>
    <t>BYOL or AMI;Managed Services;Other</t>
  </si>
  <si>
    <t>BYOL or AMI;Managed Services;Resell</t>
  </si>
  <si>
    <t>BYOL or AMI;Managed Services;Professional Services</t>
  </si>
  <si>
    <t>SaaS or PaaS;Resell;Other</t>
  </si>
  <si>
    <t>SaaS or PaaS;Professional Services;Other</t>
  </si>
  <si>
    <t>SaaS or PaaS;Professional Services;Resell</t>
  </si>
  <si>
    <t>SaaS or PaaS;Managed Services;Other</t>
  </si>
  <si>
    <t>SaaS or PaaS;Managed Services;Resell</t>
  </si>
  <si>
    <t>SaaS or PaaS;Managed Services;Professional Services</t>
  </si>
  <si>
    <t>SaaS or PaaS;BYOL or AMI;Other</t>
  </si>
  <si>
    <t>SaaS or PaaS;BYOL or AMI;Resell</t>
  </si>
  <si>
    <t>SaaS or PaaS;BYOL or AMI;Professional Services</t>
  </si>
  <si>
    <t>SaaS or PaaS;BYOL or AMI;Managed Services</t>
  </si>
  <si>
    <t>Resell;Other</t>
  </si>
  <si>
    <t>Professional Services;Other</t>
  </si>
  <si>
    <t>Professional Services;Resell</t>
  </si>
  <si>
    <t>Managed Services;Other</t>
  </si>
  <si>
    <t>Training</t>
    <phoneticPr fontId="9" type="noConversion"/>
  </si>
  <si>
    <t>Managed Services;Resell</t>
  </si>
  <si>
    <t>Managed Services;Professional Services</t>
  </si>
  <si>
    <t>BYOL or AMI;Other</t>
  </si>
  <si>
    <t>BYOL or AMI;Resell</t>
  </si>
  <si>
    <t>BYOL or AMI;Professional Services</t>
  </si>
  <si>
    <t>BYOL or AMI;Managed Services</t>
  </si>
  <si>
    <t>SaaS or PaaS;Other</t>
  </si>
  <si>
    <t>SaaS or PaaS;Resell</t>
  </si>
  <si>
    <t>SaaS or PaaS;Professional Services</t>
  </si>
  <si>
    <t>SaaS or PaaS;Managed Services</t>
  </si>
  <si>
    <t>SaaS or PaaS;BYOL or AMI</t>
  </si>
  <si>
    <t>Please provide the RFx or solicitation number. If unknown, please state 'unknown'.</t>
  </si>
  <si>
    <t>Please provide contract vehicle name (e.g., NASPO Value Point, GSA Schedule 70) and contract number (e.g., Contract: GS-22F-1111U, QUILT) if applicable. If unknown, please state ‘Unknown’.</t>
  </si>
  <si>
    <t>RFx/Public Tender Solicitation No. (required if Industry Vertical = "Government" or "Education")</t>
  </si>
  <si>
    <t>Contract Vehicle(required if Industry Vertical = "Government" or "Education")</t>
  </si>
  <si>
    <t>Limited Visiblity?</t>
  </si>
  <si>
    <t>Delivery Model (required)</t>
  </si>
  <si>
    <t>APN Programs</t>
  </si>
  <si>
    <t>Marketing Activity Use-Case (Applicable only if Is Opportunity from Marketing Activity? = "Yes")</t>
  </si>
  <si>
    <t>Marketing Activity Channel (Applicable only if Is Opportunity from Marketing Activity? = "Yes")</t>
  </si>
  <si>
    <t>If Other please describe your needs (required if Partner Primary Need From AWS ="Other")</t>
  </si>
  <si>
    <t>Was Marketing Development Funds Used? (required if Is Opportunity from Marketing Activity? = Yes)</t>
  </si>
  <si>
    <t>Marketing Activity Use-Case (applicable only if Is Opportunity from Marketing Activity? = Yes)</t>
  </si>
  <si>
    <t>Marketing Activity Channel (applicable only if Is Opportunity from Marketing Activity? = Yes)</t>
  </si>
  <si>
    <t>AWS Marketing Salesforce Campaign Name (applicable only if Is Opportunity from Marketing Activity? = Yes)</t>
  </si>
  <si>
    <t>Contract Vehicle (required if Industry Vertical = "Government" or "Education")</t>
  </si>
  <si>
    <t>State/Province
(required if Country = United States)</t>
  </si>
  <si>
    <t>Is Opportunity from Marketing Activity?
(required)</t>
  </si>
  <si>
    <t>Estimated AWS Monthly Recurring Revenue
(required)</t>
  </si>
  <si>
    <t>primaryContactTitle</t>
  </si>
  <si>
    <t>Close Date</t>
  </si>
  <si>
    <t>https://aws.amazon.com/</t>
  </si>
  <si>
    <t>Comment</t>
  </si>
  <si>
    <t>Pre-defined Values only</t>
  </si>
  <si>
    <t>Valid zip code</t>
  </si>
  <si>
    <t>If country US only</t>
  </si>
  <si>
    <t>todo</t>
  </si>
  <si>
    <t>Source Field</t>
  </si>
  <si>
    <t>Default Value</t>
  </si>
  <si>
    <t>min. 50 char</t>
  </si>
  <si>
    <t>Revenue</t>
  </si>
  <si>
    <t>Supported Target Field</t>
  </si>
  <si>
    <t>Changelog</t>
  </si>
  <si>
    <t>1.1 @ January 16th 2023</t>
  </si>
  <si>
    <t>Added Primary Sales Contact Email</t>
  </si>
  <si>
    <t>Name1</t>
  </si>
  <si>
    <t>Specified</t>
  </si>
  <si>
    <t>1.2 @ March 3rd 2023</t>
  </si>
  <si>
    <t>Opportunity ID as Text/String</t>
  </si>
  <si>
    <t>Opportunity Owner Email</t>
  </si>
  <si>
    <t>monday@myemail.com</t>
  </si>
  <si>
    <t>tuesday@myemail.com</t>
  </si>
  <si>
    <t>Very Likely</t>
  </si>
  <si>
    <t>Almost Possible</t>
  </si>
  <si>
    <t>xxxx</t>
  </si>
  <si>
    <t>yyyy</t>
  </si>
  <si>
    <t>- Customer Name</t>
  </si>
  <si>
    <t>- Opportunity Title</t>
  </si>
  <si>
    <t>- Opportunity Description (min 50. char.)</t>
  </si>
  <si>
    <t>- Expected Monthly AWS Consumption</t>
  </si>
  <si>
    <t>- Close Date</t>
  </si>
  <si>
    <t>- Opportunity ID (unique identifier in your CRM)</t>
  </si>
  <si>
    <t>- Contact Email (Sales Contact)</t>
  </si>
  <si>
    <t>- Opportunity Stage</t>
  </si>
  <si>
    <t>3. Validate tab 'Target'</t>
  </si>
  <si>
    <t>1. Generate a sample opportunity export from your own CRM</t>
  </si>
  <si>
    <t>5. Wait for the approval notification email, hit 'approve' to begin the import. Note: The import will time out after 10 minutes, if approval action is not taken. In this case, simply resend the email.</t>
  </si>
  <si>
    <r>
      <t xml:space="preserve">4. Send an email to your ACE Integration Endpoint </t>
    </r>
    <r>
      <rPr>
        <b/>
        <sz val="14"/>
        <color theme="1"/>
        <rFont val="Calibri"/>
        <family val="2"/>
        <scheme val="minor"/>
      </rPr>
      <t>**opportunity@apn-ace-integration-framework-{SPMS_ID}.awsapps.com**</t>
    </r>
    <r>
      <rPr>
        <sz val="14"/>
        <color theme="1"/>
        <rFont val="Calibri"/>
        <family val="2"/>
        <scheme val="minor"/>
      </rPr>
      <t xml:space="preserve"> and simply attach the filled excel file.</t>
    </r>
  </si>
  <si>
    <r>
      <t xml:space="preserve">2. Import your CRM data into tab 'Source' and </t>
    </r>
    <r>
      <rPr>
        <b/>
        <sz val="14"/>
        <color theme="1"/>
        <rFont val="Calibri"/>
        <family val="2"/>
        <scheme val="minor"/>
      </rPr>
      <t xml:space="preserve">**map the mandatory fields**, </t>
    </r>
    <r>
      <rPr>
        <sz val="14"/>
        <color theme="1"/>
        <rFont val="Calibri"/>
        <family val="2"/>
        <scheme val="minor"/>
      </rPr>
      <t xml:space="preserve">choose your </t>
    </r>
    <r>
      <rPr>
        <b/>
        <sz val="14"/>
        <color theme="1"/>
        <rFont val="Calibri"/>
        <family val="2"/>
        <scheme val="minor"/>
      </rPr>
      <t xml:space="preserve">**defaullts** </t>
    </r>
    <r>
      <rPr>
        <sz val="14"/>
        <color theme="1"/>
        <rFont val="Calibri"/>
        <family val="2"/>
        <scheme val="minor"/>
      </rPr>
      <t xml:space="preserve"> as well as </t>
    </r>
    <r>
      <rPr>
        <b/>
        <sz val="14"/>
        <color theme="1"/>
        <rFont val="Calibri"/>
        <family val="2"/>
        <scheme val="minor"/>
      </rPr>
      <t>**opportunity stage**</t>
    </r>
    <r>
      <rPr>
        <sz val="14"/>
        <color theme="1"/>
        <rFont val="Calibri"/>
        <family val="2"/>
        <scheme val="minor"/>
      </rPr>
      <t xml:space="preserve"> attributes:</t>
    </r>
  </si>
  <si>
    <t>This description is long enough cause i want it. I know it is tough to provide long texts. true</t>
  </si>
  <si>
    <t>This description is long enough cause i want it. I know it is tough to provide long texts.true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</si>
</sst>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&lt;=9999999]###\-####;\(###\)\ ###\-####"/>
    <numFmt numFmtId="165" formatCode="yyyy\-mm\-dd;@"/>
  </numFmts>
  <fonts count="30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16202B"/>
      <name val="Segoe UI"/>
      <family val="2"/>
    </font>
    <font>
      <sz val="11"/>
      <color rgb="FF000000"/>
      <name val="Arial"/>
      <family val="2"/>
    </font>
    <font>
      <sz val="11"/>
      <color theme="1"/>
      <name val="Calibri"/>
      <family val="2"/>
    </font>
    <font>
      <sz val="11"/>
      <color rgb="FF22222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rgb="FF000000"/>
      <name val="Arial"/>
      <family val="2"/>
    </font>
    <font>
      <sz val="18"/>
      <color theme="1"/>
      <name val="Calibri"/>
      <family val="2"/>
      <scheme val="minor"/>
    </font>
    <font>
      <sz val="12"/>
      <color rgb="FF000000"/>
      <name val="Arial"/>
      <family val="2"/>
    </font>
    <font>
      <sz val="12"/>
      <color theme="1"/>
      <name val="Arial"/>
      <family val="2"/>
    </font>
    <font>
      <b/>
      <sz val="12"/>
      <color theme="1"/>
      <name val="Calibri"/>
      <family val="2"/>
      <scheme val="minor"/>
    </font>
    <font>
      <sz val="10"/>
      <color rgb="FF000000"/>
      <name val="Arial"/>
      <family val="2"/>
    </font>
    <font>
      <sz val="12"/>
      <color theme="1"/>
      <name val="Menlo"/>
      <family val="2"/>
    </font>
    <font>
      <sz val="10"/>
      <color rgb="FF222222"/>
      <name val="Arial"/>
      <family val="2"/>
    </font>
    <font>
      <sz val="10"/>
      <color theme="1"/>
      <name val="Helvetica"/>
      <family val="2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8F8F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rgb="FFDBDBDB"/>
      </bottom>
      <diagonal/>
    </border>
  </borders>
  <cellStyleXfs count="6">
    <xf numFmtId="0" fontId="0" fillId="0" borderId="0"/>
    <xf numFmtId="0" fontId="6" fillId="0" borderId="0"/>
    <xf numFmtId="0" fontId="18" fillId="0" borderId="0"/>
    <xf numFmtId="0" fontId="2" fillId="0" borderId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</cellStyleXfs>
  <cellXfs count="92">
    <xf numFmtId="0" fontId="0" fillId="0" borderId="0" xfId="0"/>
    <xf numFmtId="0" fontId="0" fillId="3" borderId="0" xfId="0" applyFill="1"/>
    <xf numFmtId="0" fontId="4" fillId="4" borderId="1" xfId="0" applyFont="1" applyFill="1" applyBorder="1"/>
    <xf numFmtId="0" fontId="0" fillId="0" borderId="1" xfId="0" applyBorder="1"/>
    <xf numFmtId="0" fontId="0" fillId="0" borderId="1" xfId="0" applyBorder="1" applyAlignment="1">
      <alignment wrapText="1"/>
    </xf>
    <xf numFmtId="0" fontId="3" fillId="0" borderId="1" xfId="0" applyFont="1" applyBorder="1" applyAlignment="1">
      <alignment wrapText="1"/>
    </xf>
    <xf numFmtId="0" fontId="4" fillId="4" borderId="0" xfId="0" applyFont="1" applyFill="1"/>
    <xf numFmtId="0" fontId="7" fillId="4" borderId="0" xfId="0" applyFont="1" applyFill="1"/>
    <xf numFmtId="0" fontId="0" fillId="0" borderId="0" xfId="0" applyAlignment="1">
      <alignment wrapText="1"/>
    </xf>
    <xf numFmtId="0" fontId="10" fillId="0" borderId="1" xfId="0" applyFont="1" applyBorder="1" applyAlignment="1">
      <alignment wrapText="1"/>
    </xf>
    <xf numFmtId="0" fontId="4" fillId="4" borderId="0" xfId="0" applyFont="1" applyFill="1" applyAlignment="1">
      <alignment wrapText="1"/>
    </xf>
    <xf numFmtId="0" fontId="5" fillId="0" borderId="0" xfId="0" applyFont="1" applyAlignment="1">
      <alignment vertical="top" wrapText="1"/>
    </xf>
    <xf numFmtId="0" fontId="0" fillId="0" borderId="3" xfId="0" applyBorder="1" applyAlignment="1">
      <alignment wrapText="1"/>
    </xf>
    <xf numFmtId="0" fontId="0" fillId="0" borderId="3" xfId="0" applyBorder="1"/>
    <xf numFmtId="0" fontId="11" fillId="0" borderId="0" xfId="0" applyFont="1" applyAlignment="1">
      <alignment vertical="top" wrapText="1"/>
    </xf>
    <xf numFmtId="0" fontId="0" fillId="6" borderId="0" xfId="0" applyFill="1"/>
    <xf numFmtId="0" fontId="12" fillId="0" borderId="0" xfId="0" applyFont="1"/>
    <xf numFmtId="0" fontId="13" fillId="0" borderId="0" xfId="0" applyFont="1"/>
    <xf numFmtId="0" fontId="14" fillId="0" borderId="1" xfId="0" applyFont="1" applyBorder="1" applyAlignment="1">
      <alignment wrapText="1"/>
    </xf>
    <xf numFmtId="0" fontId="15" fillId="0" borderId="1" xfId="0" applyFont="1" applyBorder="1"/>
    <xf numFmtId="0" fontId="14" fillId="5" borderId="1" xfId="0" applyFont="1" applyFill="1" applyBorder="1" applyAlignment="1">
      <alignment wrapText="1"/>
    </xf>
    <xf numFmtId="0" fontId="0" fillId="5" borderId="1" xfId="0" applyFill="1" applyBorder="1" applyAlignment="1">
      <alignment wrapText="1"/>
    </xf>
    <xf numFmtId="0" fontId="0" fillId="0" borderId="1" xfId="0" applyBorder="1" applyAlignment="1">
      <alignment horizontal="left" vertical="center" wrapText="1"/>
    </xf>
    <xf numFmtId="0" fontId="14" fillId="0" borderId="0" xfId="0" applyFont="1"/>
    <xf numFmtId="0" fontId="7" fillId="4" borderId="1" xfId="0" applyFont="1" applyFill="1" applyBorder="1" applyAlignment="1">
      <alignment horizontal="center" vertical="center" wrapText="1"/>
    </xf>
    <xf numFmtId="0" fontId="16" fillId="7" borderId="0" xfId="0" applyFont="1" applyFill="1"/>
    <xf numFmtId="0" fontId="17" fillId="0" borderId="0" xfId="0" applyFont="1" applyAlignment="1">
      <alignment horizontal="center"/>
    </xf>
    <xf numFmtId="0" fontId="14" fillId="3" borderId="1" xfId="0" applyFont="1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0" fillId="0" borderId="0" xfId="0" applyAlignment="1">
      <alignment horizontal="left"/>
    </xf>
    <xf numFmtId="0" fontId="0" fillId="3" borderId="0" xfId="0" applyFill="1" applyAlignment="1">
      <alignment horizontal="left"/>
    </xf>
    <xf numFmtId="0" fontId="0" fillId="0" borderId="0" xfId="0" applyAlignment="1">
      <alignment horizontal="left" wrapText="1"/>
    </xf>
    <xf numFmtId="0" fontId="8" fillId="8" borderId="0" xfId="0" applyFont="1" applyFill="1" applyAlignment="1">
      <alignment horizontal="left"/>
    </xf>
    <xf numFmtId="0" fontId="8" fillId="0" borderId="0" xfId="0" applyFont="1" applyAlignment="1">
      <alignment horizontal="left" wrapText="1"/>
    </xf>
    <xf numFmtId="0" fontId="9" fillId="0" borderId="0" xfId="3" applyFont="1"/>
    <xf numFmtId="0" fontId="20" fillId="0" borderId="0" xfId="3" applyFont="1" applyAlignment="1">
      <alignment vertical="top" wrapText="1"/>
    </xf>
    <xf numFmtId="0" fontId="21" fillId="0" borderId="0" xfId="3" applyFont="1"/>
    <xf numFmtId="0" fontId="22" fillId="0" borderId="4" xfId="3" applyFont="1" applyBorder="1" applyAlignment="1">
      <alignment horizontal="left" vertical="center" wrapText="1" indent="1"/>
    </xf>
    <xf numFmtId="0" fontId="22" fillId="0" borderId="4" xfId="3" applyFont="1" applyBorder="1" applyAlignment="1">
      <alignment vertical="center" wrapText="1"/>
    </xf>
    <xf numFmtId="0" fontId="22" fillId="0" borderId="0" xfId="3" applyFont="1" applyAlignment="1">
      <alignment vertical="center" wrapText="1"/>
    </xf>
    <xf numFmtId="0" fontId="2" fillId="0" borderId="0" xfId="3"/>
    <xf numFmtId="0" fontId="23" fillId="0" borderId="0" xfId="3" applyFont="1"/>
    <xf numFmtId="0" fontId="9" fillId="0" borderId="0" xfId="3" applyFont="1" applyAlignment="1">
      <alignment wrapText="1"/>
    </xf>
    <xf numFmtId="0" fontId="2" fillId="0" borderId="0" xfId="3" applyAlignment="1">
      <alignment wrapText="1"/>
    </xf>
    <xf numFmtId="0" fontId="24" fillId="2" borderId="0" xfId="3" applyFont="1" applyFill="1" applyAlignment="1">
      <alignment horizontal="center" vertical="top" wrapText="1"/>
    </xf>
    <xf numFmtId="0" fontId="24" fillId="0" borderId="0" xfId="3" applyFont="1" applyAlignment="1">
      <alignment horizontal="center" vertical="top" wrapText="1"/>
    </xf>
    <xf numFmtId="0" fontId="24" fillId="7" borderId="0" xfId="3" applyFont="1" applyFill="1" applyAlignment="1">
      <alignment horizontal="center" vertical="top" wrapText="1"/>
    </xf>
    <xf numFmtId="0" fontId="19" fillId="0" borderId="0" xfId="3" applyFont="1" applyAlignment="1">
      <alignment horizontal="center" vertical="top" wrapText="1"/>
    </xf>
    <xf numFmtId="0" fontId="19" fillId="7" borderId="0" xfId="3" applyFont="1" applyFill="1" applyAlignment="1">
      <alignment horizontal="center" vertical="top" wrapText="1"/>
    </xf>
    <xf numFmtId="0" fontId="25" fillId="0" borderId="0" xfId="3" applyFont="1" applyAlignment="1">
      <alignment horizontal="left"/>
    </xf>
    <xf numFmtId="0" fontId="25" fillId="0" borderId="0" xfId="3" applyFont="1" applyAlignment="1">
      <alignment horizontal="left" wrapText="1"/>
    </xf>
    <xf numFmtId="0" fontId="0" fillId="9" borderId="0" xfId="0" applyFill="1" applyAlignment="1">
      <alignment horizontal="left"/>
    </xf>
    <xf numFmtId="0" fontId="9" fillId="0" borderId="1" xfId="2" applyFont="1" applyBorder="1" applyAlignment="1">
      <alignment horizontal="left" vertical="center" wrapText="1"/>
    </xf>
    <xf numFmtId="164" fontId="9" fillId="0" borderId="1" xfId="2" applyNumberFormat="1" applyFont="1" applyBorder="1" applyAlignment="1">
      <alignment horizontal="left" vertical="center" wrapText="1"/>
    </xf>
    <xf numFmtId="49" fontId="9" fillId="0" borderId="1" xfId="2" applyNumberFormat="1" applyFont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19" fillId="0" borderId="0" xfId="3" applyFont="1" applyAlignment="1">
      <alignment horizontal="left" vertical="top" wrapText="1"/>
    </xf>
    <xf numFmtId="0" fontId="24" fillId="0" borderId="0" xfId="3" applyFont="1" applyAlignment="1">
      <alignment horizontal="left" vertical="top" wrapText="1"/>
    </xf>
    <xf numFmtId="0" fontId="19" fillId="0" borderId="0" xfId="3" applyFont="1" applyAlignment="1">
      <alignment horizontal="left" vertical="top"/>
    </xf>
    <xf numFmtId="164" fontId="25" fillId="0" borderId="0" xfId="3" applyNumberFormat="1" applyFont="1" applyAlignment="1">
      <alignment horizontal="left" wrapText="1"/>
    </xf>
    <xf numFmtId="49" fontId="25" fillId="0" borderId="0" xfId="3" applyNumberFormat="1" applyFont="1" applyAlignment="1">
      <alignment horizontal="left" wrapText="1"/>
    </xf>
    <xf numFmtId="0" fontId="0" fillId="8" borderId="0" xfId="0" applyFill="1" applyAlignment="1">
      <alignment horizontal="left"/>
    </xf>
    <xf numFmtId="14" fontId="0" fillId="0" borderId="0" xfId="0" applyNumberFormat="1" applyAlignment="1">
      <alignment horizontal="left"/>
    </xf>
    <xf numFmtId="0" fontId="1" fillId="0" borderId="0" xfId="0" applyFont="1" applyAlignment="1">
      <alignment horizontal="left"/>
    </xf>
    <xf numFmtId="0" fontId="9" fillId="0" borderId="0" xfId="2" applyFont="1" applyAlignment="1">
      <alignment horizontal="left" vertical="center" wrapText="1"/>
    </xf>
    <xf numFmtId="165" fontId="9" fillId="0" borderId="1" xfId="2" applyNumberFormat="1" applyFont="1" applyBorder="1" applyAlignment="1">
      <alignment horizontal="left" vertical="center" wrapText="1"/>
    </xf>
    <xf numFmtId="165" fontId="9" fillId="0" borderId="0" xfId="2" applyNumberFormat="1" applyFont="1" applyAlignment="1">
      <alignment horizontal="left" vertical="center" wrapText="1"/>
    </xf>
    <xf numFmtId="165" fontId="25" fillId="0" borderId="0" xfId="3" applyNumberFormat="1" applyFont="1" applyAlignment="1">
      <alignment horizontal="left" wrapText="1"/>
    </xf>
    <xf numFmtId="165" fontId="25" fillId="0" borderId="0" xfId="3" applyNumberFormat="1" applyFont="1" applyAlignment="1">
      <alignment horizontal="left"/>
    </xf>
    <xf numFmtId="0" fontId="0" fillId="7" borderId="0" xfId="0" applyFill="1"/>
    <xf numFmtId="0" fontId="19" fillId="10" borderId="0" xfId="3" applyFont="1" applyFill="1" applyAlignment="1">
      <alignment horizontal="left" vertical="top" wrapText="1"/>
    </xf>
    <xf numFmtId="0" fontId="24" fillId="10" borderId="0" xfId="3" applyFont="1" applyFill="1" applyAlignment="1">
      <alignment horizontal="left" vertical="top" wrapText="1"/>
    </xf>
    <xf numFmtId="165" fontId="24" fillId="10" borderId="0" xfId="3" applyNumberFormat="1" applyFont="1" applyFill="1" applyAlignment="1">
      <alignment horizontal="left" vertical="top" wrapText="1"/>
    </xf>
    <xf numFmtId="0" fontId="19" fillId="11" borderId="0" xfId="3" applyFont="1" applyFill="1" applyAlignment="1">
      <alignment horizontal="left" vertical="top" wrapText="1"/>
    </xf>
    <xf numFmtId="0" fontId="7" fillId="4" borderId="0" xfId="0" applyFont="1" applyFill="1" applyAlignment="1">
      <alignment horizontal="left"/>
    </xf>
    <xf numFmtId="0" fontId="4" fillId="4" borderId="0" xfId="0" applyFont="1" applyFill="1" applyAlignment="1">
      <alignment horizontal="left"/>
    </xf>
    <xf numFmtId="0" fontId="8" fillId="0" borderId="0" xfId="0" applyFont="1" applyAlignment="1">
      <alignment horizontal="left"/>
    </xf>
    <xf numFmtId="0" fontId="27" fillId="0" borderId="0" xfId="5" applyAlignment="1">
      <alignment horizontal="left"/>
    </xf>
    <xf numFmtId="0" fontId="9" fillId="12" borderId="1" xfId="2" applyFont="1" applyFill="1" applyBorder="1" applyAlignment="1">
      <alignment horizontal="left" vertical="center" wrapText="1"/>
    </xf>
    <xf numFmtId="0" fontId="20" fillId="0" borderId="0" xfId="3" applyFont="1" applyAlignment="1">
      <alignment wrapText="1"/>
    </xf>
    <xf numFmtId="49" fontId="9" fillId="0" borderId="0" xfId="2" applyNumberFormat="1" applyFont="1" applyAlignment="1">
      <alignment horizontal="left" vertical="center" wrapText="1"/>
    </xf>
    <xf numFmtId="49" fontId="24" fillId="10" borderId="0" xfId="3" applyNumberFormat="1" applyFont="1" applyFill="1" applyAlignment="1">
      <alignment horizontal="left" vertical="top" wrapText="1"/>
    </xf>
    <xf numFmtId="49" fontId="25" fillId="0" borderId="0" xfId="3" applyNumberFormat="1" applyFont="1" applyAlignment="1">
      <alignment horizontal="left"/>
    </xf>
    <xf numFmtId="0" fontId="28" fillId="13" borderId="0" xfId="0" applyFont="1" applyFill="1"/>
    <xf numFmtId="0" fontId="29" fillId="0" borderId="0" xfId="0" applyFont="1"/>
    <xf numFmtId="0" fontId="25" fillId="3" borderId="0" xfId="3" applyFont="1" applyFill="1" applyAlignment="1">
      <alignment horizontal="left" wrapText="1"/>
    </xf>
    <xf numFmtId="0" fontId="25" fillId="3" borderId="0" xfId="3" applyFont="1" applyFill="1" applyAlignment="1">
      <alignment horizontal="left"/>
    </xf>
    <xf numFmtId="0" fontId="27" fillId="3" borderId="0" xfId="5" applyFill="1" applyAlignment="1">
      <alignment horizontal="left"/>
    </xf>
    <xf numFmtId="0" fontId="19" fillId="2" borderId="0" xfId="3" applyFont="1" applyFill="1" applyAlignment="1">
      <alignment horizontal="center" vertical="center"/>
    </xf>
    <xf numFmtId="0" fontId="2" fillId="0" borderId="0" xfId="3" applyAlignment="1">
      <alignment wrapText="1"/>
    </xf>
    <xf numFmtId="0" fontId="14" fillId="0" borderId="2" xfId="0" applyFont="1" applyBorder="1" applyAlignment="1">
      <alignment horizontal="center" wrapText="1"/>
    </xf>
    <xf numFmtId="0" fontId="4" fillId="4" borderId="0" xfId="0" applyFont="1" applyFill="1" applyAlignment="1">
      <alignment horizontal="center" wrapText="1"/>
    </xf>
  </cellXfs>
  <cellStyles count="6">
    <cellStyle name="Hyperlink" xfId="5" builtinId="8"/>
    <cellStyle name="Hyperlink 2" xfId="4" xr:uid="{5DC79AB0-6C63-3943-A8B3-C9008AC35533}"/>
    <cellStyle name="Normal" xfId="0" builtinId="0"/>
    <cellStyle name="Normal 2" xfId="1" xr:uid="{00000000-0005-0000-0000-000002000000}"/>
    <cellStyle name="Normal 3" xfId="2" xr:uid="{808D42C9-0A41-A049-BE3F-DE4E91FE0B58}"/>
    <cellStyle name="Normal 4" xfId="3" xr:uid="{B84218FF-F5A0-C04D-B3DA-546D96A7D1C6}"/>
  </cellStyles>
  <dxfs count="5">
    <dxf>
      <font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ABAB"/>
      <color rgb="FF4866FA"/>
      <color rgb="FF8CB0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0</xdr:colOff>
      <xdr:row>1</xdr:row>
      <xdr:rowOff>0</xdr:rowOff>
    </xdr:from>
    <xdr:ext cx="6350" cy="6350"/>
    <xdr:pic>
      <xdr:nvPicPr>
        <xdr:cNvPr id="2" name="Picture 1" descr="https://apn-portal.my.salesforce.com/img/s.gif">
          <a:extLst>
            <a:ext uri="{FF2B5EF4-FFF2-40B4-BE49-F238E27FC236}">
              <a16:creationId xmlns:a16="http://schemas.microsoft.com/office/drawing/2014/main" id="{7220866C-C83E-904F-B620-E822C1B5A5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04100" y="203200"/>
          <a:ext cx="6350" cy="6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194</xdr:row>
      <xdr:rowOff>0</xdr:rowOff>
    </xdr:from>
    <xdr:ext cx="6350" cy="6350"/>
    <xdr:pic>
      <xdr:nvPicPr>
        <xdr:cNvPr id="3" name="Picture 2" descr="https://apn-portal--apndev.cs25.my.salesforce.com/img/s.gif">
          <a:extLst>
            <a:ext uri="{FF2B5EF4-FFF2-40B4-BE49-F238E27FC236}">
              <a16:creationId xmlns:a16="http://schemas.microsoft.com/office/drawing/2014/main" id="{D5C5B6BF-8F2D-864F-B70F-7474CC0416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420800"/>
          <a:ext cx="6350" cy="6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253</xdr:row>
      <xdr:rowOff>0</xdr:rowOff>
    </xdr:from>
    <xdr:ext cx="6350" cy="6350"/>
    <xdr:pic>
      <xdr:nvPicPr>
        <xdr:cNvPr id="4" name="Picture 3" descr="https://apn-portal--apndev.cs25.my.salesforce.com/img/s.gif">
          <a:extLst>
            <a:ext uri="{FF2B5EF4-FFF2-40B4-BE49-F238E27FC236}">
              <a16:creationId xmlns:a16="http://schemas.microsoft.com/office/drawing/2014/main" id="{FBFAD74D-4B8B-B343-86ED-4F5EA855CF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3100" y="51409600"/>
          <a:ext cx="6350" cy="6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251</xdr:row>
      <xdr:rowOff>0</xdr:rowOff>
    </xdr:from>
    <xdr:ext cx="6350" cy="6350"/>
    <xdr:pic>
      <xdr:nvPicPr>
        <xdr:cNvPr id="5" name="Picture 4" descr="https://apn-portal--apndev.cs25.my.salesforce.com/img/s.gif">
          <a:extLst>
            <a:ext uri="{FF2B5EF4-FFF2-40B4-BE49-F238E27FC236}">
              <a16:creationId xmlns:a16="http://schemas.microsoft.com/office/drawing/2014/main" id="{71F30900-AA96-984E-A68B-66372ED93F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6200" y="51003200"/>
          <a:ext cx="6350" cy="6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251</xdr:row>
      <xdr:rowOff>0</xdr:rowOff>
    </xdr:from>
    <xdr:ext cx="6350" cy="6350"/>
    <xdr:pic>
      <xdr:nvPicPr>
        <xdr:cNvPr id="6" name="Picture 5" descr="https://apn-portal--apndev.cs25.my.salesforce.com/img/s.gif">
          <a:extLst>
            <a:ext uri="{FF2B5EF4-FFF2-40B4-BE49-F238E27FC236}">
              <a16:creationId xmlns:a16="http://schemas.microsoft.com/office/drawing/2014/main" id="{62DEE277-8E82-E046-93FE-1A9DAFDBFB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04100" y="51003200"/>
          <a:ext cx="6350" cy="6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0</xdr:colOff>
      <xdr:row>90</xdr:row>
      <xdr:rowOff>0</xdr:rowOff>
    </xdr:from>
    <xdr:ext cx="6350" cy="6350"/>
    <xdr:pic>
      <xdr:nvPicPr>
        <xdr:cNvPr id="7" name="Picture 6" descr="https://apn-portal--apndev.cs25.my.salesforce.com/img/s.gif">
          <a:extLst>
            <a:ext uri="{FF2B5EF4-FFF2-40B4-BE49-F238E27FC236}">
              <a16:creationId xmlns:a16="http://schemas.microsoft.com/office/drawing/2014/main" id="{E264CE82-16B7-724D-BC44-7D30B214E9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1700" y="18288000"/>
          <a:ext cx="6350" cy="6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1</xdr:row>
      <xdr:rowOff>0</xdr:rowOff>
    </xdr:from>
    <xdr:ext cx="6350" cy="6350"/>
    <xdr:pic>
      <xdr:nvPicPr>
        <xdr:cNvPr id="8" name="Picture 7" descr="https://apn-portal--apndev.cs25.my.salesforce.com/img/s.gif">
          <a:extLst>
            <a:ext uri="{FF2B5EF4-FFF2-40B4-BE49-F238E27FC236}">
              <a16:creationId xmlns:a16="http://schemas.microsoft.com/office/drawing/2014/main" id="{9A30BCB2-8AE2-1B40-9D4F-D412781C96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04100" y="203200"/>
          <a:ext cx="6350" cy="6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tuesday@myemail.com" TargetMode="External"/><Relationship Id="rId1" Type="http://schemas.openxmlformats.org/officeDocument/2006/relationships/hyperlink" Target="mailto:monday@myemail.com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externalLinkPath" Target="/Users/mtoerpe/Downloads/Excel%20Opportunity%20Import%20Template.xlsx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D5BAC-F28E-1F44-B294-3ABD4AFB0C93}">
  <dimension ref="B1:I18"/>
  <sheetViews>
    <sheetView workbookViewId="0">
      <selection activeCell="E7" sqref="E7"/>
    </sheetView>
  </sheetViews>
  <sheetFormatPr baseColWidth="10" defaultRowHeight="15" x14ac:dyDescent="0.2"/>
  <sheetData>
    <row r="1" spans="2:9" ht="19" x14ac:dyDescent="0.25">
      <c r="B1" s="84"/>
      <c r="C1" s="84"/>
      <c r="D1" s="84"/>
      <c r="E1" s="84"/>
      <c r="F1" s="84"/>
      <c r="G1" s="84"/>
      <c r="H1" s="84"/>
      <c r="I1" s="84"/>
    </row>
    <row r="2" spans="2:9" ht="19" x14ac:dyDescent="0.25">
      <c r="B2" s="84" t="s">
        <v>1191</v>
      </c>
      <c r="C2" s="84"/>
      <c r="D2" s="84"/>
      <c r="E2" s="84"/>
      <c r="F2" s="84"/>
      <c r="G2" s="84"/>
      <c r="H2" s="84"/>
      <c r="I2" s="84"/>
    </row>
    <row r="3" spans="2:9" ht="19" x14ac:dyDescent="0.25">
      <c r="B3" s="84" t="s">
        <v>1194</v>
      </c>
      <c r="C3" s="84"/>
      <c r="D3" s="84"/>
      <c r="E3" s="84"/>
      <c r="F3" s="84"/>
      <c r="G3" s="84"/>
      <c r="H3" s="84"/>
      <c r="I3" s="84"/>
    </row>
    <row r="4" spans="2:9" ht="19" x14ac:dyDescent="0.25">
      <c r="B4" s="84" t="s">
        <v>1182</v>
      </c>
      <c r="C4" s="84"/>
      <c r="D4" s="84"/>
      <c r="E4" s="84"/>
      <c r="F4" s="84"/>
      <c r="G4" s="84"/>
      <c r="H4" s="84"/>
      <c r="I4" s="84"/>
    </row>
    <row r="5" spans="2:9" ht="19" x14ac:dyDescent="0.25">
      <c r="B5" s="84" t="s">
        <v>1183</v>
      </c>
      <c r="C5" s="84"/>
      <c r="D5" s="84"/>
      <c r="E5" s="84"/>
      <c r="F5" s="84"/>
      <c r="G5" s="84"/>
      <c r="H5" s="84"/>
      <c r="I5" s="84"/>
    </row>
    <row r="6" spans="2:9" ht="19" x14ac:dyDescent="0.25">
      <c r="B6" s="84" t="s">
        <v>1184</v>
      </c>
      <c r="C6" s="84"/>
      <c r="D6" s="84"/>
      <c r="E6" s="84"/>
      <c r="F6" s="84"/>
      <c r="G6" s="84"/>
      <c r="H6" s="84"/>
      <c r="I6" s="84"/>
    </row>
    <row r="7" spans="2:9" ht="19" x14ac:dyDescent="0.25">
      <c r="B7" s="84" t="s">
        <v>1185</v>
      </c>
      <c r="C7" s="84"/>
      <c r="D7" s="84"/>
      <c r="E7" s="84"/>
      <c r="F7" s="84"/>
      <c r="G7" s="84"/>
      <c r="H7" s="84"/>
      <c r="I7" s="84"/>
    </row>
    <row r="8" spans="2:9" ht="19" x14ac:dyDescent="0.25">
      <c r="B8" s="84" t="s">
        <v>1186</v>
      </c>
      <c r="C8" s="84"/>
      <c r="D8" s="84"/>
      <c r="E8" s="84"/>
      <c r="F8" s="84"/>
      <c r="G8" s="84"/>
      <c r="H8" s="84"/>
      <c r="I8" s="84"/>
    </row>
    <row r="9" spans="2:9" ht="19" x14ac:dyDescent="0.25">
      <c r="B9" s="84" t="s">
        <v>1187</v>
      </c>
      <c r="C9" s="84"/>
      <c r="D9" s="84"/>
      <c r="E9" s="84"/>
      <c r="F9" s="84"/>
      <c r="G9" s="84"/>
      <c r="H9" s="84"/>
      <c r="I9" s="84"/>
    </row>
    <row r="10" spans="2:9" ht="19" x14ac:dyDescent="0.25">
      <c r="B10" s="84" t="s">
        <v>1188</v>
      </c>
      <c r="C10" s="84"/>
      <c r="D10" s="84"/>
      <c r="E10" s="84"/>
      <c r="F10" s="84"/>
      <c r="G10" s="84"/>
      <c r="H10" s="84"/>
      <c r="I10" s="84"/>
    </row>
    <row r="11" spans="2:9" ht="19" x14ac:dyDescent="0.25">
      <c r="B11" s="84" t="s">
        <v>1189</v>
      </c>
      <c r="C11" s="84"/>
      <c r="D11" s="84"/>
      <c r="E11" s="84"/>
      <c r="F11" s="84"/>
      <c r="G11" s="84"/>
      <c r="H11" s="84"/>
      <c r="I11" s="84"/>
    </row>
    <row r="12" spans="2:9" ht="19" x14ac:dyDescent="0.25">
      <c r="B12" s="84" t="s">
        <v>1190</v>
      </c>
      <c r="C12" s="84"/>
      <c r="D12" s="84"/>
      <c r="E12" s="84"/>
      <c r="F12" s="84"/>
      <c r="G12" s="84"/>
      <c r="H12" s="84"/>
      <c r="I12" s="84"/>
    </row>
    <row r="13" spans="2:9" ht="19" x14ac:dyDescent="0.25">
      <c r="B13" s="84" t="s">
        <v>1193</v>
      </c>
      <c r="C13" s="84"/>
      <c r="D13" s="84"/>
      <c r="E13" s="84"/>
      <c r="F13" s="84"/>
      <c r="G13" s="84"/>
      <c r="H13" s="84"/>
      <c r="I13" s="84"/>
    </row>
    <row r="14" spans="2:9" ht="19" x14ac:dyDescent="0.25">
      <c r="B14" s="84" t="s">
        <v>1192</v>
      </c>
      <c r="C14" s="84"/>
      <c r="D14" s="84"/>
      <c r="E14" s="84"/>
      <c r="F14" s="84"/>
      <c r="G14" s="84"/>
      <c r="H14" s="84"/>
      <c r="I14" s="84"/>
    </row>
    <row r="15" spans="2:9" ht="19" x14ac:dyDescent="0.25">
      <c r="B15" s="84"/>
      <c r="C15" s="84"/>
      <c r="D15" s="84"/>
      <c r="E15" s="84"/>
      <c r="F15" s="84"/>
      <c r="G15" s="84"/>
      <c r="H15" s="84"/>
      <c r="I15" s="84"/>
    </row>
    <row r="16" spans="2:9" ht="19" x14ac:dyDescent="0.25">
      <c r="B16" s="84"/>
      <c r="C16" s="84"/>
      <c r="D16" s="84"/>
      <c r="E16" s="84"/>
      <c r="F16" s="84"/>
      <c r="G16" s="84"/>
      <c r="H16" s="84"/>
      <c r="I16" s="84"/>
    </row>
    <row r="17" spans="2:9" ht="19" x14ac:dyDescent="0.25">
      <c r="B17" s="84"/>
      <c r="C17" s="84"/>
      <c r="D17" s="84"/>
      <c r="E17" s="84"/>
      <c r="F17" s="84"/>
      <c r="G17" s="84"/>
      <c r="H17" s="84"/>
      <c r="I17" s="84"/>
    </row>
    <row r="18" spans="2:9" ht="19" x14ac:dyDescent="0.25">
      <c r="B18" s="84"/>
      <c r="C18" s="84"/>
      <c r="D18" s="84"/>
      <c r="E18" s="84"/>
      <c r="F18" s="84"/>
      <c r="G18" s="84"/>
      <c r="H18" s="84"/>
      <c r="I18" s="84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5"/>
  <dimension ref="A1:AA253"/>
  <sheetViews>
    <sheetView topLeftCell="H1" zoomScale="91" zoomScaleNormal="107" workbookViewId="0">
      <selection activeCell="K1" sqref="K1:K1048576"/>
    </sheetView>
  </sheetViews>
  <sheetFormatPr baseColWidth="10" defaultColWidth="51.5" defaultRowHeight="15" x14ac:dyDescent="0.2"/>
  <sheetData>
    <row r="1" spans="1:27" ht="16" x14ac:dyDescent="0.2">
      <c r="A1" s="3" t="s">
        <v>94</v>
      </c>
      <c r="B1" s="3" t="s">
        <v>118</v>
      </c>
      <c r="C1" t="s">
        <v>164</v>
      </c>
      <c r="D1" t="s">
        <v>15</v>
      </c>
      <c r="E1" s="3" t="s">
        <v>60</v>
      </c>
      <c r="F1" s="3" t="s">
        <v>121</v>
      </c>
      <c r="G1" s="3" t="s">
        <v>26</v>
      </c>
      <c r="H1" s="3" t="s">
        <v>31</v>
      </c>
      <c r="I1" s="3" t="s">
        <v>128</v>
      </c>
      <c r="J1" s="3" t="s">
        <v>158</v>
      </c>
      <c r="K1" s="3" t="s">
        <v>40</v>
      </c>
      <c r="L1" s="3" t="s">
        <v>68</v>
      </c>
      <c r="M1" t="s">
        <v>84</v>
      </c>
      <c r="N1" t="s">
        <v>86</v>
      </c>
      <c r="O1" t="s">
        <v>88</v>
      </c>
      <c r="P1" t="s">
        <v>90</v>
      </c>
      <c r="Q1" t="s">
        <v>97</v>
      </c>
      <c r="R1" t="s">
        <v>144</v>
      </c>
      <c r="S1" s="4" t="s">
        <v>123</v>
      </c>
      <c r="T1" t="s">
        <v>882</v>
      </c>
      <c r="U1" s="8" t="s">
        <v>888</v>
      </c>
      <c r="V1" s="8" t="s">
        <v>837</v>
      </c>
      <c r="W1" s="8" t="s">
        <v>838</v>
      </c>
      <c r="X1" s="8" t="s">
        <v>839</v>
      </c>
    </row>
    <row r="2" spans="1:27" ht="48" x14ac:dyDescent="0.2">
      <c r="A2" s="10" t="s">
        <v>165</v>
      </c>
      <c r="B2" s="10" t="s">
        <v>166</v>
      </c>
      <c r="C2" s="10" t="s">
        <v>16</v>
      </c>
      <c r="D2" s="10" t="s">
        <v>15</v>
      </c>
      <c r="E2" s="10" t="s">
        <v>167</v>
      </c>
      <c r="F2" s="10" t="s">
        <v>21</v>
      </c>
      <c r="G2" s="10" t="s">
        <v>168</v>
      </c>
      <c r="H2" s="10" t="s">
        <v>10</v>
      </c>
      <c r="I2" s="10" t="s">
        <v>14</v>
      </c>
      <c r="J2" s="7" t="s">
        <v>13</v>
      </c>
      <c r="K2" s="10" t="s">
        <v>12</v>
      </c>
      <c r="L2" s="10" t="s">
        <v>68</v>
      </c>
      <c r="M2" s="10" t="s">
        <v>84</v>
      </c>
      <c r="N2" s="10" t="s">
        <v>86</v>
      </c>
      <c r="O2" s="10" t="s">
        <v>88</v>
      </c>
      <c r="P2" s="2" t="s">
        <v>90</v>
      </c>
      <c r="Q2" s="2" t="s">
        <v>97</v>
      </c>
      <c r="R2" s="2" t="s">
        <v>144</v>
      </c>
      <c r="S2" s="2" t="s">
        <v>123</v>
      </c>
      <c r="T2" s="6"/>
      <c r="U2" s="6"/>
      <c r="V2" s="6"/>
      <c r="W2" s="6"/>
      <c r="X2" s="6"/>
      <c r="Y2" s="91" t="s">
        <v>169</v>
      </c>
      <c r="Z2" s="91"/>
      <c r="AA2" s="8"/>
    </row>
    <row r="3" spans="1:27" ht="16" x14ac:dyDescent="0.2">
      <c r="A3" t="s">
        <v>774</v>
      </c>
      <c r="B3" t="s">
        <v>170</v>
      </c>
      <c r="C3" t="s">
        <v>171</v>
      </c>
      <c r="D3" t="s">
        <v>784</v>
      </c>
      <c r="E3" t="s">
        <v>172</v>
      </c>
      <c r="F3" t="s">
        <v>173</v>
      </c>
      <c r="G3" t="s">
        <v>174</v>
      </c>
      <c r="H3" t="s">
        <v>175</v>
      </c>
      <c r="I3" t="s">
        <v>781</v>
      </c>
      <c r="J3" t="s">
        <v>176</v>
      </c>
      <c r="K3" s="11" t="s">
        <v>177</v>
      </c>
      <c r="L3" t="s">
        <v>23</v>
      </c>
      <c r="M3" t="s">
        <v>17</v>
      </c>
      <c r="N3" t="s">
        <v>17</v>
      </c>
      <c r="O3" t="s">
        <v>17</v>
      </c>
      <c r="P3" t="s">
        <v>17</v>
      </c>
      <c r="Q3" s="11" t="s">
        <v>178</v>
      </c>
      <c r="R3" t="s">
        <v>17</v>
      </c>
      <c r="S3" s="14" t="s">
        <v>754</v>
      </c>
      <c r="T3" t="s">
        <v>845</v>
      </c>
      <c r="U3" s="26" t="s">
        <v>889</v>
      </c>
      <c r="V3" t="s">
        <v>17</v>
      </c>
      <c r="W3" t="s">
        <v>848</v>
      </c>
      <c r="X3" t="s">
        <v>846</v>
      </c>
      <c r="Y3" s="6" t="s">
        <v>168</v>
      </c>
      <c r="Z3" s="6" t="s">
        <v>10</v>
      </c>
    </row>
    <row r="4" spans="1:27" ht="16" x14ac:dyDescent="0.2">
      <c r="A4" t="s">
        <v>775</v>
      </c>
      <c r="B4" t="s">
        <v>179</v>
      </c>
      <c r="C4" t="s">
        <v>180</v>
      </c>
      <c r="D4" t="s">
        <v>785</v>
      </c>
      <c r="E4" t="s">
        <v>181</v>
      </c>
      <c r="F4" t="s">
        <v>182</v>
      </c>
      <c r="G4" t="s">
        <v>183</v>
      </c>
      <c r="H4" t="s">
        <v>184</v>
      </c>
      <c r="I4" t="s">
        <v>782</v>
      </c>
      <c r="J4" t="s">
        <v>185</v>
      </c>
      <c r="K4" s="11" t="s">
        <v>186</v>
      </c>
      <c r="L4" t="s">
        <v>187</v>
      </c>
      <c r="M4" t="s">
        <v>18</v>
      </c>
      <c r="N4" t="s">
        <v>18</v>
      </c>
      <c r="O4" t="s">
        <v>18</v>
      </c>
      <c r="P4" t="s">
        <v>18</v>
      </c>
      <c r="Q4" s="11" t="s">
        <v>188</v>
      </c>
      <c r="R4" t="s">
        <v>18</v>
      </c>
      <c r="S4" s="14" t="s">
        <v>755</v>
      </c>
      <c r="T4" t="s">
        <v>847</v>
      </c>
      <c r="U4" s="26" t="s">
        <v>890</v>
      </c>
      <c r="V4" t="s">
        <v>18</v>
      </c>
      <c r="W4" t="s">
        <v>851</v>
      </c>
      <c r="X4" t="s">
        <v>849</v>
      </c>
      <c r="Y4" t="s">
        <v>174</v>
      </c>
      <c r="Z4" t="s">
        <v>189</v>
      </c>
    </row>
    <row r="5" spans="1:27" ht="16" x14ac:dyDescent="0.2">
      <c r="A5" t="s">
        <v>776</v>
      </c>
      <c r="B5" t="s">
        <v>190</v>
      </c>
      <c r="C5" t="s">
        <v>191</v>
      </c>
      <c r="D5" t="s">
        <v>786</v>
      </c>
      <c r="E5" t="s">
        <v>192</v>
      </c>
      <c r="F5" t="s">
        <v>193</v>
      </c>
      <c r="G5" t="s">
        <v>194</v>
      </c>
      <c r="H5" t="s">
        <v>195</v>
      </c>
      <c r="I5" t="s">
        <v>841</v>
      </c>
      <c r="K5" s="11" t="s">
        <v>196</v>
      </c>
      <c r="Q5" s="11" t="s">
        <v>197</v>
      </c>
      <c r="S5" s="14" t="s">
        <v>756</v>
      </c>
      <c r="T5" t="s">
        <v>850</v>
      </c>
      <c r="U5" s="26" t="s">
        <v>891</v>
      </c>
      <c r="W5" t="s">
        <v>853</v>
      </c>
      <c r="X5" t="s">
        <v>852</v>
      </c>
      <c r="Y5" t="s">
        <v>174</v>
      </c>
      <c r="Z5" t="s">
        <v>198</v>
      </c>
    </row>
    <row r="6" spans="1:27" ht="16" x14ac:dyDescent="0.2">
      <c r="A6" t="s">
        <v>226</v>
      </c>
      <c r="B6" t="s">
        <v>199</v>
      </c>
      <c r="C6" t="s">
        <v>200</v>
      </c>
      <c r="D6" t="s">
        <v>787</v>
      </c>
      <c r="E6" t="s">
        <v>201</v>
      </c>
      <c r="F6" t="s">
        <v>202</v>
      </c>
      <c r="G6" t="s">
        <v>203</v>
      </c>
      <c r="H6" t="s">
        <v>204</v>
      </c>
      <c r="I6" t="s">
        <v>214</v>
      </c>
      <c r="K6" s="11" t="s">
        <v>205</v>
      </c>
      <c r="Q6" s="11" t="s">
        <v>206</v>
      </c>
      <c r="S6" s="14" t="s">
        <v>757</v>
      </c>
      <c r="U6" s="26" t="s">
        <v>892</v>
      </c>
      <c r="W6" t="s">
        <v>1</v>
      </c>
      <c r="X6" t="s">
        <v>854</v>
      </c>
      <c r="Y6" t="s">
        <v>174</v>
      </c>
      <c r="Z6" t="s">
        <v>207</v>
      </c>
    </row>
    <row r="7" spans="1:27" ht="16" x14ac:dyDescent="0.2">
      <c r="A7" t="s">
        <v>242</v>
      </c>
      <c r="B7" t="s">
        <v>208</v>
      </c>
      <c r="C7" t="s">
        <v>209</v>
      </c>
      <c r="D7" t="s">
        <v>185</v>
      </c>
      <c r="E7" t="s">
        <v>210</v>
      </c>
      <c r="F7" t="s">
        <v>211</v>
      </c>
      <c r="G7" t="s">
        <v>212</v>
      </c>
      <c r="H7" t="s">
        <v>213</v>
      </c>
      <c r="I7" t="s">
        <v>842</v>
      </c>
      <c r="K7" s="11" t="s">
        <v>215</v>
      </c>
      <c r="Q7" s="11" t="s">
        <v>216</v>
      </c>
      <c r="S7" s="14" t="s">
        <v>758</v>
      </c>
      <c r="U7" s="26" t="s">
        <v>893</v>
      </c>
      <c r="W7" t="s">
        <v>855</v>
      </c>
      <c r="X7" t="s">
        <v>194</v>
      </c>
      <c r="Y7" t="s">
        <v>174</v>
      </c>
      <c r="Z7" t="s">
        <v>217</v>
      </c>
    </row>
    <row r="8" spans="1:27" ht="16" x14ac:dyDescent="0.2">
      <c r="A8" t="s">
        <v>256</v>
      </c>
      <c r="B8" t="s">
        <v>209</v>
      </c>
      <c r="C8" t="s">
        <v>218</v>
      </c>
      <c r="D8" t="s">
        <v>788</v>
      </c>
      <c r="E8" t="s">
        <v>219</v>
      </c>
      <c r="F8" t="s">
        <v>220</v>
      </c>
      <c r="G8" t="s">
        <v>221</v>
      </c>
      <c r="H8" t="s">
        <v>222</v>
      </c>
      <c r="I8" t="s">
        <v>248</v>
      </c>
      <c r="K8" s="11" t="s">
        <v>223</v>
      </c>
      <c r="Q8" s="11" t="s">
        <v>224</v>
      </c>
      <c r="S8" s="14" t="s">
        <v>759</v>
      </c>
      <c r="U8" s="26" t="s">
        <v>894</v>
      </c>
      <c r="W8" t="s">
        <v>857</v>
      </c>
      <c r="X8" t="s">
        <v>856</v>
      </c>
      <c r="Y8" t="s">
        <v>174</v>
      </c>
      <c r="Z8" t="s">
        <v>225</v>
      </c>
    </row>
    <row r="9" spans="1:27" ht="16" x14ac:dyDescent="0.2">
      <c r="A9" t="s">
        <v>239</v>
      </c>
      <c r="B9" t="s">
        <v>227</v>
      </c>
      <c r="C9" t="s">
        <v>228</v>
      </c>
      <c r="E9" t="s">
        <v>229</v>
      </c>
      <c r="F9" t="s">
        <v>230</v>
      </c>
      <c r="G9" t="s">
        <v>231</v>
      </c>
      <c r="H9" t="s">
        <v>232</v>
      </c>
      <c r="I9" t="s">
        <v>783</v>
      </c>
      <c r="K9" s="11" t="s">
        <v>233</v>
      </c>
      <c r="S9" s="14" t="s">
        <v>760</v>
      </c>
      <c r="U9" s="26" t="s">
        <v>895</v>
      </c>
      <c r="W9" t="s">
        <v>859</v>
      </c>
      <c r="X9" t="s">
        <v>858</v>
      </c>
      <c r="Y9" t="s">
        <v>174</v>
      </c>
      <c r="Z9" t="s">
        <v>234</v>
      </c>
    </row>
    <row r="10" spans="1:27" ht="16" x14ac:dyDescent="0.2">
      <c r="A10" t="s">
        <v>274</v>
      </c>
      <c r="B10" t="s">
        <v>235</v>
      </c>
      <c r="C10" t="s">
        <v>236</v>
      </c>
      <c r="E10" t="s">
        <v>237</v>
      </c>
      <c r="F10" t="s">
        <v>238</v>
      </c>
      <c r="G10" t="s">
        <v>239</v>
      </c>
      <c r="H10" t="s">
        <v>240</v>
      </c>
      <c r="I10" t="s">
        <v>262</v>
      </c>
      <c r="S10" s="14" t="s">
        <v>761</v>
      </c>
      <c r="U10" s="26" t="s">
        <v>896</v>
      </c>
      <c r="W10" t="s">
        <v>861</v>
      </c>
      <c r="X10" t="s">
        <v>860</v>
      </c>
      <c r="Y10" t="s">
        <v>174</v>
      </c>
      <c r="Z10" t="s">
        <v>241</v>
      </c>
    </row>
    <row r="11" spans="1:27" ht="16" x14ac:dyDescent="0.2">
      <c r="A11" t="s">
        <v>281</v>
      </c>
      <c r="B11" t="s">
        <v>243</v>
      </c>
      <c r="C11" t="s">
        <v>244</v>
      </c>
      <c r="E11" t="s">
        <v>224</v>
      </c>
      <c r="F11" t="s">
        <v>245</v>
      </c>
      <c r="G11" t="s">
        <v>246</v>
      </c>
      <c r="H11" t="s">
        <v>247</v>
      </c>
      <c r="I11" t="s">
        <v>279</v>
      </c>
      <c r="S11" s="14" t="s">
        <v>762</v>
      </c>
      <c r="U11" s="26" t="s">
        <v>897</v>
      </c>
      <c r="W11" t="s">
        <v>863</v>
      </c>
      <c r="X11" t="s">
        <v>862</v>
      </c>
      <c r="Y11" t="s">
        <v>174</v>
      </c>
      <c r="Z11" t="s">
        <v>249</v>
      </c>
    </row>
    <row r="12" spans="1:27" ht="16" x14ac:dyDescent="0.2">
      <c r="A12" t="s">
        <v>292</v>
      </c>
      <c r="B12" t="s">
        <v>250</v>
      </c>
      <c r="C12" t="s">
        <v>251</v>
      </c>
      <c r="F12" t="s">
        <v>252</v>
      </c>
      <c r="G12" t="s">
        <v>253</v>
      </c>
      <c r="H12" t="s">
        <v>254</v>
      </c>
      <c r="I12" t="s">
        <v>297</v>
      </c>
      <c r="S12" s="14" t="s">
        <v>763</v>
      </c>
      <c r="U12" s="26" t="s">
        <v>898</v>
      </c>
      <c r="W12" t="s">
        <v>865</v>
      </c>
      <c r="X12" t="s">
        <v>864</v>
      </c>
      <c r="Y12" t="s">
        <v>174</v>
      </c>
      <c r="Z12" t="s">
        <v>255</v>
      </c>
    </row>
    <row r="13" spans="1:27" ht="16" x14ac:dyDescent="0.2">
      <c r="A13" t="s">
        <v>777</v>
      </c>
      <c r="B13" t="s">
        <v>257</v>
      </c>
      <c r="C13" t="s">
        <v>258</v>
      </c>
      <c r="F13" t="s">
        <v>259</v>
      </c>
      <c r="G13" t="s">
        <v>260</v>
      </c>
      <c r="H13" t="s">
        <v>261</v>
      </c>
      <c r="I13" t="s">
        <v>843</v>
      </c>
      <c r="S13" s="14" t="s">
        <v>764</v>
      </c>
      <c r="U13" s="26" t="s">
        <v>899</v>
      </c>
      <c r="W13" t="s">
        <v>867</v>
      </c>
      <c r="X13" t="s">
        <v>866</v>
      </c>
      <c r="Y13" t="s">
        <v>183</v>
      </c>
      <c r="Z13" t="s">
        <v>263</v>
      </c>
    </row>
    <row r="14" spans="1:27" ht="16" x14ac:dyDescent="0.2">
      <c r="A14" t="s">
        <v>308</v>
      </c>
      <c r="B14" t="s">
        <v>264</v>
      </c>
      <c r="C14" t="s">
        <v>265</v>
      </c>
      <c r="G14" t="s">
        <v>266</v>
      </c>
      <c r="H14" t="s">
        <v>267</v>
      </c>
      <c r="I14" t="s">
        <v>304</v>
      </c>
      <c r="S14" s="14" t="s">
        <v>765</v>
      </c>
      <c r="U14" s="26" t="s">
        <v>900</v>
      </c>
      <c r="W14" t="s">
        <v>868</v>
      </c>
      <c r="X14" t="s">
        <v>221</v>
      </c>
      <c r="Y14" t="s">
        <v>183</v>
      </c>
      <c r="Z14" t="s">
        <v>268</v>
      </c>
    </row>
    <row r="15" spans="1:27" ht="16" x14ac:dyDescent="0.2">
      <c r="A15" t="s">
        <v>313</v>
      </c>
      <c r="B15" t="s">
        <v>269</v>
      </c>
      <c r="C15" t="s">
        <v>270</v>
      </c>
      <c r="G15" t="s">
        <v>271</v>
      </c>
      <c r="H15" t="s">
        <v>272</v>
      </c>
      <c r="I15" t="s">
        <v>844</v>
      </c>
      <c r="S15" s="14" t="s">
        <v>224</v>
      </c>
      <c r="U15" s="26" t="s">
        <v>901</v>
      </c>
      <c r="W15" t="s">
        <v>870</v>
      </c>
      <c r="X15" t="s">
        <v>869</v>
      </c>
      <c r="Y15" t="s">
        <v>183</v>
      </c>
      <c r="Z15" t="s">
        <v>273</v>
      </c>
    </row>
    <row r="16" spans="1:27" ht="16" x14ac:dyDescent="0.2">
      <c r="A16" t="s">
        <v>778</v>
      </c>
      <c r="B16" t="s">
        <v>275</v>
      </c>
      <c r="C16" t="s">
        <v>276</v>
      </c>
      <c r="G16" t="s">
        <v>277</v>
      </c>
      <c r="H16" t="s">
        <v>278</v>
      </c>
      <c r="I16" t="s">
        <v>312</v>
      </c>
      <c r="S16" s="14" t="s">
        <v>766</v>
      </c>
      <c r="U16" s="26" t="s">
        <v>902</v>
      </c>
      <c r="X16" t="s">
        <v>871</v>
      </c>
      <c r="Y16" t="s">
        <v>183</v>
      </c>
      <c r="Z16" t="s">
        <v>280</v>
      </c>
    </row>
    <row r="17" spans="1:26" ht="16" x14ac:dyDescent="0.2">
      <c r="A17" t="s">
        <v>321</v>
      </c>
      <c r="B17" t="s">
        <v>282</v>
      </c>
      <c r="C17" t="s">
        <v>283</v>
      </c>
      <c r="G17" t="s">
        <v>284</v>
      </c>
      <c r="H17" t="s">
        <v>285</v>
      </c>
      <c r="I17" t="s">
        <v>320</v>
      </c>
      <c r="S17" s="14" t="s">
        <v>767</v>
      </c>
      <c r="U17" s="26" t="s">
        <v>903</v>
      </c>
      <c r="X17" t="s">
        <v>872</v>
      </c>
      <c r="Y17" t="s">
        <v>183</v>
      </c>
      <c r="Z17" t="s">
        <v>286</v>
      </c>
    </row>
    <row r="18" spans="1:26" ht="16" x14ac:dyDescent="0.2">
      <c r="A18" t="s">
        <v>779</v>
      </c>
      <c r="B18" t="s">
        <v>287</v>
      </c>
      <c r="C18" t="s">
        <v>288</v>
      </c>
      <c r="G18" t="s">
        <v>289</v>
      </c>
      <c r="H18" t="s">
        <v>290</v>
      </c>
      <c r="S18" s="14" t="s">
        <v>768</v>
      </c>
      <c r="U18" s="26" t="s">
        <v>904</v>
      </c>
      <c r="X18" t="s">
        <v>873</v>
      </c>
      <c r="Y18" t="s">
        <v>183</v>
      </c>
      <c r="Z18" t="s">
        <v>291</v>
      </c>
    </row>
    <row r="19" spans="1:26" ht="16" x14ac:dyDescent="0.2">
      <c r="A19" t="s">
        <v>329</v>
      </c>
      <c r="B19" t="s">
        <v>293</v>
      </c>
      <c r="C19" t="s">
        <v>294</v>
      </c>
      <c r="G19" t="s">
        <v>295</v>
      </c>
      <c r="H19" t="s">
        <v>296</v>
      </c>
      <c r="S19" s="14" t="s">
        <v>769</v>
      </c>
      <c r="U19" s="26" t="s">
        <v>905</v>
      </c>
      <c r="X19" t="s">
        <v>874</v>
      </c>
      <c r="Y19" t="s">
        <v>194</v>
      </c>
      <c r="Z19" t="s">
        <v>267</v>
      </c>
    </row>
    <row r="20" spans="1:26" ht="16" x14ac:dyDescent="0.2">
      <c r="A20" t="s">
        <v>794</v>
      </c>
      <c r="B20" t="s">
        <v>298</v>
      </c>
      <c r="C20" t="s">
        <v>299</v>
      </c>
      <c r="G20" t="s">
        <v>753</v>
      </c>
      <c r="H20" t="s">
        <v>300</v>
      </c>
      <c r="S20" s="14" t="s">
        <v>770</v>
      </c>
      <c r="U20" s="26" t="s">
        <v>906</v>
      </c>
      <c r="X20" t="s">
        <v>875</v>
      </c>
      <c r="Y20" t="s">
        <v>194</v>
      </c>
      <c r="Z20" t="s">
        <v>272</v>
      </c>
    </row>
    <row r="21" spans="1:26" ht="16" x14ac:dyDescent="0.2">
      <c r="A21" t="s">
        <v>224</v>
      </c>
      <c r="B21" t="s">
        <v>301</v>
      </c>
      <c r="C21" t="s">
        <v>302</v>
      </c>
      <c r="H21" t="s">
        <v>303</v>
      </c>
      <c r="S21" s="14" t="s">
        <v>771</v>
      </c>
      <c r="U21" s="26" t="s">
        <v>907</v>
      </c>
      <c r="X21" t="s">
        <v>876</v>
      </c>
      <c r="Y21" t="s">
        <v>194</v>
      </c>
      <c r="Z21" t="s">
        <v>278</v>
      </c>
    </row>
    <row r="22" spans="1:26" ht="16" x14ac:dyDescent="0.2">
      <c r="A22" s="16" t="s">
        <v>795</v>
      </c>
      <c r="B22" t="s">
        <v>305</v>
      </c>
      <c r="C22" t="s">
        <v>306</v>
      </c>
      <c r="H22" t="s">
        <v>307</v>
      </c>
      <c r="U22" s="26" t="s">
        <v>908</v>
      </c>
      <c r="X22" t="s">
        <v>877</v>
      </c>
      <c r="Y22" t="s">
        <v>194</v>
      </c>
      <c r="Z22" t="s">
        <v>285</v>
      </c>
    </row>
    <row r="23" spans="1:26" ht="16" x14ac:dyDescent="0.2">
      <c r="A23" t="s">
        <v>206</v>
      </c>
      <c r="B23" t="s">
        <v>309</v>
      </c>
      <c r="C23" t="s">
        <v>310</v>
      </c>
      <c r="H23" t="s">
        <v>311</v>
      </c>
      <c r="U23" s="26" t="s">
        <v>909</v>
      </c>
      <c r="X23" t="s">
        <v>878</v>
      </c>
      <c r="Y23" t="s">
        <v>194</v>
      </c>
      <c r="Z23" t="s">
        <v>290</v>
      </c>
    </row>
    <row r="24" spans="1:26" ht="16" x14ac:dyDescent="0.2">
      <c r="A24" t="s">
        <v>343</v>
      </c>
      <c r="B24" t="s">
        <v>314</v>
      </c>
      <c r="C24" t="s">
        <v>315</v>
      </c>
      <c r="H24" t="s">
        <v>316</v>
      </c>
      <c r="U24" s="26" t="s">
        <v>910</v>
      </c>
      <c r="X24" t="s">
        <v>879</v>
      </c>
      <c r="Y24" t="s">
        <v>194</v>
      </c>
      <c r="Z24" t="s">
        <v>296</v>
      </c>
    </row>
    <row r="25" spans="1:26" ht="16" x14ac:dyDescent="0.2">
      <c r="A25" t="s">
        <v>347</v>
      </c>
      <c r="B25" t="s">
        <v>317</v>
      </c>
      <c r="C25" t="s">
        <v>318</v>
      </c>
      <c r="H25" t="s">
        <v>319</v>
      </c>
      <c r="S25" s="15"/>
      <c r="U25" s="26" t="s">
        <v>911</v>
      </c>
      <c r="X25" t="s">
        <v>289</v>
      </c>
      <c r="Y25" t="s">
        <v>194</v>
      </c>
      <c r="Z25" t="s">
        <v>300</v>
      </c>
    </row>
    <row r="26" spans="1:26" ht="16" x14ac:dyDescent="0.2">
      <c r="A26" t="s">
        <v>356</v>
      </c>
      <c r="B26" t="s">
        <v>322</v>
      </c>
      <c r="C26" t="s">
        <v>323</v>
      </c>
      <c r="H26" t="s">
        <v>324</v>
      </c>
      <c r="U26" s="26" t="s">
        <v>912</v>
      </c>
      <c r="X26" t="s">
        <v>880</v>
      </c>
      <c r="Y26" t="s">
        <v>203</v>
      </c>
      <c r="Z26" t="s">
        <v>224</v>
      </c>
    </row>
    <row r="27" spans="1:26" ht="16" x14ac:dyDescent="0.2">
      <c r="A27" t="s">
        <v>359</v>
      </c>
      <c r="B27" t="s">
        <v>325</v>
      </c>
      <c r="C27" t="s">
        <v>326</v>
      </c>
      <c r="H27" t="s">
        <v>327</v>
      </c>
      <c r="U27" s="26" t="s">
        <v>913</v>
      </c>
      <c r="X27" t="s">
        <v>295</v>
      </c>
      <c r="Y27" t="s">
        <v>203</v>
      </c>
      <c r="Z27" t="s">
        <v>328</v>
      </c>
    </row>
    <row r="28" spans="1:26" ht="16" x14ac:dyDescent="0.2">
      <c r="A28" t="s">
        <v>363</v>
      </c>
      <c r="B28" t="s">
        <v>330</v>
      </c>
      <c r="C28" t="s">
        <v>331</v>
      </c>
      <c r="H28" t="s">
        <v>332</v>
      </c>
      <c r="U28" s="26" t="s">
        <v>914</v>
      </c>
      <c r="X28" t="s">
        <v>881</v>
      </c>
      <c r="Y28" t="s">
        <v>203</v>
      </c>
      <c r="Z28" t="s">
        <v>333</v>
      </c>
    </row>
    <row r="29" spans="1:26" ht="16" x14ac:dyDescent="0.2">
      <c r="A29" t="s">
        <v>780</v>
      </c>
      <c r="B29" t="s">
        <v>334</v>
      </c>
      <c r="C29" t="s">
        <v>335</v>
      </c>
      <c r="H29" t="s">
        <v>336</v>
      </c>
      <c r="U29" s="26" t="s">
        <v>915</v>
      </c>
      <c r="Y29" t="s">
        <v>203</v>
      </c>
      <c r="Z29" t="s">
        <v>337</v>
      </c>
    </row>
    <row r="30" spans="1:26" ht="16" x14ac:dyDescent="0.2">
      <c r="A30" t="s">
        <v>370</v>
      </c>
      <c r="B30" t="s">
        <v>338</v>
      </c>
      <c r="C30" t="s">
        <v>339</v>
      </c>
      <c r="H30" t="s">
        <v>340</v>
      </c>
      <c r="U30" s="26" t="s">
        <v>916</v>
      </c>
      <c r="Y30" t="s">
        <v>203</v>
      </c>
      <c r="Z30" t="s">
        <v>341</v>
      </c>
    </row>
    <row r="31" spans="1:26" ht="16" x14ac:dyDescent="0.2">
      <c r="B31" s="17" t="s">
        <v>796</v>
      </c>
      <c r="C31" t="s">
        <v>342</v>
      </c>
      <c r="H31" t="s">
        <v>224</v>
      </c>
      <c r="U31" s="26" t="s">
        <v>917</v>
      </c>
      <c r="Y31" t="s">
        <v>212</v>
      </c>
      <c r="Z31" t="s">
        <v>303</v>
      </c>
    </row>
    <row r="32" spans="1:26" ht="16" x14ac:dyDescent="0.2">
      <c r="B32" t="s">
        <v>344</v>
      </c>
      <c r="C32" t="s">
        <v>345</v>
      </c>
      <c r="H32" t="s">
        <v>346</v>
      </c>
      <c r="U32" s="26" t="s">
        <v>918</v>
      </c>
      <c r="Y32" t="s">
        <v>212</v>
      </c>
      <c r="Z32" t="s">
        <v>307</v>
      </c>
    </row>
    <row r="33" spans="2:26" ht="16" x14ac:dyDescent="0.2">
      <c r="B33" t="s">
        <v>348</v>
      </c>
      <c r="C33" t="s">
        <v>349</v>
      </c>
      <c r="H33" t="s">
        <v>350</v>
      </c>
      <c r="U33" s="26" t="s">
        <v>919</v>
      </c>
      <c r="Y33" t="s">
        <v>212</v>
      </c>
      <c r="Z33" t="s">
        <v>311</v>
      </c>
    </row>
    <row r="34" spans="2:26" ht="16" x14ac:dyDescent="0.2">
      <c r="B34" t="s">
        <v>351</v>
      </c>
      <c r="C34" t="s">
        <v>352</v>
      </c>
      <c r="H34" t="s">
        <v>353</v>
      </c>
      <c r="U34" s="26" t="s">
        <v>920</v>
      </c>
      <c r="Y34" t="s">
        <v>221</v>
      </c>
      <c r="Z34" t="s">
        <v>346</v>
      </c>
    </row>
    <row r="35" spans="2:26" ht="16" x14ac:dyDescent="0.2">
      <c r="B35" t="s">
        <v>354</v>
      </c>
      <c r="C35" t="s">
        <v>355</v>
      </c>
      <c r="H35" t="s">
        <v>263</v>
      </c>
      <c r="U35" s="26" t="s">
        <v>921</v>
      </c>
      <c r="Y35" t="s">
        <v>221</v>
      </c>
      <c r="Z35" t="s">
        <v>350</v>
      </c>
    </row>
    <row r="36" spans="2:26" ht="16" x14ac:dyDescent="0.2">
      <c r="B36" t="s">
        <v>357</v>
      </c>
      <c r="C36" t="s">
        <v>358</v>
      </c>
      <c r="H36" t="s">
        <v>268</v>
      </c>
      <c r="U36" s="26" t="s">
        <v>922</v>
      </c>
      <c r="Y36" t="s">
        <v>221</v>
      </c>
      <c r="Z36" t="s">
        <v>353</v>
      </c>
    </row>
    <row r="37" spans="2:26" ht="16" x14ac:dyDescent="0.2">
      <c r="B37" t="s">
        <v>360</v>
      </c>
      <c r="C37" t="s">
        <v>361</v>
      </c>
      <c r="H37" t="s">
        <v>273</v>
      </c>
      <c r="U37" s="26" t="s">
        <v>923</v>
      </c>
      <c r="Y37" t="s">
        <v>231</v>
      </c>
      <c r="Z37" t="s">
        <v>362</v>
      </c>
    </row>
    <row r="38" spans="2:26" ht="16" x14ac:dyDescent="0.2">
      <c r="B38" t="s">
        <v>364</v>
      </c>
      <c r="C38" t="s">
        <v>365</v>
      </c>
      <c r="H38" t="s">
        <v>280</v>
      </c>
      <c r="U38" s="26" t="s">
        <v>924</v>
      </c>
      <c r="Y38" t="s">
        <v>231</v>
      </c>
      <c r="Z38" t="s">
        <v>366</v>
      </c>
    </row>
    <row r="39" spans="2:26" ht="16" x14ac:dyDescent="0.2">
      <c r="B39" t="s">
        <v>367</v>
      </c>
      <c r="C39" t="s">
        <v>368</v>
      </c>
      <c r="H39" t="s">
        <v>286</v>
      </c>
      <c r="U39" s="26" t="s">
        <v>925</v>
      </c>
      <c r="Y39" t="s">
        <v>239</v>
      </c>
      <c r="Z39" t="s">
        <v>369</v>
      </c>
    </row>
    <row r="40" spans="2:26" ht="16" x14ac:dyDescent="0.2">
      <c r="B40" t="s">
        <v>371</v>
      </c>
      <c r="C40" t="s">
        <v>372</v>
      </c>
      <c r="H40" t="s">
        <v>291</v>
      </c>
      <c r="U40" s="26" t="s">
        <v>926</v>
      </c>
      <c r="Y40" t="s">
        <v>239</v>
      </c>
      <c r="Z40" t="s">
        <v>373</v>
      </c>
    </row>
    <row r="41" spans="2:26" ht="16" x14ac:dyDescent="0.2">
      <c r="B41" t="s">
        <v>374</v>
      </c>
      <c r="C41" t="s">
        <v>375</v>
      </c>
      <c r="H41" t="s">
        <v>189</v>
      </c>
      <c r="U41" s="26" t="s">
        <v>927</v>
      </c>
      <c r="Y41" t="s">
        <v>239</v>
      </c>
      <c r="Z41" t="s">
        <v>376</v>
      </c>
    </row>
    <row r="42" spans="2:26" ht="16" x14ac:dyDescent="0.2">
      <c r="B42" t="s">
        <v>377</v>
      </c>
      <c r="C42" t="s">
        <v>378</v>
      </c>
      <c r="H42" t="s">
        <v>198</v>
      </c>
      <c r="U42" s="26" t="s">
        <v>928</v>
      </c>
      <c r="Y42" t="s">
        <v>239</v>
      </c>
      <c r="Z42" t="s">
        <v>379</v>
      </c>
    </row>
    <row r="43" spans="2:26" ht="16" x14ac:dyDescent="0.2">
      <c r="B43" t="s">
        <v>380</v>
      </c>
      <c r="C43" t="s">
        <v>381</v>
      </c>
      <c r="H43" t="s">
        <v>207</v>
      </c>
      <c r="U43" s="26" t="s">
        <v>929</v>
      </c>
      <c r="Y43" t="s">
        <v>239</v>
      </c>
      <c r="Z43" t="s">
        <v>382</v>
      </c>
    </row>
    <row r="44" spans="2:26" ht="16" x14ac:dyDescent="0.2">
      <c r="B44" t="s">
        <v>383</v>
      </c>
      <c r="C44" t="s">
        <v>384</v>
      </c>
      <c r="H44" t="s">
        <v>217</v>
      </c>
      <c r="U44" s="26" t="s">
        <v>930</v>
      </c>
      <c r="Y44" t="s">
        <v>239</v>
      </c>
      <c r="Z44" t="s">
        <v>385</v>
      </c>
    </row>
    <row r="45" spans="2:26" ht="16" x14ac:dyDescent="0.2">
      <c r="B45" t="s">
        <v>386</v>
      </c>
      <c r="C45" t="s">
        <v>387</v>
      </c>
      <c r="H45" t="s">
        <v>225</v>
      </c>
      <c r="U45" s="26" t="s">
        <v>931</v>
      </c>
      <c r="Y45" t="s">
        <v>239</v>
      </c>
      <c r="Z45" t="s">
        <v>388</v>
      </c>
    </row>
    <row r="46" spans="2:26" ht="16" x14ac:dyDescent="0.2">
      <c r="B46" t="s">
        <v>389</v>
      </c>
      <c r="C46" t="s">
        <v>390</v>
      </c>
      <c r="H46" t="s">
        <v>234</v>
      </c>
      <c r="U46" s="26" t="s">
        <v>932</v>
      </c>
      <c r="Y46" t="s">
        <v>239</v>
      </c>
      <c r="Z46" t="s">
        <v>391</v>
      </c>
    </row>
    <row r="47" spans="2:26" ht="16" x14ac:dyDescent="0.2">
      <c r="B47" t="s">
        <v>392</v>
      </c>
      <c r="C47" t="s">
        <v>393</v>
      </c>
      <c r="H47" t="s">
        <v>241</v>
      </c>
      <c r="U47" s="26" t="s">
        <v>933</v>
      </c>
      <c r="Y47" t="s">
        <v>239</v>
      </c>
      <c r="Z47" t="s">
        <v>394</v>
      </c>
    </row>
    <row r="48" spans="2:26" ht="16" x14ac:dyDescent="0.2">
      <c r="B48" t="s">
        <v>395</v>
      </c>
      <c r="C48" t="s">
        <v>396</v>
      </c>
      <c r="H48" t="s">
        <v>249</v>
      </c>
      <c r="U48" s="26" t="s">
        <v>934</v>
      </c>
      <c r="Y48" t="s">
        <v>239</v>
      </c>
      <c r="Z48" t="s">
        <v>397</v>
      </c>
    </row>
    <row r="49" spans="2:26" ht="16" x14ac:dyDescent="0.2">
      <c r="B49" t="s">
        <v>398</v>
      </c>
      <c r="C49" t="s">
        <v>399</v>
      </c>
      <c r="H49" t="s">
        <v>255</v>
      </c>
      <c r="U49" s="26" t="s">
        <v>935</v>
      </c>
      <c r="Y49" t="s">
        <v>246</v>
      </c>
      <c r="Z49" t="s">
        <v>400</v>
      </c>
    </row>
    <row r="50" spans="2:26" ht="16" x14ac:dyDescent="0.2">
      <c r="B50" t="s">
        <v>401</v>
      </c>
      <c r="C50" t="s">
        <v>402</v>
      </c>
      <c r="H50" t="s">
        <v>328</v>
      </c>
      <c r="U50" s="26" t="s">
        <v>936</v>
      </c>
      <c r="Y50" t="s">
        <v>246</v>
      </c>
      <c r="Z50" t="s">
        <v>403</v>
      </c>
    </row>
    <row r="51" spans="2:26" ht="16" x14ac:dyDescent="0.2">
      <c r="B51" t="s">
        <v>404</v>
      </c>
      <c r="C51" t="s">
        <v>405</v>
      </c>
      <c r="H51" t="s">
        <v>333</v>
      </c>
      <c r="U51" s="26" t="s">
        <v>937</v>
      </c>
      <c r="Y51" t="s">
        <v>246</v>
      </c>
      <c r="Z51" t="s">
        <v>406</v>
      </c>
    </row>
    <row r="52" spans="2:26" ht="16" x14ac:dyDescent="0.2">
      <c r="B52" t="s">
        <v>407</v>
      </c>
      <c r="C52" t="s">
        <v>408</v>
      </c>
      <c r="H52" t="s">
        <v>337</v>
      </c>
      <c r="U52" s="26" t="s">
        <v>938</v>
      </c>
      <c r="Y52" t="s">
        <v>246</v>
      </c>
      <c r="Z52" t="s">
        <v>409</v>
      </c>
    </row>
    <row r="53" spans="2:26" ht="16" x14ac:dyDescent="0.2">
      <c r="B53" t="s">
        <v>410</v>
      </c>
      <c r="C53" t="s">
        <v>411</v>
      </c>
      <c r="H53" t="s">
        <v>341</v>
      </c>
      <c r="U53" s="26" t="s">
        <v>939</v>
      </c>
      <c r="Y53" t="s">
        <v>246</v>
      </c>
      <c r="Z53" t="s">
        <v>412</v>
      </c>
    </row>
    <row r="54" spans="2:26" ht="16" x14ac:dyDescent="0.2">
      <c r="B54" t="s">
        <v>413</v>
      </c>
      <c r="C54" t="s">
        <v>414</v>
      </c>
      <c r="H54" t="s">
        <v>400</v>
      </c>
      <c r="U54" s="26" t="s">
        <v>940</v>
      </c>
      <c r="Y54" t="s">
        <v>246</v>
      </c>
      <c r="Z54" t="s">
        <v>415</v>
      </c>
    </row>
    <row r="55" spans="2:26" ht="16" x14ac:dyDescent="0.2">
      <c r="B55" t="s">
        <v>416</v>
      </c>
      <c r="C55" t="s">
        <v>417</v>
      </c>
      <c r="H55" t="s">
        <v>403</v>
      </c>
      <c r="U55" s="26" t="s">
        <v>941</v>
      </c>
      <c r="Y55" t="s">
        <v>246</v>
      </c>
      <c r="Z55" t="s">
        <v>418</v>
      </c>
    </row>
    <row r="56" spans="2:26" ht="16" x14ac:dyDescent="0.2">
      <c r="B56" t="s">
        <v>419</v>
      </c>
      <c r="C56" t="s">
        <v>420</v>
      </c>
      <c r="H56" t="s">
        <v>406</v>
      </c>
      <c r="U56" s="26" t="s">
        <v>942</v>
      </c>
      <c r="Y56" t="s">
        <v>246</v>
      </c>
      <c r="Z56" t="s">
        <v>421</v>
      </c>
    </row>
    <row r="57" spans="2:26" ht="16" x14ac:dyDescent="0.2">
      <c r="B57" t="s">
        <v>422</v>
      </c>
      <c r="C57" t="s">
        <v>423</v>
      </c>
      <c r="H57" t="s">
        <v>409</v>
      </c>
      <c r="U57" s="26" t="s">
        <v>943</v>
      </c>
      <c r="Y57" t="s">
        <v>246</v>
      </c>
      <c r="Z57" t="s">
        <v>424</v>
      </c>
    </row>
    <row r="58" spans="2:26" ht="16" x14ac:dyDescent="0.2">
      <c r="B58" t="s">
        <v>425</v>
      </c>
      <c r="C58" t="s">
        <v>426</v>
      </c>
      <c r="H58" t="s">
        <v>412</v>
      </c>
      <c r="U58" s="26" t="s">
        <v>944</v>
      </c>
      <c r="Y58" t="s">
        <v>260</v>
      </c>
      <c r="Z58" t="s">
        <v>427</v>
      </c>
    </row>
    <row r="59" spans="2:26" ht="16" x14ac:dyDescent="0.2">
      <c r="B59" t="s">
        <v>428</v>
      </c>
      <c r="C59" t="s">
        <v>429</v>
      </c>
      <c r="H59" t="s">
        <v>415</v>
      </c>
      <c r="U59" s="26" t="s">
        <v>945</v>
      </c>
      <c r="Y59" t="s">
        <v>260</v>
      </c>
      <c r="Z59" t="s">
        <v>430</v>
      </c>
    </row>
    <row r="60" spans="2:26" ht="16" x14ac:dyDescent="0.2">
      <c r="B60" t="s">
        <v>431</v>
      </c>
      <c r="C60" t="s">
        <v>432</v>
      </c>
      <c r="H60" t="s">
        <v>418</v>
      </c>
      <c r="U60" s="26" t="s">
        <v>946</v>
      </c>
      <c r="Y60" t="s">
        <v>260</v>
      </c>
      <c r="Z60" t="s">
        <v>433</v>
      </c>
    </row>
    <row r="61" spans="2:26" ht="16" x14ac:dyDescent="0.2">
      <c r="B61" t="s">
        <v>434</v>
      </c>
      <c r="C61" t="s">
        <v>435</v>
      </c>
      <c r="H61" t="s">
        <v>421</v>
      </c>
      <c r="U61" s="26" t="s">
        <v>947</v>
      </c>
      <c r="Y61" t="s">
        <v>260</v>
      </c>
      <c r="Z61" t="s">
        <v>436</v>
      </c>
    </row>
    <row r="62" spans="2:26" ht="16" x14ac:dyDescent="0.2">
      <c r="B62" t="s">
        <v>437</v>
      </c>
      <c r="C62" t="s">
        <v>438</v>
      </c>
      <c r="H62" t="s">
        <v>424</v>
      </c>
      <c r="U62" s="26" t="s">
        <v>948</v>
      </c>
      <c r="Y62" t="s">
        <v>260</v>
      </c>
      <c r="Z62" t="s">
        <v>439</v>
      </c>
    </row>
    <row r="63" spans="2:26" ht="16" x14ac:dyDescent="0.2">
      <c r="B63" t="s">
        <v>797</v>
      </c>
      <c r="C63" t="s">
        <v>441</v>
      </c>
      <c r="H63" t="s">
        <v>369</v>
      </c>
      <c r="U63" s="26" t="s">
        <v>949</v>
      </c>
      <c r="Y63" t="s">
        <v>260</v>
      </c>
      <c r="Z63" t="s">
        <v>442</v>
      </c>
    </row>
    <row r="64" spans="2:26" ht="16" x14ac:dyDescent="0.2">
      <c r="B64" t="s">
        <v>440</v>
      </c>
      <c r="C64" t="s">
        <v>444</v>
      </c>
      <c r="H64" t="s">
        <v>373</v>
      </c>
      <c r="U64" s="26" t="s">
        <v>950</v>
      </c>
      <c r="Y64" t="s">
        <v>260</v>
      </c>
      <c r="Z64" t="s">
        <v>445</v>
      </c>
    </row>
    <row r="65" spans="2:26" ht="16" x14ac:dyDescent="0.2">
      <c r="B65" t="s">
        <v>443</v>
      </c>
      <c r="C65" t="s">
        <v>447</v>
      </c>
      <c r="H65" t="s">
        <v>376</v>
      </c>
      <c r="U65" s="26" t="s">
        <v>951</v>
      </c>
      <c r="Y65" t="s">
        <v>260</v>
      </c>
      <c r="Z65" t="s">
        <v>448</v>
      </c>
    </row>
    <row r="66" spans="2:26" ht="16" x14ac:dyDescent="0.2">
      <c r="B66" t="s">
        <v>446</v>
      </c>
      <c r="C66" t="s">
        <v>450</v>
      </c>
      <c r="H66" t="s">
        <v>379</v>
      </c>
      <c r="U66" s="26" t="s">
        <v>952</v>
      </c>
      <c r="Y66" t="s">
        <v>260</v>
      </c>
      <c r="Z66" t="s">
        <v>451</v>
      </c>
    </row>
    <row r="67" spans="2:26" ht="16" x14ac:dyDescent="0.2">
      <c r="B67" t="s">
        <v>449</v>
      </c>
      <c r="C67" t="s">
        <v>453</v>
      </c>
      <c r="H67" t="s">
        <v>382</v>
      </c>
      <c r="U67" s="26" t="s">
        <v>953</v>
      </c>
      <c r="Y67" t="s">
        <v>260</v>
      </c>
      <c r="Z67" t="s">
        <v>454</v>
      </c>
    </row>
    <row r="68" spans="2:26" ht="16" x14ac:dyDescent="0.2">
      <c r="B68" t="s">
        <v>452</v>
      </c>
      <c r="C68" t="s">
        <v>456</v>
      </c>
      <c r="H68" t="s">
        <v>385</v>
      </c>
      <c r="U68" s="26" t="s">
        <v>954</v>
      </c>
      <c r="Y68" t="s">
        <v>260</v>
      </c>
      <c r="Z68" t="s">
        <v>457</v>
      </c>
    </row>
    <row r="69" spans="2:26" ht="16" x14ac:dyDescent="0.2">
      <c r="B69" t="s">
        <v>455</v>
      </c>
      <c r="C69" t="s">
        <v>459</v>
      </c>
      <c r="H69" t="s">
        <v>388</v>
      </c>
      <c r="U69" s="26" t="s">
        <v>955</v>
      </c>
      <c r="Y69" t="s">
        <v>260</v>
      </c>
      <c r="Z69" t="s">
        <v>460</v>
      </c>
    </row>
    <row r="70" spans="2:26" ht="16" x14ac:dyDescent="0.2">
      <c r="B70" t="s">
        <v>458</v>
      </c>
      <c r="C70" t="s">
        <v>462</v>
      </c>
      <c r="H70" t="s">
        <v>391</v>
      </c>
      <c r="U70" s="26" t="s">
        <v>956</v>
      </c>
      <c r="Y70" t="s">
        <v>260</v>
      </c>
      <c r="Z70" t="s">
        <v>463</v>
      </c>
    </row>
    <row r="71" spans="2:26" ht="16" x14ac:dyDescent="0.2">
      <c r="B71" t="s">
        <v>461</v>
      </c>
      <c r="C71" t="s">
        <v>465</v>
      </c>
      <c r="H71" t="s">
        <v>394</v>
      </c>
      <c r="U71" s="26" t="s">
        <v>957</v>
      </c>
      <c r="Y71" t="s">
        <v>260</v>
      </c>
      <c r="Z71" t="s">
        <v>466</v>
      </c>
    </row>
    <row r="72" spans="2:26" ht="16" x14ac:dyDescent="0.2">
      <c r="B72" t="s">
        <v>464</v>
      </c>
      <c r="C72" t="s">
        <v>468</v>
      </c>
      <c r="H72" t="s">
        <v>397</v>
      </c>
      <c r="U72" s="26" t="s">
        <v>958</v>
      </c>
      <c r="Y72" t="s">
        <v>260</v>
      </c>
      <c r="Z72" t="s">
        <v>469</v>
      </c>
    </row>
    <row r="73" spans="2:26" ht="16" x14ac:dyDescent="0.2">
      <c r="B73" t="s">
        <v>467</v>
      </c>
      <c r="C73" t="s">
        <v>471</v>
      </c>
      <c r="H73" t="s">
        <v>427</v>
      </c>
      <c r="U73" s="26" t="s">
        <v>959</v>
      </c>
      <c r="Y73" t="s">
        <v>266</v>
      </c>
      <c r="Z73" t="s">
        <v>232</v>
      </c>
    </row>
    <row r="74" spans="2:26" ht="16" x14ac:dyDescent="0.2">
      <c r="B74" t="s">
        <v>470</v>
      </c>
      <c r="C74" t="s">
        <v>473</v>
      </c>
      <c r="H74" t="s">
        <v>430</v>
      </c>
      <c r="U74" s="26" t="s">
        <v>960</v>
      </c>
      <c r="Y74" t="s">
        <v>266</v>
      </c>
      <c r="Z74" t="s">
        <v>240</v>
      </c>
    </row>
    <row r="75" spans="2:26" ht="16" x14ac:dyDescent="0.2">
      <c r="B75" t="s">
        <v>472</v>
      </c>
      <c r="C75" t="s">
        <v>475</v>
      </c>
      <c r="H75" t="s">
        <v>433</v>
      </c>
      <c r="U75" s="26" t="s">
        <v>961</v>
      </c>
      <c r="Y75" t="s">
        <v>266</v>
      </c>
      <c r="Z75" t="s">
        <v>247</v>
      </c>
    </row>
    <row r="76" spans="2:26" ht="16" x14ac:dyDescent="0.2">
      <c r="B76" t="s">
        <v>474</v>
      </c>
      <c r="C76" t="s">
        <v>477</v>
      </c>
      <c r="H76" t="s">
        <v>436</v>
      </c>
      <c r="U76" s="26" t="s">
        <v>962</v>
      </c>
      <c r="Y76" t="s">
        <v>266</v>
      </c>
      <c r="Z76" t="s">
        <v>254</v>
      </c>
    </row>
    <row r="77" spans="2:26" ht="16" x14ac:dyDescent="0.2">
      <c r="B77" t="s">
        <v>476</v>
      </c>
      <c r="C77" t="s">
        <v>479</v>
      </c>
      <c r="H77" t="s">
        <v>439</v>
      </c>
      <c r="U77" s="26" t="s">
        <v>963</v>
      </c>
      <c r="Y77" t="s">
        <v>266</v>
      </c>
      <c r="Z77" t="s">
        <v>261</v>
      </c>
    </row>
    <row r="78" spans="2:26" ht="16" x14ac:dyDescent="0.2">
      <c r="B78" t="s">
        <v>478</v>
      </c>
      <c r="C78" t="s">
        <v>481</v>
      </c>
      <c r="H78" t="s">
        <v>442</v>
      </c>
      <c r="U78" s="26" t="s">
        <v>964</v>
      </c>
      <c r="Y78" t="s">
        <v>271</v>
      </c>
      <c r="Z78" t="s">
        <v>175</v>
      </c>
    </row>
    <row r="79" spans="2:26" ht="16" x14ac:dyDescent="0.2">
      <c r="B79" t="s">
        <v>480</v>
      </c>
      <c r="C79" t="s">
        <v>483</v>
      </c>
      <c r="H79" t="s">
        <v>445</v>
      </c>
      <c r="U79" s="26" t="s">
        <v>965</v>
      </c>
      <c r="Y79" t="s">
        <v>271</v>
      </c>
      <c r="Z79" t="s">
        <v>184</v>
      </c>
    </row>
    <row r="80" spans="2:26" ht="16" x14ac:dyDescent="0.2">
      <c r="B80" t="s">
        <v>482</v>
      </c>
      <c r="C80" t="s">
        <v>485</v>
      </c>
      <c r="H80" t="s">
        <v>448</v>
      </c>
      <c r="U80" s="26" t="s">
        <v>966</v>
      </c>
      <c r="Y80" t="s">
        <v>271</v>
      </c>
      <c r="Z80" t="s">
        <v>195</v>
      </c>
    </row>
    <row r="81" spans="2:26" ht="16" x14ac:dyDescent="0.2">
      <c r="B81" t="s">
        <v>484</v>
      </c>
      <c r="C81" t="s">
        <v>487</v>
      </c>
      <c r="H81" t="s">
        <v>451</v>
      </c>
      <c r="U81" s="26" t="s">
        <v>967</v>
      </c>
      <c r="Y81" t="s">
        <v>271</v>
      </c>
      <c r="Z81" t="s">
        <v>204</v>
      </c>
    </row>
    <row r="82" spans="2:26" ht="16" x14ac:dyDescent="0.2">
      <c r="B82" t="s">
        <v>486</v>
      </c>
      <c r="C82" t="s">
        <v>489</v>
      </c>
      <c r="H82" t="s">
        <v>454</v>
      </c>
      <c r="U82" s="26" t="s">
        <v>968</v>
      </c>
      <c r="Y82" t="s">
        <v>271</v>
      </c>
      <c r="Z82" t="s">
        <v>213</v>
      </c>
    </row>
    <row r="83" spans="2:26" ht="16" x14ac:dyDescent="0.2">
      <c r="B83" t="s">
        <v>488</v>
      </c>
      <c r="C83" t="s">
        <v>491</v>
      </c>
      <c r="H83" t="s">
        <v>457</v>
      </c>
      <c r="U83" s="26" t="s">
        <v>969</v>
      </c>
      <c r="Y83" t="s">
        <v>271</v>
      </c>
      <c r="Z83" t="s">
        <v>222</v>
      </c>
    </row>
    <row r="84" spans="2:26" ht="16" x14ac:dyDescent="0.2">
      <c r="B84" t="s">
        <v>490</v>
      </c>
      <c r="C84" t="s">
        <v>492</v>
      </c>
      <c r="H84" t="s">
        <v>460</v>
      </c>
      <c r="U84" s="26" t="s">
        <v>970</v>
      </c>
      <c r="Y84" t="s">
        <v>277</v>
      </c>
      <c r="Z84" t="s">
        <v>316</v>
      </c>
    </row>
    <row r="85" spans="2:26" ht="16" x14ac:dyDescent="0.2">
      <c r="B85" t="s">
        <v>355</v>
      </c>
      <c r="C85" t="s">
        <v>494</v>
      </c>
      <c r="H85" t="s">
        <v>463</v>
      </c>
      <c r="U85" s="26" t="s">
        <v>971</v>
      </c>
      <c r="Y85" t="s">
        <v>277</v>
      </c>
      <c r="Z85" t="s">
        <v>319</v>
      </c>
    </row>
    <row r="86" spans="2:26" ht="16" x14ac:dyDescent="0.2">
      <c r="B86" t="s">
        <v>493</v>
      </c>
      <c r="C86" t="s">
        <v>496</v>
      </c>
      <c r="H86" t="s">
        <v>466</v>
      </c>
      <c r="U86" s="26" t="s">
        <v>972</v>
      </c>
      <c r="Y86" t="s">
        <v>284</v>
      </c>
      <c r="Z86" t="s">
        <v>340</v>
      </c>
    </row>
    <row r="87" spans="2:26" ht="16" x14ac:dyDescent="0.2">
      <c r="B87" t="s">
        <v>495</v>
      </c>
      <c r="C87" t="s">
        <v>498</v>
      </c>
      <c r="H87" t="s">
        <v>469</v>
      </c>
      <c r="U87" s="26" t="s">
        <v>973</v>
      </c>
      <c r="Y87" t="s">
        <v>284</v>
      </c>
      <c r="Z87" t="s">
        <v>224</v>
      </c>
    </row>
    <row r="88" spans="2:26" ht="16" x14ac:dyDescent="0.2">
      <c r="B88" t="s">
        <v>497</v>
      </c>
      <c r="C88" t="s">
        <v>500</v>
      </c>
      <c r="H88" t="s">
        <v>362</v>
      </c>
      <c r="U88" s="26" t="s">
        <v>974</v>
      </c>
      <c r="Y88" t="s">
        <v>295</v>
      </c>
      <c r="Z88" t="s">
        <v>324</v>
      </c>
    </row>
    <row r="89" spans="2:26" ht="16" x14ac:dyDescent="0.2">
      <c r="B89" t="s">
        <v>499</v>
      </c>
      <c r="C89" t="s">
        <v>502</v>
      </c>
      <c r="H89" t="s">
        <v>366</v>
      </c>
      <c r="U89" s="26" t="s">
        <v>975</v>
      </c>
      <c r="Y89" t="s">
        <v>295</v>
      </c>
      <c r="Z89" t="s">
        <v>327</v>
      </c>
    </row>
    <row r="90" spans="2:26" ht="16" x14ac:dyDescent="0.2">
      <c r="B90" t="s">
        <v>501</v>
      </c>
      <c r="C90" t="s">
        <v>504</v>
      </c>
      <c r="U90" s="26" t="s">
        <v>976</v>
      </c>
      <c r="Y90" t="s">
        <v>295</v>
      </c>
      <c r="Z90" t="s">
        <v>332</v>
      </c>
    </row>
    <row r="91" spans="2:26" ht="16" x14ac:dyDescent="0.2">
      <c r="B91" t="s">
        <v>503</v>
      </c>
      <c r="C91" t="s">
        <v>506</v>
      </c>
      <c r="U91" s="26" t="s">
        <v>977</v>
      </c>
      <c r="Y91" t="s">
        <v>295</v>
      </c>
      <c r="Z91" t="s">
        <v>336</v>
      </c>
    </row>
    <row r="92" spans="2:26" ht="16" x14ac:dyDescent="0.2">
      <c r="B92" t="s">
        <v>505</v>
      </c>
      <c r="C92" t="s">
        <v>508</v>
      </c>
      <c r="U92" s="26" t="s">
        <v>978</v>
      </c>
    </row>
    <row r="93" spans="2:26" ht="16" x14ac:dyDescent="0.2">
      <c r="B93" t="s">
        <v>507</v>
      </c>
      <c r="C93" t="s">
        <v>509</v>
      </c>
      <c r="U93" s="26" t="s">
        <v>979</v>
      </c>
    </row>
    <row r="94" spans="2:26" ht="16" x14ac:dyDescent="0.2">
      <c r="B94" t="s">
        <v>361</v>
      </c>
      <c r="C94" t="s">
        <v>511</v>
      </c>
      <c r="U94" s="26" t="s">
        <v>980</v>
      </c>
    </row>
    <row r="95" spans="2:26" ht="16" x14ac:dyDescent="0.2">
      <c r="B95" t="s">
        <v>510</v>
      </c>
      <c r="C95" t="s">
        <v>513</v>
      </c>
      <c r="U95" s="26" t="s">
        <v>981</v>
      </c>
    </row>
    <row r="96" spans="2:26" ht="16" x14ac:dyDescent="0.2">
      <c r="B96" t="s">
        <v>512</v>
      </c>
      <c r="C96" t="s">
        <v>515</v>
      </c>
      <c r="U96" s="26" t="s">
        <v>982</v>
      </c>
    </row>
    <row r="97" spans="2:21" ht="16" x14ac:dyDescent="0.2">
      <c r="B97" t="s">
        <v>514</v>
      </c>
      <c r="C97" t="s">
        <v>517</v>
      </c>
      <c r="U97" s="26" t="s">
        <v>983</v>
      </c>
    </row>
    <row r="98" spans="2:21" ht="16" x14ac:dyDescent="0.2">
      <c r="B98" t="s">
        <v>516</v>
      </c>
      <c r="C98" t="s">
        <v>519</v>
      </c>
      <c r="U98" s="26" t="s">
        <v>984</v>
      </c>
    </row>
    <row r="99" spans="2:21" ht="16" x14ac:dyDescent="0.2">
      <c r="B99" t="s">
        <v>518</v>
      </c>
      <c r="C99" t="s">
        <v>521</v>
      </c>
      <c r="U99" s="26" t="s">
        <v>985</v>
      </c>
    </row>
    <row r="100" spans="2:21" ht="16" x14ac:dyDescent="0.2">
      <c r="B100" t="s">
        <v>520</v>
      </c>
      <c r="C100" t="s">
        <v>523</v>
      </c>
      <c r="U100" s="26" t="s">
        <v>986</v>
      </c>
    </row>
    <row r="101" spans="2:21" ht="16" x14ac:dyDescent="0.2">
      <c r="B101" t="s">
        <v>522</v>
      </c>
      <c r="C101" t="s">
        <v>525</v>
      </c>
      <c r="U101" s="26" t="s">
        <v>987</v>
      </c>
    </row>
    <row r="102" spans="2:21" ht="16" x14ac:dyDescent="0.2">
      <c r="B102" t="s">
        <v>524</v>
      </c>
      <c r="C102" t="s">
        <v>527</v>
      </c>
      <c r="U102" s="26" t="s">
        <v>988</v>
      </c>
    </row>
    <row r="103" spans="2:21" ht="16" x14ac:dyDescent="0.2">
      <c r="B103" t="s">
        <v>526</v>
      </c>
      <c r="C103" t="s">
        <v>529</v>
      </c>
      <c r="U103" s="26" t="s">
        <v>989</v>
      </c>
    </row>
    <row r="104" spans="2:21" ht="16" x14ac:dyDescent="0.2">
      <c r="B104" t="s">
        <v>528</v>
      </c>
      <c r="C104" t="s">
        <v>531</v>
      </c>
      <c r="U104" s="26" t="s">
        <v>990</v>
      </c>
    </row>
    <row r="105" spans="2:21" ht="16" x14ac:dyDescent="0.2">
      <c r="B105" t="s">
        <v>530</v>
      </c>
      <c r="C105" t="s">
        <v>533</v>
      </c>
      <c r="U105" s="26" t="s">
        <v>991</v>
      </c>
    </row>
    <row r="106" spans="2:21" ht="16" x14ac:dyDescent="0.2">
      <c r="B106" t="s">
        <v>532</v>
      </c>
      <c r="C106" t="s">
        <v>535</v>
      </c>
      <c r="U106" s="26" t="s">
        <v>992</v>
      </c>
    </row>
    <row r="107" spans="2:21" ht="16" x14ac:dyDescent="0.2">
      <c r="B107" t="s">
        <v>534</v>
      </c>
      <c r="C107" t="s">
        <v>537</v>
      </c>
      <c r="U107" s="26" t="s">
        <v>993</v>
      </c>
    </row>
    <row r="108" spans="2:21" ht="16" x14ac:dyDescent="0.2">
      <c r="B108" t="s">
        <v>536</v>
      </c>
      <c r="C108" t="s">
        <v>539</v>
      </c>
      <c r="U108" s="26" t="s">
        <v>994</v>
      </c>
    </row>
    <row r="109" spans="2:21" ht="16" x14ac:dyDescent="0.2">
      <c r="B109" t="s">
        <v>798</v>
      </c>
      <c r="C109" t="s">
        <v>541</v>
      </c>
      <c r="U109" s="26" t="s">
        <v>995</v>
      </c>
    </row>
    <row r="110" spans="2:21" ht="16" x14ac:dyDescent="0.2">
      <c r="B110" t="s">
        <v>538</v>
      </c>
      <c r="C110" t="s">
        <v>543</v>
      </c>
      <c r="U110" s="26" t="s">
        <v>996</v>
      </c>
    </row>
    <row r="111" spans="2:21" ht="16" x14ac:dyDescent="0.2">
      <c r="B111" t="s">
        <v>540</v>
      </c>
      <c r="C111" t="s">
        <v>545</v>
      </c>
      <c r="U111" s="26" t="s">
        <v>997</v>
      </c>
    </row>
    <row r="112" spans="2:21" ht="16" x14ac:dyDescent="0.2">
      <c r="B112" t="s">
        <v>542</v>
      </c>
      <c r="C112" t="s">
        <v>547</v>
      </c>
      <c r="U112" s="26" t="s">
        <v>998</v>
      </c>
    </row>
    <row r="113" spans="2:21" ht="16" x14ac:dyDescent="0.2">
      <c r="B113" t="s">
        <v>544</v>
      </c>
      <c r="C113" t="s">
        <v>549</v>
      </c>
      <c r="U113" s="26" t="s">
        <v>999</v>
      </c>
    </row>
    <row r="114" spans="2:21" ht="16" x14ac:dyDescent="0.2">
      <c r="B114" t="s">
        <v>546</v>
      </c>
      <c r="C114" t="s">
        <v>551</v>
      </c>
      <c r="U114" s="26" t="s">
        <v>1000</v>
      </c>
    </row>
    <row r="115" spans="2:21" ht="16" x14ac:dyDescent="0.2">
      <c r="B115" t="s">
        <v>548</v>
      </c>
      <c r="C115" t="s">
        <v>553</v>
      </c>
      <c r="U115" s="26" t="s">
        <v>1001</v>
      </c>
    </row>
    <row r="116" spans="2:21" ht="16" x14ac:dyDescent="0.2">
      <c r="B116" t="s">
        <v>550</v>
      </c>
      <c r="C116" t="s">
        <v>555</v>
      </c>
      <c r="U116" s="26" t="s">
        <v>1002</v>
      </c>
    </row>
    <row r="117" spans="2:21" ht="16" x14ac:dyDescent="0.2">
      <c r="B117" t="s">
        <v>552</v>
      </c>
      <c r="C117" t="s">
        <v>557</v>
      </c>
      <c r="U117" s="26" t="s">
        <v>1003</v>
      </c>
    </row>
    <row r="118" spans="2:21" ht="16" x14ac:dyDescent="0.2">
      <c r="B118" t="s">
        <v>554</v>
      </c>
      <c r="C118" t="s">
        <v>559</v>
      </c>
      <c r="U118" s="26" t="s">
        <v>1004</v>
      </c>
    </row>
    <row r="119" spans="2:21" ht="16" x14ac:dyDescent="0.2">
      <c r="B119" t="s">
        <v>556</v>
      </c>
      <c r="C119" t="s">
        <v>561</v>
      </c>
      <c r="U119" s="26" t="s">
        <v>1005</v>
      </c>
    </row>
    <row r="120" spans="2:21" ht="16" x14ac:dyDescent="0.2">
      <c r="B120" t="s">
        <v>558</v>
      </c>
      <c r="C120" t="s">
        <v>563</v>
      </c>
      <c r="U120" s="26" t="s">
        <v>1006</v>
      </c>
    </row>
    <row r="121" spans="2:21" ht="16" x14ac:dyDescent="0.2">
      <c r="B121" t="s">
        <v>560</v>
      </c>
      <c r="C121" t="s">
        <v>565</v>
      </c>
      <c r="U121" s="26" t="s">
        <v>1007</v>
      </c>
    </row>
    <row r="122" spans="2:21" ht="16" x14ac:dyDescent="0.2">
      <c r="B122" t="s">
        <v>562</v>
      </c>
      <c r="C122" t="s">
        <v>567</v>
      </c>
      <c r="U122" s="26" t="s">
        <v>1008</v>
      </c>
    </row>
    <row r="123" spans="2:21" ht="16" x14ac:dyDescent="0.2">
      <c r="B123" t="s">
        <v>564</v>
      </c>
      <c r="C123" t="s">
        <v>569</v>
      </c>
      <c r="U123" s="26" t="s">
        <v>1009</v>
      </c>
    </row>
    <row r="124" spans="2:21" ht="16" x14ac:dyDescent="0.2">
      <c r="B124" t="s">
        <v>566</v>
      </c>
      <c r="C124" t="s">
        <v>571</v>
      </c>
      <c r="U124" s="26" t="s">
        <v>1010</v>
      </c>
    </row>
    <row r="125" spans="2:21" ht="16" x14ac:dyDescent="0.2">
      <c r="B125" t="s">
        <v>568</v>
      </c>
      <c r="C125" t="s">
        <v>573</v>
      </c>
      <c r="U125" s="26" t="s">
        <v>1011</v>
      </c>
    </row>
    <row r="126" spans="2:21" ht="16" x14ac:dyDescent="0.2">
      <c r="B126" t="s">
        <v>570</v>
      </c>
      <c r="C126" t="s">
        <v>575</v>
      </c>
      <c r="U126" s="26" t="s">
        <v>1012</v>
      </c>
    </row>
    <row r="127" spans="2:21" ht="16" x14ac:dyDescent="0.2">
      <c r="B127" t="s">
        <v>572</v>
      </c>
      <c r="C127" t="s">
        <v>577</v>
      </c>
      <c r="U127" s="26" t="s">
        <v>1013</v>
      </c>
    </row>
    <row r="128" spans="2:21" ht="16" x14ac:dyDescent="0.2">
      <c r="B128" t="s">
        <v>574</v>
      </c>
      <c r="C128" t="s">
        <v>579</v>
      </c>
      <c r="U128" s="26" t="s">
        <v>1014</v>
      </c>
    </row>
    <row r="129" spans="2:21" ht="16" x14ac:dyDescent="0.2">
      <c r="B129" t="s">
        <v>576</v>
      </c>
      <c r="C129" t="s">
        <v>581</v>
      </c>
      <c r="U129" s="26" t="s">
        <v>1015</v>
      </c>
    </row>
    <row r="130" spans="2:21" ht="16" x14ac:dyDescent="0.2">
      <c r="B130" t="s">
        <v>578</v>
      </c>
      <c r="C130" t="s">
        <v>583</v>
      </c>
      <c r="U130" s="26" t="s">
        <v>1016</v>
      </c>
    </row>
    <row r="131" spans="2:21" ht="16" x14ac:dyDescent="0.2">
      <c r="B131" t="s">
        <v>580</v>
      </c>
      <c r="C131" t="s">
        <v>585</v>
      </c>
      <c r="U131" s="26" t="s">
        <v>1017</v>
      </c>
    </row>
    <row r="132" spans="2:21" ht="16" x14ac:dyDescent="0.2">
      <c r="B132" t="s">
        <v>582</v>
      </c>
      <c r="C132" t="s">
        <v>587</v>
      </c>
      <c r="U132" s="26" t="s">
        <v>1018</v>
      </c>
    </row>
    <row r="133" spans="2:21" ht="16" x14ac:dyDescent="0.2">
      <c r="B133" t="s">
        <v>584</v>
      </c>
      <c r="C133" t="s">
        <v>589</v>
      </c>
      <c r="U133" s="26" t="s">
        <v>1019</v>
      </c>
    </row>
    <row r="134" spans="2:21" ht="16" x14ac:dyDescent="0.2">
      <c r="B134" t="s">
        <v>586</v>
      </c>
      <c r="C134" t="s">
        <v>591</v>
      </c>
      <c r="U134" s="26" t="s">
        <v>1020</v>
      </c>
    </row>
    <row r="135" spans="2:21" ht="16" x14ac:dyDescent="0.2">
      <c r="B135" t="s">
        <v>588</v>
      </c>
      <c r="C135" t="s">
        <v>593</v>
      </c>
      <c r="U135" s="26" t="s">
        <v>1021</v>
      </c>
    </row>
    <row r="136" spans="2:21" ht="16" x14ac:dyDescent="0.2">
      <c r="B136" t="s">
        <v>590</v>
      </c>
      <c r="C136" t="s">
        <v>595</v>
      </c>
      <c r="U136" s="26" t="s">
        <v>1022</v>
      </c>
    </row>
    <row r="137" spans="2:21" ht="16" x14ac:dyDescent="0.2">
      <c r="B137" t="s">
        <v>592</v>
      </c>
      <c r="C137" t="s">
        <v>597</v>
      </c>
      <c r="U137" s="26" t="s">
        <v>1023</v>
      </c>
    </row>
    <row r="138" spans="2:21" ht="16" x14ac:dyDescent="0.2">
      <c r="B138" t="s">
        <v>594</v>
      </c>
      <c r="C138" t="s">
        <v>599</v>
      </c>
      <c r="U138" s="26" t="s">
        <v>1024</v>
      </c>
    </row>
    <row r="139" spans="2:21" ht="16" x14ac:dyDescent="0.2">
      <c r="B139" t="s">
        <v>596</v>
      </c>
      <c r="C139" t="s">
        <v>601</v>
      </c>
      <c r="U139" s="26" t="s">
        <v>1025</v>
      </c>
    </row>
    <row r="140" spans="2:21" ht="16" x14ac:dyDescent="0.2">
      <c r="B140" t="s">
        <v>598</v>
      </c>
      <c r="C140" t="s">
        <v>602</v>
      </c>
      <c r="U140" s="26" t="s">
        <v>1026</v>
      </c>
    </row>
    <row r="141" spans="2:21" ht="16" x14ac:dyDescent="0.2">
      <c r="B141" t="s">
        <v>600</v>
      </c>
      <c r="C141" t="s">
        <v>604</v>
      </c>
      <c r="U141" s="26" t="s">
        <v>1027</v>
      </c>
    </row>
    <row r="142" spans="2:21" ht="16" x14ac:dyDescent="0.2">
      <c r="B142" t="s">
        <v>475</v>
      </c>
      <c r="C142" t="s">
        <v>606</v>
      </c>
      <c r="U142" s="26" t="s">
        <v>1028</v>
      </c>
    </row>
    <row r="143" spans="2:21" ht="16" x14ac:dyDescent="0.2">
      <c r="B143" t="s">
        <v>603</v>
      </c>
      <c r="C143" t="s">
        <v>608</v>
      </c>
      <c r="U143" s="26" t="s">
        <v>1029</v>
      </c>
    </row>
    <row r="144" spans="2:21" ht="16" x14ac:dyDescent="0.2">
      <c r="B144" t="s">
        <v>605</v>
      </c>
      <c r="C144" t="s">
        <v>610</v>
      </c>
      <c r="U144" s="26" t="s">
        <v>1030</v>
      </c>
    </row>
    <row r="145" spans="2:21" ht="16" x14ac:dyDescent="0.2">
      <c r="B145" t="s">
        <v>607</v>
      </c>
      <c r="C145" t="s">
        <v>612</v>
      </c>
      <c r="U145" s="26" t="s">
        <v>1031</v>
      </c>
    </row>
    <row r="146" spans="2:21" ht="16" x14ac:dyDescent="0.2">
      <c r="B146" t="s">
        <v>609</v>
      </c>
      <c r="C146" t="s">
        <v>614</v>
      </c>
      <c r="U146" s="26" t="s">
        <v>1032</v>
      </c>
    </row>
    <row r="147" spans="2:21" ht="16" x14ac:dyDescent="0.2">
      <c r="B147" t="s">
        <v>611</v>
      </c>
      <c r="C147" t="s">
        <v>616</v>
      </c>
      <c r="U147" s="26" t="s">
        <v>1033</v>
      </c>
    </row>
    <row r="148" spans="2:21" ht="16" x14ac:dyDescent="0.2">
      <c r="B148" t="s">
        <v>613</v>
      </c>
      <c r="C148" t="s">
        <v>618</v>
      </c>
      <c r="U148" s="26" t="s">
        <v>1034</v>
      </c>
    </row>
    <row r="149" spans="2:21" ht="16" x14ac:dyDescent="0.2">
      <c r="B149" t="s">
        <v>615</v>
      </c>
      <c r="C149" t="s">
        <v>620</v>
      </c>
      <c r="U149" s="26" t="s">
        <v>1035</v>
      </c>
    </row>
    <row r="150" spans="2:21" ht="16" x14ac:dyDescent="0.2">
      <c r="B150" t="s">
        <v>617</v>
      </c>
      <c r="C150" t="s">
        <v>622</v>
      </c>
      <c r="U150" s="26" t="s">
        <v>1036</v>
      </c>
    </row>
    <row r="151" spans="2:21" ht="16" x14ac:dyDescent="0.2">
      <c r="B151" t="s">
        <v>619</v>
      </c>
      <c r="C151" t="s">
        <v>624</v>
      </c>
      <c r="U151" s="26" t="s">
        <v>1037</v>
      </c>
    </row>
    <row r="152" spans="2:21" ht="16" x14ac:dyDescent="0.2">
      <c r="B152" t="s">
        <v>621</v>
      </c>
      <c r="C152" t="s">
        <v>626</v>
      </c>
      <c r="U152" s="26" t="s">
        <v>1038</v>
      </c>
    </row>
    <row r="153" spans="2:21" ht="16" x14ac:dyDescent="0.2">
      <c r="B153" t="s">
        <v>623</v>
      </c>
      <c r="C153" t="s">
        <v>628</v>
      </c>
      <c r="U153" s="26" t="s">
        <v>1039</v>
      </c>
    </row>
    <row r="154" spans="2:21" ht="16" x14ac:dyDescent="0.2">
      <c r="B154" t="s">
        <v>625</v>
      </c>
      <c r="C154" t="s">
        <v>630</v>
      </c>
      <c r="U154" s="26" t="s">
        <v>1040</v>
      </c>
    </row>
    <row r="155" spans="2:21" ht="16" x14ac:dyDescent="0.2">
      <c r="B155" t="s">
        <v>627</v>
      </c>
      <c r="C155" t="s">
        <v>632</v>
      </c>
      <c r="U155" s="26" t="s">
        <v>1041</v>
      </c>
    </row>
    <row r="156" spans="2:21" ht="16" x14ac:dyDescent="0.2">
      <c r="B156" t="s">
        <v>629</v>
      </c>
      <c r="C156" t="s">
        <v>634</v>
      </c>
      <c r="U156" s="26" t="s">
        <v>1042</v>
      </c>
    </row>
    <row r="157" spans="2:21" ht="16" x14ac:dyDescent="0.2">
      <c r="B157" t="s">
        <v>631</v>
      </c>
      <c r="C157" t="s">
        <v>636</v>
      </c>
      <c r="U157" s="26" t="s">
        <v>1043</v>
      </c>
    </row>
    <row r="158" spans="2:21" ht="16" x14ac:dyDescent="0.2">
      <c r="B158" t="s">
        <v>633</v>
      </c>
      <c r="C158" t="s">
        <v>638</v>
      </c>
      <c r="U158" s="26" t="s">
        <v>1044</v>
      </c>
    </row>
    <row r="159" spans="2:21" ht="16" x14ac:dyDescent="0.2">
      <c r="B159" t="s">
        <v>635</v>
      </c>
      <c r="C159" t="s">
        <v>640</v>
      </c>
      <c r="U159" s="26" t="s">
        <v>1045</v>
      </c>
    </row>
    <row r="160" spans="2:21" ht="16" x14ac:dyDescent="0.2">
      <c r="B160" t="s">
        <v>637</v>
      </c>
      <c r="C160" t="s">
        <v>642</v>
      </c>
      <c r="U160" s="26" t="s">
        <v>1046</v>
      </c>
    </row>
    <row r="161" spans="2:21" ht="16" x14ac:dyDescent="0.2">
      <c r="B161" t="s">
        <v>639</v>
      </c>
      <c r="C161" t="s">
        <v>644</v>
      </c>
      <c r="U161" s="26" t="s">
        <v>1047</v>
      </c>
    </row>
    <row r="162" spans="2:21" ht="16" x14ac:dyDescent="0.2">
      <c r="B162" t="s">
        <v>641</v>
      </c>
      <c r="C162" t="s">
        <v>646</v>
      </c>
      <c r="U162" s="26" t="s">
        <v>1048</v>
      </c>
    </row>
    <row r="163" spans="2:21" ht="16" x14ac:dyDescent="0.2">
      <c r="B163" t="s">
        <v>643</v>
      </c>
      <c r="C163" t="s">
        <v>648</v>
      </c>
      <c r="U163" s="26" t="s">
        <v>1049</v>
      </c>
    </row>
    <row r="164" spans="2:21" ht="16" x14ac:dyDescent="0.2">
      <c r="B164" t="s">
        <v>645</v>
      </c>
      <c r="C164" t="s">
        <v>650</v>
      </c>
      <c r="U164" s="26" t="s">
        <v>1050</v>
      </c>
    </row>
    <row r="165" spans="2:21" ht="16" x14ac:dyDescent="0.2">
      <c r="B165" t="s">
        <v>647</v>
      </c>
      <c r="C165" t="s">
        <v>652</v>
      </c>
      <c r="U165" s="26" t="s">
        <v>1051</v>
      </c>
    </row>
    <row r="166" spans="2:21" ht="16" x14ac:dyDescent="0.2">
      <c r="B166" t="s">
        <v>649</v>
      </c>
      <c r="U166" s="26" t="s">
        <v>1052</v>
      </c>
    </row>
    <row r="167" spans="2:21" ht="16" x14ac:dyDescent="0.2">
      <c r="B167" t="s">
        <v>651</v>
      </c>
      <c r="U167" s="26" t="s">
        <v>1053</v>
      </c>
    </row>
    <row r="168" spans="2:21" ht="16" x14ac:dyDescent="0.2">
      <c r="B168" t="s">
        <v>653</v>
      </c>
      <c r="U168" s="26" t="s">
        <v>1054</v>
      </c>
    </row>
    <row r="169" spans="2:21" ht="16" x14ac:dyDescent="0.2">
      <c r="B169" t="s">
        <v>529</v>
      </c>
      <c r="U169" s="26" t="s">
        <v>1055</v>
      </c>
    </row>
    <row r="170" spans="2:21" ht="16" x14ac:dyDescent="0.2">
      <c r="B170" t="s">
        <v>654</v>
      </c>
      <c r="U170" s="26" t="s">
        <v>1056</v>
      </c>
    </row>
    <row r="171" spans="2:21" x14ac:dyDescent="0.2">
      <c r="B171" t="s">
        <v>655</v>
      </c>
    </row>
    <row r="172" spans="2:21" x14ac:dyDescent="0.2">
      <c r="B172" t="s">
        <v>656</v>
      </c>
    </row>
    <row r="173" spans="2:21" x14ac:dyDescent="0.2">
      <c r="B173" t="s">
        <v>549</v>
      </c>
    </row>
    <row r="174" spans="2:21" x14ac:dyDescent="0.2">
      <c r="B174" t="s">
        <v>657</v>
      </c>
    </row>
    <row r="175" spans="2:21" x14ac:dyDescent="0.2">
      <c r="B175" t="s">
        <v>658</v>
      </c>
    </row>
    <row r="176" spans="2:21" x14ac:dyDescent="0.2">
      <c r="B176" t="s">
        <v>659</v>
      </c>
    </row>
    <row r="177" spans="2:2" x14ac:dyDescent="0.2">
      <c r="B177" t="s">
        <v>660</v>
      </c>
    </row>
    <row r="178" spans="2:2" x14ac:dyDescent="0.2">
      <c r="B178" t="s">
        <v>661</v>
      </c>
    </row>
    <row r="179" spans="2:2" x14ac:dyDescent="0.2">
      <c r="B179" t="s">
        <v>662</v>
      </c>
    </row>
    <row r="180" spans="2:2" x14ac:dyDescent="0.2">
      <c r="B180" t="s">
        <v>663</v>
      </c>
    </row>
    <row r="181" spans="2:2" x14ac:dyDescent="0.2">
      <c r="B181" t="s">
        <v>664</v>
      </c>
    </row>
    <row r="182" spans="2:2" x14ac:dyDescent="0.2">
      <c r="B182" t="s">
        <v>665</v>
      </c>
    </row>
    <row r="183" spans="2:2" x14ac:dyDescent="0.2">
      <c r="B183" t="s">
        <v>557</v>
      </c>
    </row>
    <row r="184" spans="2:2" x14ac:dyDescent="0.2">
      <c r="B184" t="s">
        <v>666</v>
      </c>
    </row>
    <row r="185" spans="2:2" x14ac:dyDescent="0.2">
      <c r="B185" t="s">
        <v>667</v>
      </c>
    </row>
    <row r="186" spans="2:2" x14ac:dyDescent="0.2">
      <c r="B186" t="s">
        <v>668</v>
      </c>
    </row>
    <row r="187" spans="2:2" x14ac:dyDescent="0.2">
      <c r="B187" t="s">
        <v>669</v>
      </c>
    </row>
    <row r="188" spans="2:2" x14ac:dyDescent="0.2">
      <c r="B188" t="s">
        <v>670</v>
      </c>
    </row>
    <row r="189" spans="2:2" x14ac:dyDescent="0.2">
      <c r="B189" t="s">
        <v>671</v>
      </c>
    </row>
    <row r="190" spans="2:2" x14ac:dyDescent="0.2">
      <c r="B190" t="s">
        <v>672</v>
      </c>
    </row>
    <row r="191" spans="2:2" x14ac:dyDescent="0.2">
      <c r="B191" t="s">
        <v>673</v>
      </c>
    </row>
    <row r="192" spans="2:2" x14ac:dyDescent="0.2">
      <c r="B192" t="s">
        <v>674</v>
      </c>
    </row>
    <row r="193" spans="2:2" x14ac:dyDescent="0.2">
      <c r="B193" s="17" t="s">
        <v>799</v>
      </c>
    </row>
    <row r="194" spans="2:2" x14ac:dyDescent="0.2">
      <c r="B194" t="s">
        <v>675</v>
      </c>
    </row>
    <row r="195" spans="2:2" x14ac:dyDescent="0.2">
      <c r="B195" t="s">
        <v>676</v>
      </c>
    </row>
    <row r="196" spans="2:2" x14ac:dyDescent="0.2">
      <c r="B196" t="s">
        <v>677</v>
      </c>
    </row>
    <row r="197" spans="2:2" x14ac:dyDescent="0.2">
      <c r="B197" t="s">
        <v>678</v>
      </c>
    </row>
    <row r="198" spans="2:2" x14ac:dyDescent="0.2">
      <c r="B198" t="s">
        <v>679</v>
      </c>
    </row>
    <row r="199" spans="2:2" x14ac:dyDescent="0.2">
      <c r="B199" t="s">
        <v>680</v>
      </c>
    </row>
    <row r="200" spans="2:2" x14ac:dyDescent="0.2">
      <c r="B200" t="s">
        <v>681</v>
      </c>
    </row>
    <row r="201" spans="2:2" x14ac:dyDescent="0.2">
      <c r="B201" t="s">
        <v>682</v>
      </c>
    </row>
    <row r="202" spans="2:2" x14ac:dyDescent="0.2">
      <c r="B202" t="s">
        <v>683</v>
      </c>
    </row>
    <row r="203" spans="2:2" x14ac:dyDescent="0.2">
      <c r="B203" t="s">
        <v>684</v>
      </c>
    </row>
    <row r="204" spans="2:2" x14ac:dyDescent="0.2">
      <c r="B204" t="s">
        <v>685</v>
      </c>
    </row>
    <row r="205" spans="2:2" x14ac:dyDescent="0.2">
      <c r="B205" t="s">
        <v>587</v>
      </c>
    </row>
    <row r="206" spans="2:2" x14ac:dyDescent="0.2">
      <c r="B206" t="s">
        <v>686</v>
      </c>
    </row>
    <row r="207" spans="2:2" x14ac:dyDescent="0.2">
      <c r="B207" t="s">
        <v>687</v>
      </c>
    </row>
    <row r="208" spans="2:2" x14ac:dyDescent="0.2">
      <c r="B208" t="s">
        <v>688</v>
      </c>
    </row>
    <row r="209" spans="2:2" x14ac:dyDescent="0.2">
      <c r="B209" t="s">
        <v>689</v>
      </c>
    </row>
    <row r="210" spans="2:2" x14ac:dyDescent="0.2">
      <c r="B210" t="s">
        <v>690</v>
      </c>
    </row>
    <row r="211" spans="2:2" x14ac:dyDescent="0.2">
      <c r="B211" t="s">
        <v>691</v>
      </c>
    </row>
    <row r="212" spans="2:2" x14ac:dyDescent="0.2">
      <c r="B212" t="s">
        <v>692</v>
      </c>
    </row>
    <row r="213" spans="2:2" x14ac:dyDescent="0.2">
      <c r="B213" t="s">
        <v>693</v>
      </c>
    </row>
    <row r="214" spans="2:2" x14ac:dyDescent="0.2">
      <c r="B214" t="s">
        <v>694</v>
      </c>
    </row>
    <row r="215" spans="2:2" x14ac:dyDescent="0.2">
      <c r="B215" t="s">
        <v>695</v>
      </c>
    </row>
    <row r="216" spans="2:2" x14ac:dyDescent="0.2">
      <c r="B216" t="s">
        <v>696</v>
      </c>
    </row>
    <row r="217" spans="2:2" x14ac:dyDescent="0.2">
      <c r="B217" t="s">
        <v>697</v>
      </c>
    </row>
    <row r="218" spans="2:2" x14ac:dyDescent="0.2">
      <c r="B218" t="s">
        <v>698</v>
      </c>
    </row>
    <row r="219" spans="2:2" x14ac:dyDescent="0.2">
      <c r="B219" t="s">
        <v>699</v>
      </c>
    </row>
    <row r="220" spans="2:2" x14ac:dyDescent="0.2">
      <c r="B220" t="s">
        <v>700</v>
      </c>
    </row>
    <row r="221" spans="2:2" x14ac:dyDescent="0.2">
      <c r="B221" t="s">
        <v>701</v>
      </c>
    </row>
    <row r="222" spans="2:2" x14ac:dyDescent="0.2">
      <c r="B222" t="s">
        <v>702</v>
      </c>
    </row>
    <row r="223" spans="2:2" x14ac:dyDescent="0.2">
      <c r="B223" t="s">
        <v>703</v>
      </c>
    </row>
    <row r="224" spans="2:2" x14ac:dyDescent="0.2">
      <c r="B224" t="s">
        <v>704</v>
      </c>
    </row>
    <row r="225" spans="2:2" x14ac:dyDescent="0.2">
      <c r="B225" t="s">
        <v>705</v>
      </c>
    </row>
    <row r="226" spans="2:2" x14ac:dyDescent="0.2">
      <c r="B226" t="s">
        <v>706</v>
      </c>
    </row>
    <row r="227" spans="2:2" x14ac:dyDescent="0.2">
      <c r="B227" t="s">
        <v>707</v>
      </c>
    </row>
    <row r="228" spans="2:2" x14ac:dyDescent="0.2">
      <c r="B228" t="s">
        <v>708</v>
      </c>
    </row>
    <row r="229" spans="2:2" x14ac:dyDescent="0.2">
      <c r="B229" t="s">
        <v>709</v>
      </c>
    </row>
    <row r="230" spans="2:2" x14ac:dyDescent="0.2">
      <c r="B230" t="s">
        <v>710</v>
      </c>
    </row>
    <row r="231" spans="2:2" x14ac:dyDescent="0.2">
      <c r="B231" t="s">
        <v>711</v>
      </c>
    </row>
    <row r="232" spans="2:2" x14ac:dyDescent="0.2">
      <c r="B232" t="s">
        <v>712</v>
      </c>
    </row>
    <row r="233" spans="2:2" x14ac:dyDescent="0.2">
      <c r="B233" t="s">
        <v>713</v>
      </c>
    </row>
    <row r="234" spans="2:2" x14ac:dyDescent="0.2">
      <c r="B234" t="s">
        <v>714</v>
      </c>
    </row>
    <row r="235" spans="2:2" x14ac:dyDescent="0.2">
      <c r="B235" t="s">
        <v>715</v>
      </c>
    </row>
    <row r="236" spans="2:2" x14ac:dyDescent="0.2">
      <c r="B236" t="s">
        <v>716</v>
      </c>
    </row>
    <row r="237" spans="2:2" x14ac:dyDescent="0.2">
      <c r="B237" t="s">
        <v>717</v>
      </c>
    </row>
    <row r="238" spans="2:2" x14ac:dyDescent="0.2">
      <c r="B238" t="s">
        <v>718</v>
      </c>
    </row>
    <row r="239" spans="2:2" x14ac:dyDescent="0.2">
      <c r="B239" t="s">
        <v>719</v>
      </c>
    </row>
    <row r="240" spans="2:2" x14ac:dyDescent="0.2">
      <c r="B240" t="s">
        <v>720</v>
      </c>
    </row>
    <row r="241" spans="2:2" x14ac:dyDescent="0.2">
      <c r="B241" t="s">
        <v>721</v>
      </c>
    </row>
    <row r="242" spans="2:2" x14ac:dyDescent="0.2">
      <c r="B242" t="s">
        <v>722</v>
      </c>
    </row>
    <row r="243" spans="2:2" x14ac:dyDescent="0.2">
      <c r="B243" t="s">
        <v>723</v>
      </c>
    </row>
    <row r="244" spans="2:2" x14ac:dyDescent="0.2">
      <c r="B244" t="s">
        <v>724</v>
      </c>
    </row>
    <row r="245" spans="2:2" x14ac:dyDescent="0.2">
      <c r="B245" t="s">
        <v>725</v>
      </c>
    </row>
    <row r="246" spans="2:2" x14ac:dyDescent="0.2">
      <c r="B246" t="s">
        <v>726</v>
      </c>
    </row>
    <row r="247" spans="2:2" x14ac:dyDescent="0.2">
      <c r="B247" t="s">
        <v>727</v>
      </c>
    </row>
    <row r="248" spans="2:2" x14ac:dyDescent="0.2">
      <c r="B248" t="s">
        <v>728</v>
      </c>
    </row>
    <row r="249" spans="2:2" x14ac:dyDescent="0.2">
      <c r="B249" t="s">
        <v>729</v>
      </c>
    </row>
    <row r="250" spans="2:2" x14ac:dyDescent="0.2">
      <c r="B250" t="s">
        <v>730</v>
      </c>
    </row>
    <row r="251" spans="2:2" x14ac:dyDescent="0.2">
      <c r="B251" t="s">
        <v>731</v>
      </c>
    </row>
    <row r="252" spans="2:2" x14ac:dyDescent="0.2">
      <c r="B252" t="s">
        <v>732</v>
      </c>
    </row>
    <row r="253" spans="2:2" x14ac:dyDescent="0.2">
      <c r="B253" t="s">
        <v>733</v>
      </c>
    </row>
  </sheetData>
  <mergeCells count="1">
    <mergeCell ref="Y2:Z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C32A7-3FED-8946-8554-716804D82208}">
  <sheetPr codeName="Sheet1"/>
  <dimension ref="A1:H3"/>
  <sheetViews>
    <sheetView tabSelected="1" zoomScale="230" zoomScaleNormal="230" workbookViewId="0">
      <selection activeCell="A13" sqref="A13"/>
    </sheetView>
  </sheetViews>
  <sheetFormatPr baseColWidth="10" defaultRowHeight="15" x14ac:dyDescent="0.2"/>
  <cols>
    <col min="1" max="1" width="43.1640625" style="29" customWidth="1"/>
    <col min="2" max="2" width="12.33203125" style="29" customWidth="1"/>
    <col min="3" max="3" width="18.5" style="29" customWidth="1"/>
    <col min="4" max="4" width="36" style="29" bestFit="1" customWidth="1"/>
    <col min="5" max="5" width="17.33203125" style="29" customWidth="1"/>
    <col min="6" max="6" width="10.83203125" style="29"/>
    <col min="7" max="7" width="19.5" style="29" customWidth="1"/>
    <col min="8" max="8" width="19.1640625" style="29" bestFit="1" customWidth="1"/>
    <col min="9" max="16384" width="10.83203125" style="29"/>
  </cols>
  <sheetData>
    <row r="1" spans="1:8" s="61" customFormat="1" x14ac:dyDescent="0.2">
      <c r="A1" s="32" t="s">
        <v>1080</v>
      </c>
      <c r="B1" s="32" t="s">
        <v>1171</v>
      </c>
      <c r="C1" s="32" t="s">
        <v>1081</v>
      </c>
      <c r="D1" s="32" t="s">
        <v>801</v>
      </c>
      <c r="E1" s="32" t="s">
        <v>1166</v>
      </c>
      <c r="F1" s="32" t="s">
        <v>1156</v>
      </c>
      <c r="G1" s="32" t="s">
        <v>12</v>
      </c>
      <c r="H1" s="32" t="s">
        <v>1</v>
      </c>
    </row>
    <row r="2" spans="1:8" x14ac:dyDescent="0.2">
      <c r="A2" s="29" t="str">
        <f ca="1">"The_first_"&amp;FIXED(RAND()*100,5,TRUE)*100000</f>
        <v>The_first_6067276</v>
      </c>
      <c r="B2" s="29" t="s">
        <v>1180</v>
      </c>
      <c r="C2" s="29" t="str">
        <f ca="1">"Monday_"&amp;FIXED(RAND()*100,5,TRUE)*100000</f>
        <v>Monday_2635763</v>
      </c>
      <c r="D2" s="29" t="s">
        <v>1195</v>
      </c>
      <c r="E2" s="29">
        <f ca="1">RANDBETWEEN(100,10000)</f>
        <v>5690</v>
      </c>
      <c r="F2" s="62">
        <v>45284</v>
      </c>
      <c r="G2" s="29" t="s">
        <v>1178</v>
      </c>
      <c r="H2" s="77" t="s">
        <v>1176</v>
      </c>
    </row>
    <row r="3" spans="1:8" x14ac:dyDescent="0.2">
      <c r="A3" s="29" t="str">
        <f ca="1">"The_second_"&amp;FIXED(RAND()*100,5,TRUE)*100000</f>
        <v>The_second_5484343</v>
      </c>
      <c r="B3" s="29" t="s">
        <v>1181</v>
      </c>
      <c r="C3" s="29" t="str">
        <f ca="1">"Tuesday_"&amp;FIXED(RAND()*100,5,TRUE)*100000</f>
        <v>Tuesday_6891094</v>
      </c>
      <c r="D3" s="29" t="s">
        <v>1196</v>
      </c>
      <c r="E3" s="29">
        <f ca="1">RANDBETWEEN(100,10000)</f>
        <v>7144</v>
      </c>
      <c r="F3" s="62">
        <v>45284</v>
      </c>
      <c r="G3" s="29" t="s">
        <v>1179</v>
      </c>
      <c r="H3" s="77" t="s">
        <v>1177</v>
      </c>
    </row>
  </sheetData>
  <hyperlinks>
    <hyperlink ref="H2" r:id="rId1" xr:uid="{EC82487B-1CF5-614D-A999-19647AA34322}"/>
    <hyperlink ref="H3" r:id="rId2" xr:uid="{A7788241-716D-F446-A87E-B641B8CCFD3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5C51A-E533-B341-B9BC-BB9510B074EB}">
  <sheetPr codeName="Sheet2"/>
  <dimension ref="A1:F35"/>
  <sheetViews>
    <sheetView zoomScale="180" zoomScaleNormal="180" workbookViewId="0">
      <selection activeCell="C24" sqref="C24"/>
    </sheetView>
  </sheetViews>
  <sheetFormatPr baseColWidth="10" defaultRowHeight="15" x14ac:dyDescent="0.2"/>
  <cols>
    <col min="1" max="1" width="26.6640625" customWidth="1"/>
    <col min="2" max="2" width="18" customWidth="1"/>
    <col min="3" max="3" width="32" bestFit="1" customWidth="1"/>
    <col min="4" max="4" width="19.1640625" customWidth="1"/>
    <col min="5" max="5" width="23.1640625" customWidth="1"/>
    <col min="6" max="6" width="13" hidden="1" customWidth="1"/>
  </cols>
  <sheetData>
    <row r="1" spans="1:6" x14ac:dyDescent="0.2">
      <c r="A1" s="74" t="s">
        <v>1167</v>
      </c>
      <c r="B1" s="74" t="s">
        <v>1163</v>
      </c>
      <c r="C1" s="74" t="s">
        <v>1164</v>
      </c>
      <c r="D1" s="75" t="s">
        <v>1172</v>
      </c>
      <c r="E1" s="75" t="s">
        <v>1158</v>
      </c>
      <c r="F1" s="29"/>
    </row>
    <row r="2" spans="1:6" ht="16" x14ac:dyDescent="0.2">
      <c r="A2" s="31" t="s">
        <v>112</v>
      </c>
      <c r="B2" s="30" t="s">
        <v>1081</v>
      </c>
      <c r="C2" s="51"/>
      <c r="D2" s="29" t="b">
        <f>IF(ISERROR(F2),FALSE,TRUE)</f>
        <v>1</v>
      </c>
      <c r="E2" s="29"/>
      <c r="F2" s="29" t="str">
        <f>INDEX(Source!$A$1:$Z$999,1,MATCH(B2,Source!$A$1:$Z$1,0))</f>
        <v>Customer</v>
      </c>
    </row>
    <row r="3" spans="1:6" ht="17" x14ac:dyDescent="0.2">
      <c r="A3" s="33" t="s">
        <v>94</v>
      </c>
      <c r="B3" s="51"/>
      <c r="C3" s="85" t="s">
        <v>776</v>
      </c>
      <c r="D3" s="29" t="b">
        <f>IF(ISBLANK(C3),FALSE,TRUE)</f>
        <v>1</v>
      </c>
      <c r="E3" s="76" t="s">
        <v>1159</v>
      </c>
      <c r="F3" s="29"/>
    </row>
    <row r="4" spans="1:6" ht="16" x14ac:dyDescent="0.2">
      <c r="A4" s="33" t="s">
        <v>118</v>
      </c>
      <c r="B4" s="51"/>
      <c r="C4" s="86" t="s">
        <v>170</v>
      </c>
      <c r="D4" s="29" t="b">
        <f t="shared" ref="D4:D7" si="0">IF(ISBLANK(C4),FALSE,TRUE)</f>
        <v>1</v>
      </c>
      <c r="E4" s="76" t="s">
        <v>1159</v>
      </c>
      <c r="F4" s="29"/>
    </row>
    <row r="5" spans="1:6" ht="16" x14ac:dyDescent="0.2">
      <c r="A5" s="31" t="s">
        <v>56</v>
      </c>
      <c r="B5" s="51"/>
      <c r="C5" s="30">
        <v>77001</v>
      </c>
      <c r="D5" s="29" t="b">
        <f t="shared" si="0"/>
        <v>1</v>
      </c>
      <c r="E5" s="29" t="s">
        <v>1160</v>
      </c>
      <c r="F5" s="29"/>
    </row>
    <row r="6" spans="1:6" ht="16" x14ac:dyDescent="0.2">
      <c r="A6" s="31" t="s">
        <v>38</v>
      </c>
      <c r="B6" s="51"/>
      <c r="C6" s="49" t="s">
        <v>602</v>
      </c>
      <c r="D6" s="29" t="b">
        <f t="shared" si="0"/>
        <v>1</v>
      </c>
      <c r="E6" s="29" t="s">
        <v>1161</v>
      </c>
      <c r="F6" s="29"/>
    </row>
    <row r="7" spans="1:6" ht="16" x14ac:dyDescent="0.2">
      <c r="A7" s="31" t="s">
        <v>100</v>
      </c>
      <c r="B7" s="51"/>
      <c r="C7" s="63" t="s">
        <v>1157</v>
      </c>
      <c r="D7" s="29" t="b">
        <f t="shared" si="0"/>
        <v>1</v>
      </c>
      <c r="E7" s="29"/>
      <c r="F7" s="29"/>
    </row>
    <row r="8" spans="1:6" ht="16" x14ac:dyDescent="0.2">
      <c r="A8" s="31" t="s">
        <v>58</v>
      </c>
      <c r="B8" s="30" t="s">
        <v>1171</v>
      </c>
      <c r="C8" s="51"/>
      <c r="D8" s="29" t="b">
        <f>IF(ISERROR(F8),FALSE,TRUE)</f>
        <v>1</v>
      </c>
      <c r="E8" s="29"/>
      <c r="F8" s="29" t="str">
        <f>INDEX(Source!$A$1:$Z$999,1,MATCH(B8,Source!$A$1:$Z$1,0))</f>
        <v>Name1</v>
      </c>
    </row>
    <row r="9" spans="1:6" ht="16" x14ac:dyDescent="0.2">
      <c r="A9" s="31" t="s">
        <v>46</v>
      </c>
      <c r="B9" s="30" t="s">
        <v>801</v>
      </c>
      <c r="C9" s="51"/>
      <c r="D9" s="29" t="b">
        <f>IF(ISERROR(F9),FALSE,TRUE)</f>
        <v>1</v>
      </c>
      <c r="E9" s="29" t="s">
        <v>1165</v>
      </c>
      <c r="F9" s="29" t="str">
        <f>INDEX(Source!$A$1:$Z$999,1,MATCH(B9,Source!$A$1:$Z$1,0))</f>
        <v>Description</v>
      </c>
    </row>
    <row r="10" spans="1:6" ht="16" x14ac:dyDescent="0.2">
      <c r="A10" s="33" t="s">
        <v>60</v>
      </c>
      <c r="B10" s="51"/>
      <c r="C10" s="86" t="s">
        <v>237</v>
      </c>
      <c r="D10" s="29" t="b">
        <f t="shared" ref="D10:D11" si="1">IF(ISBLANK(C10),FALSE,TRUE)</f>
        <v>1</v>
      </c>
      <c r="E10" s="76" t="s">
        <v>1159</v>
      </c>
      <c r="F10" s="29"/>
    </row>
    <row r="11" spans="1:6" ht="16" x14ac:dyDescent="0.2">
      <c r="A11" s="33" t="s">
        <v>26</v>
      </c>
      <c r="B11" s="51"/>
      <c r="C11" s="86" t="s">
        <v>277</v>
      </c>
      <c r="D11" s="29" t="b">
        <f t="shared" si="1"/>
        <v>1</v>
      </c>
      <c r="E11" s="76" t="s">
        <v>1159</v>
      </c>
      <c r="F11" s="29"/>
    </row>
    <row r="12" spans="1:6" ht="16" x14ac:dyDescent="0.2">
      <c r="A12" s="31" t="s">
        <v>96</v>
      </c>
      <c r="B12" s="30" t="s">
        <v>1166</v>
      </c>
      <c r="C12" s="51"/>
      <c r="D12" s="29" t="b">
        <f>IF(ISERROR(F12),FALSE,TRUE)</f>
        <v>1</v>
      </c>
      <c r="E12" s="29"/>
      <c r="F12" s="29" t="str">
        <f>INDEX(Source!$A$1:$Z$999,1,MATCH(B12,Source!$A$1:$Z$1,0))</f>
        <v>Revenue</v>
      </c>
    </row>
    <row r="13" spans="1:6" ht="16" x14ac:dyDescent="0.2">
      <c r="A13" s="31" t="s">
        <v>30</v>
      </c>
      <c r="B13" s="30" t="s">
        <v>1156</v>
      </c>
      <c r="C13" s="51"/>
      <c r="D13" s="29" t="b">
        <f>IF(ISERROR(F13),FALSE,TRUE)</f>
        <v>1</v>
      </c>
      <c r="E13" s="29"/>
      <c r="F13" s="29" t="str">
        <f>INDEX(Source!$A$1:$Z$999,1,MATCH(B13,Source!$A$1:$Z$1,0))</f>
        <v>Close Date</v>
      </c>
    </row>
    <row r="14" spans="1:6" ht="16" x14ac:dyDescent="0.2">
      <c r="A14" s="33" t="s">
        <v>97</v>
      </c>
      <c r="B14" s="51"/>
      <c r="C14" s="30" t="s">
        <v>206</v>
      </c>
      <c r="D14" s="29" t="b">
        <f t="shared" ref="D14" si="2">IF(ISBLANK(C14),FALSE,TRUE)</f>
        <v>1</v>
      </c>
      <c r="E14" s="76" t="s">
        <v>1159</v>
      </c>
      <c r="F14" s="29"/>
    </row>
    <row r="15" spans="1:6" ht="16" x14ac:dyDescent="0.2">
      <c r="A15" s="31" t="s">
        <v>66</v>
      </c>
      <c r="B15" s="30" t="s">
        <v>1080</v>
      </c>
      <c r="C15" s="51"/>
      <c r="D15" s="29" t="b">
        <f>IF(ISERROR(F15),FALSE,TRUE)</f>
        <v>1</v>
      </c>
      <c r="E15" s="29"/>
      <c r="F15" s="29" t="str">
        <f>INDEX(Source!$A$1:$Z$999,1,MATCH(B15,Source!$A$1:$Z$1,0))</f>
        <v>OpportunityID</v>
      </c>
    </row>
    <row r="16" spans="1:6" ht="16" x14ac:dyDescent="0.2">
      <c r="A16" s="33" t="s">
        <v>837</v>
      </c>
      <c r="B16" s="51"/>
      <c r="C16" s="49" t="s">
        <v>18</v>
      </c>
      <c r="D16" s="29" t="b">
        <f t="shared" ref="D16" si="3">IF(ISBLANK(C16),FALSE,TRUE)</f>
        <v>1</v>
      </c>
      <c r="E16" s="76" t="s">
        <v>1159</v>
      </c>
      <c r="F16" s="29"/>
    </row>
    <row r="17" spans="1:6" ht="16" x14ac:dyDescent="0.2">
      <c r="A17" s="33" t="s">
        <v>40</v>
      </c>
      <c r="B17" s="30" t="s">
        <v>12</v>
      </c>
      <c r="C17" s="51"/>
      <c r="D17" s="29" t="b">
        <f>IF(ISERROR(F17),FALSE,TRUE)</f>
        <v>1</v>
      </c>
      <c r="E17" s="76" t="s">
        <v>1159</v>
      </c>
      <c r="F17" s="29" t="str">
        <f>INDEX(Source!$A$1:$Z$999,1,MATCH(B17,Source!$A$1:$Z$1,0))</f>
        <v>Stage</v>
      </c>
    </row>
    <row r="18" spans="1:6" x14ac:dyDescent="0.2">
      <c r="A18" s="29" t="s">
        <v>54</v>
      </c>
      <c r="B18" s="30" t="s">
        <v>1</v>
      </c>
      <c r="C18" s="51"/>
      <c r="D18" s="29" t="b">
        <f>IF(ISERROR(F18),FALSE,TRUE)</f>
        <v>1</v>
      </c>
      <c r="E18" s="29"/>
      <c r="F18" s="29" t="str">
        <f>INDEX(Source!$A$1:$Z$999,1,MATCH(B18,Source!$A$1:$Z$1,0))</f>
        <v>Email</v>
      </c>
    </row>
    <row r="19" spans="1:6" x14ac:dyDescent="0.2">
      <c r="A19" s="29" t="s">
        <v>72</v>
      </c>
      <c r="B19" s="30"/>
      <c r="C19" s="87"/>
      <c r="D19" s="29" t="b">
        <f>IF(ISERROR(F19),FALSE,TRUE)</f>
        <v>1</v>
      </c>
      <c r="E19" s="29" t="s">
        <v>738</v>
      </c>
      <c r="F19" s="29"/>
    </row>
    <row r="20" spans="1:6" x14ac:dyDescent="0.2">
      <c r="A20" s="31"/>
      <c r="B20" s="29"/>
      <c r="C20" s="29"/>
      <c r="D20" s="29"/>
      <c r="E20" s="29"/>
      <c r="F20" s="29"/>
    </row>
    <row r="21" spans="1:6" x14ac:dyDescent="0.2">
      <c r="A21" s="8"/>
      <c r="B21" s="29"/>
      <c r="D21" s="29"/>
      <c r="E21" s="29"/>
      <c r="F21" s="29"/>
    </row>
    <row r="22" spans="1:6" x14ac:dyDescent="0.2">
      <c r="A22" s="8"/>
      <c r="B22" s="29"/>
      <c r="C22" s="29"/>
      <c r="D22" s="29"/>
      <c r="E22" s="29"/>
      <c r="F22" s="29"/>
    </row>
    <row r="23" spans="1:6" x14ac:dyDescent="0.2">
      <c r="A23" s="8"/>
      <c r="B23" s="29"/>
      <c r="C23" s="29"/>
      <c r="D23" s="29"/>
      <c r="E23" s="29"/>
      <c r="F23" s="29"/>
    </row>
    <row r="24" spans="1:6" x14ac:dyDescent="0.2">
      <c r="A24" s="8"/>
      <c r="B24" s="29"/>
      <c r="C24" s="29"/>
      <c r="D24" s="29"/>
      <c r="E24" s="29"/>
      <c r="F24" s="29"/>
    </row>
    <row r="25" spans="1:6" x14ac:dyDescent="0.2">
      <c r="A25" s="8"/>
      <c r="B25" s="29"/>
      <c r="C25" s="29"/>
      <c r="D25" s="29"/>
      <c r="E25" s="29"/>
      <c r="F25" s="29"/>
    </row>
    <row r="26" spans="1:6" x14ac:dyDescent="0.2">
      <c r="A26" s="8"/>
    </row>
    <row r="27" spans="1:6" x14ac:dyDescent="0.2">
      <c r="A27" s="8"/>
    </row>
    <row r="28" spans="1:6" x14ac:dyDescent="0.2">
      <c r="A28" s="8"/>
    </row>
    <row r="29" spans="1:6" x14ac:dyDescent="0.2">
      <c r="A29" s="8"/>
    </row>
    <row r="30" spans="1:6" x14ac:dyDescent="0.2">
      <c r="A30" s="8"/>
    </row>
    <row r="31" spans="1:6" x14ac:dyDescent="0.2">
      <c r="A31" s="8"/>
    </row>
    <row r="32" spans="1:6" x14ac:dyDescent="0.2">
      <c r="A32" s="8"/>
    </row>
    <row r="33" spans="1:1" x14ac:dyDescent="0.2">
      <c r="A33" s="8"/>
    </row>
    <row r="35" spans="1:1" x14ac:dyDescent="0.2">
      <c r="A35" s="29"/>
    </row>
  </sheetData>
  <conditionalFormatting sqref="D1:D1048576">
    <cfRule type="containsText" dxfId="4" priority="1" operator="containsText" text="FALSE">
      <formula>NOT(ISERROR(SEARCH("FALSE",D1)))</formula>
    </cfRule>
    <cfRule type="containsText" dxfId="3" priority="4" stopIfTrue="1" operator="containsText" text="TRUE">
      <formula>NOT(ISERROR(SEARCH("TRUE",D1)))</formula>
    </cfRule>
  </conditionalFormatting>
  <conditionalFormatting sqref="E1">
    <cfRule type="containsText" dxfId="2" priority="2" operator="containsText" text="FALSE">
      <formula>NOT(ISERROR(SEARCH("FALSE",E1)))</formula>
    </cfRule>
  </conditionalFormatting>
  <dataValidations count="1">
    <dataValidation type="list" allowBlank="1" showInputMessage="1" showErrorMessage="1" sqref="A2" xr:uid="{F531F97F-EDFE-1A41-8D44-3B624E9CE58C}">
      <formula1>#REF!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6147043C-CF43-054F-B08C-0EAD945AC591}">
          <x14:formula1>
            <xm:f>Source!$A$1:$I$1</xm:f>
          </x14:formula1>
          <xm:sqref>C7</xm:sqref>
        </x14:dataValidation>
        <x14:dataValidation type="list" allowBlank="1" showInputMessage="1" showErrorMessage="1" xr:uid="{E00DD3A5-340B-BC42-80DC-CBB72C240E88}">
          <x14:formula1>
            <xm:f>VH_Target!$E$2:$E$3</xm:f>
          </x14:formula1>
          <xm:sqref>C16</xm:sqref>
        </x14:dataValidation>
        <x14:dataValidation type="list" allowBlank="1" showInputMessage="1" showErrorMessage="1" xr:uid="{4CFE1523-8853-F742-A778-BE418874A5D7}">
          <x14:formula1>
            <xm:f>VH_Target!$A$2:$A$29</xm:f>
          </x14:formula1>
          <xm:sqref>C3</xm:sqref>
        </x14:dataValidation>
        <x14:dataValidation type="list" allowBlank="1" showInputMessage="1" showErrorMessage="1" prompt="&lt;Select from a list of valid values only&gt;" xr:uid="{520C9F8F-89F9-1F44-A915-0D3DBC786125}">
          <x14:formula1>
            <xm:f>VH_Target!$B$2:$B$252</xm:f>
          </x14:formula1>
          <xm:sqref>C4</xm:sqref>
        </x14:dataValidation>
        <x14:dataValidation type="list" allowBlank="1" showInputMessage="1" showErrorMessage="1" xr:uid="{B9935C9A-702E-624D-B470-3280EC739C2B}">
          <x14:formula1>
            <xm:f>VH_Target!$M$2:$M$61</xm:f>
          </x14:formula1>
          <xm:sqref>C14</xm:sqref>
        </x14:dataValidation>
        <x14:dataValidation type="list" allowBlank="1" showInputMessage="1" showErrorMessage="1" prompt="&lt;select valid value only&gt;" xr:uid="{77511B7D-3012-3941-9EE3-3A30768887BB}">
          <x14:formula1>
            <xm:f>VH_Target!$C$2:$C$164</xm:f>
          </x14:formula1>
          <xm:sqref>C6</xm:sqref>
        </x14:dataValidation>
        <x14:dataValidation type="list" allowBlank="1" showInputMessage="1" showErrorMessage="1" xr:uid="{133E3BCF-E5A1-0142-B9B0-DB9D2640892A}">
          <x14:formula1>
            <xm:f>Source!$A$1:$CA$1</xm:f>
          </x14:formula1>
          <xm:sqref>B2:B19</xm:sqref>
        </x14:dataValidation>
        <x14:dataValidation type="list" allowBlank="1" showInputMessage="1" showErrorMessage="1" prompt="&lt;select valid value only&gt;" xr:uid="{6579B8C2-5C0A-294E-B2F4-CDF30401FA4C}">
          <x14:formula1>
            <xm:f>VH_Target!D$2:D$10</xm:f>
          </x14:formula1>
          <xm:sqref>C10</xm:sqref>
        </x14:dataValidation>
        <x14:dataValidation type="list" allowBlank="1" showInputMessage="1" showErrorMessage="1" xr:uid="{C4B4306E-1B10-304E-B519-AE2C82DB44DB}">
          <x14:formula1>
            <xm:f>VH_Target!H$2:H$19</xm:f>
          </x14:formula1>
          <xm:sqref>C11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675E1-7E69-5342-9614-AD8E73F1227A}">
  <dimension ref="A1:B9"/>
  <sheetViews>
    <sheetView zoomScale="170" zoomScaleNormal="170" workbookViewId="0">
      <selection activeCell="B8" sqref="B8"/>
    </sheetView>
  </sheetViews>
  <sheetFormatPr baseColWidth="10" defaultRowHeight="15" x14ac:dyDescent="0.2"/>
  <cols>
    <col min="1" max="1" width="23.83203125" customWidth="1"/>
    <col min="2" max="2" width="13.6640625" customWidth="1"/>
  </cols>
  <sheetData>
    <row r="1" spans="1:2" x14ac:dyDescent="0.2">
      <c r="A1" s="3" t="s">
        <v>40</v>
      </c>
      <c r="B1" t="str">
        <f>VLOOKUP(A1,'Field Mapping'!$A$2:$B$20,2,FALSE)</f>
        <v>Stage</v>
      </c>
    </row>
    <row r="2" spans="1:2" ht="16" x14ac:dyDescent="0.2">
      <c r="A2" s="10" t="s">
        <v>12</v>
      </c>
    </row>
    <row r="3" spans="1:2" ht="16" x14ac:dyDescent="0.2">
      <c r="A3" s="11" t="s">
        <v>177</v>
      </c>
      <c r="B3" s="1"/>
    </row>
    <row r="4" spans="1:2" ht="16" x14ac:dyDescent="0.2">
      <c r="A4" s="11" t="s">
        <v>186</v>
      </c>
      <c r="B4" s="1"/>
    </row>
    <row r="5" spans="1:2" ht="16" x14ac:dyDescent="0.2">
      <c r="A5" s="11" t="s">
        <v>196</v>
      </c>
      <c r="B5" s="30" t="s">
        <v>1178</v>
      </c>
    </row>
    <row r="6" spans="1:2" ht="16" x14ac:dyDescent="0.2">
      <c r="A6" s="11" t="s">
        <v>205</v>
      </c>
      <c r="B6" s="1"/>
    </row>
    <row r="7" spans="1:2" ht="16" x14ac:dyDescent="0.2">
      <c r="A7" s="11" t="s">
        <v>215</v>
      </c>
      <c r="B7" s="1" t="s">
        <v>1179</v>
      </c>
    </row>
    <row r="8" spans="1:2" ht="16" x14ac:dyDescent="0.2">
      <c r="A8" s="11" t="s">
        <v>223</v>
      </c>
      <c r="B8" s="1"/>
    </row>
    <row r="9" spans="1:2" ht="16" x14ac:dyDescent="0.2">
      <c r="A9" s="11" t="s">
        <v>233</v>
      </c>
      <c r="B9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AABB6-94CA-554E-A1CF-FD4AB30F9F99}">
  <dimension ref="A1:AS200"/>
  <sheetViews>
    <sheetView topLeftCell="C1" zoomScale="120" zoomScaleNormal="120" workbookViewId="0">
      <pane ySplit="3" topLeftCell="A4" activePane="bottomLeft" state="frozen"/>
      <selection activeCell="M5" sqref="M5"/>
      <selection pane="bottomLeft" activeCell="C11" sqref="C11"/>
    </sheetView>
  </sheetViews>
  <sheetFormatPr baseColWidth="10" defaultColWidth="11" defaultRowHeight="16" x14ac:dyDescent="0.2"/>
  <cols>
    <col min="1" max="1" width="23.33203125" style="50" bestFit="1" customWidth="1"/>
    <col min="2" max="2" width="18.5" style="50" bestFit="1" customWidth="1"/>
    <col min="3" max="3" width="68.83203125" style="50" customWidth="1"/>
    <col min="4" max="4" width="21.83203125" style="50" customWidth="1"/>
    <col min="5" max="5" width="20.5" style="49" customWidth="1"/>
    <col min="6" max="6" width="24.1640625" style="49" customWidth="1"/>
    <col min="7" max="7" width="19" style="49" customWidth="1"/>
    <col min="8" max="8" width="33.6640625" style="49" customWidth="1"/>
    <col min="9" max="9" width="22.1640625" style="49" customWidth="1"/>
    <col min="10" max="10" width="16" style="68" customWidth="1"/>
    <col min="11" max="11" width="40.6640625" style="49" customWidth="1"/>
    <col min="12" max="12" width="30.5" style="49" customWidth="1"/>
    <col min="13" max="14" width="24.83203125" style="49" customWidth="1"/>
    <col min="15" max="15" width="18.83203125" style="50" hidden="1" customWidth="1"/>
    <col min="16" max="16" width="18.5" style="50" hidden="1" customWidth="1"/>
    <col min="17" max="17" width="13.5" style="50" hidden="1" customWidth="1"/>
    <col min="18" max="18" width="18.5" style="59" hidden="1" customWidth="1"/>
    <col min="19" max="19" width="14" style="50" hidden="1" customWidth="1"/>
    <col min="20" max="20" width="14.5" style="60" hidden="1" customWidth="1"/>
    <col min="21" max="21" width="33.83203125" style="50" hidden="1" customWidth="1"/>
    <col min="22" max="22" width="14.5" style="49" hidden="1" customWidth="1"/>
    <col min="23" max="23" width="17.5" style="49" customWidth="1"/>
    <col min="24" max="25" width="11" style="49" hidden="1" customWidth="1"/>
    <col min="26" max="26" width="21.5" style="49" hidden="1" customWidth="1"/>
    <col min="27" max="28" width="18.5" style="49" hidden="1" customWidth="1"/>
    <col min="29" max="30" width="26" style="49" hidden="1" customWidth="1"/>
    <col min="31" max="31" width="21.6640625" style="49" hidden="1" customWidth="1"/>
    <col min="32" max="32" width="29.83203125" style="49" hidden="1" customWidth="1"/>
    <col min="33" max="33" width="28" style="49" hidden="1" customWidth="1"/>
    <col min="34" max="34" width="26.1640625" style="49" hidden="1" customWidth="1"/>
    <col min="35" max="35" width="24.5" style="49" hidden="1" customWidth="1"/>
    <col min="36" max="38" width="20.5" style="49" hidden="1" customWidth="1"/>
    <col min="39" max="39" width="25" style="49" hidden="1" customWidth="1"/>
    <col min="40" max="40" width="19.1640625" style="49" hidden="1" customWidth="1"/>
    <col min="41" max="41" width="25.1640625" style="49" customWidth="1"/>
    <col min="42" max="42" width="15" style="49" hidden="1" customWidth="1"/>
    <col min="43" max="43" width="31.33203125" style="49" hidden="1" customWidth="1"/>
    <col min="44" max="45" width="29" style="82" customWidth="1"/>
    <col min="46" max="16384" width="11" style="49"/>
  </cols>
  <sheetData>
    <row r="1" spans="1:45" x14ac:dyDescent="0.2">
      <c r="A1" s="52" t="s">
        <v>112</v>
      </c>
      <c r="B1" s="52" t="s">
        <v>58</v>
      </c>
      <c r="C1" s="52" t="s">
        <v>46</v>
      </c>
      <c r="D1" s="52" t="s">
        <v>96</v>
      </c>
      <c r="E1" s="52" t="s">
        <v>94</v>
      </c>
      <c r="F1" s="52" t="s">
        <v>118</v>
      </c>
      <c r="G1" s="52" t="s">
        <v>56</v>
      </c>
      <c r="H1" s="52" t="s">
        <v>100</v>
      </c>
      <c r="I1" s="52" t="s">
        <v>26</v>
      </c>
      <c r="J1" s="65" t="s">
        <v>30</v>
      </c>
      <c r="K1" s="52" t="s">
        <v>60</v>
      </c>
      <c r="L1" s="52" t="s">
        <v>97</v>
      </c>
      <c r="M1" s="52" t="s">
        <v>837</v>
      </c>
      <c r="N1" s="52" t="s">
        <v>40</v>
      </c>
      <c r="O1" s="52" t="s">
        <v>108</v>
      </c>
      <c r="P1" s="52" t="s">
        <v>106</v>
      </c>
      <c r="Q1" s="52" t="s">
        <v>102</v>
      </c>
      <c r="R1" s="53" t="s">
        <v>104</v>
      </c>
      <c r="S1" s="52" t="s">
        <v>110</v>
      </c>
      <c r="T1" s="54" t="s">
        <v>152</v>
      </c>
      <c r="U1" s="52" t="s">
        <v>156</v>
      </c>
      <c r="V1" s="52" t="s">
        <v>92</v>
      </c>
      <c r="W1" s="52" t="s">
        <v>38</v>
      </c>
      <c r="X1" s="52" t="s">
        <v>734</v>
      </c>
      <c r="Y1" s="52" t="s">
        <v>126</v>
      </c>
      <c r="Z1" s="52" t="s">
        <v>31</v>
      </c>
      <c r="AA1" s="52" t="s">
        <v>121</v>
      </c>
      <c r="AB1" s="52" t="s">
        <v>748</v>
      </c>
      <c r="AC1" s="52" t="s">
        <v>120</v>
      </c>
      <c r="AD1" s="52" t="s">
        <v>751</v>
      </c>
      <c r="AE1" s="55" t="s">
        <v>840</v>
      </c>
      <c r="AF1" s="55" t="s">
        <v>838</v>
      </c>
      <c r="AG1" s="52" t="s">
        <v>839</v>
      </c>
      <c r="AH1" s="52" t="s">
        <v>90</v>
      </c>
      <c r="AI1" s="78"/>
      <c r="AJ1" s="52" t="s">
        <v>84</v>
      </c>
      <c r="AK1" s="52" t="s">
        <v>144</v>
      </c>
      <c r="AL1" s="52" t="s">
        <v>52</v>
      </c>
      <c r="AM1" s="52" t="s">
        <v>50</v>
      </c>
      <c r="AN1" s="52" t="s">
        <v>48</v>
      </c>
      <c r="AO1" s="52" t="s">
        <v>54</v>
      </c>
      <c r="AP1" s="52" t="s">
        <v>1155</v>
      </c>
      <c r="AQ1" s="52" t="s">
        <v>741</v>
      </c>
      <c r="AR1" s="54" t="s">
        <v>66</v>
      </c>
      <c r="AS1" s="54" t="s">
        <v>72</v>
      </c>
    </row>
    <row r="2" spans="1:45" x14ac:dyDescent="0.2">
      <c r="A2" s="64" t="str">
        <f>VLOOKUP(A1,'Field Mapping'!$A$2:$B$20,2,FALSE)</f>
        <v>Customer</v>
      </c>
      <c r="B2" s="64" t="str">
        <f>VLOOKUP(B1,'Field Mapping'!$A$2:$B$20,2,FALSE)</f>
        <v>Name1</v>
      </c>
      <c r="C2" s="64" t="str">
        <f>VLOOKUP(C1,'Field Mapping'!$A$2:$B$20,2,FALSE)</f>
        <v>Description</v>
      </c>
      <c r="D2" s="64" t="str">
        <f>VLOOKUP(D1,'Field Mapping'!$A$2:$B$20,2,FALSE)</f>
        <v>Revenue</v>
      </c>
      <c r="E2" s="64">
        <f>VLOOKUP(E1,'Field Mapping'!$A$2:$B$20,2,FALSE)</f>
        <v>0</v>
      </c>
      <c r="F2" s="64">
        <f>VLOOKUP(F1,'Field Mapping'!$A$2:$B$20,2,FALSE)</f>
        <v>0</v>
      </c>
      <c r="G2" s="64">
        <f>VLOOKUP(G1,'Field Mapping'!$A$2:$B$20,2,FALSE)</f>
        <v>0</v>
      </c>
      <c r="H2" s="64">
        <f>VLOOKUP(H1,'Field Mapping'!$A$2:$B$20,2,FALSE)</f>
        <v>0</v>
      </c>
      <c r="I2" s="64">
        <f>VLOOKUP(I1,'Field Mapping'!$A$2:$B$20,2,FALSE)</f>
        <v>0</v>
      </c>
      <c r="J2" s="66" t="str">
        <f>VLOOKUP(J1,'Field Mapping'!$A$2:$B$20,2,FALSE)</f>
        <v>Close Date</v>
      </c>
      <c r="K2" s="64">
        <f>VLOOKUP(K1,'Field Mapping'!$A$2:$B$20,2,FALSE)</f>
        <v>0</v>
      </c>
      <c r="L2" s="64">
        <f>VLOOKUP(L1,'Field Mapping'!$A$2:$B$20,2,FALSE)</f>
        <v>0</v>
      </c>
      <c r="M2" s="64">
        <f>VLOOKUP(M1,'Field Mapping'!$A$2:$B$20,2,FALSE)</f>
        <v>0</v>
      </c>
      <c r="N2" s="64" t="str">
        <f>VLOOKUP(N1,'Field Mapping'!$A$2:$B$20,2,FALSE)</f>
        <v>Stage</v>
      </c>
      <c r="O2" s="64" t="e">
        <f>VLOOKUP(O1,'Field Mapping'!$A$2:$B$20,2,FALSE)</f>
        <v>#N/A</v>
      </c>
      <c r="P2" s="64" t="e">
        <f>VLOOKUP(P1,'Field Mapping'!$A$2:$B$20,2,FALSE)</f>
        <v>#N/A</v>
      </c>
      <c r="Q2" s="64" t="e">
        <f>VLOOKUP(Q1,'Field Mapping'!$A$2:$B$20,2,FALSE)</f>
        <v>#N/A</v>
      </c>
      <c r="R2" s="64" t="e">
        <f>VLOOKUP(R1,'Field Mapping'!$A$2:$B$20,2,FALSE)</f>
        <v>#N/A</v>
      </c>
      <c r="S2" s="64" t="e">
        <f>VLOOKUP(S1,'Field Mapping'!$A$2:$B$20,2,FALSE)</f>
        <v>#N/A</v>
      </c>
      <c r="T2" s="64" t="e">
        <f>VLOOKUP(T1,'Field Mapping'!$A$2:$B$20,2,FALSE)</f>
        <v>#N/A</v>
      </c>
      <c r="U2" s="64" t="e">
        <f>VLOOKUP(U1,'Field Mapping'!$A$2:$B$20,2,FALSE)</f>
        <v>#N/A</v>
      </c>
      <c r="V2" s="64" t="e">
        <f>VLOOKUP(V1,'Field Mapping'!$A$2:$B$20,2,FALSE)</f>
        <v>#N/A</v>
      </c>
      <c r="W2" s="64">
        <f>VLOOKUP(W1,'Field Mapping'!$A$2:$B$20,2,FALSE)</f>
        <v>0</v>
      </c>
      <c r="X2" s="64" t="e">
        <f>VLOOKUP(X1,'Field Mapping'!$A$2:$B$20,2,FALSE)</f>
        <v>#N/A</v>
      </c>
      <c r="Y2" s="64" t="e">
        <f>VLOOKUP(Y1,'Field Mapping'!$A$2:$B$20,2,FALSE)</f>
        <v>#N/A</v>
      </c>
      <c r="Z2" s="64" t="e">
        <f>VLOOKUP(Z1,'Field Mapping'!$A$2:$B$20,2,FALSE)</f>
        <v>#N/A</v>
      </c>
      <c r="AA2" s="64" t="e">
        <f>VLOOKUP(AA1,'Field Mapping'!$A$2:$B$20,2,FALSE)</f>
        <v>#N/A</v>
      </c>
      <c r="AB2" s="64" t="e">
        <f>VLOOKUP(AB1,'Field Mapping'!$A$2:$B$20,2,FALSE)</f>
        <v>#N/A</v>
      </c>
      <c r="AC2" s="64" t="e">
        <f>VLOOKUP(AC1,'Field Mapping'!$A$2:$B$20,2,FALSE)</f>
        <v>#N/A</v>
      </c>
      <c r="AD2" s="64" t="e">
        <f>VLOOKUP(AD1,'Field Mapping'!$A$2:$B$20,2,FALSE)</f>
        <v>#N/A</v>
      </c>
      <c r="AE2" s="64" t="e">
        <f>VLOOKUP(AE1,'Field Mapping'!$A$2:$B$20,2,FALSE)</f>
        <v>#N/A</v>
      </c>
      <c r="AF2" s="64" t="e">
        <f>VLOOKUP(AF1,'Field Mapping'!$A$2:$B$20,2,FALSE)</f>
        <v>#N/A</v>
      </c>
      <c r="AG2" s="64" t="e">
        <f>VLOOKUP(AG1,'Field Mapping'!$A$2:$B$20,2,FALSE)</f>
        <v>#N/A</v>
      </c>
      <c r="AH2" s="64" t="e">
        <f>VLOOKUP(AH1,'Field Mapping'!$A$2:$B$20,2,FALSE)</f>
        <v>#N/A</v>
      </c>
      <c r="AI2" s="64" t="e">
        <f>VLOOKUP(AI1,'Field Mapping'!$A$2:$B$20,2,FALSE)</f>
        <v>#N/A</v>
      </c>
      <c r="AJ2" s="64" t="e">
        <f>VLOOKUP(AJ1,'Field Mapping'!$A$2:$B$20,2,FALSE)</f>
        <v>#N/A</v>
      </c>
      <c r="AK2" s="64" t="e">
        <f>VLOOKUP(AK1,'Field Mapping'!$A$2:$B$20,2,FALSE)</f>
        <v>#N/A</v>
      </c>
      <c r="AL2" s="64" t="e">
        <f>VLOOKUP(AL1,'Field Mapping'!$A$2:$B$20,2,FALSE)</f>
        <v>#N/A</v>
      </c>
      <c r="AM2" s="64" t="e">
        <f>VLOOKUP(AM1,'Field Mapping'!$A$2:$B$20,2,FALSE)</f>
        <v>#N/A</v>
      </c>
      <c r="AN2" s="64" t="e">
        <f>VLOOKUP(AN1,'Field Mapping'!$A$2:$B$20,2,FALSE)</f>
        <v>#N/A</v>
      </c>
      <c r="AO2" s="64" t="str">
        <f>VLOOKUP(AO1,'Field Mapping'!$A$2:$B$20,2,FALSE)</f>
        <v>Email</v>
      </c>
      <c r="AP2" s="64" t="e">
        <f>VLOOKUP(AP1,'Field Mapping'!$A$2:$B$20,2,FALSE)</f>
        <v>#N/A</v>
      </c>
      <c r="AQ2" s="64" t="e">
        <f>VLOOKUP(AQ1,'Field Mapping'!$A$2:$B$20,2,FALSE)</f>
        <v>#N/A</v>
      </c>
      <c r="AR2" s="80" t="str">
        <f>VLOOKUP(AR1,'Field Mapping'!$A$2:$B$20,2,FALSE)</f>
        <v>OpportunityID</v>
      </c>
      <c r="AS2" s="80">
        <f>VLOOKUP(AS1,'Field Mapping'!$A$2:$B$20,2,FALSE)</f>
        <v>0</v>
      </c>
    </row>
    <row r="3" spans="1:45" s="57" customFormat="1" ht="107" customHeight="1" x14ac:dyDescent="0.2">
      <c r="A3" s="70" t="s">
        <v>1064</v>
      </c>
      <c r="B3" s="70" t="s">
        <v>1065</v>
      </c>
      <c r="C3" s="70" t="s">
        <v>1066</v>
      </c>
      <c r="D3" s="70" t="s">
        <v>1154</v>
      </c>
      <c r="E3" s="70" t="s">
        <v>165</v>
      </c>
      <c r="F3" s="70" t="s">
        <v>166</v>
      </c>
      <c r="G3" s="70" t="s">
        <v>1067</v>
      </c>
      <c r="H3" s="70" t="s">
        <v>1068</v>
      </c>
      <c r="I3" s="71" t="s">
        <v>168</v>
      </c>
      <c r="J3" s="72" t="s">
        <v>1069</v>
      </c>
      <c r="K3" s="71" t="s">
        <v>167</v>
      </c>
      <c r="L3" s="71" t="s">
        <v>1070</v>
      </c>
      <c r="M3" s="71" t="s">
        <v>1153</v>
      </c>
      <c r="N3" s="73" t="s">
        <v>12</v>
      </c>
      <c r="O3" s="56" t="s">
        <v>2</v>
      </c>
      <c r="P3" s="56" t="s">
        <v>3</v>
      </c>
      <c r="Q3" s="56" t="s">
        <v>4</v>
      </c>
      <c r="R3" s="56" t="s">
        <v>5</v>
      </c>
      <c r="S3" s="56" t="s">
        <v>7</v>
      </c>
      <c r="T3" s="56" t="s">
        <v>8</v>
      </c>
      <c r="U3" s="56" t="s">
        <v>20</v>
      </c>
      <c r="V3" s="56" t="s">
        <v>1071</v>
      </c>
      <c r="W3" s="56" t="s">
        <v>1152</v>
      </c>
      <c r="X3" s="56" t="s">
        <v>19</v>
      </c>
      <c r="Y3" s="56" t="s">
        <v>9</v>
      </c>
      <c r="Z3" s="57" t="s">
        <v>1072</v>
      </c>
      <c r="AA3" s="57" t="s">
        <v>21</v>
      </c>
      <c r="AB3" s="57" t="s">
        <v>1073</v>
      </c>
      <c r="AC3" s="57" t="s">
        <v>1151</v>
      </c>
      <c r="AD3" s="57" t="s">
        <v>1139</v>
      </c>
      <c r="AE3" s="57" t="s">
        <v>1150</v>
      </c>
      <c r="AF3" s="57" t="s">
        <v>1149</v>
      </c>
      <c r="AG3" s="57" t="s">
        <v>1148</v>
      </c>
      <c r="AH3" s="57" t="s">
        <v>1147</v>
      </c>
      <c r="AI3" s="57" t="s">
        <v>1143</v>
      </c>
      <c r="AJ3" s="58" t="s">
        <v>11</v>
      </c>
      <c r="AK3" s="56" t="s">
        <v>22</v>
      </c>
      <c r="AL3" s="56" t="s">
        <v>1074</v>
      </c>
      <c r="AM3" s="56" t="s">
        <v>1075</v>
      </c>
      <c r="AN3" s="56" t="s">
        <v>1076</v>
      </c>
      <c r="AO3" s="56" t="s">
        <v>1077</v>
      </c>
      <c r="AP3" s="56" t="s">
        <v>1078</v>
      </c>
      <c r="AQ3" s="57" t="s">
        <v>1146</v>
      </c>
      <c r="AR3" s="81" t="s">
        <v>1079</v>
      </c>
      <c r="AS3" s="81" t="s">
        <v>1175</v>
      </c>
    </row>
    <row r="4" spans="1:45" ht="19" customHeight="1" x14ac:dyDescent="0.2">
      <c r="A4" s="50" t="str">
        <f ca="1">IF(ISBLANK(Source!A2),"",IF(A$2=0,VLOOKUP(A$1,'Field Mapping'!$A$2:$C$20,3,FALSE),INDEX(Source!$A$1:$Z$999,ROW()-2,MATCH(A$2,Source!$A$1:$Z$1,0))))</f>
        <v>Monday_2635763</v>
      </c>
      <c r="B4" s="50" t="str">
        <f ca="1">IF(ISBLANK(Source!A2),"",IF(B$2=0,VLOOKUP(B$1,'Field Mapping'!$A$2:$C$20,3,FALSE),INDEX(Source!$A$1:$Z$999,ROW()-2,MATCH(B$2,Source!$A$1:$Z$1,0))))</f>
        <v>xxxx</v>
      </c>
      <c r="C4" s="50" t="str">
        <f ca="1">IF(ISBLANK(Source!A2),"",IF(C$2=0,VLOOKUP(C$1,'Field Mapping'!$A$2:$C$20,3,FALSE),INDEX(Source!$A$1:$Z$999,ROW()-2,MATCH(C$2,Source!$A$1:$Z$1,0))))</f>
        <v>This description is long enough cause i want it. I know it is tough to provide long texts. true</v>
      </c>
      <c r="D4" s="50">
        <f ca="1">IF(ISBLANK(Source!A2),"",IF(D$2=0,VLOOKUP(D$1,'Field Mapping'!$A$2:$C$20,3,FALSE),INDEX(Source!$A$1:$Z$999,ROW()-2,MATCH(D$2,Source!$A$1:$Z$1,0))))</f>
        <v>5690</v>
      </c>
      <c r="E4" s="50" t="str">
        <f ca="1">IF(ISBLANK(Source!A2),"",IF(E$2=0,VLOOKUP(E$1,'Field Mapping'!$A$2:$C$20,3,FALSE),INDEX(Source!$A$1:$Z$999,ROW()-2,MATCH(E$2,Source!$A$1:$Z$1,0))))</f>
        <v>Automotive</v>
      </c>
      <c r="F4" s="50" t="str">
        <f ca="1">IF(ISBLANK(Source!A2),"",IF(F$2=0,VLOOKUP(F$1,'Field Mapping'!$A$2:$C$20,3,FALSE),INDEX(Source!$A$1:$Z$999,ROW()-2,MATCH(F$2,Source!$A$1:$Z$1,0))))</f>
        <v>United States</v>
      </c>
      <c r="G4" s="50">
        <f ca="1">IF(ISBLANK(Source!A2),"",IF(ISBLANK(Source!A2),"",IF(G$2=0,VLOOKUP(G$1,'Field Mapping'!$A$2:$C$20,3,FALSE),INDEX(Source!$A$1:$Z$999,ROW()-2,MATCH(G$2,Source!$A$1:$Z$1,0)))))</f>
        <v>77001</v>
      </c>
      <c r="H4" s="50" t="str">
        <f ca="1">IF(ISBLANK(Source!A2),"",IF(H$2=0,VLOOKUP(H$1,'Field Mapping'!$A$2:$C$20,3,FALSE),INDEX(Source!$A$1:$Z$999,ROW()-2,MATCH(H$2,Source!$A$1:$Z$1,0))))</f>
        <v>https://aws.amazon.com/</v>
      </c>
      <c r="I4" s="50" t="str">
        <f ca="1">IF(ISBLANK(Source!A2),"",IF(I$2=0,VLOOKUP(I$1,'Field Mapping'!$A$2:$C$20,3,FALSE),INDEX(Source!$A$1:$Z$999,ROW()-2,MATCH(I$2,Source!$A$1:$Z$1,0))))</f>
        <v>Migration</v>
      </c>
      <c r="J4" s="67">
        <f ca="1">IF(ISBLANK(Source!A2),"",IF(J$2=0,VLOOKUP(J$1,'Field Mapping'!$A$2:$C$20,3,FALSE),INDEX(Source!$A$1:$Z$999,ROW()-2,MATCH(J$2,Source!$A$1:$Z$1,0))))</f>
        <v>45284</v>
      </c>
      <c r="K4" s="50" t="str">
        <f ca="1">IF(ISBLANK(Source!A2),"",IF(K$2=0,VLOOKUP(K$1,'Field Mapping'!$A$2:$C$20,3,FALSE),INDEX(Source!$A$1:$Z$999,ROW()-2,MATCH(K$2,Source!$A$1:$Z$1,0))))</f>
        <v>Deal support</v>
      </c>
      <c r="L4" s="50" t="str">
        <f ca="1">IF(ISBLANK(Source!A2),"",IF(L$2=0,VLOOKUP(L$1,'Field Mapping'!$A$2:$C$20,3,FALSE),INDEX(Source!$A$1:$Z$999,ROW()-2,MATCH(L$2,Source!$A$1:$Z$1,0))))</f>
        <v>Professional Services</v>
      </c>
      <c r="M4" s="50" t="str">
        <f ca="1">IF(ISBLANK(Source!A2),"",IF(M$2=0,VLOOKUP(M$1,'Field Mapping'!$A$2:$C$20,3,FALSE),INDEX(Source!$A$1:$Z$999,ROW()-2,MATCH(M$2,Source!$A$1:$Z$1,0))))</f>
        <v>No</v>
      </c>
      <c r="N4" s="50" t="str">
        <f ca="1">IF(ISBLANK(Source!A2),"",INDEX('Stage Mapping (Mandatory)'!$A$3:$A$9,MATCH(IF(N$2=0,VLOOKUP(N$1,'Field Mapping'!$A$2:$C$20,3,FALSE),INDEX(Source!$A$1:$Z$999,ROW()-2,MATCH(N$2,Source!$A$1:$Z$1,0))),'Stage Mapping (Mandatory)'!$B$3:$B$9,0)))</f>
        <v>Technical Validation</v>
      </c>
      <c r="U4" s="50" t="str">
        <f ca="1">IF(ISBLANK(Source!A2),"","AWS_CUSTOM_ACE_INTEGRATION")</f>
        <v>AWS_CUSTOM_ACE_INTEGRATION</v>
      </c>
      <c r="W4" s="50" t="str">
        <f ca="1">IF(ISBLANK(Source!A2),"",IF(W$2=0,VLOOKUP(W$1,'Field Mapping'!$A$2:$C$20,3,FALSE),INDEX(Source!$A$1:$Z$999,ROW()-2,MATCH(W$2,Source!$A$1:$Z$1,0))))</f>
        <v>Texas</v>
      </c>
      <c r="AO4" s="49" t="str">
        <f ca="1">IF(ISBLANK(Source!A2),"",IF(A$2=0,VLOOKUP(AO$1,'Field Mapping'!$A$2:$C$20,3,FALSE),INDEX(Source!$A$1:$Z$999,ROW()-2,MATCH(AO$2,Source!$A$1:$Z$1,0))))</f>
        <v>monday@myemail.com</v>
      </c>
      <c r="AR4" s="60" t="str">
        <f ca="1">IF(ISBLANK(Source!A2),"",IF(AR$2=0,VLOOKUP(AR$1,'Field Mapping'!$A$2:$C$20,3,FALSE),INDEX(Source!$A$1:$Z$999,ROW()-2,MATCH(AR$2,Source!$A$1:$Z$1,0))))</f>
        <v>The_first_6067276</v>
      </c>
      <c r="AS4" s="60">
        <f>IF(ISBLANK(Source!B2),"",IF(AS$2=0,VLOOKUP(AS$1,'Field Mapping'!$A$2:$C$20,3,FALSE),INDEX(Source!$A$1:$Z$999,ROW()-2,MATCH(AS$2,Source!$A$1:$Z$1,0))))</f>
        <v>0</v>
      </c>
    </row>
    <row r="5" spans="1:45" ht="17" customHeight="1" x14ac:dyDescent="0.2">
      <c r="A5" s="50" t="str">
        <f ca="1">IF(ISBLANK(Source!A3),"",IF(A$2=0,VLOOKUP(A$1,'Field Mapping'!$A$2:$C$20,3,FALSE),INDEX(Source!$A$1:$Z$999,ROW()-2,MATCH(A$2,Source!$A$1:$Z$1,0))))</f>
        <v>Tuesday_6891094</v>
      </c>
      <c r="B5" s="50" t="str">
        <f ca="1">IF(ISBLANK(Source!A3),"",IF(B$2=0,VLOOKUP(B$1,'Field Mapping'!$A$2:$C$20,3,FALSE),INDEX(Source!$A$1:$Z$999,ROW()-2,MATCH(B$2,Source!$A$1:$Z$1,0))))</f>
        <v>yyyy</v>
      </c>
      <c r="C5" s="50" t="str">
        <f ca="1">IF(ISBLANK(Source!A3),"",IF(C$2=0,VLOOKUP(C$1,'Field Mapping'!$A$2:$C$20,3,FALSE),INDEX(Source!$A$1:$Z$999,ROW()-2,MATCH(C$2,Source!$A$1:$Z$1,0))))</f>
        <v>This description is long enough cause i want it. I know it is tough to provide long texts.true</v>
      </c>
      <c r="D5" s="50">
        <f ca="1">IF(ISBLANK(Source!A3),"",IF(D$2=0,VLOOKUP(D$1,'Field Mapping'!$A$2:$C$20,3,FALSE),INDEX(Source!$A$1:$Z$999,ROW()-2,MATCH(D$2,Source!$A$1:$Z$1,0))))</f>
        <v>7144</v>
      </c>
      <c r="E5" s="50" t="str">
        <f ca="1">IF(ISBLANK(Source!A3),"",IF(E$2=0,VLOOKUP(E$1,'Field Mapping'!$A$2:$C$20,3,FALSE),INDEX(Source!$A$1:$Z$999,ROW()-2,MATCH(E$2,Source!$A$1:$Z$1,0))))</f>
        <v>Automotive</v>
      </c>
      <c r="F5" s="50" t="str">
        <f ca="1">IF(ISBLANK(Source!A3),"",IF(F$2=0,VLOOKUP(F$1,'Field Mapping'!$A$2:$C$20,3,FALSE),INDEX(Source!$A$1:$Z$999,ROW()-2,MATCH(F$2,Source!$A$1:$Z$1,0))))</f>
        <v>United States</v>
      </c>
      <c r="G5" s="50">
        <f ca="1">IF(ISBLANK(Source!A3),"",IF(ISBLANK(Source!A3),"",IF(G$2=0,VLOOKUP(G$1,'Field Mapping'!$A$2:$C$20,3,FALSE),INDEX(Source!$A$1:$Z$999,ROW()-2,MATCH(G$2,Source!$A$1:$Z$1,0)))))</f>
        <v>77001</v>
      </c>
      <c r="H5" s="50" t="str">
        <f ca="1">IF(ISBLANK(Source!A3),"",IF(H$2=0,VLOOKUP(H$1,'Field Mapping'!$A$2:$C$20,3,FALSE),INDEX(Source!$A$1:$Z$999,ROW()-2,MATCH(H$2,Source!$A$1:$Z$1,0))))</f>
        <v>https://aws.amazon.com/</v>
      </c>
      <c r="I5" s="50" t="str">
        <f ca="1">IF(ISBLANK(Source!A3),"",IF(I$2=0,VLOOKUP(I$1,'Field Mapping'!$A$2:$C$20,3,FALSE),INDEX(Source!$A$1:$Z$999,ROW()-2,MATCH(I$2,Source!$A$1:$Z$1,0))))</f>
        <v>Migration</v>
      </c>
      <c r="J5" s="67">
        <f ca="1">IF(ISBLANK(Source!A3),"",IF(J$2=0,VLOOKUP(J$1,'Field Mapping'!$A$2:$C$20,3,FALSE),INDEX(Source!$A$1:$Z$999,ROW()-2,MATCH(J$2,Source!$A$1:$Z$1,0))))</f>
        <v>45284</v>
      </c>
      <c r="K5" s="50" t="str">
        <f ca="1">IF(ISBLANK(Source!A3),"",IF(K$2=0,VLOOKUP(K$1,'Field Mapping'!$A$2:$C$20,3,FALSE),INDEX(Source!$A$1:$Z$999,ROW()-2,MATCH(K$2,Source!$A$1:$Z$1,0))))</f>
        <v>Deal support</v>
      </c>
      <c r="L5" s="50" t="str">
        <f ca="1">IF(ISBLANK(Source!A3),"",IF(L$2=0,VLOOKUP(L$1,'Field Mapping'!$A$2:$C$20,3,FALSE),INDEX(Source!$A$1:$Z$999,ROW()-2,MATCH(L$2,Source!$A$1:$Z$1,0))))</f>
        <v>Professional Services</v>
      </c>
      <c r="M5" s="50" t="str">
        <f ca="1">IF(ISBLANK(Source!A3),"",IF(M$2=0,VLOOKUP(M$1,'Field Mapping'!$A$2:$C$20,3,FALSE),INDEX(Source!$A$1:$Z$999,ROW()-2,MATCH(M$2,Source!$A$1:$Z$1,0))))</f>
        <v>No</v>
      </c>
      <c r="N5" s="50" t="str">
        <f ca="1">IF(ISBLANK(Source!A3),"",INDEX('Stage Mapping (Mandatory)'!$A$3:$A$9,MATCH(IF(N$2=0,VLOOKUP(N$1,'Field Mapping'!$A$2:$C$20,3,FALSE),INDEX(Source!$A$1:$Z$999,ROW()-2,MATCH(N$2,Source!$A$1:$Z$1,0))),'Stage Mapping (Mandatory)'!$B$3:$B$9,0)))</f>
        <v>Committed</v>
      </c>
      <c r="U5" s="50" t="str">
        <f ca="1">IF(ISBLANK(Source!A3),"","AWS_CUSTOM_ACE_INTEGRATION")</f>
        <v>AWS_CUSTOM_ACE_INTEGRATION</v>
      </c>
      <c r="W5" s="50" t="str">
        <f ca="1">IF(ISBLANK(Source!A3),"",IF(W$2=0,VLOOKUP(W$1,'Field Mapping'!$A$2:$C$20,3,FALSE),INDEX(Source!$A$1:$Z$999,ROW()-2,MATCH(W$2,Source!$A$1:$Z$1,0))))</f>
        <v>Texas</v>
      </c>
      <c r="AO5" s="49" t="str">
        <f ca="1">IF(ISBLANK(Source!A3),"",IF(A$2=0,VLOOKUP(AO$1,'Field Mapping'!$A$2:$C$20,3,FALSE),INDEX(Source!$A$1:$Z$999,ROW()-2,MATCH(AO$2,Source!$A$1:$Z$1,0))))</f>
        <v>tuesday@myemail.com</v>
      </c>
      <c r="AR5" s="60" t="str">
        <f ca="1">IF(ISBLANK(Source!A3),"",IF(AR$2=0,VLOOKUP(AR$1,'Field Mapping'!$A$2:$C$20,3,FALSE),INDEX(Source!$A$1:$Z$999,ROW()-2,MATCH(AR$2,Source!$A$1:$Z$1,0))))</f>
        <v>The_second_5484343</v>
      </c>
      <c r="AS5" s="60">
        <f>IF(ISBLANK(Source!B3),"",IF(AS$2=0,VLOOKUP(AS$1,'Field Mapping'!$A$2:$C$20,3,FALSE),INDEX(Source!$A$1:$Z$999,ROW()-2,MATCH(AS$2,Source!$A$1:$Z$1,0))))</f>
        <v>0</v>
      </c>
    </row>
    <row r="6" spans="1:45" ht="17" x14ac:dyDescent="0.2">
      <c r="A6" s="50" t="str">
        <f>IF(ISBLANK(Source!A4),"",IF(A$2=0,VLOOKUP(A$1,'Field Mapping'!$A$2:$C$20,3,FALSE),INDEX(Source!$A$1:$Z$999,ROW()-2,MATCH(A$2,Source!$A$1:$Z$1,0))))</f>
        <v/>
      </c>
      <c r="B6" s="50" t="str">
        <f>IF(ISBLANK(Source!A4),"",IF(B$2=0,VLOOKUP(B$1,'Field Mapping'!$A$2:$C$20,3,FALSE),INDEX(Source!$A$1:$Z$999,ROW()-2,MATCH(B$2,Source!$A$1:$Z$1,0))))</f>
        <v/>
      </c>
      <c r="C6" s="50" t="str">
        <f>IF(ISBLANK(Source!A4),"",IF(C$2=0,VLOOKUP(C$1,'Field Mapping'!$A$2:$C$20,3,FALSE),INDEX(Source!$A$1:$Z$999,ROW()-2,MATCH(C$2,Source!$A$1:$Z$1,0))))</f>
        <v/>
      </c>
      <c r="D6" s="50" t="str">
        <f>IF(ISBLANK(Source!A4),"",IF(D$2=0,VLOOKUP(D$1,'Field Mapping'!$A$2:$C$20,3,FALSE),INDEX(Source!$A$1:$Z$999,ROW()-2,MATCH(D$2,Source!$A$1:$Z$1,0))))</f>
        <v/>
      </c>
      <c r="E6" s="50" t="str">
        <f>IF(ISBLANK(Source!A4),"",IF(E$2=0,VLOOKUP(E$1,'Field Mapping'!$A$2:$C$20,3,FALSE),INDEX(Source!$A$1:$Z$999,ROW()-2,MATCH(E$2,Source!$A$1:$Z$1,0))))</f>
        <v/>
      </c>
      <c r="F6" s="50" t="str">
        <f>IF(ISBLANK(Source!A4),"",IF(F$2=0,VLOOKUP(F$1,'Field Mapping'!$A$2:$C$20,3,FALSE),INDEX(Source!$A$1:$Z$999,ROW()-2,MATCH(F$2,Source!$A$1:$Z$1,0))))</f>
        <v/>
      </c>
      <c r="G6" s="50" t="str">
        <f>IF(ISBLANK(Source!A4),"",IF(ISBLANK(Source!A4),"",IF(G$2=0,VLOOKUP(G$1,'Field Mapping'!$A$2:$C$20,3,FALSE),INDEX(Source!$A$1:$Z$999,ROW()-2,MATCH(G$2,Source!$A$1:$Z$1,0)))))</f>
        <v/>
      </c>
      <c r="H6" s="50" t="str">
        <f>IF(ISBLANK(Source!A4),"",IF(H$2=0,VLOOKUP(H$1,'Field Mapping'!$A$2:$C$20,3,FALSE),INDEX(Source!$A$1:$Z$999,ROW()-2,MATCH(H$2,Source!$A$1:$Z$1,0))))</f>
        <v/>
      </c>
      <c r="I6" s="50" t="str">
        <f>IF(ISBLANK(Source!A4),"",IF(I$2=0,VLOOKUP(I$1,'Field Mapping'!$A$2:$C$20,3,FALSE),INDEX(Source!$A$1:$Z$999,ROW()-2,MATCH(I$2,Source!$A$1:$Z$1,0))))</f>
        <v/>
      </c>
      <c r="J6" s="67" t="str">
        <f>IF(ISBLANK(Source!A4),"",IF(J$2=0,VLOOKUP(J$1,'Field Mapping'!$A$2:$C$20,3,FALSE),INDEX(Source!$A$1:$Z$999,ROW()-2,MATCH(J$2,Source!$A$1:$Z$1,0))))</f>
        <v/>
      </c>
      <c r="K6" s="50" t="str">
        <f>IF(ISBLANK(Source!A4),"",IF(K$2=0,VLOOKUP(K$1,'Field Mapping'!$A$2:$C$20,3,FALSE),INDEX(Source!$A$1:$Z$999,ROW()-2,MATCH(K$2,Source!$A$1:$Z$1,0))))</f>
        <v/>
      </c>
      <c r="L6" s="50" t="str">
        <f>IF(ISBLANK(Source!A4),"",IF(L$2=0,VLOOKUP(L$1,'Field Mapping'!$A$2:$C$20,3,FALSE),INDEX(Source!$A$1:$Z$999,ROW()-2,MATCH(L$2,Source!$A$1:$Z$1,0))))</f>
        <v/>
      </c>
      <c r="M6" s="50" t="str">
        <f>IF(ISBLANK(Source!A4),"",IF(M$2=0,VLOOKUP(M$1,'Field Mapping'!$A$2:$C$20,3,FALSE),INDEX(Source!$A$1:$Z$999,ROW()-2,MATCH(M$2,Source!$A$1:$Z$1,0))))</f>
        <v/>
      </c>
      <c r="N6" s="50" t="str">
        <f>IF(ISBLANK(Source!A4),"",INDEX('Stage Mapping (Mandatory)'!$A$3:$A$9,MATCH(IF(N$2=0,VLOOKUP(N$1,'Field Mapping'!$A$2:$C$20,3,FALSE),INDEX(Source!$A$1:$Z$999,ROW()-2,MATCH(N$2,Source!$A$1:$Z$1,0))),'Stage Mapping (Mandatory)'!$B$3:$B$9,0)))</f>
        <v/>
      </c>
      <c r="U6" s="50" t="str">
        <f>IF(ISBLANK(Source!A4),"","AWS_CUSTOM_ACE_INTEGRATION")</f>
        <v/>
      </c>
      <c r="W6" s="50" t="str">
        <f>IF(ISBLANK(Source!A4),"",IF(W$2=0,VLOOKUP(W$1,'Field Mapping'!$A$2:$C$20,3,FALSE),INDEX(Source!$A$1:$Z$999,ROW()-2,MATCH(W$2,Source!$A$1:$Z$1,0))))</f>
        <v/>
      </c>
      <c r="AO6" s="49" t="str">
        <f>IF(ISBLANK(Source!A4),"",IF(A$2=0,VLOOKUP(AO$1,'Field Mapping'!$A$2:$C$20,3,FALSE),INDEX(Source!$A$1:$Z$999,ROW()-2,MATCH(AO$2,Source!$A$1:$Z$1,0))))</f>
        <v/>
      </c>
      <c r="AR6" s="60" t="str">
        <f>IF(ISBLANK(Source!A4),"",IF(AR$2=0,VLOOKUP(AR$1,'Field Mapping'!$A$2:$C$20,3,FALSE),INDEX(Source!$A$1:$Z$999,ROW()-2,MATCH(AR$2,Source!$A$1:$Z$1,0))))</f>
        <v/>
      </c>
      <c r="AS6" s="60" t="str">
        <f>IF(ISBLANK(Source!B4),"",IF(AS$2=0,VLOOKUP(AS$1,'Field Mapping'!$A$2:$C$20,3,FALSE),INDEX(Source!$A$1:$Z$999,ROW()-2,MATCH(AS$2,Source!$A$1:$Z$1,0))))</f>
        <v/>
      </c>
    </row>
    <row r="7" spans="1:45" ht="17" x14ac:dyDescent="0.2">
      <c r="A7" s="50" t="str">
        <f>IF(ISBLANK(Source!A5),"",IF(A$2=0,VLOOKUP(A$1,'Field Mapping'!$A$2:$C$20,3,FALSE),INDEX(Source!$A$1:$Z$999,ROW()-2,MATCH(A$2,Source!$A$1:$Z$1,0))))</f>
        <v/>
      </c>
      <c r="B7" s="50" t="str">
        <f>IF(ISBLANK(Source!A5),"",IF(B$2=0,VLOOKUP(B$1,'Field Mapping'!$A$2:$C$20,3,FALSE),INDEX(Source!$A$1:$Z$999,ROW()-2,MATCH(B$2,Source!$A$1:$Z$1,0))))</f>
        <v/>
      </c>
      <c r="C7" s="50" t="str">
        <f>IF(ISBLANK(Source!A5),"",IF(C$2=0,VLOOKUP(C$1,'Field Mapping'!$A$2:$C$20,3,FALSE),INDEX(Source!$A$1:$Z$999,ROW()-2,MATCH(C$2,Source!$A$1:$Z$1,0))))</f>
        <v/>
      </c>
      <c r="D7" s="50" t="str">
        <f>IF(ISBLANK(Source!A5),"",IF(D$2=0,VLOOKUP(D$1,'Field Mapping'!$A$2:$C$20,3,FALSE),INDEX(Source!$A$1:$Z$999,ROW()-2,MATCH(D$2,Source!$A$1:$Z$1,0))))</f>
        <v/>
      </c>
      <c r="E7" s="50" t="str">
        <f>IF(ISBLANK(Source!A5),"",IF(E$2=0,VLOOKUP(E$1,'Field Mapping'!$A$2:$C$20,3,FALSE),INDEX(Source!$A$1:$Z$999,ROW()-2,MATCH(E$2,Source!$A$1:$Z$1,0))))</f>
        <v/>
      </c>
      <c r="F7" s="50" t="str">
        <f>IF(ISBLANK(Source!A5),"",IF(F$2=0,VLOOKUP(F$1,'Field Mapping'!$A$2:$C$20,3,FALSE),INDEX(Source!$A$1:$Z$999,ROW()-2,MATCH(F$2,Source!$A$1:$Z$1,0))))</f>
        <v/>
      </c>
      <c r="G7" s="50" t="str">
        <f>IF(ISBLANK(Source!A5),"",IF(ISBLANK(Source!A5),"",IF(G$2=0,VLOOKUP(G$1,'Field Mapping'!$A$2:$C$20,3,FALSE),INDEX(Source!$A$1:$Z$999,ROW()-2,MATCH(G$2,Source!$A$1:$Z$1,0)))))</f>
        <v/>
      </c>
      <c r="H7" s="50" t="str">
        <f>IF(ISBLANK(Source!A5),"",IF(H$2=0,VLOOKUP(H$1,'Field Mapping'!$A$2:$C$20,3,FALSE),INDEX(Source!$A$1:$Z$999,ROW()-2,MATCH(H$2,Source!$A$1:$Z$1,0))))</f>
        <v/>
      </c>
      <c r="I7" s="50" t="str">
        <f>IF(ISBLANK(Source!A5),"",IF(I$2=0,VLOOKUP(I$1,'Field Mapping'!$A$2:$C$20,3,FALSE),INDEX(Source!$A$1:$Z$999,ROW()-2,MATCH(I$2,Source!$A$1:$Z$1,0))))</f>
        <v/>
      </c>
      <c r="J7" s="67" t="str">
        <f>IF(ISBLANK(Source!A5),"",IF(J$2=0,VLOOKUP(J$1,'Field Mapping'!$A$2:$C$20,3,FALSE),INDEX(Source!$A$1:$Z$999,ROW()-2,MATCH(J$2,Source!$A$1:$Z$1,0))))</f>
        <v/>
      </c>
      <c r="K7" s="50" t="str">
        <f>IF(ISBLANK(Source!A5),"",IF(K$2=0,VLOOKUP(K$1,'Field Mapping'!$A$2:$C$20,3,FALSE),INDEX(Source!$A$1:$Z$999,ROW()-2,MATCH(K$2,Source!$A$1:$Z$1,0))))</f>
        <v/>
      </c>
      <c r="L7" s="50" t="str">
        <f>IF(ISBLANK(Source!A5),"",IF(L$2=0,VLOOKUP(L$1,'Field Mapping'!$A$2:$C$20,3,FALSE),INDEX(Source!$A$1:$Z$999,ROW()-2,MATCH(L$2,Source!$A$1:$Z$1,0))))</f>
        <v/>
      </c>
      <c r="M7" s="50" t="str">
        <f>IF(ISBLANK(Source!A5),"",IF(M$2=0,VLOOKUP(M$1,'Field Mapping'!$A$2:$C$20,3,FALSE),INDEX(Source!$A$1:$Z$999,ROW()-2,MATCH(M$2,Source!$A$1:$Z$1,0))))</f>
        <v/>
      </c>
      <c r="N7" s="50" t="str">
        <f>IF(ISBLANK(Source!A5),"",INDEX('Stage Mapping (Mandatory)'!$A$3:$A$9,MATCH(IF(N$2=0,VLOOKUP(N$1,'Field Mapping'!$A$2:$C$20,3,FALSE),INDEX(Source!$A$1:$Z$999,ROW()-2,MATCH(N$2,Source!$A$1:$Z$1,0))),'Stage Mapping (Mandatory)'!$B$3:$B$9,0)))</f>
        <v/>
      </c>
      <c r="U7" s="50" t="str">
        <f>IF(ISBLANK(Source!A5),"","AWS_CUSTOM_ACE_INTEGRATION")</f>
        <v/>
      </c>
      <c r="W7" s="50" t="str">
        <f>IF(ISBLANK(Source!A5),"",IF(W$2=0,VLOOKUP(W$1,'Field Mapping'!$A$2:$C$20,3,FALSE),INDEX(Source!$A$1:$Z$999,ROW()-2,MATCH(W$2,Source!$A$1:$Z$1,0))))</f>
        <v/>
      </c>
      <c r="AO7" s="49" t="str">
        <f>IF(ISBLANK(Source!A5),"",IF(A$2=0,VLOOKUP(AO$1,'Field Mapping'!$A$2:$C$20,3,FALSE),INDEX(Source!$A$1:$Z$999,ROW()-2,MATCH(AO$2,Source!$A$1:$Z$1,0))))</f>
        <v/>
      </c>
      <c r="AR7" s="60" t="str">
        <f>IF(ISBLANK(Source!A5),"",IF(AR$2=0,VLOOKUP(AR$1,'Field Mapping'!$A$2:$C$20,3,FALSE),INDEX(Source!$A$1:$Z$999,ROW()-2,MATCH(AR$2,Source!$A$1:$Z$1,0))))</f>
        <v/>
      </c>
      <c r="AS7" s="60" t="str">
        <f>IF(ISBLANK(Source!B5),"",IF(AS$2=0,VLOOKUP(AS$1,'Field Mapping'!$A$2:$C$20,3,FALSE),INDEX(Source!$A$1:$Z$999,ROW()-2,MATCH(AS$2,Source!$A$1:$Z$1,0))))</f>
        <v/>
      </c>
    </row>
    <row r="8" spans="1:45" ht="17" x14ac:dyDescent="0.2">
      <c r="A8" s="50" t="str">
        <f>IF(ISBLANK(Source!A6),"",IF(A$2=0,VLOOKUP(A$1,'Field Mapping'!$A$2:$C$20,3,FALSE),INDEX(Source!$A$1:$Z$999,ROW()-2,MATCH(A$2,Source!$A$1:$Z$1,0))))</f>
        <v/>
      </c>
      <c r="B8" s="50" t="str">
        <f>IF(ISBLANK(Source!A6),"",IF(B$2=0,VLOOKUP(B$1,'Field Mapping'!$A$2:$C$20,3,FALSE),INDEX(Source!$A$1:$Z$999,ROW()-2,MATCH(B$2,Source!$A$1:$Z$1,0))))</f>
        <v/>
      </c>
      <c r="C8" s="50" t="str">
        <f>IF(ISBLANK(Source!A6),"",IF(C$2=0,VLOOKUP(C$1,'Field Mapping'!$A$2:$C$20,3,FALSE),INDEX(Source!$A$1:$Z$999,ROW()-2,MATCH(C$2,Source!$A$1:$Z$1,0))))</f>
        <v/>
      </c>
      <c r="D8" s="50" t="str">
        <f>IF(ISBLANK(Source!A6),"",IF(D$2=0,VLOOKUP(D$1,'Field Mapping'!$A$2:$C$20,3,FALSE),INDEX(Source!$A$1:$Z$999,ROW()-2,MATCH(D$2,Source!$A$1:$Z$1,0))))</f>
        <v/>
      </c>
      <c r="E8" s="50" t="str">
        <f>IF(ISBLANK(Source!A6),"",IF(E$2=0,VLOOKUP(E$1,'Field Mapping'!$A$2:$C$20,3,FALSE),INDEX(Source!$A$1:$Z$999,ROW()-2,MATCH(E$2,Source!$A$1:$Z$1,0))))</f>
        <v/>
      </c>
      <c r="F8" s="50" t="str">
        <f>IF(ISBLANK(Source!A6),"",IF(F$2=0,VLOOKUP(F$1,'Field Mapping'!$A$2:$C$20,3,FALSE),INDEX(Source!$A$1:$Z$999,ROW()-2,MATCH(F$2,Source!$A$1:$Z$1,0))))</f>
        <v/>
      </c>
      <c r="G8" s="50" t="str">
        <f>IF(ISBLANK(Source!A6),"",IF(ISBLANK(Source!A6),"",IF(G$2=0,VLOOKUP(G$1,'Field Mapping'!$A$2:$C$20,3,FALSE),INDEX(Source!$A$1:$Z$999,ROW()-2,MATCH(G$2,Source!$A$1:$Z$1,0)))))</f>
        <v/>
      </c>
      <c r="H8" s="50" t="str">
        <f>IF(ISBLANK(Source!A6),"",IF(H$2=0,VLOOKUP(H$1,'Field Mapping'!$A$2:$C$20,3,FALSE),INDEX(Source!$A$1:$Z$999,ROW()-2,MATCH(H$2,Source!$A$1:$Z$1,0))))</f>
        <v/>
      </c>
      <c r="I8" s="50" t="str">
        <f>IF(ISBLANK(Source!A6),"",IF(I$2=0,VLOOKUP(I$1,'Field Mapping'!$A$2:$C$20,3,FALSE),INDEX(Source!$A$1:$Z$999,ROW()-2,MATCH(I$2,Source!$A$1:$Z$1,0))))</f>
        <v/>
      </c>
      <c r="J8" s="67" t="str">
        <f>IF(ISBLANK(Source!A6),"",IF(J$2=0,VLOOKUP(J$1,'Field Mapping'!$A$2:$C$20,3,FALSE),INDEX(Source!$A$1:$Z$999,ROW()-2,MATCH(J$2,Source!$A$1:$Z$1,0))))</f>
        <v/>
      </c>
      <c r="K8" s="50" t="str">
        <f>IF(ISBLANK(Source!A6),"",IF(K$2=0,VLOOKUP(K$1,'Field Mapping'!$A$2:$C$20,3,FALSE),INDEX(Source!$A$1:$Z$999,ROW()-2,MATCH(K$2,Source!$A$1:$Z$1,0))))</f>
        <v/>
      </c>
      <c r="L8" s="50" t="str">
        <f>IF(ISBLANK(Source!A6),"",IF(L$2=0,VLOOKUP(L$1,'Field Mapping'!$A$2:$C$20,3,FALSE),INDEX(Source!$A$1:$Z$999,ROW()-2,MATCH(L$2,Source!$A$1:$Z$1,0))))</f>
        <v/>
      </c>
      <c r="M8" s="50" t="str">
        <f>IF(ISBLANK(Source!A6),"",IF(M$2=0,VLOOKUP(M$1,'Field Mapping'!$A$2:$C$20,3,FALSE),INDEX(Source!$A$1:$Z$999,ROW()-2,MATCH(M$2,Source!$A$1:$Z$1,0))))</f>
        <v/>
      </c>
      <c r="N8" s="50" t="str">
        <f>IF(ISBLANK(Source!A6),"",INDEX('Stage Mapping (Mandatory)'!$A$3:$A$9,MATCH(IF(N$2=0,VLOOKUP(N$1,'Field Mapping'!$A$2:$C$20,3,FALSE),INDEX(Source!$A$1:$Z$999,ROW()-2,MATCH(N$2,Source!$A$1:$Z$1,0))),'Stage Mapping (Mandatory)'!$B$3:$B$9,0)))</f>
        <v/>
      </c>
      <c r="U8" s="50" t="str">
        <f>IF(ISBLANK(Source!A6),"","AWS_CUSTOM_ACE_INTEGRATION")</f>
        <v/>
      </c>
      <c r="W8" s="50" t="str">
        <f>IF(ISBLANK(Source!A6),"",IF(W$2=0,VLOOKUP(W$1,'Field Mapping'!$A$2:$C$20,3,FALSE),INDEX(Source!$A$1:$Z$999,ROW()-2,MATCH(W$2,Source!$A$1:$Z$1,0))))</f>
        <v/>
      </c>
      <c r="AO8" s="49" t="str">
        <f>IF(ISBLANK(Source!A6),"",IF(A$2=0,VLOOKUP(AO$1,'Field Mapping'!$A$2:$C$20,3,FALSE),INDEX(Source!$A$1:$Z$999,ROW()-2,MATCH(AO$2,Source!$A$1:$Z$1,0))))</f>
        <v/>
      </c>
      <c r="AR8" s="60" t="str">
        <f>IF(ISBLANK(Source!A6),"",IF(AR$2=0,VLOOKUP(AR$1,'Field Mapping'!$A$2:$C$20,3,FALSE),INDEX(Source!$A$1:$Z$999,ROW()-2,MATCH(AR$2,Source!$A$1:$Z$1,0))))</f>
        <v/>
      </c>
      <c r="AS8" s="60" t="str">
        <f>IF(ISBLANK(Source!B6),"",IF(AS$2=0,VLOOKUP(AS$1,'Field Mapping'!$A$2:$C$20,3,FALSE),INDEX(Source!$A$1:$Z$999,ROW()-2,MATCH(AS$2,Source!$A$1:$Z$1,0))))</f>
        <v/>
      </c>
    </row>
    <row r="9" spans="1:45" ht="17" x14ac:dyDescent="0.2">
      <c r="A9" s="50" t="str">
        <f>IF(ISBLANK(Source!A7),"",IF(A$2=0,VLOOKUP(A$1,'Field Mapping'!$A$2:$C$20,3,FALSE),INDEX(Source!$A$1:$Z$999,ROW()-2,MATCH(A$2,Source!$A$1:$Z$1,0))))</f>
        <v/>
      </c>
      <c r="B9" s="50" t="str">
        <f>IF(ISBLANK(Source!A7),"",IF(B$2=0,VLOOKUP(B$1,'Field Mapping'!$A$2:$C$20,3,FALSE),INDEX(Source!$A$1:$Z$999,ROW()-2,MATCH(B$2,Source!$A$1:$Z$1,0))))</f>
        <v/>
      </c>
      <c r="C9" s="50" t="str">
        <f>IF(ISBLANK(Source!A7),"",IF(C$2=0,VLOOKUP(C$1,'Field Mapping'!$A$2:$C$20,3,FALSE),INDEX(Source!$A$1:$Z$999,ROW()-2,MATCH(C$2,Source!$A$1:$Z$1,0))))</f>
        <v/>
      </c>
      <c r="D9" s="50" t="str">
        <f>IF(ISBLANK(Source!A7),"",IF(D$2=0,VLOOKUP(D$1,'Field Mapping'!$A$2:$C$20,3,FALSE),INDEX(Source!$A$1:$Z$999,ROW()-2,MATCH(D$2,Source!$A$1:$Z$1,0))))</f>
        <v/>
      </c>
      <c r="E9" s="50" t="str">
        <f>IF(ISBLANK(Source!A7),"",IF(E$2=0,VLOOKUP(E$1,'Field Mapping'!$A$2:$C$20,3,FALSE),INDEX(Source!$A$1:$Z$999,ROW()-2,MATCH(E$2,Source!$A$1:$Z$1,0))))</f>
        <v/>
      </c>
      <c r="F9" s="50" t="str">
        <f>IF(ISBLANK(Source!A7),"",IF(F$2=0,VLOOKUP(F$1,'Field Mapping'!$A$2:$C$20,3,FALSE),INDEX(Source!$A$1:$Z$999,ROW()-2,MATCH(F$2,Source!$A$1:$Z$1,0))))</f>
        <v/>
      </c>
      <c r="G9" s="50" t="str">
        <f>IF(ISBLANK(Source!A7),"",IF(ISBLANK(Source!A7),"",IF(G$2=0,VLOOKUP(G$1,'Field Mapping'!$A$2:$C$20,3,FALSE),INDEX(Source!$A$1:$Z$999,ROW()-2,MATCH(G$2,Source!$A$1:$Z$1,0)))))</f>
        <v/>
      </c>
      <c r="H9" s="50" t="str">
        <f>IF(ISBLANK(Source!A7),"",IF(H$2=0,VLOOKUP(H$1,'Field Mapping'!$A$2:$C$20,3,FALSE),INDEX(Source!$A$1:$Z$999,ROW()-2,MATCH(H$2,Source!$A$1:$Z$1,0))))</f>
        <v/>
      </c>
      <c r="I9" s="50" t="str">
        <f>IF(ISBLANK(Source!A7),"",IF(I$2=0,VLOOKUP(I$1,'Field Mapping'!$A$2:$C$20,3,FALSE),INDEX(Source!$A$1:$Z$999,ROW()-2,MATCH(I$2,Source!$A$1:$Z$1,0))))</f>
        <v/>
      </c>
      <c r="J9" s="67" t="str">
        <f>IF(ISBLANK(Source!A7),"",IF(J$2=0,VLOOKUP(J$1,'Field Mapping'!$A$2:$C$20,3,FALSE),INDEX(Source!$A$1:$Z$999,ROW()-2,MATCH(J$2,Source!$A$1:$Z$1,0))))</f>
        <v/>
      </c>
      <c r="K9" s="50" t="str">
        <f>IF(ISBLANK(Source!A7),"",IF(K$2=0,VLOOKUP(K$1,'Field Mapping'!$A$2:$C$20,3,FALSE),INDEX(Source!$A$1:$Z$999,ROW()-2,MATCH(K$2,Source!$A$1:$Z$1,0))))</f>
        <v/>
      </c>
      <c r="L9" s="50" t="str">
        <f>IF(ISBLANK(Source!A7),"",IF(L$2=0,VLOOKUP(L$1,'Field Mapping'!$A$2:$C$20,3,FALSE),INDEX(Source!$A$1:$Z$999,ROW()-2,MATCH(L$2,Source!$A$1:$Z$1,0))))</f>
        <v/>
      </c>
      <c r="M9" s="50" t="str">
        <f>IF(ISBLANK(Source!A7),"",IF(M$2=0,VLOOKUP(M$1,'Field Mapping'!$A$2:$C$20,3,FALSE),INDEX(Source!$A$1:$Z$999,ROW()-2,MATCH(M$2,Source!$A$1:$Z$1,0))))</f>
        <v/>
      </c>
      <c r="N9" s="50" t="str">
        <f>IF(ISBLANK(Source!A7),"",INDEX('Stage Mapping (Mandatory)'!$A$3:$A$9,MATCH(IF(N$2=0,VLOOKUP(N$1,'Field Mapping'!$A$2:$C$20,3,FALSE),INDEX(Source!$A$1:$Z$999,ROW()-2,MATCH(N$2,Source!$A$1:$Z$1,0))),'Stage Mapping (Mandatory)'!$B$3:$B$9,0)))</f>
        <v/>
      </c>
      <c r="U9" s="50" t="str">
        <f>IF(ISBLANK(Source!A7),"","AWS_CUSTOM_ACE_INTEGRATION")</f>
        <v/>
      </c>
      <c r="W9" s="50" t="str">
        <f>IF(ISBLANK(Source!A7),"",IF(W$2=0,VLOOKUP(W$1,'Field Mapping'!$A$2:$C$20,3,FALSE),INDEX(Source!$A$1:$Z$999,ROW()-2,MATCH(W$2,Source!$A$1:$Z$1,0))))</f>
        <v/>
      </c>
      <c r="AO9" s="49" t="str">
        <f>IF(ISBLANK(Source!A7),"",IF(A$2=0,VLOOKUP(AO$1,'Field Mapping'!$A$2:$C$20,3,FALSE),INDEX(Source!$A$1:$Z$999,ROW()-2,MATCH(AO$2,Source!$A$1:$Z$1,0))))</f>
        <v/>
      </c>
      <c r="AR9" s="60" t="str">
        <f>IF(ISBLANK(Source!A7),"",IF(AR$2=0,VLOOKUP(AR$1,'Field Mapping'!$A$2:$C$20,3,FALSE),INDEX(Source!$A$1:$Z$999,ROW()-2,MATCH(AR$2,Source!$A$1:$Z$1,0))))</f>
        <v/>
      </c>
      <c r="AS9" s="60" t="str">
        <f>IF(ISBLANK(Source!B7),"",IF(AS$2=0,VLOOKUP(AS$1,'Field Mapping'!$A$2:$C$20,3,FALSE),INDEX(Source!$A$1:$Z$999,ROW()-2,MATCH(AS$2,Source!$A$1:$Z$1,0))))</f>
        <v/>
      </c>
    </row>
    <row r="10" spans="1:45" ht="17" x14ac:dyDescent="0.2">
      <c r="A10" s="50" t="str">
        <f>IF(ISBLANK(Source!A8),"",IF(A$2=0,VLOOKUP(A$1,'Field Mapping'!$A$2:$C$20,3,FALSE),INDEX(Source!$A$1:$Z$999,ROW()-2,MATCH(A$2,Source!$A$1:$Z$1,0))))</f>
        <v/>
      </c>
      <c r="B10" s="50" t="str">
        <f>IF(ISBLANK(Source!A8),"",IF(B$2=0,VLOOKUP(B$1,'Field Mapping'!$A$2:$C$20,3,FALSE),INDEX(Source!$A$1:$Z$999,ROW()-2,MATCH(B$2,Source!$A$1:$Z$1,0))))</f>
        <v/>
      </c>
      <c r="C10" s="50" t="str">
        <f>IF(ISBLANK(Source!A8),"",IF(C$2=0,VLOOKUP(C$1,'Field Mapping'!$A$2:$C$20,3,FALSE),INDEX(Source!$A$1:$Z$999,ROW()-2,MATCH(C$2,Source!$A$1:$Z$1,0))))</f>
        <v/>
      </c>
      <c r="D10" s="50" t="str">
        <f>IF(ISBLANK(Source!A8),"",IF(D$2=0,VLOOKUP(D$1,'Field Mapping'!$A$2:$C$20,3,FALSE),INDEX(Source!$A$1:$Z$999,ROW()-2,MATCH(D$2,Source!$A$1:$Z$1,0))))</f>
        <v/>
      </c>
      <c r="E10" s="50" t="str">
        <f>IF(ISBLANK(Source!A8),"",IF(E$2=0,VLOOKUP(E$1,'Field Mapping'!$A$2:$C$20,3,FALSE),INDEX(Source!$A$1:$Z$999,ROW()-2,MATCH(E$2,Source!$A$1:$Z$1,0))))</f>
        <v/>
      </c>
      <c r="F10" s="50" t="str">
        <f>IF(ISBLANK(Source!A8),"",IF(F$2=0,VLOOKUP(F$1,'Field Mapping'!$A$2:$C$20,3,FALSE),INDEX(Source!$A$1:$Z$999,ROW()-2,MATCH(F$2,Source!$A$1:$Z$1,0))))</f>
        <v/>
      </c>
      <c r="G10" s="50" t="str">
        <f>IF(ISBLANK(Source!A8),"",IF(ISBLANK(Source!A8),"",IF(G$2=0,VLOOKUP(G$1,'Field Mapping'!$A$2:$C$20,3,FALSE),INDEX(Source!$A$1:$Z$999,ROW()-2,MATCH(G$2,Source!$A$1:$Z$1,0)))))</f>
        <v/>
      </c>
      <c r="H10" s="50" t="str">
        <f>IF(ISBLANK(Source!A8),"",IF(H$2=0,VLOOKUP(H$1,'Field Mapping'!$A$2:$C$20,3,FALSE),INDEX(Source!$A$1:$Z$999,ROW()-2,MATCH(H$2,Source!$A$1:$Z$1,0))))</f>
        <v/>
      </c>
      <c r="I10" s="50" t="str">
        <f>IF(ISBLANK(Source!A8),"",IF(I$2=0,VLOOKUP(I$1,'Field Mapping'!$A$2:$C$20,3,FALSE),INDEX(Source!$A$1:$Z$999,ROW()-2,MATCH(I$2,Source!$A$1:$Z$1,0))))</f>
        <v/>
      </c>
      <c r="J10" s="67" t="str">
        <f>IF(ISBLANK(Source!A8),"",IF(J$2=0,VLOOKUP(J$1,'Field Mapping'!$A$2:$C$20,3,FALSE),INDEX(Source!$A$1:$Z$999,ROW()-2,MATCH(J$2,Source!$A$1:$Z$1,0))))</f>
        <v/>
      </c>
      <c r="K10" s="50" t="str">
        <f>IF(ISBLANK(Source!A8),"",IF(K$2=0,VLOOKUP(K$1,'Field Mapping'!$A$2:$C$20,3,FALSE),INDEX(Source!$A$1:$Z$999,ROW()-2,MATCH(K$2,Source!$A$1:$Z$1,0))))</f>
        <v/>
      </c>
      <c r="L10" s="50" t="str">
        <f>IF(ISBLANK(Source!A8),"",IF(L$2=0,VLOOKUP(L$1,'Field Mapping'!$A$2:$C$20,3,FALSE),INDEX(Source!$A$1:$Z$999,ROW()-2,MATCH(L$2,Source!$A$1:$Z$1,0))))</f>
        <v/>
      </c>
      <c r="M10" s="50" t="str">
        <f>IF(ISBLANK(Source!A8),"",IF(M$2=0,VLOOKUP(M$1,'Field Mapping'!$A$2:$C$20,3,FALSE),INDEX(Source!$A$1:$Z$999,ROW()-2,MATCH(M$2,Source!$A$1:$Z$1,0))))</f>
        <v/>
      </c>
      <c r="N10" s="50" t="str">
        <f>IF(ISBLANK(Source!A8),"",INDEX('Stage Mapping (Mandatory)'!$A$3:$A$9,MATCH(IF(N$2=0,VLOOKUP(N$1,'Field Mapping'!$A$2:$C$20,3,FALSE),INDEX(Source!$A$1:$Z$999,ROW()-2,MATCH(N$2,Source!$A$1:$Z$1,0))),'Stage Mapping (Mandatory)'!$B$3:$B$9,0)))</f>
        <v/>
      </c>
      <c r="U10" s="50" t="str">
        <f>IF(ISBLANK(Source!A8),"","AWS_CUSTOM_ACE_INTEGRATION")</f>
        <v/>
      </c>
      <c r="W10" s="50" t="str">
        <f>IF(ISBLANK(Source!A8),"",IF(W$2=0,VLOOKUP(W$1,'Field Mapping'!$A$2:$C$20,3,FALSE),INDEX(Source!$A$1:$Z$999,ROW()-2,MATCH(W$2,Source!$A$1:$Z$1,0))))</f>
        <v/>
      </c>
      <c r="AO10" s="49" t="str">
        <f>IF(ISBLANK(Source!A8),"",IF(A$2=0,VLOOKUP(AO$1,'Field Mapping'!$A$2:$C$20,3,FALSE),INDEX(Source!$A$1:$Z$999,ROW()-2,MATCH(AO$2,Source!$A$1:$Z$1,0))))</f>
        <v/>
      </c>
      <c r="AR10" s="60" t="str">
        <f>IF(ISBLANK(Source!A8),"",IF(AR$2=0,VLOOKUP(AR$1,'Field Mapping'!$A$2:$C$20,3,FALSE),INDEX(Source!$A$1:$Z$999,ROW()-2,MATCH(AR$2,Source!$A$1:$Z$1,0))))</f>
        <v/>
      </c>
      <c r="AS10" s="60" t="str">
        <f>IF(ISBLANK(Source!B8),"",IF(AS$2=0,VLOOKUP(AS$1,'Field Mapping'!$A$2:$C$20,3,FALSE),INDEX(Source!$A$1:$Z$999,ROW()-2,MATCH(AS$2,Source!$A$1:$Z$1,0))))</f>
        <v/>
      </c>
    </row>
    <row r="11" spans="1:45" ht="17" x14ac:dyDescent="0.2">
      <c r="A11" s="50" t="str">
        <f>IF(ISBLANK(Source!A9),"",IF(A$2=0,VLOOKUP(A$1,'Field Mapping'!$A$2:$C$20,3,FALSE),INDEX(Source!$A$1:$Z$999,ROW()-2,MATCH(A$2,Source!$A$1:$Z$1,0))))</f>
        <v/>
      </c>
      <c r="B11" s="50" t="str">
        <f>IF(ISBLANK(Source!A9),"",IF(B$2=0,VLOOKUP(B$1,'Field Mapping'!$A$2:$C$20,3,FALSE),INDEX(Source!$A$1:$Z$999,ROW()-2,MATCH(B$2,Source!$A$1:$Z$1,0))))</f>
        <v/>
      </c>
      <c r="C11" s="50" t="str">
        <f>IF(ISBLANK(Source!A9),"",IF(C$2=0,VLOOKUP(C$1,'Field Mapping'!$A$2:$C$20,3,FALSE),INDEX(Source!$A$1:$Z$999,ROW()-2,MATCH(C$2,Source!$A$1:$Z$1,0))))</f>
        <v/>
      </c>
      <c r="D11" s="50" t="str">
        <f>IF(ISBLANK(Source!A9),"",IF(D$2=0,VLOOKUP(D$1,'Field Mapping'!$A$2:$C$20,3,FALSE),INDEX(Source!$A$1:$Z$999,ROW()-2,MATCH(D$2,Source!$A$1:$Z$1,0))))</f>
        <v/>
      </c>
      <c r="E11" s="50" t="str">
        <f>IF(ISBLANK(Source!A9),"",IF(E$2=0,VLOOKUP(E$1,'Field Mapping'!$A$2:$C$20,3,FALSE),INDEX(Source!$A$1:$Z$999,ROW()-2,MATCH(E$2,Source!$A$1:$Z$1,0))))</f>
        <v/>
      </c>
      <c r="F11" s="50" t="str">
        <f>IF(ISBLANK(Source!A9),"",IF(F$2=0,VLOOKUP(F$1,'Field Mapping'!$A$2:$C$20,3,FALSE),INDEX(Source!$A$1:$Z$999,ROW()-2,MATCH(F$2,Source!$A$1:$Z$1,0))))</f>
        <v/>
      </c>
      <c r="G11" s="50" t="str">
        <f>IF(ISBLANK(Source!A9),"",IF(ISBLANK(Source!A9),"",IF(G$2=0,VLOOKUP(G$1,'Field Mapping'!$A$2:$C$20,3,FALSE),INDEX(Source!$A$1:$Z$999,ROW()-2,MATCH(G$2,Source!$A$1:$Z$1,0)))))</f>
        <v/>
      </c>
      <c r="H11" s="50" t="str">
        <f>IF(ISBLANK(Source!A9),"",IF(H$2=0,VLOOKUP(H$1,'Field Mapping'!$A$2:$C$20,3,FALSE),INDEX(Source!$A$1:$Z$999,ROW()-2,MATCH(H$2,Source!$A$1:$Z$1,0))))</f>
        <v/>
      </c>
      <c r="I11" s="50" t="str">
        <f>IF(ISBLANK(Source!A9),"",IF(I$2=0,VLOOKUP(I$1,'Field Mapping'!$A$2:$C$20,3,FALSE),INDEX(Source!$A$1:$Z$999,ROW()-2,MATCH(I$2,Source!$A$1:$Z$1,0))))</f>
        <v/>
      </c>
      <c r="J11" s="67" t="str">
        <f>IF(ISBLANK(Source!A9),"",IF(J$2=0,VLOOKUP(J$1,'Field Mapping'!$A$2:$C$20,3,FALSE),INDEX(Source!$A$1:$Z$999,ROW()-2,MATCH(J$2,Source!$A$1:$Z$1,0))))</f>
        <v/>
      </c>
      <c r="K11" s="50" t="str">
        <f>IF(ISBLANK(Source!A9),"",IF(K$2=0,VLOOKUP(K$1,'Field Mapping'!$A$2:$C$20,3,FALSE),INDEX(Source!$A$1:$Z$999,ROW()-2,MATCH(K$2,Source!$A$1:$Z$1,0))))</f>
        <v/>
      </c>
      <c r="L11" s="50" t="str">
        <f>IF(ISBLANK(Source!A9),"",IF(L$2=0,VLOOKUP(L$1,'Field Mapping'!$A$2:$C$20,3,FALSE),INDEX(Source!$A$1:$Z$999,ROW()-2,MATCH(L$2,Source!$A$1:$Z$1,0))))</f>
        <v/>
      </c>
      <c r="M11" s="50" t="str">
        <f>IF(ISBLANK(Source!A9),"",IF(M$2=0,VLOOKUP(M$1,'Field Mapping'!$A$2:$C$20,3,FALSE),INDEX(Source!$A$1:$Z$999,ROW()-2,MATCH(M$2,Source!$A$1:$Z$1,0))))</f>
        <v/>
      </c>
      <c r="N11" s="50" t="str">
        <f>IF(ISBLANK(Source!A9),"",INDEX('Stage Mapping (Mandatory)'!$A$3:$A$9,MATCH(IF(N$2=0,VLOOKUP(N$1,'Field Mapping'!$A$2:$C$20,3,FALSE),INDEX(Source!$A$1:$Z$999,ROW()-2,MATCH(N$2,Source!$A$1:$Z$1,0))),'Stage Mapping (Mandatory)'!$B$3:$B$9,0)))</f>
        <v/>
      </c>
      <c r="U11" s="50" t="str">
        <f>IF(ISBLANK(Source!A9),"","AWS_CUSTOM_ACE_INTEGRATION")</f>
        <v/>
      </c>
      <c r="W11" s="50" t="str">
        <f>IF(ISBLANK(Source!A9),"",IF(W$2=0,VLOOKUP(W$1,'Field Mapping'!$A$2:$C$20,3,FALSE),INDEX(Source!$A$1:$Z$999,ROW()-2,MATCH(W$2,Source!$A$1:$Z$1,0))))</f>
        <v/>
      </c>
      <c r="AO11" s="49" t="str">
        <f>IF(ISBLANK(Source!A9),"",IF(A$2=0,VLOOKUP(AO$1,'Field Mapping'!$A$2:$C$20,3,FALSE),INDEX(Source!$A$1:$Z$999,ROW()-2,MATCH(AO$2,Source!$A$1:$Z$1,0))))</f>
        <v/>
      </c>
      <c r="AR11" s="60" t="str">
        <f>IF(ISBLANK(Source!A9),"",IF(AR$2=0,VLOOKUP(AR$1,'Field Mapping'!$A$2:$C$20,3,FALSE),INDEX(Source!$A$1:$Z$999,ROW()-2,MATCH(AR$2,Source!$A$1:$Z$1,0))))</f>
        <v/>
      </c>
      <c r="AS11" s="60" t="str">
        <f>IF(ISBLANK(Source!B9),"",IF(AS$2=0,VLOOKUP(AS$1,'Field Mapping'!$A$2:$C$20,3,FALSE),INDEX(Source!$A$1:$Z$999,ROW()-2,MATCH(AS$2,Source!$A$1:$Z$1,0))))</f>
        <v/>
      </c>
    </row>
    <row r="12" spans="1:45" ht="17" x14ac:dyDescent="0.2">
      <c r="A12" s="50" t="str">
        <f>IF(ISBLANK(Source!A10),"",IF(A$2=0,VLOOKUP(A$1,'Field Mapping'!$A$2:$C$20,3,FALSE),INDEX(Source!$A$1:$Z$999,ROW()-2,MATCH(A$2,Source!$A$1:$Z$1,0))))</f>
        <v/>
      </c>
      <c r="B12" s="50" t="str">
        <f>IF(ISBLANK(Source!A10),"",IF(B$2=0,VLOOKUP(B$1,'Field Mapping'!$A$2:$C$20,3,FALSE),INDEX(Source!$A$1:$Z$999,ROW()-2,MATCH(B$2,Source!$A$1:$Z$1,0))))</f>
        <v/>
      </c>
      <c r="C12" s="50" t="str">
        <f>IF(ISBLANK(Source!A10),"",IF(C$2=0,VLOOKUP(C$1,'Field Mapping'!$A$2:$C$20,3,FALSE),INDEX(Source!$A$1:$Z$999,ROW()-2,MATCH(C$2,Source!$A$1:$Z$1,0))))</f>
        <v/>
      </c>
      <c r="D12" s="50" t="str">
        <f>IF(ISBLANK(Source!A10),"",IF(D$2=0,VLOOKUP(D$1,'Field Mapping'!$A$2:$C$20,3,FALSE),INDEX(Source!$A$1:$Z$999,ROW()-2,MATCH(D$2,Source!$A$1:$Z$1,0))))</f>
        <v/>
      </c>
      <c r="E12" s="50" t="str">
        <f>IF(ISBLANK(Source!A10),"",IF(E$2=0,VLOOKUP(E$1,'Field Mapping'!$A$2:$C$20,3,FALSE),INDEX(Source!$A$1:$Z$999,ROW()-2,MATCH(E$2,Source!$A$1:$Z$1,0))))</f>
        <v/>
      </c>
      <c r="F12" s="50" t="str">
        <f>IF(ISBLANK(Source!A10),"",IF(F$2=0,VLOOKUP(F$1,'Field Mapping'!$A$2:$C$20,3,FALSE),INDEX(Source!$A$1:$Z$999,ROW()-2,MATCH(F$2,Source!$A$1:$Z$1,0))))</f>
        <v/>
      </c>
      <c r="G12" s="50" t="str">
        <f>IF(ISBLANK(Source!A10),"",IF(ISBLANK(Source!A10),"",IF(G$2=0,VLOOKUP(G$1,'Field Mapping'!$A$2:$C$20,3,FALSE),INDEX(Source!$A$1:$Z$999,ROW()-2,MATCH(G$2,Source!$A$1:$Z$1,0)))))</f>
        <v/>
      </c>
      <c r="H12" s="50" t="str">
        <f>IF(ISBLANK(Source!A10),"",IF(H$2=0,VLOOKUP(H$1,'Field Mapping'!$A$2:$C$20,3,FALSE),INDEX(Source!$A$1:$Z$999,ROW()-2,MATCH(H$2,Source!$A$1:$Z$1,0))))</f>
        <v/>
      </c>
      <c r="I12" s="50" t="str">
        <f>IF(ISBLANK(Source!A10),"",IF(I$2=0,VLOOKUP(I$1,'Field Mapping'!$A$2:$C$20,3,FALSE),INDEX(Source!$A$1:$Z$999,ROW()-2,MATCH(I$2,Source!$A$1:$Z$1,0))))</f>
        <v/>
      </c>
      <c r="J12" s="67" t="str">
        <f>IF(ISBLANK(Source!A10),"",IF(J$2=0,VLOOKUP(J$1,'Field Mapping'!$A$2:$C$20,3,FALSE),INDEX(Source!$A$1:$Z$999,ROW()-2,MATCH(J$2,Source!$A$1:$Z$1,0))))</f>
        <v/>
      </c>
      <c r="K12" s="50" t="str">
        <f>IF(ISBLANK(Source!A10),"",IF(K$2=0,VLOOKUP(K$1,'Field Mapping'!$A$2:$C$20,3,FALSE),INDEX(Source!$A$1:$Z$999,ROW()-2,MATCH(K$2,Source!$A$1:$Z$1,0))))</f>
        <v/>
      </c>
      <c r="L12" s="50" t="str">
        <f>IF(ISBLANK(Source!A10),"",IF(L$2=0,VLOOKUP(L$1,'Field Mapping'!$A$2:$C$20,3,FALSE),INDEX(Source!$A$1:$Z$999,ROW()-2,MATCH(L$2,Source!$A$1:$Z$1,0))))</f>
        <v/>
      </c>
      <c r="M12" s="50" t="str">
        <f>IF(ISBLANK(Source!A10),"",IF(M$2=0,VLOOKUP(M$1,'Field Mapping'!$A$2:$C$20,3,FALSE),INDEX(Source!$A$1:$Z$999,ROW()-2,MATCH(M$2,Source!$A$1:$Z$1,0))))</f>
        <v/>
      </c>
      <c r="N12" s="50" t="str">
        <f>IF(ISBLANK(Source!A10),"",INDEX('Stage Mapping (Mandatory)'!$A$3:$A$9,MATCH(IF(N$2=0,VLOOKUP(N$1,'Field Mapping'!$A$2:$C$20,3,FALSE),INDEX(Source!$A$1:$Z$999,ROW()-2,MATCH(N$2,Source!$A$1:$Z$1,0))),'Stage Mapping (Mandatory)'!$B$3:$B$9,0)))</f>
        <v/>
      </c>
      <c r="U12" s="50" t="str">
        <f>IF(ISBLANK(Source!A10),"","AWS_CUSTOM_ACE_INTEGRATION")</f>
        <v/>
      </c>
      <c r="W12" s="50" t="str">
        <f>IF(ISBLANK(Source!A10),"",IF(W$2=0,VLOOKUP(W$1,'Field Mapping'!$A$2:$C$20,3,FALSE),INDEX(Source!$A$1:$Z$999,ROW()-2,MATCH(W$2,Source!$A$1:$Z$1,0))))</f>
        <v/>
      </c>
      <c r="AO12" s="49" t="str">
        <f>IF(ISBLANK(Source!A10),"",IF(A$2=0,VLOOKUP(AO$1,'Field Mapping'!$A$2:$C$20,3,FALSE),INDEX(Source!$A$1:$Z$999,ROW()-2,MATCH(AO$2,Source!$A$1:$Z$1,0))))</f>
        <v/>
      </c>
      <c r="AR12" s="60" t="str">
        <f>IF(ISBLANK(Source!A10),"",IF(AR$2=0,VLOOKUP(AR$1,'Field Mapping'!$A$2:$C$20,3,FALSE),INDEX(Source!$A$1:$Z$999,ROW()-2,MATCH(AR$2,Source!$A$1:$Z$1,0))))</f>
        <v/>
      </c>
      <c r="AS12" s="60" t="str">
        <f>IF(ISBLANK(Source!B10),"",IF(AS$2=0,VLOOKUP(AS$1,'Field Mapping'!$A$2:$C$20,3,FALSE),INDEX(Source!$A$1:$Z$999,ROW()-2,MATCH(AS$2,Source!$A$1:$Z$1,0))))</f>
        <v/>
      </c>
    </row>
    <row r="13" spans="1:45" ht="17" x14ac:dyDescent="0.2">
      <c r="A13" s="50" t="str">
        <f>IF(ISBLANK(Source!A11),"",IF(A$2=0,VLOOKUP(A$1,'Field Mapping'!$A$2:$C$20,3,FALSE),INDEX(Source!$A$1:$Z$999,ROW()-2,MATCH(A$2,Source!$A$1:$Z$1,0))))</f>
        <v/>
      </c>
      <c r="B13" s="50" t="str">
        <f>IF(ISBLANK(Source!A11),"",IF(B$2=0,VLOOKUP(B$1,'Field Mapping'!$A$2:$C$20,3,FALSE),INDEX(Source!$A$1:$Z$999,ROW()-2,MATCH(B$2,Source!$A$1:$Z$1,0))))</f>
        <v/>
      </c>
      <c r="C13" s="50" t="str">
        <f>IF(ISBLANK(Source!A11),"",IF(C$2=0,VLOOKUP(C$1,'Field Mapping'!$A$2:$C$20,3,FALSE),INDEX(Source!$A$1:$Z$999,ROW()-2,MATCH(C$2,Source!$A$1:$Z$1,0))))</f>
        <v/>
      </c>
      <c r="D13" s="50" t="str">
        <f>IF(ISBLANK(Source!A11),"",IF(D$2=0,VLOOKUP(D$1,'Field Mapping'!$A$2:$C$20,3,FALSE),INDEX(Source!$A$1:$Z$999,ROW()-2,MATCH(D$2,Source!$A$1:$Z$1,0))))</f>
        <v/>
      </c>
      <c r="E13" s="50" t="str">
        <f>IF(ISBLANK(Source!A11),"",IF(E$2=0,VLOOKUP(E$1,'Field Mapping'!$A$2:$C$20,3,FALSE),INDEX(Source!$A$1:$Z$999,ROW()-2,MATCH(E$2,Source!$A$1:$Z$1,0))))</f>
        <v/>
      </c>
      <c r="F13" s="50" t="str">
        <f>IF(ISBLANK(Source!A11),"",IF(F$2=0,VLOOKUP(F$1,'Field Mapping'!$A$2:$C$20,3,FALSE),INDEX(Source!$A$1:$Z$999,ROW()-2,MATCH(F$2,Source!$A$1:$Z$1,0))))</f>
        <v/>
      </c>
      <c r="G13" s="50" t="str">
        <f>IF(ISBLANK(Source!A11),"",IF(ISBLANK(Source!A11),"",IF(G$2=0,VLOOKUP(G$1,'Field Mapping'!$A$2:$C$20,3,FALSE),INDEX(Source!$A$1:$Z$999,ROW()-2,MATCH(G$2,Source!$A$1:$Z$1,0)))))</f>
        <v/>
      </c>
      <c r="H13" s="50" t="str">
        <f>IF(ISBLANK(Source!A11),"",IF(H$2=0,VLOOKUP(H$1,'Field Mapping'!$A$2:$C$20,3,FALSE),INDEX(Source!$A$1:$Z$999,ROW()-2,MATCH(H$2,Source!$A$1:$Z$1,0))))</f>
        <v/>
      </c>
      <c r="I13" s="50" t="str">
        <f>IF(ISBLANK(Source!A11),"",IF(I$2=0,VLOOKUP(I$1,'Field Mapping'!$A$2:$C$20,3,FALSE),INDEX(Source!$A$1:$Z$999,ROW()-2,MATCH(I$2,Source!$A$1:$Z$1,0))))</f>
        <v/>
      </c>
      <c r="J13" s="67" t="str">
        <f>IF(ISBLANK(Source!A11),"",IF(J$2=0,VLOOKUP(J$1,'Field Mapping'!$A$2:$C$20,3,FALSE),INDEX(Source!$A$1:$Z$999,ROW()-2,MATCH(J$2,Source!$A$1:$Z$1,0))))</f>
        <v/>
      </c>
      <c r="K13" s="50" t="str">
        <f>IF(ISBLANK(Source!A11),"",IF(K$2=0,VLOOKUP(K$1,'Field Mapping'!$A$2:$C$20,3,FALSE),INDEX(Source!$A$1:$Z$999,ROW()-2,MATCH(K$2,Source!$A$1:$Z$1,0))))</f>
        <v/>
      </c>
      <c r="L13" s="50" t="str">
        <f>IF(ISBLANK(Source!A11),"",IF(L$2=0,VLOOKUP(L$1,'Field Mapping'!$A$2:$C$20,3,FALSE),INDEX(Source!$A$1:$Z$999,ROW()-2,MATCH(L$2,Source!$A$1:$Z$1,0))))</f>
        <v/>
      </c>
      <c r="M13" s="50" t="str">
        <f>IF(ISBLANK(Source!A11),"",IF(M$2=0,VLOOKUP(M$1,'Field Mapping'!$A$2:$C$20,3,FALSE),INDEX(Source!$A$1:$Z$999,ROW()-2,MATCH(M$2,Source!$A$1:$Z$1,0))))</f>
        <v/>
      </c>
      <c r="N13" s="50" t="str">
        <f>IF(ISBLANK(Source!A11),"",INDEX('Stage Mapping (Mandatory)'!$A$3:$A$9,MATCH(IF(N$2=0,VLOOKUP(N$1,'Field Mapping'!$A$2:$C$20,3,FALSE),INDEX(Source!$A$1:$Z$999,ROW()-2,MATCH(N$2,Source!$A$1:$Z$1,0))),'Stage Mapping (Mandatory)'!$B$3:$B$9,0)))</f>
        <v/>
      </c>
      <c r="U13" s="50" t="str">
        <f>IF(ISBLANK(Source!A11),"","AWS_CUSTOM_ACE_INTEGRATION")</f>
        <v/>
      </c>
      <c r="W13" s="50" t="str">
        <f>IF(ISBLANK(Source!A11),"",IF(W$2=0,VLOOKUP(W$1,'Field Mapping'!$A$2:$C$20,3,FALSE),INDEX(Source!$A$1:$Z$999,ROW()-2,MATCH(W$2,Source!$A$1:$Z$1,0))))</f>
        <v/>
      </c>
      <c r="AO13" s="49" t="str">
        <f>IF(ISBLANK(Source!A11),"",IF(A$2=0,VLOOKUP(AO$1,'Field Mapping'!$A$2:$C$20,3,FALSE),INDEX(Source!$A$1:$Z$999,ROW()-2,MATCH(AO$2,Source!$A$1:$Z$1,0))))</f>
        <v/>
      </c>
      <c r="AR13" s="60" t="str">
        <f>IF(ISBLANK(Source!A11),"",IF(AR$2=0,VLOOKUP(AR$1,'Field Mapping'!$A$2:$C$20,3,FALSE),INDEX(Source!$A$1:$Z$999,ROW()-2,MATCH(AR$2,Source!$A$1:$Z$1,0))))</f>
        <v/>
      </c>
      <c r="AS13" s="60" t="str">
        <f>IF(ISBLANK(Source!B11),"",IF(AS$2=0,VLOOKUP(AS$1,'Field Mapping'!$A$2:$C$20,3,FALSE),INDEX(Source!$A$1:$Z$999,ROW()-2,MATCH(AS$2,Source!$A$1:$Z$1,0))))</f>
        <v/>
      </c>
    </row>
    <row r="14" spans="1:45" ht="17" x14ac:dyDescent="0.2">
      <c r="A14" s="50" t="str">
        <f>IF(ISBLANK(Source!A12),"",IF(A$2=0,VLOOKUP(A$1,'Field Mapping'!$A$2:$C$20,3,FALSE),INDEX(Source!$A$1:$Z$999,ROW()-2,MATCH(A$2,Source!$A$1:$Z$1,0))))</f>
        <v/>
      </c>
      <c r="B14" s="50" t="str">
        <f>IF(ISBLANK(Source!A12),"",IF(B$2=0,VLOOKUP(B$1,'Field Mapping'!$A$2:$C$20,3,FALSE),INDEX(Source!$A$1:$Z$999,ROW()-2,MATCH(B$2,Source!$A$1:$Z$1,0))))</f>
        <v/>
      </c>
      <c r="C14" s="50" t="str">
        <f>IF(ISBLANK(Source!A12),"",IF(C$2=0,VLOOKUP(C$1,'Field Mapping'!$A$2:$C$20,3,FALSE),INDEX(Source!$A$1:$Z$999,ROW()-2,MATCH(C$2,Source!$A$1:$Z$1,0))))</f>
        <v/>
      </c>
      <c r="D14" s="50" t="str">
        <f>IF(ISBLANK(Source!A12),"",IF(D$2=0,VLOOKUP(D$1,'Field Mapping'!$A$2:$C$20,3,FALSE),INDEX(Source!$A$1:$Z$999,ROW()-2,MATCH(D$2,Source!$A$1:$Z$1,0))))</f>
        <v/>
      </c>
      <c r="E14" s="50" t="str">
        <f>IF(ISBLANK(Source!A12),"",IF(E$2=0,VLOOKUP(E$1,'Field Mapping'!$A$2:$C$20,3,FALSE),INDEX(Source!$A$1:$Z$999,ROW()-2,MATCH(E$2,Source!$A$1:$Z$1,0))))</f>
        <v/>
      </c>
      <c r="F14" s="50" t="str">
        <f>IF(ISBLANK(Source!A12),"",IF(F$2=0,VLOOKUP(F$1,'Field Mapping'!$A$2:$C$20,3,FALSE),INDEX(Source!$A$1:$Z$999,ROW()-2,MATCH(F$2,Source!$A$1:$Z$1,0))))</f>
        <v/>
      </c>
      <c r="G14" s="50" t="str">
        <f>IF(ISBLANK(Source!A12),"",IF(ISBLANK(Source!A12),"",IF(G$2=0,VLOOKUP(G$1,'Field Mapping'!$A$2:$C$20,3,FALSE),INDEX(Source!$A$1:$Z$999,ROW()-2,MATCH(G$2,Source!$A$1:$Z$1,0)))))</f>
        <v/>
      </c>
      <c r="H14" s="50" t="str">
        <f>IF(ISBLANK(Source!A12),"",IF(H$2=0,VLOOKUP(H$1,'Field Mapping'!$A$2:$C$20,3,FALSE),INDEX(Source!$A$1:$Z$999,ROW()-2,MATCH(H$2,Source!$A$1:$Z$1,0))))</f>
        <v/>
      </c>
      <c r="I14" s="50" t="str">
        <f>IF(ISBLANK(Source!A12),"",IF(I$2=0,VLOOKUP(I$1,'Field Mapping'!$A$2:$C$20,3,FALSE),INDEX(Source!$A$1:$Z$999,ROW()-2,MATCH(I$2,Source!$A$1:$Z$1,0))))</f>
        <v/>
      </c>
      <c r="J14" s="67" t="str">
        <f>IF(ISBLANK(Source!A12),"",IF(J$2=0,VLOOKUP(J$1,'Field Mapping'!$A$2:$C$20,3,FALSE),INDEX(Source!$A$1:$Z$999,ROW()-2,MATCH(J$2,Source!$A$1:$Z$1,0))))</f>
        <v/>
      </c>
      <c r="K14" s="50" t="str">
        <f>IF(ISBLANK(Source!A12),"",IF(K$2=0,VLOOKUP(K$1,'Field Mapping'!$A$2:$C$20,3,FALSE),INDEX(Source!$A$1:$Z$999,ROW()-2,MATCH(K$2,Source!$A$1:$Z$1,0))))</f>
        <v/>
      </c>
      <c r="L14" s="50" t="str">
        <f>IF(ISBLANK(Source!A12),"",IF(L$2=0,VLOOKUP(L$1,'Field Mapping'!$A$2:$C$20,3,FALSE),INDEX(Source!$A$1:$Z$999,ROW()-2,MATCH(L$2,Source!$A$1:$Z$1,0))))</f>
        <v/>
      </c>
      <c r="M14" s="50" t="str">
        <f>IF(ISBLANK(Source!A12),"",IF(M$2=0,VLOOKUP(M$1,'Field Mapping'!$A$2:$C$20,3,FALSE),INDEX(Source!$A$1:$Z$999,ROW()-2,MATCH(M$2,Source!$A$1:$Z$1,0))))</f>
        <v/>
      </c>
      <c r="N14" s="50" t="str">
        <f>IF(ISBLANK(Source!A12),"",INDEX('Stage Mapping (Mandatory)'!$A$3:$A$9,MATCH(IF(N$2=0,VLOOKUP(N$1,'Field Mapping'!$A$2:$C$20,3,FALSE),INDEX(Source!$A$1:$Z$999,ROW()-2,MATCH(N$2,Source!$A$1:$Z$1,0))),'Stage Mapping (Mandatory)'!$B$3:$B$9,0)))</f>
        <v/>
      </c>
      <c r="U14" s="50" t="str">
        <f>IF(ISBLANK(Source!A12),"","AWS_CUSTOM_ACE_INTEGRATION")</f>
        <v/>
      </c>
      <c r="W14" s="50" t="str">
        <f>IF(ISBLANK(Source!A12),"",IF(W$2=0,VLOOKUP(W$1,'Field Mapping'!$A$2:$C$20,3,FALSE),INDEX(Source!$A$1:$Z$999,ROW()-2,MATCH(W$2,Source!$A$1:$Z$1,0))))</f>
        <v/>
      </c>
      <c r="AO14" s="49" t="str">
        <f>IF(ISBLANK(Source!A12),"",IF(A$2=0,VLOOKUP(AO$1,'Field Mapping'!$A$2:$C$20,3,FALSE),INDEX(Source!$A$1:$Z$999,ROW()-2,MATCH(AO$2,Source!$A$1:$Z$1,0))))</f>
        <v/>
      </c>
      <c r="AR14" s="60" t="str">
        <f>IF(ISBLANK(Source!A12),"",IF(AR$2=0,VLOOKUP(AR$1,'Field Mapping'!$A$2:$C$20,3,FALSE),INDEX(Source!$A$1:$Z$999,ROW()-2,MATCH(AR$2,Source!$A$1:$Z$1,0))))</f>
        <v/>
      </c>
      <c r="AS14" s="60" t="str">
        <f>IF(ISBLANK(Source!B12),"",IF(AS$2=0,VLOOKUP(AS$1,'Field Mapping'!$A$2:$C$20,3,FALSE),INDEX(Source!$A$1:$Z$999,ROW()-2,MATCH(AS$2,Source!$A$1:$Z$1,0))))</f>
        <v/>
      </c>
    </row>
    <row r="15" spans="1:45" ht="17" x14ac:dyDescent="0.2">
      <c r="A15" s="50" t="str">
        <f>IF(ISBLANK(Source!A13),"",IF(A$2=0,VLOOKUP(A$1,'Field Mapping'!$A$2:$C$20,3,FALSE),INDEX(Source!$A$1:$Z$999,ROW()-2,MATCH(A$2,Source!$A$1:$Z$1,0))))</f>
        <v/>
      </c>
      <c r="B15" s="50" t="str">
        <f>IF(ISBLANK(Source!A13),"",IF(B$2=0,VLOOKUP(B$1,'Field Mapping'!$A$2:$C$20,3,FALSE),INDEX(Source!$A$1:$Z$999,ROW()-2,MATCH(B$2,Source!$A$1:$Z$1,0))))</f>
        <v/>
      </c>
      <c r="C15" s="50" t="str">
        <f>IF(ISBLANK(Source!A13),"",IF(C$2=0,VLOOKUP(C$1,'Field Mapping'!$A$2:$C$20,3,FALSE),INDEX(Source!$A$1:$Z$999,ROW()-2,MATCH(C$2,Source!$A$1:$Z$1,0))))</f>
        <v/>
      </c>
      <c r="D15" s="50" t="str">
        <f>IF(ISBLANK(Source!A13),"",IF(D$2=0,VLOOKUP(D$1,'Field Mapping'!$A$2:$C$20,3,FALSE),INDEX(Source!$A$1:$Z$999,ROW()-2,MATCH(D$2,Source!$A$1:$Z$1,0))))</f>
        <v/>
      </c>
      <c r="E15" s="50" t="str">
        <f>IF(ISBLANK(Source!A13),"",IF(E$2=0,VLOOKUP(E$1,'Field Mapping'!$A$2:$C$20,3,FALSE),INDEX(Source!$A$1:$Z$999,ROW()-2,MATCH(E$2,Source!$A$1:$Z$1,0))))</f>
        <v/>
      </c>
      <c r="F15" s="50" t="str">
        <f>IF(ISBLANK(Source!A13),"",IF(F$2=0,VLOOKUP(F$1,'Field Mapping'!$A$2:$C$20,3,FALSE),INDEX(Source!$A$1:$Z$999,ROW()-2,MATCH(F$2,Source!$A$1:$Z$1,0))))</f>
        <v/>
      </c>
      <c r="G15" s="50" t="str">
        <f>IF(ISBLANK(Source!A13),"",IF(ISBLANK(Source!A13),"",IF(G$2=0,VLOOKUP(G$1,'Field Mapping'!$A$2:$C$20,3,FALSE),INDEX(Source!$A$1:$Z$999,ROW()-2,MATCH(G$2,Source!$A$1:$Z$1,0)))))</f>
        <v/>
      </c>
      <c r="H15" s="50" t="str">
        <f>IF(ISBLANK(Source!A13),"",IF(H$2=0,VLOOKUP(H$1,'Field Mapping'!$A$2:$C$20,3,FALSE),INDEX(Source!$A$1:$Z$999,ROW()-2,MATCH(H$2,Source!$A$1:$Z$1,0))))</f>
        <v/>
      </c>
      <c r="I15" s="50" t="str">
        <f>IF(ISBLANK(Source!A13),"",IF(I$2=0,VLOOKUP(I$1,'Field Mapping'!$A$2:$C$20,3,FALSE),INDEX(Source!$A$1:$Z$999,ROW()-2,MATCH(I$2,Source!$A$1:$Z$1,0))))</f>
        <v/>
      </c>
      <c r="J15" s="67" t="str">
        <f>IF(ISBLANK(Source!A13),"",IF(J$2=0,VLOOKUP(J$1,'Field Mapping'!$A$2:$C$20,3,FALSE),INDEX(Source!$A$1:$Z$999,ROW()-2,MATCH(J$2,Source!$A$1:$Z$1,0))))</f>
        <v/>
      </c>
      <c r="K15" s="50" t="str">
        <f>IF(ISBLANK(Source!A13),"",IF(K$2=0,VLOOKUP(K$1,'Field Mapping'!$A$2:$C$20,3,FALSE),INDEX(Source!$A$1:$Z$999,ROW()-2,MATCH(K$2,Source!$A$1:$Z$1,0))))</f>
        <v/>
      </c>
      <c r="L15" s="50" t="str">
        <f>IF(ISBLANK(Source!A13),"",IF(L$2=0,VLOOKUP(L$1,'Field Mapping'!$A$2:$C$20,3,FALSE),INDEX(Source!$A$1:$Z$999,ROW()-2,MATCH(L$2,Source!$A$1:$Z$1,0))))</f>
        <v/>
      </c>
      <c r="M15" s="50" t="str">
        <f>IF(ISBLANK(Source!A13),"",IF(M$2=0,VLOOKUP(M$1,'Field Mapping'!$A$2:$C$20,3,FALSE),INDEX(Source!$A$1:$Z$999,ROW()-2,MATCH(M$2,Source!$A$1:$Z$1,0))))</f>
        <v/>
      </c>
      <c r="N15" s="50" t="str">
        <f>IF(ISBLANK(Source!A13),"",INDEX('Stage Mapping (Mandatory)'!$A$3:$A$9,MATCH(IF(N$2=0,VLOOKUP(N$1,'Field Mapping'!$A$2:$C$20,3,FALSE),INDEX(Source!$A$1:$Z$999,ROW()-2,MATCH(N$2,Source!$A$1:$Z$1,0))),'Stage Mapping (Mandatory)'!$B$3:$B$9,0)))</f>
        <v/>
      </c>
      <c r="U15" s="50" t="str">
        <f>IF(ISBLANK(Source!A13),"","AWS_CUSTOM_ACE_INTEGRATION")</f>
        <v/>
      </c>
      <c r="W15" s="50" t="str">
        <f>IF(ISBLANK(Source!A13),"",IF(W$2=0,VLOOKUP(W$1,'Field Mapping'!$A$2:$C$20,3,FALSE),INDEX(Source!$A$1:$Z$999,ROW()-2,MATCH(W$2,Source!$A$1:$Z$1,0))))</f>
        <v/>
      </c>
      <c r="AO15" s="49" t="str">
        <f>IF(ISBLANK(Source!A13),"",IF(A$2=0,VLOOKUP(AO$1,'Field Mapping'!$A$2:$C$20,3,FALSE),INDEX(Source!$A$1:$Z$999,ROW()-2,MATCH(AO$2,Source!$A$1:$Z$1,0))))</f>
        <v/>
      </c>
      <c r="AR15" s="60" t="str">
        <f>IF(ISBLANK(Source!A13),"",IF(AR$2=0,VLOOKUP(AR$1,'Field Mapping'!$A$2:$C$20,3,FALSE),INDEX(Source!$A$1:$Z$999,ROW()-2,MATCH(AR$2,Source!$A$1:$Z$1,0))))</f>
        <v/>
      </c>
      <c r="AS15" s="60" t="str">
        <f>IF(ISBLANK(Source!B13),"",IF(AS$2=0,VLOOKUP(AS$1,'Field Mapping'!$A$2:$C$20,3,FALSE),INDEX(Source!$A$1:$Z$999,ROW()-2,MATCH(AS$2,Source!$A$1:$Z$1,0))))</f>
        <v/>
      </c>
    </row>
    <row r="16" spans="1:45" ht="17" x14ac:dyDescent="0.2">
      <c r="A16" s="50" t="str">
        <f>IF(ISBLANK(Source!A14),"",IF(A$2=0,VLOOKUP(A$1,'Field Mapping'!$A$2:$C$20,3,FALSE),INDEX(Source!$A$1:$Z$999,ROW()-2,MATCH(A$2,Source!$A$1:$Z$1,0))))</f>
        <v/>
      </c>
      <c r="B16" s="50" t="str">
        <f>IF(ISBLANK(Source!A14),"",IF(B$2=0,VLOOKUP(B$1,'Field Mapping'!$A$2:$C$20,3,FALSE),INDEX(Source!$A$1:$Z$999,ROW()-2,MATCH(B$2,Source!$A$1:$Z$1,0))))</f>
        <v/>
      </c>
      <c r="C16" s="50" t="str">
        <f>IF(ISBLANK(Source!A14),"",IF(C$2=0,VLOOKUP(C$1,'Field Mapping'!$A$2:$C$20,3,FALSE),INDEX(Source!$A$1:$Z$999,ROW()-2,MATCH(C$2,Source!$A$1:$Z$1,0))))</f>
        <v/>
      </c>
      <c r="D16" s="50" t="str">
        <f>IF(ISBLANK(Source!A14),"",IF(D$2=0,VLOOKUP(D$1,'Field Mapping'!$A$2:$C$20,3,FALSE),INDEX(Source!$A$1:$Z$999,ROW()-2,MATCH(D$2,Source!$A$1:$Z$1,0))))</f>
        <v/>
      </c>
      <c r="E16" s="50" t="str">
        <f>IF(ISBLANK(Source!A14),"",IF(E$2=0,VLOOKUP(E$1,'Field Mapping'!$A$2:$C$20,3,FALSE),INDEX(Source!$A$1:$Z$999,ROW()-2,MATCH(E$2,Source!$A$1:$Z$1,0))))</f>
        <v/>
      </c>
      <c r="F16" s="50" t="str">
        <f>IF(ISBLANK(Source!A14),"",IF(F$2=0,VLOOKUP(F$1,'Field Mapping'!$A$2:$C$20,3,FALSE),INDEX(Source!$A$1:$Z$999,ROW()-2,MATCH(F$2,Source!$A$1:$Z$1,0))))</f>
        <v/>
      </c>
      <c r="G16" s="50" t="str">
        <f>IF(ISBLANK(Source!A14),"",IF(ISBLANK(Source!A14),"",IF(G$2=0,VLOOKUP(G$1,'Field Mapping'!$A$2:$C$20,3,FALSE),INDEX(Source!$A$1:$Z$999,ROW()-2,MATCH(G$2,Source!$A$1:$Z$1,0)))))</f>
        <v/>
      </c>
      <c r="H16" s="50" t="str">
        <f>IF(ISBLANK(Source!A14),"",IF(H$2=0,VLOOKUP(H$1,'Field Mapping'!$A$2:$C$20,3,FALSE),INDEX(Source!$A$1:$Z$999,ROW()-2,MATCH(H$2,Source!$A$1:$Z$1,0))))</f>
        <v/>
      </c>
      <c r="I16" s="50" t="str">
        <f>IF(ISBLANK(Source!A14),"",IF(I$2=0,VLOOKUP(I$1,'Field Mapping'!$A$2:$C$20,3,FALSE),INDEX(Source!$A$1:$Z$999,ROW()-2,MATCH(I$2,Source!$A$1:$Z$1,0))))</f>
        <v/>
      </c>
      <c r="J16" s="67" t="str">
        <f>IF(ISBLANK(Source!A14),"",IF(J$2=0,VLOOKUP(J$1,'Field Mapping'!$A$2:$C$20,3,FALSE),INDEX(Source!$A$1:$Z$999,ROW()-2,MATCH(J$2,Source!$A$1:$Z$1,0))))</f>
        <v/>
      </c>
      <c r="K16" s="50" t="str">
        <f>IF(ISBLANK(Source!A14),"",IF(K$2=0,VLOOKUP(K$1,'Field Mapping'!$A$2:$C$20,3,FALSE),INDEX(Source!$A$1:$Z$999,ROW()-2,MATCH(K$2,Source!$A$1:$Z$1,0))))</f>
        <v/>
      </c>
      <c r="L16" s="50" t="str">
        <f>IF(ISBLANK(Source!A14),"",IF(L$2=0,VLOOKUP(L$1,'Field Mapping'!$A$2:$C$20,3,FALSE),INDEX(Source!$A$1:$Z$999,ROW()-2,MATCH(L$2,Source!$A$1:$Z$1,0))))</f>
        <v/>
      </c>
      <c r="M16" s="50" t="str">
        <f>IF(ISBLANK(Source!A14),"",IF(M$2=0,VLOOKUP(M$1,'Field Mapping'!$A$2:$C$20,3,FALSE),INDEX(Source!$A$1:$Z$999,ROW()-2,MATCH(M$2,Source!$A$1:$Z$1,0))))</f>
        <v/>
      </c>
      <c r="N16" s="50" t="str">
        <f>IF(ISBLANK(Source!A14),"",INDEX('Stage Mapping (Mandatory)'!$A$3:$A$9,MATCH(IF(N$2=0,VLOOKUP(N$1,'Field Mapping'!$A$2:$C$20,3,FALSE),INDEX(Source!$A$1:$Z$999,ROW()-2,MATCH(N$2,Source!$A$1:$Z$1,0))),'Stage Mapping (Mandatory)'!$B$3:$B$9,0)))</f>
        <v/>
      </c>
      <c r="U16" s="50" t="str">
        <f>IF(ISBLANK(Source!A14),"","AWS_CUSTOM_ACE_INTEGRATION")</f>
        <v/>
      </c>
      <c r="W16" s="50" t="str">
        <f>IF(ISBLANK(Source!A14),"",IF(W$2=0,VLOOKUP(W$1,'Field Mapping'!$A$2:$C$20,3,FALSE),INDEX(Source!$A$1:$Z$999,ROW()-2,MATCH(W$2,Source!$A$1:$Z$1,0))))</f>
        <v/>
      </c>
      <c r="AO16" s="49" t="str">
        <f>IF(ISBLANK(Source!A14),"",IF(A$2=0,VLOOKUP(AO$1,'Field Mapping'!$A$2:$C$20,3,FALSE),INDEX(Source!$A$1:$Z$999,ROW()-2,MATCH(AO$2,Source!$A$1:$Z$1,0))))</f>
        <v/>
      </c>
      <c r="AR16" s="60" t="str">
        <f>IF(ISBLANK(Source!A14),"",IF(AR$2=0,VLOOKUP(AR$1,'Field Mapping'!$A$2:$C$20,3,FALSE),INDEX(Source!$A$1:$Z$999,ROW()-2,MATCH(AR$2,Source!$A$1:$Z$1,0))))</f>
        <v/>
      </c>
      <c r="AS16" s="60" t="str">
        <f>IF(ISBLANK(Source!B14),"",IF(AS$2=0,VLOOKUP(AS$1,'Field Mapping'!$A$2:$C$20,3,FALSE),INDEX(Source!$A$1:$Z$999,ROW()-2,MATCH(AS$2,Source!$A$1:$Z$1,0))))</f>
        <v/>
      </c>
    </row>
    <row r="17" spans="1:45" ht="17" x14ac:dyDescent="0.2">
      <c r="A17" s="50" t="str">
        <f>IF(ISBLANK(Source!A15),"",IF(A$2=0,VLOOKUP(A$1,'Field Mapping'!$A$2:$C$20,3,FALSE),INDEX(Source!$A$1:$Z$999,ROW()-2,MATCH(A$2,Source!$A$1:$Z$1,0))))</f>
        <v/>
      </c>
      <c r="B17" s="50" t="str">
        <f>IF(ISBLANK(Source!A15),"",IF(B$2=0,VLOOKUP(B$1,'Field Mapping'!$A$2:$C$20,3,FALSE),INDEX(Source!$A$1:$Z$999,ROW()-2,MATCH(B$2,Source!$A$1:$Z$1,0))))</f>
        <v/>
      </c>
      <c r="C17" s="50" t="str">
        <f>IF(ISBLANK(Source!A15),"",IF(C$2=0,VLOOKUP(C$1,'Field Mapping'!$A$2:$C$20,3,FALSE),INDEX(Source!$A$1:$Z$999,ROW()-2,MATCH(C$2,Source!$A$1:$Z$1,0))))</f>
        <v/>
      </c>
      <c r="D17" s="50" t="str">
        <f>IF(ISBLANK(Source!A15),"",IF(D$2=0,VLOOKUP(D$1,'Field Mapping'!$A$2:$C$20,3,FALSE),INDEX(Source!$A$1:$Z$999,ROW()-2,MATCH(D$2,Source!$A$1:$Z$1,0))))</f>
        <v/>
      </c>
      <c r="E17" s="50" t="str">
        <f>IF(ISBLANK(Source!A15),"",IF(E$2=0,VLOOKUP(E$1,'Field Mapping'!$A$2:$C$20,3,FALSE),INDEX(Source!$A$1:$Z$999,ROW()-2,MATCH(E$2,Source!$A$1:$Z$1,0))))</f>
        <v/>
      </c>
      <c r="F17" s="50" t="str">
        <f>IF(ISBLANK(Source!A15),"",IF(F$2=0,VLOOKUP(F$1,'Field Mapping'!$A$2:$C$20,3,FALSE),INDEX(Source!$A$1:$Z$999,ROW()-2,MATCH(F$2,Source!$A$1:$Z$1,0))))</f>
        <v/>
      </c>
      <c r="G17" s="50" t="str">
        <f>IF(ISBLANK(Source!A15),"",IF(ISBLANK(Source!A15),"",IF(G$2=0,VLOOKUP(G$1,'Field Mapping'!$A$2:$C$20,3,FALSE),INDEX(Source!$A$1:$Z$999,ROW()-2,MATCH(G$2,Source!$A$1:$Z$1,0)))))</f>
        <v/>
      </c>
      <c r="H17" s="50" t="str">
        <f>IF(ISBLANK(Source!A15),"",IF(H$2=0,VLOOKUP(H$1,'Field Mapping'!$A$2:$C$20,3,FALSE),INDEX(Source!$A$1:$Z$999,ROW()-2,MATCH(H$2,Source!$A$1:$Z$1,0))))</f>
        <v/>
      </c>
      <c r="I17" s="50" t="str">
        <f>IF(ISBLANK(Source!A15),"",IF(I$2=0,VLOOKUP(I$1,'Field Mapping'!$A$2:$C$20,3,FALSE),INDEX(Source!$A$1:$Z$999,ROW()-2,MATCH(I$2,Source!$A$1:$Z$1,0))))</f>
        <v/>
      </c>
      <c r="J17" s="67" t="str">
        <f>IF(ISBLANK(Source!A15),"",IF(J$2=0,VLOOKUP(J$1,'Field Mapping'!$A$2:$C$20,3,FALSE),INDEX(Source!$A$1:$Z$999,ROW()-2,MATCH(J$2,Source!$A$1:$Z$1,0))))</f>
        <v/>
      </c>
      <c r="K17" s="50" t="str">
        <f>IF(ISBLANK(Source!A15),"",IF(K$2=0,VLOOKUP(K$1,'Field Mapping'!$A$2:$C$20,3,FALSE),INDEX(Source!$A$1:$Z$999,ROW()-2,MATCH(K$2,Source!$A$1:$Z$1,0))))</f>
        <v/>
      </c>
      <c r="L17" s="50" t="str">
        <f>IF(ISBLANK(Source!A15),"",IF(L$2=0,VLOOKUP(L$1,'Field Mapping'!$A$2:$C$20,3,FALSE),INDEX(Source!$A$1:$Z$999,ROW()-2,MATCH(L$2,Source!$A$1:$Z$1,0))))</f>
        <v/>
      </c>
      <c r="M17" s="50" t="str">
        <f>IF(ISBLANK(Source!A15),"",IF(M$2=0,VLOOKUP(M$1,'Field Mapping'!$A$2:$C$20,3,FALSE),INDEX(Source!$A$1:$Z$999,ROW()-2,MATCH(M$2,Source!$A$1:$Z$1,0))))</f>
        <v/>
      </c>
      <c r="N17" s="50" t="str">
        <f>IF(ISBLANK(Source!A15),"",INDEX('Stage Mapping (Mandatory)'!$A$3:$A$9,MATCH(IF(N$2=0,VLOOKUP(N$1,'Field Mapping'!$A$2:$C$20,3,FALSE),INDEX(Source!$A$1:$Z$999,ROW()-2,MATCH(N$2,Source!$A$1:$Z$1,0))),'Stage Mapping (Mandatory)'!$B$3:$B$9,0)))</f>
        <v/>
      </c>
      <c r="U17" s="50" t="str">
        <f>IF(ISBLANK(Source!A15),"","AWS_CUSTOM_ACE_INTEGRATION")</f>
        <v/>
      </c>
      <c r="W17" s="50" t="str">
        <f>IF(ISBLANK(Source!A15),"",IF(W$2=0,VLOOKUP(W$1,'Field Mapping'!$A$2:$C$20,3,FALSE),INDEX(Source!$A$1:$Z$999,ROW()-2,MATCH(W$2,Source!$A$1:$Z$1,0))))</f>
        <v/>
      </c>
      <c r="AO17" s="49" t="str">
        <f>IF(ISBLANK(Source!A15),"",IF(A$2=0,VLOOKUP(AO$1,'Field Mapping'!$A$2:$C$20,3,FALSE),INDEX(Source!$A$1:$Z$999,ROW()-2,MATCH(AO$2,Source!$A$1:$Z$1,0))))</f>
        <v/>
      </c>
      <c r="AR17" s="60" t="str">
        <f>IF(ISBLANK(Source!A15),"",IF(AR$2=0,VLOOKUP(AR$1,'Field Mapping'!$A$2:$C$20,3,FALSE),INDEX(Source!$A$1:$Z$999,ROW()-2,MATCH(AR$2,Source!$A$1:$Z$1,0))))</f>
        <v/>
      </c>
      <c r="AS17" s="60" t="str">
        <f>IF(ISBLANK(Source!B15),"",IF(AS$2=0,VLOOKUP(AS$1,'Field Mapping'!$A$2:$C$20,3,FALSE),INDEX(Source!$A$1:$Z$999,ROW()-2,MATCH(AS$2,Source!$A$1:$Z$1,0))))</f>
        <v/>
      </c>
    </row>
    <row r="18" spans="1:45" ht="17" x14ac:dyDescent="0.2">
      <c r="A18" s="50" t="str">
        <f>IF(ISBLANK(Source!A16),"",IF(A$2=0,VLOOKUP(A$1,'Field Mapping'!$A$2:$C$20,3,FALSE),INDEX(Source!$A$1:$Z$999,ROW()-2,MATCH(A$2,Source!$A$1:$Z$1,0))))</f>
        <v/>
      </c>
      <c r="B18" s="50" t="str">
        <f>IF(ISBLANK(Source!A16),"",IF(B$2=0,VLOOKUP(B$1,'Field Mapping'!$A$2:$C$20,3,FALSE),INDEX(Source!$A$1:$Z$999,ROW()-2,MATCH(B$2,Source!$A$1:$Z$1,0))))</f>
        <v/>
      </c>
      <c r="C18" s="50" t="str">
        <f>IF(ISBLANK(Source!A16),"",IF(C$2=0,VLOOKUP(C$1,'Field Mapping'!$A$2:$C$20,3,FALSE),INDEX(Source!$A$1:$Z$999,ROW()-2,MATCH(C$2,Source!$A$1:$Z$1,0))))</f>
        <v/>
      </c>
      <c r="D18" s="50" t="str">
        <f>IF(ISBLANK(Source!A16),"",IF(D$2=0,VLOOKUP(D$1,'Field Mapping'!$A$2:$C$20,3,FALSE),INDEX(Source!$A$1:$Z$999,ROW()-2,MATCH(D$2,Source!$A$1:$Z$1,0))))</f>
        <v/>
      </c>
      <c r="E18" s="50" t="str">
        <f>IF(ISBLANK(Source!A16),"",IF(E$2=0,VLOOKUP(E$1,'Field Mapping'!$A$2:$C$20,3,FALSE),INDEX(Source!$A$1:$Z$999,ROW()-2,MATCH(E$2,Source!$A$1:$Z$1,0))))</f>
        <v/>
      </c>
      <c r="F18" s="50" t="str">
        <f>IF(ISBLANK(Source!A16),"",IF(F$2=0,VLOOKUP(F$1,'Field Mapping'!$A$2:$C$20,3,FALSE),INDEX(Source!$A$1:$Z$999,ROW()-2,MATCH(F$2,Source!$A$1:$Z$1,0))))</f>
        <v/>
      </c>
      <c r="G18" s="50" t="str">
        <f>IF(ISBLANK(Source!A16),"",IF(ISBLANK(Source!A16),"",IF(G$2=0,VLOOKUP(G$1,'Field Mapping'!$A$2:$C$20,3,FALSE),INDEX(Source!$A$1:$Z$999,ROW()-2,MATCH(G$2,Source!$A$1:$Z$1,0)))))</f>
        <v/>
      </c>
      <c r="H18" s="50" t="str">
        <f>IF(ISBLANK(Source!A16),"",IF(H$2=0,VLOOKUP(H$1,'Field Mapping'!$A$2:$C$20,3,FALSE),INDEX(Source!$A$1:$Z$999,ROW()-2,MATCH(H$2,Source!$A$1:$Z$1,0))))</f>
        <v/>
      </c>
      <c r="I18" s="50" t="str">
        <f>IF(ISBLANK(Source!A16),"",IF(I$2=0,VLOOKUP(I$1,'Field Mapping'!$A$2:$C$20,3,FALSE),INDEX(Source!$A$1:$Z$999,ROW()-2,MATCH(I$2,Source!$A$1:$Z$1,0))))</f>
        <v/>
      </c>
      <c r="J18" s="67" t="str">
        <f>IF(ISBLANK(Source!A16),"",IF(J$2=0,VLOOKUP(J$1,'Field Mapping'!$A$2:$C$20,3,FALSE),INDEX(Source!$A$1:$Z$999,ROW()-2,MATCH(J$2,Source!$A$1:$Z$1,0))))</f>
        <v/>
      </c>
      <c r="K18" s="50" t="str">
        <f>IF(ISBLANK(Source!A16),"",IF(K$2=0,VLOOKUP(K$1,'Field Mapping'!$A$2:$C$20,3,FALSE),INDEX(Source!$A$1:$Z$999,ROW()-2,MATCH(K$2,Source!$A$1:$Z$1,0))))</f>
        <v/>
      </c>
      <c r="L18" s="50" t="str">
        <f>IF(ISBLANK(Source!A16),"",IF(L$2=0,VLOOKUP(L$1,'Field Mapping'!$A$2:$C$20,3,FALSE),INDEX(Source!$A$1:$Z$999,ROW()-2,MATCH(L$2,Source!$A$1:$Z$1,0))))</f>
        <v/>
      </c>
      <c r="M18" s="50" t="str">
        <f>IF(ISBLANK(Source!A16),"",IF(M$2=0,VLOOKUP(M$1,'Field Mapping'!$A$2:$C$20,3,FALSE),INDEX(Source!$A$1:$Z$999,ROW()-2,MATCH(M$2,Source!$A$1:$Z$1,0))))</f>
        <v/>
      </c>
      <c r="N18" s="50" t="str">
        <f>IF(ISBLANK(Source!A16),"",INDEX('Stage Mapping (Mandatory)'!$A$3:$A$9,MATCH(IF(N$2=0,VLOOKUP(N$1,'Field Mapping'!$A$2:$C$20,3,FALSE),INDEX(Source!$A$1:$Z$999,ROW()-2,MATCH(N$2,Source!$A$1:$Z$1,0))),'Stage Mapping (Mandatory)'!$B$3:$B$9,0)))</f>
        <v/>
      </c>
      <c r="U18" s="50" t="str">
        <f>IF(ISBLANK(Source!A16),"","AWS_CUSTOM_ACE_INTEGRATION")</f>
        <v/>
      </c>
      <c r="W18" s="50" t="str">
        <f>IF(ISBLANK(Source!A16),"",IF(W$2=0,VLOOKUP(W$1,'Field Mapping'!$A$2:$C$20,3,FALSE),INDEX(Source!$A$1:$Z$999,ROW()-2,MATCH(W$2,Source!$A$1:$Z$1,0))))</f>
        <v/>
      </c>
      <c r="AO18" s="49" t="str">
        <f>IF(ISBLANK(Source!A16),"",IF(A$2=0,VLOOKUP(AO$1,'Field Mapping'!$A$2:$C$20,3,FALSE),INDEX(Source!$A$1:$Z$999,ROW()-2,MATCH(AO$2,Source!$A$1:$Z$1,0))))</f>
        <v/>
      </c>
      <c r="AR18" s="60" t="str">
        <f>IF(ISBLANK(Source!A16),"",IF(AR$2=0,VLOOKUP(AR$1,'Field Mapping'!$A$2:$C$20,3,FALSE),INDEX(Source!$A$1:$Z$999,ROW()-2,MATCH(AR$2,Source!$A$1:$Z$1,0))))</f>
        <v/>
      </c>
      <c r="AS18" s="60" t="str">
        <f>IF(ISBLANK(Source!B16),"",IF(AS$2=0,VLOOKUP(AS$1,'Field Mapping'!$A$2:$C$20,3,FALSE),INDEX(Source!$A$1:$Z$999,ROW()-2,MATCH(AS$2,Source!$A$1:$Z$1,0))))</f>
        <v/>
      </c>
    </row>
    <row r="19" spans="1:45" ht="17" x14ac:dyDescent="0.2">
      <c r="A19" s="50" t="str">
        <f>IF(ISBLANK(Source!A17),"",IF(A$2=0,VLOOKUP(A$1,'Field Mapping'!$A$2:$C$20,3,FALSE),INDEX(Source!$A$1:$Z$999,ROW()-2,MATCH(A$2,Source!$A$1:$Z$1,0))))</f>
        <v/>
      </c>
      <c r="B19" s="50" t="str">
        <f>IF(ISBLANK(Source!A17),"",IF(B$2=0,VLOOKUP(B$1,'Field Mapping'!$A$2:$C$20,3,FALSE),INDEX(Source!$A$1:$Z$999,ROW()-2,MATCH(B$2,Source!$A$1:$Z$1,0))))</f>
        <v/>
      </c>
      <c r="C19" s="50" t="str">
        <f>IF(ISBLANK(Source!A17),"",IF(C$2=0,VLOOKUP(C$1,'Field Mapping'!$A$2:$C$20,3,FALSE),INDEX(Source!$A$1:$Z$999,ROW()-2,MATCH(C$2,Source!$A$1:$Z$1,0))))</f>
        <v/>
      </c>
      <c r="D19" s="50" t="str">
        <f>IF(ISBLANK(Source!A17),"",IF(D$2=0,VLOOKUP(D$1,'Field Mapping'!$A$2:$C$20,3,FALSE),INDEX(Source!$A$1:$Z$999,ROW()-2,MATCH(D$2,Source!$A$1:$Z$1,0))))</f>
        <v/>
      </c>
      <c r="E19" s="50" t="str">
        <f>IF(ISBLANK(Source!A17),"",IF(E$2=0,VLOOKUP(E$1,'Field Mapping'!$A$2:$C$20,3,FALSE),INDEX(Source!$A$1:$Z$999,ROW()-2,MATCH(E$2,Source!$A$1:$Z$1,0))))</f>
        <v/>
      </c>
      <c r="F19" s="50" t="str">
        <f>IF(ISBLANK(Source!A17),"",IF(F$2=0,VLOOKUP(F$1,'Field Mapping'!$A$2:$C$20,3,FALSE),INDEX(Source!$A$1:$Z$999,ROW()-2,MATCH(F$2,Source!$A$1:$Z$1,0))))</f>
        <v/>
      </c>
      <c r="G19" s="50" t="str">
        <f>IF(ISBLANK(Source!A17),"",IF(ISBLANK(Source!A17),"",IF(G$2=0,VLOOKUP(G$1,'Field Mapping'!$A$2:$C$20,3,FALSE),INDEX(Source!$A$1:$Z$999,ROW()-2,MATCH(G$2,Source!$A$1:$Z$1,0)))))</f>
        <v/>
      </c>
      <c r="H19" s="50" t="str">
        <f>IF(ISBLANK(Source!A17),"",IF(H$2=0,VLOOKUP(H$1,'Field Mapping'!$A$2:$C$20,3,FALSE),INDEX(Source!$A$1:$Z$999,ROW()-2,MATCH(H$2,Source!$A$1:$Z$1,0))))</f>
        <v/>
      </c>
      <c r="I19" s="50" t="str">
        <f>IF(ISBLANK(Source!A17),"",IF(I$2=0,VLOOKUP(I$1,'Field Mapping'!$A$2:$C$20,3,FALSE),INDEX(Source!$A$1:$Z$999,ROW()-2,MATCH(I$2,Source!$A$1:$Z$1,0))))</f>
        <v/>
      </c>
      <c r="J19" s="67" t="str">
        <f>IF(ISBLANK(Source!A17),"",IF(J$2=0,VLOOKUP(J$1,'Field Mapping'!$A$2:$C$20,3,FALSE),INDEX(Source!$A$1:$Z$999,ROW()-2,MATCH(J$2,Source!$A$1:$Z$1,0))))</f>
        <v/>
      </c>
      <c r="K19" s="50" t="str">
        <f>IF(ISBLANK(Source!A17),"",IF(K$2=0,VLOOKUP(K$1,'Field Mapping'!$A$2:$C$20,3,FALSE),INDEX(Source!$A$1:$Z$999,ROW()-2,MATCH(K$2,Source!$A$1:$Z$1,0))))</f>
        <v/>
      </c>
      <c r="L19" s="50" t="str">
        <f>IF(ISBLANK(Source!A17),"",IF(L$2=0,VLOOKUP(L$1,'Field Mapping'!$A$2:$C$20,3,FALSE),INDEX(Source!$A$1:$Z$999,ROW()-2,MATCH(L$2,Source!$A$1:$Z$1,0))))</f>
        <v/>
      </c>
      <c r="M19" s="50" t="str">
        <f>IF(ISBLANK(Source!A17),"",IF(M$2=0,VLOOKUP(M$1,'Field Mapping'!$A$2:$C$20,3,FALSE),INDEX(Source!$A$1:$Z$999,ROW()-2,MATCH(M$2,Source!$A$1:$Z$1,0))))</f>
        <v/>
      </c>
      <c r="N19" s="50" t="str">
        <f>IF(ISBLANK(Source!A17),"",INDEX('Stage Mapping (Mandatory)'!$A$3:$A$9,MATCH(IF(N$2=0,VLOOKUP(N$1,'Field Mapping'!$A$2:$C$20,3,FALSE),INDEX(Source!$A$1:$Z$999,ROW()-2,MATCH(N$2,Source!$A$1:$Z$1,0))),'Stage Mapping (Mandatory)'!$B$3:$B$9,0)))</f>
        <v/>
      </c>
      <c r="U19" s="50" t="str">
        <f>IF(ISBLANK(Source!A17),"","AWS_CUSTOM_ACE_INTEGRATION")</f>
        <v/>
      </c>
      <c r="W19" s="50" t="str">
        <f>IF(ISBLANK(Source!A17),"",IF(W$2=0,VLOOKUP(W$1,'Field Mapping'!$A$2:$C$20,3,FALSE),INDEX(Source!$A$1:$Z$999,ROW()-2,MATCH(W$2,Source!$A$1:$Z$1,0))))</f>
        <v/>
      </c>
      <c r="AO19" s="49" t="str">
        <f>IF(ISBLANK(Source!A17),"",IF(A$2=0,VLOOKUP(AO$1,'Field Mapping'!$A$2:$C$20,3,FALSE),INDEX(Source!$A$1:$Z$999,ROW()-2,MATCH(AO$2,Source!$A$1:$Z$1,0))))</f>
        <v/>
      </c>
      <c r="AR19" s="60" t="str">
        <f>IF(ISBLANK(Source!A17),"",IF(AR$2=0,VLOOKUP(AR$1,'Field Mapping'!$A$2:$C$20,3,FALSE),INDEX(Source!$A$1:$Z$999,ROW()-2,MATCH(AR$2,Source!$A$1:$Z$1,0))))</f>
        <v/>
      </c>
      <c r="AS19" s="60" t="str">
        <f>IF(ISBLANK(Source!B17),"",IF(AS$2=0,VLOOKUP(AS$1,'Field Mapping'!$A$2:$C$20,3,FALSE),INDEX(Source!$A$1:$Z$999,ROW()-2,MATCH(AS$2,Source!$A$1:$Z$1,0))))</f>
        <v/>
      </c>
    </row>
    <row r="20" spans="1:45" ht="17" x14ac:dyDescent="0.2">
      <c r="A20" s="50" t="str">
        <f>IF(ISBLANK(Source!A18),"",IF(A$2=0,VLOOKUP(A$1,'Field Mapping'!$A$2:$C$20,3,FALSE),INDEX(Source!$A$1:$Z$999,ROW()-2,MATCH(A$2,Source!$A$1:$Z$1,0))))</f>
        <v/>
      </c>
      <c r="B20" s="50" t="str">
        <f>IF(ISBLANK(Source!A18),"",IF(B$2=0,VLOOKUP(B$1,'Field Mapping'!$A$2:$C$20,3,FALSE),INDEX(Source!$A$1:$Z$999,ROW()-2,MATCH(B$2,Source!$A$1:$Z$1,0))))</f>
        <v/>
      </c>
      <c r="C20" s="50" t="str">
        <f>IF(ISBLANK(Source!A18),"",IF(C$2=0,VLOOKUP(C$1,'Field Mapping'!$A$2:$C$20,3,FALSE),INDEX(Source!$A$1:$Z$999,ROW()-2,MATCH(C$2,Source!$A$1:$Z$1,0))))</f>
        <v/>
      </c>
      <c r="D20" s="50" t="str">
        <f>IF(ISBLANK(Source!A18),"",IF(D$2=0,VLOOKUP(D$1,'Field Mapping'!$A$2:$C$20,3,FALSE),INDEX(Source!$A$1:$Z$999,ROW()-2,MATCH(D$2,Source!$A$1:$Z$1,0))))</f>
        <v/>
      </c>
      <c r="E20" s="50" t="str">
        <f>IF(ISBLANK(Source!A18),"",IF(E$2=0,VLOOKUP(E$1,'Field Mapping'!$A$2:$C$20,3,FALSE),INDEX(Source!$A$1:$Z$999,ROW()-2,MATCH(E$2,Source!$A$1:$Z$1,0))))</f>
        <v/>
      </c>
      <c r="F20" s="50" t="str">
        <f>IF(ISBLANK(Source!A18),"",IF(F$2=0,VLOOKUP(F$1,'Field Mapping'!$A$2:$C$20,3,FALSE),INDEX(Source!$A$1:$Z$999,ROW()-2,MATCH(F$2,Source!$A$1:$Z$1,0))))</f>
        <v/>
      </c>
      <c r="G20" s="50" t="str">
        <f>IF(ISBLANK(Source!A18),"",IF(ISBLANK(Source!A18),"",IF(G$2=0,VLOOKUP(G$1,'Field Mapping'!$A$2:$C$20,3,FALSE),INDEX(Source!$A$1:$Z$999,ROW()-2,MATCH(G$2,Source!$A$1:$Z$1,0)))))</f>
        <v/>
      </c>
      <c r="H20" s="50" t="str">
        <f>IF(ISBLANK(Source!A18),"",IF(H$2=0,VLOOKUP(H$1,'Field Mapping'!$A$2:$C$20,3,FALSE),INDEX(Source!$A$1:$Z$999,ROW()-2,MATCH(H$2,Source!$A$1:$Z$1,0))))</f>
        <v/>
      </c>
      <c r="I20" s="50" t="str">
        <f>IF(ISBLANK(Source!A18),"",IF(I$2=0,VLOOKUP(I$1,'Field Mapping'!$A$2:$C$20,3,FALSE),INDEX(Source!$A$1:$Z$999,ROW()-2,MATCH(I$2,Source!$A$1:$Z$1,0))))</f>
        <v/>
      </c>
      <c r="J20" s="67" t="str">
        <f>IF(ISBLANK(Source!A18),"",IF(J$2=0,VLOOKUP(J$1,'Field Mapping'!$A$2:$C$20,3,FALSE),INDEX(Source!$A$1:$Z$999,ROW()-2,MATCH(J$2,Source!$A$1:$Z$1,0))))</f>
        <v/>
      </c>
      <c r="K20" s="50" t="str">
        <f>IF(ISBLANK(Source!A18),"",IF(K$2=0,VLOOKUP(K$1,'Field Mapping'!$A$2:$C$20,3,FALSE),INDEX(Source!$A$1:$Z$999,ROW()-2,MATCH(K$2,Source!$A$1:$Z$1,0))))</f>
        <v/>
      </c>
      <c r="L20" s="50" t="str">
        <f>IF(ISBLANK(Source!A18),"",IF(L$2=0,VLOOKUP(L$1,'Field Mapping'!$A$2:$C$20,3,FALSE),INDEX(Source!$A$1:$Z$999,ROW()-2,MATCH(L$2,Source!$A$1:$Z$1,0))))</f>
        <v/>
      </c>
      <c r="M20" s="50" t="str">
        <f>IF(ISBLANK(Source!A18),"",IF(M$2=0,VLOOKUP(M$1,'Field Mapping'!$A$2:$C$20,3,FALSE),INDEX(Source!$A$1:$Z$999,ROW()-2,MATCH(M$2,Source!$A$1:$Z$1,0))))</f>
        <v/>
      </c>
      <c r="N20" s="50" t="str">
        <f>IF(ISBLANK(Source!A18),"",INDEX('Stage Mapping (Mandatory)'!$A$3:$A$9,MATCH(IF(N$2=0,VLOOKUP(N$1,'Field Mapping'!$A$2:$C$20,3,FALSE),INDEX(Source!$A$1:$Z$999,ROW()-2,MATCH(N$2,Source!$A$1:$Z$1,0))),'Stage Mapping (Mandatory)'!$B$3:$B$9,0)))</f>
        <v/>
      </c>
      <c r="U20" s="50" t="str">
        <f>IF(ISBLANK(Source!A18),"","AWS_CUSTOM_ACE_INTEGRATION")</f>
        <v/>
      </c>
      <c r="W20" s="50" t="str">
        <f>IF(ISBLANK(Source!A18),"",IF(W$2=0,VLOOKUP(W$1,'Field Mapping'!$A$2:$C$20,3,FALSE),INDEX(Source!$A$1:$Z$999,ROW()-2,MATCH(W$2,Source!$A$1:$Z$1,0))))</f>
        <v/>
      </c>
      <c r="AO20" s="49" t="str">
        <f>IF(ISBLANK(Source!A18),"",IF(A$2=0,VLOOKUP(AO$1,'Field Mapping'!$A$2:$C$20,3,FALSE),INDEX(Source!$A$1:$Z$999,ROW()-2,MATCH(AO$2,Source!$A$1:$Z$1,0))))</f>
        <v/>
      </c>
      <c r="AR20" s="60" t="str">
        <f>IF(ISBLANK(Source!A18),"",IF(AR$2=0,VLOOKUP(AR$1,'Field Mapping'!$A$2:$C$20,3,FALSE),INDEX(Source!$A$1:$Z$999,ROW()-2,MATCH(AR$2,Source!$A$1:$Z$1,0))))</f>
        <v/>
      </c>
      <c r="AS20" s="60" t="str">
        <f>IF(ISBLANK(Source!B18),"",IF(AS$2=0,VLOOKUP(AS$1,'Field Mapping'!$A$2:$C$20,3,FALSE),INDEX(Source!$A$1:$Z$999,ROW()-2,MATCH(AS$2,Source!$A$1:$Z$1,0))))</f>
        <v/>
      </c>
    </row>
    <row r="21" spans="1:45" ht="17" x14ac:dyDescent="0.2">
      <c r="A21" s="50" t="str">
        <f>IF(ISBLANK(Source!A19),"",IF(A$2=0,VLOOKUP(A$1,'Field Mapping'!$A$2:$C$20,3,FALSE),INDEX(Source!$A$1:$Z$999,ROW()-2,MATCH(A$2,Source!$A$1:$Z$1,0))))</f>
        <v/>
      </c>
      <c r="B21" s="50" t="str">
        <f>IF(ISBLANK(Source!A19),"",IF(B$2=0,VLOOKUP(B$1,'Field Mapping'!$A$2:$C$20,3,FALSE),INDEX(Source!$A$1:$Z$999,ROW()-2,MATCH(B$2,Source!$A$1:$Z$1,0))))</f>
        <v/>
      </c>
      <c r="C21" s="50" t="str">
        <f>IF(ISBLANK(Source!A19),"",IF(C$2=0,VLOOKUP(C$1,'Field Mapping'!$A$2:$C$20,3,FALSE),INDEX(Source!$A$1:$Z$999,ROW()-2,MATCH(C$2,Source!$A$1:$Z$1,0))))</f>
        <v/>
      </c>
      <c r="D21" s="50" t="str">
        <f>IF(ISBLANK(Source!A19),"",IF(D$2=0,VLOOKUP(D$1,'Field Mapping'!$A$2:$C$20,3,FALSE),INDEX(Source!$A$1:$Z$999,ROW()-2,MATCH(D$2,Source!$A$1:$Z$1,0))))</f>
        <v/>
      </c>
      <c r="E21" s="50" t="str">
        <f>IF(ISBLANK(Source!A19),"",IF(E$2=0,VLOOKUP(E$1,'Field Mapping'!$A$2:$C$20,3,FALSE),INDEX(Source!$A$1:$Z$999,ROW()-2,MATCH(E$2,Source!$A$1:$Z$1,0))))</f>
        <v/>
      </c>
      <c r="F21" s="50" t="str">
        <f>IF(ISBLANK(Source!A19),"",IF(F$2=0,VLOOKUP(F$1,'Field Mapping'!$A$2:$C$20,3,FALSE),INDEX(Source!$A$1:$Z$999,ROW()-2,MATCH(F$2,Source!$A$1:$Z$1,0))))</f>
        <v/>
      </c>
      <c r="G21" s="50" t="str">
        <f>IF(ISBLANK(Source!A19),"",IF(ISBLANK(Source!A19),"",IF(G$2=0,VLOOKUP(G$1,'Field Mapping'!$A$2:$C$20,3,FALSE),INDEX(Source!$A$1:$Z$999,ROW()-2,MATCH(G$2,Source!$A$1:$Z$1,0)))))</f>
        <v/>
      </c>
      <c r="H21" s="50" t="str">
        <f>IF(ISBLANK(Source!A19),"",IF(H$2=0,VLOOKUP(H$1,'Field Mapping'!$A$2:$C$20,3,FALSE),INDEX(Source!$A$1:$Z$999,ROW()-2,MATCH(H$2,Source!$A$1:$Z$1,0))))</f>
        <v/>
      </c>
      <c r="I21" s="50" t="str">
        <f>IF(ISBLANK(Source!A19),"",IF(I$2=0,VLOOKUP(I$1,'Field Mapping'!$A$2:$C$20,3,FALSE),INDEX(Source!$A$1:$Z$999,ROW()-2,MATCH(I$2,Source!$A$1:$Z$1,0))))</f>
        <v/>
      </c>
      <c r="J21" s="67" t="str">
        <f>IF(ISBLANK(Source!A19),"",IF(J$2=0,VLOOKUP(J$1,'Field Mapping'!$A$2:$C$20,3,FALSE),INDEX(Source!$A$1:$Z$999,ROW()-2,MATCH(J$2,Source!$A$1:$Z$1,0))))</f>
        <v/>
      </c>
      <c r="K21" s="50" t="str">
        <f>IF(ISBLANK(Source!A19),"",IF(K$2=0,VLOOKUP(K$1,'Field Mapping'!$A$2:$C$20,3,FALSE),INDEX(Source!$A$1:$Z$999,ROW()-2,MATCH(K$2,Source!$A$1:$Z$1,0))))</f>
        <v/>
      </c>
      <c r="L21" s="50" t="str">
        <f>IF(ISBLANK(Source!A19),"",IF(L$2=0,VLOOKUP(L$1,'Field Mapping'!$A$2:$C$20,3,FALSE),INDEX(Source!$A$1:$Z$999,ROW()-2,MATCH(L$2,Source!$A$1:$Z$1,0))))</f>
        <v/>
      </c>
      <c r="M21" s="50" t="str">
        <f>IF(ISBLANK(Source!A19),"",IF(M$2=0,VLOOKUP(M$1,'Field Mapping'!$A$2:$C$20,3,FALSE),INDEX(Source!$A$1:$Z$999,ROW()-2,MATCH(M$2,Source!$A$1:$Z$1,0))))</f>
        <v/>
      </c>
      <c r="N21" s="50" t="str">
        <f>IF(ISBLANK(Source!A19),"",INDEX('Stage Mapping (Mandatory)'!$A$3:$A$9,MATCH(IF(N$2=0,VLOOKUP(N$1,'Field Mapping'!$A$2:$C$20,3,FALSE),INDEX(Source!$A$1:$Z$999,ROW()-2,MATCH(N$2,Source!$A$1:$Z$1,0))),'Stage Mapping (Mandatory)'!$B$3:$B$9,0)))</f>
        <v/>
      </c>
      <c r="U21" s="50" t="str">
        <f>IF(ISBLANK(Source!A19),"","AWS_CUSTOM_ACE_INTEGRATION")</f>
        <v/>
      </c>
      <c r="W21" s="50" t="str">
        <f>IF(ISBLANK(Source!A19),"",IF(W$2=0,VLOOKUP(W$1,'Field Mapping'!$A$2:$C$20,3,FALSE),INDEX(Source!$A$1:$Z$999,ROW()-2,MATCH(W$2,Source!$A$1:$Z$1,0))))</f>
        <v/>
      </c>
      <c r="AO21" s="49" t="str">
        <f>IF(ISBLANK(Source!A19),"",IF(A$2=0,VLOOKUP(AO$1,'Field Mapping'!$A$2:$C$20,3,FALSE),INDEX(Source!$A$1:$Z$999,ROW()-2,MATCH(AO$2,Source!$A$1:$Z$1,0))))</f>
        <v/>
      </c>
      <c r="AR21" s="60" t="str">
        <f>IF(ISBLANK(Source!A19),"",IF(AR$2=0,VLOOKUP(AR$1,'Field Mapping'!$A$2:$C$20,3,FALSE),INDEX(Source!$A$1:$Z$999,ROW()-2,MATCH(AR$2,Source!$A$1:$Z$1,0))))</f>
        <v/>
      </c>
      <c r="AS21" s="60" t="str">
        <f>IF(ISBLANK(Source!B19),"",IF(AS$2=0,VLOOKUP(AS$1,'Field Mapping'!$A$2:$C$20,3,FALSE),INDEX(Source!$A$1:$Z$999,ROW()-2,MATCH(AS$2,Source!$A$1:$Z$1,0))))</f>
        <v/>
      </c>
    </row>
    <row r="22" spans="1:45" ht="17" x14ac:dyDescent="0.2">
      <c r="A22" s="50" t="str">
        <f>IF(ISBLANK(Source!A20),"",IF(A$2=0,VLOOKUP(A$1,'Field Mapping'!$A$2:$C$20,3,FALSE),INDEX(Source!$A$1:$Z$999,ROW()-2,MATCH(A$2,Source!$A$1:$Z$1,0))))</f>
        <v/>
      </c>
      <c r="B22" s="50" t="str">
        <f>IF(ISBLANK(Source!A20),"",IF(B$2=0,VLOOKUP(B$1,'Field Mapping'!$A$2:$C$20,3,FALSE),INDEX(Source!$A$1:$Z$999,ROW()-2,MATCH(B$2,Source!$A$1:$Z$1,0))))</f>
        <v/>
      </c>
      <c r="C22" s="50" t="str">
        <f>IF(ISBLANK(Source!A20),"",IF(C$2=0,VLOOKUP(C$1,'Field Mapping'!$A$2:$C$20,3,FALSE),INDEX(Source!$A$1:$Z$999,ROW()-2,MATCH(C$2,Source!$A$1:$Z$1,0))))</f>
        <v/>
      </c>
      <c r="D22" s="50" t="str">
        <f>IF(ISBLANK(Source!A20),"",IF(D$2=0,VLOOKUP(D$1,'Field Mapping'!$A$2:$C$20,3,FALSE),INDEX(Source!$A$1:$Z$999,ROW()-2,MATCH(D$2,Source!$A$1:$Z$1,0))))</f>
        <v/>
      </c>
      <c r="E22" s="50" t="str">
        <f>IF(ISBLANK(Source!A20),"",IF(E$2=0,VLOOKUP(E$1,'Field Mapping'!$A$2:$C$20,3,FALSE),INDEX(Source!$A$1:$Z$999,ROW()-2,MATCH(E$2,Source!$A$1:$Z$1,0))))</f>
        <v/>
      </c>
      <c r="F22" s="50" t="str">
        <f>IF(ISBLANK(Source!A20),"",IF(F$2=0,VLOOKUP(F$1,'Field Mapping'!$A$2:$C$20,3,FALSE),INDEX(Source!$A$1:$Z$999,ROW()-2,MATCH(F$2,Source!$A$1:$Z$1,0))))</f>
        <v/>
      </c>
      <c r="G22" s="50" t="str">
        <f>IF(ISBLANK(Source!A20),"",IF(ISBLANK(Source!A20),"",IF(G$2=0,VLOOKUP(G$1,'Field Mapping'!$A$2:$C$20,3,FALSE),INDEX(Source!$A$1:$Z$999,ROW()-2,MATCH(G$2,Source!$A$1:$Z$1,0)))))</f>
        <v/>
      </c>
      <c r="H22" s="50" t="str">
        <f>IF(ISBLANK(Source!A20),"",IF(H$2=0,VLOOKUP(H$1,'Field Mapping'!$A$2:$C$20,3,FALSE),INDEX(Source!$A$1:$Z$999,ROW()-2,MATCH(H$2,Source!$A$1:$Z$1,0))))</f>
        <v/>
      </c>
      <c r="I22" s="50" t="str">
        <f>IF(ISBLANK(Source!A20),"",IF(I$2=0,VLOOKUP(I$1,'Field Mapping'!$A$2:$C$20,3,FALSE),INDEX(Source!$A$1:$Z$999,ROW()-2,MATCH(I$2,Source!$A$1:$Z$1,0))))</f>
        <v/>
      </c>
      <c r="J22" s="67" t="str">
        <f>IF(ISBLANK(Source!A20),"",IF(J$2=0,VLOOKUP(J$1,'Field Mapping'!$A$2:$C$20,3,FALSE),INDEX(Source!$A$1:$Z$999,ROW()-2,MATCH(J$2,Source!$A$1:$Z$1,0))))</f>
        <v/>
      </c>
      <c r="K22" s="50" t="str">
        <f>IF(ISBLANK(Source!A20),"",IF(K$2=0,VLOOKUP(K$1,'Field Mapping'!$A$2:$C$20,3,FALSE),INDEX(Source!$A$1:$Z$999,ROW()-2,MATCH(K$2,Source!$A$1:$Z$1,0))))</f>
        <v/>
      </c>
      <c r="L22" s="50" t="str">
        <f>IF(ISBLANK(Source!A20),"",IF(L$2=0,VLOOKUP(L$1,'Field Mapping'!$A$2:$C$20,3,FALSE),INDEX(Source!$A$1:$Z$999,ROW()-2,MATCH(L$2,Source!$A$1:$Z$1,0))))</f>
        <v/>
      </c>
      <c r="M22" s="50" t="str">
        <f>IF(ISBLANK(Source!A20),"",IF(M$2=0,VLOOKUP(M$1,'Field Mapping'!$A$2:$C$20,3,FALSE),INDEX(Source!$A$1:$Z$999,ROW()-2,MATCH(M$2,Source!$A$1:$Z$1,0))))</f>
        <v/>
      </c>
      <c r="N22" s="50" t="str">
        <f>IF(ISBLANK(Source!A20),"",INDEX('Stage Mapping (Mandatory)'!$A$3:$A$9,MATCH(IF(N$2=0,VLOOKUP(N$1,'Field Mapping'!$A$2:$C$20,3,FALSE),INDEX(Source!$A$1:$Z$999,ROW()-2,MATCH(N$2,Source!$A$1:$Z$1,0))),'Stage Mapping (Mandatory)'!$B$3:$B$9,0)))</f>
        <v/>
      </c>
      <c r="U22" s="50" t="str">
        <f>IF(ISBLANK(Source!A20),"","AWS_CUSTOM_ACE_INTEGRATION")</f>
        <v/>
      </c>
      <c r="W22" s="50" t="str">
        <f>IF(ISBLANK(Source!A20),"",IF(W$2=0,VLOOKUP(W$1,'Field Mapping'!$A$2:$C$20,3,FALSE),INDEX(Source!$A$1:$Z$999,ROW()-2,MATCH(W$2,Source!$A$1:$Z$1,0))))</f>
        <v/>
      </c>
      <c r="AO22" s="49" t="str">
        <f>IF(ISBLANK(Source!A20),"",IF(A$2=0,VLOOKUP(AO$1,'Field Mapping'!$A$2:$C$20,3,FALSE),INDEX(Source!$A$1:$Z$999,ROW()-2,MATCH(AO$2,Source!$A$1:$Z$1,0))))</f>
        <v/>
      </c>
      <c r="AR22" s="60" t="str">
        <f>IF(ISBLANK(Source!A20),"",IF(AR$2=0,VLOOKUP(AR$1,'Field Mapping'!$A$2:$C$20,3,FALSE),INDEX(Source!$A$1:$Z$999,ROW()-2,MATCH(AR$2,Source!$A$1:$Z$1,0))))</f>
        <v/>
      </c>
      <c r="AS22" s="60" t="str">
        <f>IF(ISBLANK(Source!B20),"",IF(AS$2=0,VLOOKUP(AS$1,'Field Mapping'!$A$2:$C$20,3,FALSE),INDEX(Source!$A$1:$Z$999,ROW()-2,MATCH(AS$2,Source!$A$1:$Z$1,0))))</f>
        <v/>
      </c>
    </row>
    <row r="23" spans="1:45" ht="17" x14ac:dyDescent="0.2">
      <c r="A23" s="50" t="str">
        <f>IF(ISBLANK(Source!A21),"",IF(A$2=0,VLOOKUP(A$1,'Field Mapping'!$A$2:$C$20,3,FALSE),INDEX(Source!$A$1:$Z$999,ROW()-2,MATCH(A$2,Source!$A$1:$Z$1,0))))</f>
        <v/>
      </c>
      <c r="B23" s="50" t="str">
        <f>IF(ISBLANK(Source!A21),"",IF(B$2=0,VLOOKUP(B$1,'Field Mapping'!$A$2:$C$20,3,FALSE),INDEX(Source!$A$1:$Z$999,ROW()-2,MATCH(B$2,Source!$A$1:$Z$1,0))))</f>
        <v/>
      </c>
      <c r="C23" s="50" t="str">
        <f>IF(ISBLANK(Source!A21),"",IF(C$2=0,VLOOKUP(C$1,'Field Mapping'!$A$2:$C$20,3,FALSE),INDEX(Source!$A$1:$Z$999,ROW()-2,MATCH(C$2,Source!$A$1:$Z$1,0))))</f>
        <v/>
      </c>
      <c r="D23" s="50" t="str">
        <f>IF(ISBLANK(Source!A21),"",IF(D$2=0,VLOOKUP(D$1,'Field Mapping'!$A$2:$C$20,3,FALSE),INDEX(Source!$A$1:$Z$999,ROW()-2,MATCH(D$2,Source!$A$1:$Z$1,0))))</f>
        <v/>
      </c>
      <c r="E23" s="50" t="str">
        <f>IF(ISBLANK(Source!A21),"",IF(E$2=0,VLOOKUP(E$1,'Field Mapping'!$A$2:$C$20,3,FALSE),INDEX(Source!$A$1:$Z$999,ROW()-2,MATCH(E$2,Source!$A$1:$Z$1,0))))</f>
        <v/>
      </c>
      <c r="F23" s="50" t="str">
        <f>IF(ISBLANK(Source!A21),"",IF(F$2=0,VLOOKUP(F$1,'Field Mapping'!$A$2:$C$20,3,FALSE),INDEX(Source!$A$1:$Z$999,ROW()-2,MATCH(F$2,Source!$A$1:$Z$1,0))))</f>
        <v/>
      </c>
      <c r="G23" s="50" t="str">
        <f>IF(ISBLANK(Source!A21),"",IF(ISBLANK(Source!A21),"",IF(G$2=0,VLOOKUP(G$1,'Field Mapping'!$A$2:$C$20,3,FALSE),INDEX(Source!$A$1:$Z$999,ROW()-2,MATCH(G$2,Source!$A$1:$Z$1,0)))))</f>
        <v/>
      </c>
      <c r="H23" s="50" t="str">
        <f>IF(ISBLANK(Source!A21),"",IF(H$2=0,VLOOKUP(H$1,'Field Mapping'!$A$2:$C$20,3,FALSE),INDEX(Source!$A$1:$Z$999,ROW()-2,MATCH(H$2,Source!$A$1:$Z$1,0))))</f>
        <v/>
      </c>
      <c r="I23" s="50" t="str">
        <f>IF(ISBLANK(Source!A21),"",IF(I$2=0,VLOOKUP(I$1,'Field Mapping'!$A$2:$C$20,3,FALSE),INDEX(Source!$A$1:$Z$999,ROW()-2,MATCH(I$2,Source!$A$1:$Z$1,0))))</f>
        <v/>
      </c>
      <c r="J23" s="67" t="str">
        <f>IF(ISBLANK(Source!A21),"",IF(J$2=0,VLOOKUP(J$1,'Field Mapping'!$A$2:$C$20,3,FALSE),INDEX(Source!$A$1:$Z$999,ROW()-2,MATCH(J$2,Source!$A$1:$Z$1,0))))</f>
        <v/>
      </c>
      <c r="K23" s="50" t="str">
        <f>IF(ISBLANK(Source!A21),"",IF(K$2=0,VLOOKUP(K$1,'Field Mapping'!$A$2:$C$20,3,FALSE),INDEX(Source!$A$1:$Z$999,ROW()-2,MATCH(K$2,Source!$A$1:$Z$1,0))))</f>
        <v/>
      </c>
      <c r="L23" s="50" t="str">
        <f>IF(ISBLANK(Source!A21),"",IF(L$2=0,VLOOKUP(L$1,'Field Mapping'!$A$2:$C$20,3,FALSE),INDEX(Source!$A$1:$Z$999,ROW()-2,MATCH(L$2,Source!$A$1:$Z$1,0))))</f>
        <v/>
      </c>
      <c r="M23" s="50" t="str">
        <f>IF(ISBLANK(Source!A21),"",IF(M$2=0,VLOOKUP(M$1,'Field Mapping'!$A$2:$C$20,3,FALSE),INDEX(Source!$A$1:$Z$999,ROW()-2,MATCH(M$2,Source!$A$1:$Z$1,0))))</f>
        <v/>
      </c>
      <c r="N23" s="50" t="str">
        <f>IF(ISBLANK(Source!A21),"",INDEX('Stage Mapping (Mandatory)'!$A$3:$A$9,MATCH(IF(N$2=0,VLOOKUP(N$1,'Field Mapping'!$A$2:$C$20,3,FALSE),INDEX(Source!$A$1:$Z$999,ROW()-2,MATCH(N$2,Source!$A$1:$Z$1,0))),'Stage Mapping (Mandatory)'!$B$3:$B$9,0)))</f>
        <v/>
      </c>
      <c r="U23" s="50" t="str">
        <f>IF(ISBLANK(Source!A21),"","AWS_CUSTOM_ACE_INTEGRATION")</f>
        <v/>
      </c>
      <c r="W23" s="50" t="str">
        <f>IF(ISBLANK(Source!A21),"",IF(W$2=0,VLOOKUP(W$1,'Field Mapping'!$A$2:$C$20,3,FALSE),INDEX(Source!$A$1:$Z$999,ROW()-2,MATCH(W$2,Source!$A$1:$Z$1,0))))</f>
        <v/>
      </c>
      <c r="AO23" s="49" t="str">
        <f>IF(ISBLANK(Source!A21),"",IF(A$2=0,VLOOKUP(AO$1,'Field Mapping'!$A$2:$C$20,3,FALSE),INDEX(Source!$A$1:$Z$999,ROW()-2,MATCH(AO$2,Source!$A$1:$Z$1,0))))</f>
        <v/>
      </c>
      <c r="AR23" s="60" t="str">
        <f>IF(ISBLANK(Source!A21),"",IF(AR$2=0,VLOOKUP(AR$1,'Field Mapping'!$A$2:$C$20,3,FALSE),INDEX(Source!$A$1:$Z$999,ROW()-2,MATCH(AR$2,Source!$A$1:$Z$1,0))))</f>
        <v/>
      </c>
      <c r="AS23" s="60" t="str">
        <f>IF(ISBLANK(Source!B21),"",IF(AS$2=0,VLOOKUP(AS$1,'Field Mapping'!$A$2:$C$20,3,FALSE),INDEX(Source!$A$1:$Z$999,ROW()-2,MATCH(AS$2,Source!$A$1:$Z$1,0))))</f>
        <v/>
      </c>
    </row>
    <row r="24" spans="1:45" ht="17" x14ac:dyDescent="0.2">
      <c r="A24" s="50" t="str">
        <f>IF(ISBLANK(Source!A22),"",IF(A$2=0,VLOOKUP(A$1,'Field Mapping'!$A$2:$C$20,3,FALSE),INDEX(Source!$A$1:$Z$999,ROW()-2,MATCH(A$2,Source!$A$1:$Z$1,0))))</f>
        <v/>
      </c>
      <c r="B24" s="50" t="str">
        <f>IF(ISBLANK(Source!A22),"",IF(B$2=0,VLOOKUP(B$1,'Field Mapping'!$A$2:$C$20,3,FALSE),INDEX(Source!$A$1:$Z$999,ROW()-2,MATCH(B$2,Source!$A$1:$Z$1,0))))</f>
        <v/>
      </c>
      <c r="C24" s="50" t="str">
        <f>IF(ISBLANK(Source!A22),"",IF(C$2=0,VLOOKUP(C$1,'Field Mapping'!$A$2:$C$20,3,FALSE),INDEX(Source!$A$1:$Z$999,ROW()-2,MATCH(C$2,Source!$A$1:$Z$1,0))))</f>
        <v/>
      </c>
      <c r="D24" s="50" t="str">
        <f>IF(ISBLANK(Source!A22),"",IF(D$2=0,VLOOKUP(D$1,'Field Mapping'!$A$2:$C$20,3,FALSE),INDEX(Source!$A$1:$Z$999,ROW()-2,MATCH(D$2,Source!$A$1:$Z$1,0))))</f>
        <v/>
      </c>
      <c r="E24" s="50" t="str">
        <f>IF(ISBLANK(Source!A22),"",IF(E$2=0,VLOOKUP(E$1,'Field Mapping'!$A$2:$C$20,3,FALSE),INDEX(Source!$A$1:$Z$999,ROW()-2,MATCH(E$2,Source!$A$1:$Z$1,0))))</f>
        <v/>
      </c>
      <c r="F24" s="50" t="str">
        <f>IF(ISBLANK(Source!A22),"",IF(F$2=0,VLOOKUP(F$1,'Field Mapping'!$A$2:$C$20,3,FALSE),INDEX(Source!$A$1:$Z$999,ROW()-2,MATCH(F$2,Source!$A$1:$Z$1,0))))</f>
        <v/>
      </c>
      <c r="G24" s="50" t="str">
        <f>IF(ISBLANK(Source!A22),"",IF(ISBLANK(Source!A22),"",IF(G$2=0,VLOOKUP(G$1,'Field Mapping'!$A$2:$C$20,3,FALSE),INDEX(Source!$A$1:$Z$999,ROW()-2,MATCH(G$2,Source!$A$1:$Z$1,0)))))</f>
        <v/>
      </c>
      <c r="H24" s="50" t="str">
        <f>IF(ISBLANK(Source!A22),"",IF(H$2=0,VLOOKUP(H$1,'Field Mapping'!$A$2:$C$20,3,FALSE),INDEX(Source!$A$1:$Z$999,ROW()-2,MATCH(H$2,Source!$A$1:$Z$1,0))))</f>
        <v/>
      </c>
      <c r="I24" s="50" t="str">
        <f>IF(ISBLANK(Source!A22),"",IF(I$2=0,VLOOKUP(I$1,'Field Mapping'!$A$2:$C$20,3,FALSE),INDEX(Source!$A$1:$Z$999,ROW()-2,MATCH(I$2,Source!$A$1:$Z$1,0))))</f>
        <v/>
      </c>
      <c r="J24" s="67" t="str">
        <f>IF(ISBLANK(Source!A22),"",IF(J$2=0,VLOOKUP(J$1,'Field Mapping'!$A$2:$C$20,3,FALSE),INDEX(Source!$A$1:$Z$999,ROW()-2,MATCH(J$2,Source!$A$1:$Z$1,0))))</f>
        <v/>
      </c>
      <c r="K24" s="50" t="str">
        <f>IF(ISBLANK(Source!A22),"",IF(K$2=0,VLOOKUP(K$1,'Field Mapping'!$A$2:$C$20,3,FALSE),INDEX(Source!$A$1:$Z$999,ROW()-2,MATCH(K$2,Source!$A$1:$Z$1,0))))</f>
        <v/>
      </c>
      <c r="L24" s="50" t="str">
        <f>IF(ISBLANK(Source!A22),"",IF(L$2=0,VLOOKUP(L$1,'Field Mapping'!$A$2:$C$20,3,FALSE),INDEX(Source!$A$1:$Z$999,ROW()-2,MATCH(L$2,Source!$A$1:$Z$1,0))))</f>
        <v/>
      </c>
      <c r="M24" s="50" t="str">
        <f>IF(ISBLANK(Source!A22),"",IF(M$2=0,VLOOKUP(M$1,'Field Mapping'!$A$2:$C$20,3,FALSE),INDEX(Source!$A$1:$Z$999,ROW()-2,MATCH(M$2,Source!$A$1:$Z$1,0))))</f>
        <v/>
      </c>
      <c r="N24" s="50" t="str">
        <f>IF(ISBLANK(Source!A22),"",INDEX('Stage Mapping (Mandatory)'!$A$3:$A$9,MATCH(IF(N$2=0,VLOOKUP(N$1,'Field Mapping'!$A$2:$C$20,3,FALSE),INDEX(Source!$A$1:$Z$999,ROW()-2,MATCH(N$2,Source!$A$1:$Z$1,0))),'Stage Mapping (Mandatory)'!$B$3:$B$9,0)))</f>
        <v/>
      </c>
      <c r="U24" s="50" t="str">
        <f>IF(ISBLANK(Source!A22),"","AWS_CUSTOM_ACE_INTEGRATION")</f>
        <v/>
      </c>
      <c r="W24" s="50" t="str">
        <f>IF(ISBLANK(Source!A22),"",IF(W$2=0,VLOOKUP(W$1,'Field Mapping'!$A$2:$C$20,3,FALSE),INDEX(Source!$A$1:$Z$999,ROW()-2,MATCH(W$2,Source!$A$1:$Z$1,0))))</f>
        <v/>
      </c>
      <c r="AO24" s="49" t="str">
        <f>IF(ISBLANK(Source!A22),"",IF(A$2=0,VLOOKUP(AO$1,'Field Mapping'!$A$2:$C$20,3,FALSE),INDEX(Source!$A$1:$Z$999,ROW()-2,MATCH(AO$2,Source!$A$1:$Z$1,0))))</f>
        <v/>
      </c>
      <c r="AR24" s="60" t="str">
        <f>IF(ISBLANK(Source!A22),"",IF(AR$2=0,VLOOKUP(AR$1,'Field Mapping'!$A$2:$C$20,3,FALSE),INDEX(Source!$A$1:$Z$999,ROW()-2,MATCH(AR$2,Source!$A$1:$Z$1,0))))</f>
        <v/>
      </c>
      <c r="AS24" s="60" t="str">
        <f>IF(ISBLANK(Source!B22),"",IF(AS$2=0,VLOOKUP(AS$1,'Field Mapping'!$A$2:$C$20,3,FALSE),INDEX(Source!$A$1:$Z$999,ROW()-2,MATCH(AS$2,Source!$A$1:$Z$1,0))))</f>
        <v/>
      </c>
    </row>
    <row r="25" spans="1:45" ht="17" x14ac:dyDescent="0.2">
      <c r="A25" s="50" t="str">
        <f>IF(ISBLANK(Source!A23),"",IF(A$2=0,VLOOKUP(A$1,'Field Mapping'!$A$2:$C$20,3,FALSE),INDEX(Source!$A$1:$Z$999,ROW()-2,MATCH(A$2,Source!$A$1:$Z$1,0))))</f>
        <v/>
      </c>
      <c r="B25" s="50" t="str">
        <f>IF(ISBLANK(Source!A23),"",IF(B$2=0,VLOOKUP(B$1,'Field Mapping'!$A$2:$C$20,3,FALSE),INDEX(Source!$A$1:$Z$999,ROW()-2,MATCH(B$2,Source!$A$1:$Z$1,0))))</f>
        <v/>
      </c>
      <c r="C25" s="50" t="str">
        <f>IF(ISBLANK(Source!A23),"",IF(C$2=0,VLOOKUP(C$1,'Field Mapping'!$A$2:$C$20,3,FALSE),INDEX(Source!$A$1:$Z$999,ROW()-2,MATCH(C$2,Source!$A$1:$Z$1,0))))</f>
        <v/>
      </c>
      <c r="D25" s="50" t="str">
        <f>IF(ISBLANK(Source!A23),"",IF(D$2=0,VLOOKUP(D$1,'Field Mapping'!$A$2:$C$20,3,FALSE),INDEX(Source!$A$1:$Z$999,ROW()-2,MATCH(D$2,Source!$A$1:$Z$1,0))))</f>
        <v/>
      </c>
      <c r="E25" s="50" t="str">
        <f>IF(ISBLANK(Source!A23),"",IF(E$2=0,VLOOKUP(E$1,'Field Mapping'!$A$2:$C$20,3,FALSE),INDEX(Source!$A$1:$Z$999,ROW()-2,MATCH(E$2,Source!$A$1:$Z$1,0))))</f>
        <v/>
      </c>
      <c r="F25" s="50" t="str">
        <f>IF(ISBLANK(Source!A23),"",IF(F$2=0,VLOOKUP(F$1,'Field Mapping'!$A$2:$C$20,3,FALSE),INDEX(Source!$A$1:$Z$999,ROW()-2,MATCH(F$2,Source!$A$1:$Z$1,0))))</f>
        <v/>
      </c>
      <c r="G25" s="50" t="str">
        <f>IF(ISBLANK(Source!A23),"",IF(ISBLANK(Source!A23),"",IF(G$2=0,VLOOKUP(G$1,'Field Mapping'!$A$2:$C$20,3,FALSE),INDEX(Source!$A$1:$Z$999,ROW()-2,MATCH(G$2,Source!$A$1:$Z$1,0)))))</f>
        <v/>
      </c>
      <c r="H25" s="50" t="str">
        <f>IF(ISBLANK(Source!A23),"",IF(H$2=0,VLOOKUP(H$1,'Field Mapping'!$A$2:$C$20,3,FALSE),INDEX(Source!$A$1:$Z$999,ROW()-2,MATCH(H$2,Source!$A$1:$Z$1,0))))</f>
        <v/>
      </c>
      <c r="I25" s="50" t="str">
        <f>IF(ISBLANK(Source!A23),"",IF(I$2=0,VLOOKUP(I$1,'Field Mapping'!$A$2:$C$20,3,FALSE),INDEX(Source!$A$1:$Z$999,ROW()-2,MATCH(I$2,Source!$A$1:$Z$1,0))))</f>
        <v/>
      </c>
      <c r="J25" s="67" t="str">
        <f>IF(ISBLANK(Source!A23),"",IF(J$2=0,VLOOKUP(J$1,'Field Mapping'!$A$2:$C$20,3,FALSE),INDEX(Source!$A$1:$Z$999,ROW()-2,MATCH(J$2,Source!$A$1:$Z$1,0))))</f>
        <v/>
      </c>
      <c r="K25" s="50" t="str">
        <f>IF(ISBLANK(Source!A23),"",IF(K$2=0,VLOOKUP(K$1,'Field Mapping'!$A$2:$C$20,3,FALSE),INDEX(Source!$A$1:$Z$999,ROW()-2,MATCH(K$2,Source!$A$1:$Z$1,0))))</f>
        <v/>
      </c>
      <c r="L25" s="50" t="str">
        <f>IF(ISBLANK(Source!A23),"",IF(L$2=0,VLOOKUP(L$1,'Field Mapping'!$A$2:$C$20,3,FALSE),INDEX(Source!$A$1:$Z$999,ROW()-2,MATCH(L$2,Source!$A$1:$Z$1,0))))</f>
        <v/>
      </c>
      <c r="M25" s="50" t="str">
        <f>IF(ISBLANK(Source!A23),"",IF(M$2=0,VLOOKUP(M$1,'Field Mapping'!$A$2:$C$20,3,FALSE),INDEX(Source!$A$1:$Z$999,ROW()-2,MATCH(M$2,Source!$A$1:$Z$1,0))))</f>
        <v/>
      </c>
      <c r="N25" s="50" t="str">
        <f>IF(ISBLANK(Source!A23),"",INDEX('Stage Mapping (Mandatory)'!$A$3:$A$9,MATCH(IF(N$2=0,VLOOKUP(N$1,'Field Mapping'!$A$2:$C$20,3,FALSE),INDEX(Source!$A$1:$Z$999,ROW()-2,MATCH(N$2,Source!$A$1:$Z$1,0))),'Stage Mapping (Mandatory)'!$B$3:$B$9,0)))</f>
        <v/>
      </c>
      <c r="U25" s="50" t="str">
        <f>IF(ISBLANK(Source!A23),"","AWS_CUSTOM_ACE_INTEGRATION")</f>
        <v/>
      </c>
      <c r="W25" s="50" t="str">
        <f>IF(ISBLANK(Source!A23),"",IF(W$2=0,VLOOKUP(W$1,'Field Mapping'!$A$2:$C$20,3,FALSE),INDEX(Source!$A$1:$Z$999,ROW()-2,MATCH(W$2,Source!$A$1:$Z$1,0))))</f>
        <v/>
      </c>
      <c r="AO25" s="49" t="str">
        <f>IF(ISBLANK(Source!A23),"",IF(A$2=0,VLOOKUP(AO$1,'Field Mapping'!$A$2:$C$20,3,FALSE),INDEX(Source!$A$1:$Z$999,ROW()-2,MATCH(AO$2,Source!$A$1:$Z$1,0))))</f>
        <v/>
      </c>
      <c r="AR25" s="60" t="str">
        <f>IF(ISBLANK(Source!A23),"",IF(AR$2=0,VLOOKUP(AR$1,'Field Mapping'!$A$2:$C$20,3,FALSE),INDEX(Source!$A$1:$Z$999,ROW()-2,MATCH(AR$2,Source!$A$1:$Z$1,0))))</f>
        <v/>
      </c>
      <c r="AS25" s="60" t="str">
        <f>IF(ISBLANK(Source!B23),"",IF(AS$2=0,VLOOKUP(AS$1,'Field Mapping'!$A$2:$C$20,3,FALSE),INDEX(Source!$A$1:$Z$999,ROW()-2,MATCH(AS$2,Source!$A$1:$Z$1,0))))</f>
        <v/>
      </c>
    </row>
    <row r="26" spans="1:45" ht="17" x14ac:dyDescent="0.2">
      <c r="A26" s="50" t="str">
        <f>IF(ISBLANK(Source!A24),"",IF(A$2=0,VLOOKUP(A$1,'Field Mapping'!$A$2:$C$20,3,FALSE),INDEX(Source!$A$1:$Z$999,ROW()-2,MATCH(A$2,Source!$A$1:$Z$1,0))))</f>
        <v/>
      </c>
      <c r="B26" s="50" t="str">
        <f>IF(ISBLANK(Source!A24),"",IF(B$2=0,VLOOKUP(B$1,'Field Mapping'!$A$2:$C$20,3,FALSE),INDEX(Source!$A$1:$Z$999,ROW()-2,MATCH(B$2,Source!$A$1:$Z$1,0))))</f>
        <v/>
      </c>
      <c r="C26" s="50" t="str">
        <f>IF(ISBLANK(Source!A24),"",IF(C$2=0,VLOOKUP(C$1,'Field Mapping'!$A$2:$C$20,3,FALSE),INDEX(Source!$A$1:$Z$999,ROW()-2,MATCH(C$2,Source!$A$1:$Z$1,0))))</f>
        <v/>
      </c>
      <c r="D26" s="50" t="str">
        <f>IF(ISBLANK(Source!A24),"",IF(D$2=0,VLOOKUP(D$1,'Field Mapping'!$A$2:$C$20,3,FALSE),INDEX(Source!$A$1:$Z$999,ROW()-2,MATCH(D$2,Source!$A$1:$Z$1,0))))</f>
        <v/>
      </c>
      <c r="E26" s="50" t="str">
        <f>IF(ISBLANK(Source!A24),"",IF(E$2=0,VLOOKUP(E$1,'Field Mapping'!$A$2:$C$20,3,FALSE),INDEX(Source!$A$1:$Z$999,ROW()-2,MATCH(E$2,Source!$A$1:$Z$1,0))))</f>
        <v/>
      </c>
      <c r="F26" s="50" t="str">
        <f>IF(ISBLANK(Source!A24),"",IF(F$2=0,VLOOKUP(F$1,'Field Mapping'!$A$2:$C$20,3,FALSE),INDEX(Source!$A$1:$Z$999,ROW()-2,MATCH(F$2,Source!$A$1:$Z$1,0))))</f>
        <v/>
      </c>
      <c r="G26" s="50" t="str">
        <f>IF(ISBLANK(Source!A24),"",IF(ISBLANK(Source!A24),"",IF(G$2=0,VLOOKUP(G$1,'Field Mapping'!$A$2:$C$20,3,FALSE),INDEX(Source!$A$1:$Z$999,ROW()-2,MATCH(G$2,Source!$A$1:$Z$1,0)))))</f>
        <v/>
      </c>
      <c r="H26" s="50" t="str">
        <f>IF(ISBLANK(Source!A24),"",IF(H$2=0,VLOOKUP(H$1,'Field Mapping'!$A$2:$C$20,3,FALSE),INDEX(Source!$A$1:$Z$999,ROW()-2,MATCH(H$2,Source!$A$1:$Z$1,0))))</f>
        <v/>
      </c>
      <c r="I26" s="50" t="str">
        <f>IF(ISBLANK(Source!A24),"",IF(I$2=0,VLOOKUP(I$1,'Field Mapping'!$A$2:$C$20,3,FALSE),INDEX(Source!$A$1:$Z$999,ROW()-2,MATCH(I$2,Source!$A$1:$Z$1,0))))</f>
        <v/>
      </c>
      <c r="J26" s="67" t="str">
        <f>IF(ISBLANK(Source!A24),"",IF(J$2=0,VLOOKUP(J$1,'Field Mapping'!$A$2:$C$20,3,FALSE),INDEX(Source!$A$1:$Z$999,ROW()-2,MATCH(J$2,Source!$A$1:$Z$1,0))))</f>
        <v/>
      </c>
      <c r="K26" s="50" t="str">
        <f>IF(ISBLANK(Source!A24),"",IF(K$2=0,VLOOKUP(K$1,'Field Mapping'!$A$2:$C$20,3,FALSE),INDEX(Source!$A$1:$Z$999,ROW()-2,MATCH(K$2,Source!$A$1:$Z$1,0))))</f>
        <v/>
      </c>
      <c r="L26" s="50" t="str">
        <f>IF(ISBLANK(Source!A24),"",IF(L$2=0,VLOOKUP(L$1,'Field Mapping'!$A$2:$C$20,3,FALSE),INDEX(Source!$A$1:$Z$999,ROW()-2,MATCH(L$2,Source!$A$1:$Z$1,0))))</f>
        <v/>
      </c>
      <c r="M26" s="50" t="str">
        <f>IF(ISBLANK(Source!A24),"",IF(M$2=0,VLOOKUP(M$1,'Field Mapping'!$A$2:$C$20,3,FALSE),INDEX(Source!$A$1:$Z$999,ROW()-2,MATCH(M$2,Source!$A$1:$Z$1,0))))</f>
        <v/>
      </c>
      <c r="N26" s="50" t="str">
        <f>IF(ISBLANK(Source!A24),"",INDEX('Stage Mapping (Mandatory)'!$A$3:$A$9,MATCH(IF(N$2=0,VLOOKUP(N$1,'Field Mapping'!$A$2:$C$20,3,FALSE),INDEX(Source!$A$1:$Z$999,ROW()-2,MATCH(N$2,Source!$A$1:$Z$1,0))),'Stage Mapping (Mandatory)'!$B$3:$B$9,0)))</f>
        <v/>
      </c>
      <c r="U26" s="50" t="str">
        <f>IF(ISBLANK(Source!A24),"","AWS_CUSTOM_ACE_INTEGRATION")</f>
        <v/>
      </c>
      <c r="W26" s="50" t="str">
        <f>IF(ISBLANK(Source!A24),"",IF(W$2=0,VLOOKUP(W$1,'Field Mapping'!$A$2:$C$20,3,FALSE),INDEX(Source!$A$1:$Z$999,ROW()-2,MATCH(W$2,Source!$A$1:$Z$1,0))))</f>
        <v/>
      </c>
      <c r="AO26" s="49" t="str">
        <f>IF(ISBLANK(Source!A24),"",IF(A$2=0,VLOOKUP(AO$1,'Field Mapping'!$A$2:$C$20,3,FALSE),INDEX(Source!$A$1:$Z$999,ROW()-2,MATCH(AO$2,Source!$A$1:$Z$1,0))))</f>
        <v/>
      </c>
      <c r="AR26" s="60" t="str">
        <f>IF(ISBLANK(Source!A24),"",IF(AR$2=0,VLOOKUP(AR$1,'Field Mapping'!$A$2:$C$20,3,FALSE),INDEX(Source!$A$1:$Z$999,ROW()-2,MATCH(AR$2,Source!$A$1:$Z$1,0))))</f>
        <v/>
      </c>
      <c r="AS26" s="60" t="str">
        <f>IF(ISBLANK(Source!B24),"",IF(AS$2=0,VLOOKUP(AS$1,'Field Mapping'!$A$2:$C$20,3,FALSE),INDEX(Source!$A$1:$Z$999,ROW()-2,MATCH(AS$2,Source!$A$1:$Z$1,0))))</f>
        <v/>
      </c>
    </row>
    <row r="27" spans="1:45" ht="17" x14ac:dyDescent="0.2">
      <c r="A27" s="50" t="str">
        <f>IF(ISBLANK(Source!A25),"",IF(A$2=0,VLOOKUP(A$1,'Field Mapping'!$A$2:$C$20,3,FALSE),INDEX(Source!$A$1:$Z$999,ROW()-2,MATCH(A$2,Source!$A$1:$Z$1,0))))</f>
        <v/>
      </c>
      <c r="B27" s="50" t="str">
        <f>IF(ISBLANK(Source!A25),"",IF(B$2=0,VLOOKUP(B$1,'Field Mapping'!$A$2:$C$20,3,FALSE),INDEX(Source!$A$1:$Z$999,ROW()-2,MATCH(B$2,Source!$A$1:$Z$1,0))))</f>
        <v/>
      </c>
      <c r="C27" s="50" t="str">
        <f>IF(ISBLANK(Source!A25),"",IF(C$2=0,VLOOKUP(C$1,'Field Mapping'!$A$2:$C$20,3,FALSE),INDEX(Source!$A$1:$Z$999,ROW()-2,MATCH(C$2,Source!$A$1:$Z$1,0))))</f>
        <v/>
      </c>
      <c r="D27" s="50" t="str">
        <f>IF(ISBLANK(Source!A25),"",IF(D$2=0,VLOOKUP(D$1,'Field Mapping'!$A$2:$C$20,3,FALSE),INDEX(Source!$A$1:$Z$999,ROW()-2,MATCH(D$2,Source!$A$1:$Z$1,0))))</f>
        <v/>
      </c>
      <c r="E27" s="50" t="str">
        <f>IF(ISBLANK(Source!A25),"",IF(E$2=0,VLOOKUP(E$1,'Field Mapping'!$A$2:$C$20,3,FALSE),INDEX(Source!$A$1:$Z$999,ROW()-2,MATCH(E$2,Source!$A$1:$Z$1,0))))</f>
        <v/>
      </c>
      <c r="F27" s="50" t="str">
        <f>IF(ISBLANK(Source!A25),"",IF(F$2=0,VLOOKUP(F$1,'Field Mapping'!$A$2:$C$20,3,FALSE),INDEX(Source!$A$1:$Z$999,ROW()-2,MATCH(F$2,Source!$A$1:$Z$1,0))))</f>
        <v/>
      </c>
      <c r="G27" s="50" t="str">
        <f>IF(ISBLANK(Source!A25),"",IF(ISBLANK(Source!A25),"",IF(G$2=0,VLOOKUP(G$1,'Field Mapping'!$A$2:$C$20,3,FALSE),INDEX(Source!$A$1:$Z$999,ROW()-2,MATCH(G$2,Source!$A$1:$Z$1,0)))))</f>
        <v/>
      </c>
      <c r="H27" s="50" t="str">
        <f>IF(ISBLANK(Source!A25),"",IF(H$2=0,VLOOKUP(H$1,'Field Mapping'!$A$2:$C$20,3,FALSE),INDEX(Source!$A$1:$Z$999,ROW()-2,MATCH(H$2,Source!$A$1:$Z$1,0))))</f>
        <v/>
      </c>
      <c r="I27" s="50" t="str">
        <f>IF(ISBLANK(Source!A25),"",IF(I$2=0,VLOOKUP(I$1,'Field Mapping'!$A$2:$C$20,3,FALSE),INDEX(Source!$A$1:$Z$999,ROW()-2,MATCH(I$2,Source!$A$1:$Z$1,0))))</f>
        <v/>
      </c>
      <c r="J27" s="67" t="str">
        <f>IF(ISBLANK(Source!A25),"",IF(J$2=0,VLOOKUP(J$1,'Field Mapping'!$A$2:$C$20,3,FALSE),INDEX(Source!$A$1:$Z$999,ROW()-2,MATCH(J$2,Source!$A$1:$Z$1,0))))</f>
        <v/>
      </c>
      <c r="K27" s="50" t="str">
        <f>IF(ISBLANK(Source!A25),"",IF(K$2=0,VLOOKUP(K$1,'Field Mapping'!$A$2:$C$20,3,FALSE),INDEX(Source!$A$1:$Z$999,ROW()-2,MATCH(K$2,Source!$A$1:$Z$1,0))))</f>
        <v/>
      </c>
      <c r="L27" s="50" t="str">
        <f>IF(ISBLANK(Source!A25),"",IF(L$2=0,VLOOKUP(L$1,'Field Mapping'!$A$2:$C$20,3,FALSE),INDEX(Source!$A$1:$Z$999,ROW()-2,MATCH(L$2,Source!$A$1:$Z$1,0))))</f>
        <v/>
      </c>
      <c r="M27" s="50" t="str">
        <f>IF(ISBLANK(Source!A25),"",IF(M$2=0,VLOOKUP(M$1,'Field Mapping'!$A$2:$C$20,3,FALSE),INDEX(Source!$A$1:$Z$999,ROW()-2,MATCH(M$2,Source!$A$1:$Z$1,0))))</f>
        <v/>
      </c>
      <c r="N27" s="50" t="str">
        <f>IF(ISBLANK(Source!A25),"",INDEX('Stage Mapping (Mandatory)'!$A$3:$A$9,MATCH(IF(N$2=0,VLOOKUP(N$1,'Field Mapping'!$A$2:$C$20,3,FALSE),INDEX(Source!$A$1:$Z$999,ROW()-2,MATCH(N$2,Source!$A$1:$Z$1,0))),'Stage Mapping (Mandatory)'!$B$3:$B$9,0)))</f>
        <v/>
      </c>
      <c r="U27" s="50" t="str">
        <f>IF(ISBLANK(Source!A25),"","AWS_CUSTOM_ACE_INTEGRATION")</f>
        <v/>
      </c>
      <c r="W27" s="50" t="str">
        <f>IF(ISBLANK(Source!A25),"",IF(W$2=0,VLOOKUP(W$1,'Field Mapping'!$A$2:$C$20,3,FALSE),INDEX(Source!$A$1:$Z$999,ROW()-2,MATCH(W$2,Source!$A$1:$Z$1,0))))</f>
        <v/>
      </c>
      <c r="AO27" s="49" t="str">
        <f>IF(ISBLANK(Source!A25),"",IF(A$2=0,VLOOKUP(AO$1,'Field Mapping'!$A$2:$C$20,3,FALSE),INDEX(Source!$A$1:$Z$999,ROW()-2,MATCH(AO$2,Source!$A$1:$Z$1,0))))</f>
        <v/>
      </c>
      <c r="AR27" s="60" t="str">
        <f>IF(ISBLANK(Source!A25),"",IF(AR$2=0,VLOOKUP(AR$1,'Field Mapping'!$A$2:$C$20,3,FALSE),INDEX(Source!$A$1:$Z$999,ROW()-2,MATCH(AR$2,Source!$A$1:$Z$1,0))))</f>
        <v/>
      </c>
      <c r="AS27" s="60" t="str">
        <f>IF(ISBLANK(Source!B25),"",IF(AS$2=0,VLOOKUP(AS$1,'Field Mapping'!$A$2:$C$20,3,FALSE),INDEX(Source!$A$1:$Z$999,ROW()-2,MATCH(AS$2,Source!$A$1:$Z$1,0))))</f>
        <v/>
      </c>
    </row>
    <row r="28" spans="1:45" ht="17" x14ac:dyDescent="0.2">
      <c r="A28" s="50" t="str">
        <f>IF(ISBLANK(Source!A26),"",IF(A$2=0,VLOOKUP(A$1,'Field Mapping'!$A$2:$C$20,3,FALSE),INDEX(Source!$A$1:$Z$999,ROW()-2,MATCH(A$2,Source!$A$1:$Z$1,0))))</f>
        <v/>
      </c>
      <c r="B28" s="50" t="str">
        <f>IF(ISBLANK(Source!A26),"",IF(B$2=0,VLOOKUP(B$1,'Field Mapping'!$A$2:$C$20,3,FALSE),INDEX(Source!$A$1:$Z$999,ROW()-2,MATCH(B$2,Source!$A$1:$Z$1,0))))</f>
        <v/>
      </c>
      <c r="C28" s="50" t="str">
        <f>IF(ISBLANK(Source!A26),"",IF(C$2=0,VLOOKUP(C$1,'Field Mapping'!$A$2:$C$20,3,FALSE),INDEX(Source!$A$1:$Z$999,ROW()-2,MATCH(C$2,Source!$A$1:$Z$1,0))))</f>
        <v/>
      </c>
      <c r="D28" s="50" t="str">
        <f>IF(ISBLANK(Source!A26),"",IF(D$2=0,VLOOKUP(D$1,'Field Mapping'!$A$2:$C$20,3,FALSE),INDEX(Source!$A$1:$Z$999,ROW()-2,MATCH(D$2,Source!$A$1:$Z$1,0))))</f>
        <v/>
      </c>
      <c r="E28" s="50" t="str">
        <f>IF(ISBLANK(Source!A26),"",IF(E$2=0,VLOOKUP(E$1,'Field Mapping'!$A$2:$C$20,3,FALSE),INDEX(Source!$A$1:$Z$999,ROW()-2,MATCH(E$2,Source!$A$1:$Z$1,0))))</f>
        <v/>
      </c>
      <c r="F28" s="50" t="str">
        <f>IF(ISBLANK(Source!A26),"",IF(F$2=0,VLOOKUP(F$1,'Field Mapping'!$A$2:$C$20,3,FALSE),INDEX(Source!$A$1:$Z$999,ROW()-2,MATCH(F$2,Source!$A$1:$Z$1,0))))</f>
        <v/>
      </c>
      <c r="G28" s="50" t="str">
        <f>IF(ISBLANK(Source!A26),"",IF(ISBLANK(Source!A26),"",IF(G$2=0,VLOOKUP(G$1,'Field Mapping'!$A$2:$C$20,3,FALSE),INDEX(Source!$A$1:$Z$999,ROW()-2,MATCH(G$2,Source!$A$1:$Z$1,0)))))</f>
        <v/>
      </c>
      <c r="H28" s="50" t="str">
        <f>IF(ISBLANK(Source!A26),"",IF(H$2=0,VLOOKUP(H$1,'Field Mapping'!$A$2:$C$20,3,FALSE),INDEX(Source!$A$1:$Z$999,ROW()-2,MATCH(H$2,Source!$A$1:$Z$1,0))))</f>
        <v/>
      </c>
      <c r="I28" s="50" t="str">
        <f>IF(ISBLANK(Source!A26),"",IF(I$2=0,VLOOKUP(I$1,'Field Mapping'!$A$2:$C$20,3,FALSE),INDEX(Source!$A$1:$Z$999,ROW()-2,MATCH(I$2,Source!$A$1:$Z$1,0))))</f>
        <v/>
      </c>
      <c r="J28" s="67" t="str">
        <f>IF(ISBLANK(Source!A26),"",IF(J$2=0,VLOOKUP(J$1,'Field Mapping'!$A$2:$C$20,3,FALSE),INDEX(Source!$A$1:$Z$999,ROW()-2,MATCH(J$2,Source!$A$1:$Z$1,0))))</f>
        <v/>
      </c>
      <c r="K28" s="50" t="str">
        <f>IF(ISBLANK(Source!A26),"",IF(K$2=0,VLOOKUP(K$1,'Field Mapping'!$A$2:$C$20,3,FALSE),INDEX(Source!$A$1:$Z$999,ROW()-2,MATCH(K$2,Source!$A$1:$Z$1,0))))</f>
        <v/>
      </c>
      <c r="L28" s="50" t="str">
        <f>IF(ISBLANK(Source!A26),"",IF(L$2=0,VLOOKUP(L$1,'Field Mapping'!$A$2:$C$20,3,FALSE),INDEX(Source!$A$1:$Z$999,ROW()-2,MATCH(L$2,Source!$A$1:$Z$1,0))))</f>
        <v/>
      </c>
      <c r="M28" s="50" t="str">
        <f>IF(ISBLANK(Source!A26),"",IF(M$2=0,VLOOKUP(M$1,'Field Mapping'!$A$2:$C$20,3,FALSE),INDEX(Source!$A$1:$Z$999,ROW()-2,MATCH(M$2,Source!$A$1:$Z$1,0))))</f>
        <v/>
      </c>
      <c r="N28" s="50" t="str">
        <f>IF(ISBLANK(Source!A26),"",INDEX('Stage Mapping (Mandatory)'!$A$3:$A$9,MATCH(IF(N$2=0,VLOOKUP(N$1,'Field Mapping'!$A$2:$C$20,3,FALSE),INDEX(Source!$A$1:$Z$999,ROW()-2,MATCH(N$2,Source!$A$1:$Z$1,0))),'Stage Mapping (Mandatory)'!$B$3:$B$9,0)))</f>
        <v/>
      </c>
      <c r="U28" s="50" t="str">
        <f>IF(ISBLANK(Source!A26),"","AWS_CUSTOM_ACE_INTEGRATION")</f>
        <v/>
      </c>
      <c r="W28" s="50" t="str">
        <f>IF(ISBLANK(Source!A26),"",IF(W$2=0,VLOOKUP(W$1,'Field Mapping'!$A$2:$C$20,3,FALSE),INDEX(Source!$A$1:$Z$999,ROW()-2,MATCH(W$2,Source!$A$1:$Z$1,0))))</f>
        <v/>
      </c>
      <c r="AO28" s="49" t="str">
        <f>IF(ISBLANK(Source!A26),"",IF(A$2=0,VLOOKUP(AO$1,'Field Mapping'!$A$2:$C$20,3,FALSE),INDEX(Source!$A$1:$Z$999,ROW()-2,MATCH(AO$2,Source!$A$1:$Z$1,0))))</f>
        <v/>
      </c>
      <c r="AR28" s="60" t="str">
        <f>IF(ISBLANK(Source!A26),"",IF(AR$2=0,VLOOKUP(AR$1,'Field Mapping'!$A$2:$C$20,3,FALSE),INDEX(Source!$A$1:$Z$999,ROW()-2,MATCH(AR$2,Source!$A$1:$Z$1,0))))</f>
        <v/>
      </c>
      <c r="AS28" s="60" t="str">
        <f>IF(ISBLANK(Source!B26),"",IF(AS$2=0,VLOOKUP(AS$1,'Field Mapping'!$A$2:$C$20,3,FALSE),INDEX(Source!$A$1:$Z$999,ROW()-2,MATCH(AS$2,Source!$A$1:$Z$1,0))))</f>
        <v/>
      </c>
    </row>
    <row r="29" spans="1:45" ht="17" x14ac:dyDescent="0.2">
      <c r="A29" s="50" t="str">
        <f>IF(ISBLANK(Source!A27),"",IF(A$2=0,VLOOKUP(A$1,'Field Mapping'!$A$2:$C$20,3,FALSE),INDEX(Source!$A$1:$Z$999,ROW()-2,MATCH(A$2,Source!$A$1:$Z$1,0))))</f>
        <v/>
      </c>
      <c r="B29" s="50" t="str">
        <f>IF(ISBLANK(Source!A27),"",IF(B$2=0,VLOOKUP(B$1,'Field Mapping'!$A$2:$C$20,3,FALSE),INDEX(Source!$A$1:$Z$999,ROW()-2,MATCH(B$2,Source!$A$1:$Z$1,0))))</f>
        <v/>
      </c>
      <c r="C29" s="50" t="str">
        <f>IF(ISBLANK(Source!A27),"",IF(C$2=0,VLOOKUP(C$1,'Field Mapping'!$A$2:$C$20,3,FALSE),INDEX(Source!$A$1:$Z$999,ROW()-2,MATCH(C$2,Source!$A$1:$Z$1,0))))</f>
        <v/>
      </c>
      <c r="D29" s="50" t="str">
        <f>IF(ISBLANK(Source!A27),"",IF(D$2=0,VLOOKUP(D$1,'Field Mapping'!$A$2:$C$20,3,FALSE),INDEX(Source!$A$1:$Z$999,ROW()-2,MATCH(D$2,Source!$A$1:$Z$1,0))))</f>
        <v/>
      </c>
      <c r="E29" s="50" t="str">
        <f>IF(ISBLANK(Source!A27),"",IF(E$2=0,VLOOKUP(E$1,'Field Mapping'!$A$2:$C$20,3,FALSE),INDEX(Source!$A$1:$Z$999,ROW()-2,MATCH(E$2,Source!$A$1:$Z$1,0))))</f>
        <v/>
      </c>
      <c r="F29" s="50" t="str">
        <f>IF(ISBLANK(Source!A27),"",IF(F$2=0,VLOOKUP(F$1,'Field Mapping'!$A$2:$C$20,3,FALSE),INDEX(Source!$A$1:$Z$999,ROW()-2,MATCH(F$2,Source!$A$1:$Z$1,0))))</f>
        <v/>
      </c>
      <c r="G29" s="50" t="str">
        <f>IF(ISBLANK(Source!A27),"",IF(ISBLANK(Source!A27),"",IF(G$2=0,VLOOKUP(G$1,'Field Mapping'!$A$2:$C$20,3,FALSE),INDEX(Source!$A$1:$Z$999,ROW()-2,MATCH(G$2,Source!$A$1:$Z$1,0)))))</f>
        <v/>
      </c>
      <c r="H29" s="50" t="str">
        <f>IF(ISBLANK(Source!A27),"",IF(H$2=0,VLOOKUP(H$1,'Field Mapping'!$A$2:$C$20,3,FALSE),INDEX(Source!$A$1:$Z$999,ROW()-2,MATCH(H$2,Source!$A$1:$Z$1,0))))</f>
        <v/>
      </c>
      <c r="I29" s="50" t="str">
        <f>IF(ISBLANK(Source!A27),"",IF(I$2=0,VLOOKUP(I$1,'Field Mapping'!$A$2:$C$20,3,FALSE),INDEX(Source!$A$1:$Z$999,ROW()-2,MATCH(I$2,Source!$A$1:$Z$1,0))))</f>
        <v/>
      </c>
      <c r="J29" s="67" t="str">
        <f>IF(ISBLANK(Source!A27),"",IF(J$2=0,VLOOKUP(J$1,'Field Mapping'!$A$2:$C$20,3,FALSE),INDEX(Source!$A$1:$Z$999,ROW()-2,MATCH(J$2,Source!$A$1:$Z$1,0))))</f>
        <v/>
      </c>
      <c r="K29" s="50" t="str">
        <f>IF(ISBLANK(Source!A27),"",IF(K$2=0,VLOOKUP(K$1,'Field Mapping'!$A$2:$C$20,3,FALSE),INDEX(Source!$A$1:$Z$999,ROW()-2,MATCH(K$2,Source!$A$1:$Z$1,0))))</f>
        <v/>
      </c>
      <c r="L29" s="50" t="str">
        <f>IF(ISBLANK(Source!A27),"",IF(L$2=0,VLOOKUP(L$1,'Field Mapping'!$A$2:$C$20,3,FALSE),INDEX(Source!$A$1:$Z$999,ROW()-2,MATCH(L$2,Source!$A$1:$Z$1,0))))</f>
        <v/>
      </c>
      <c r="M29" s="50" t="str">
        <f>IF(ISBLANK(Source!A27),"",IF(M$2=0,VLOOKUP(M$1,'Field Mapping'!$A$2:$C$20,3,FALSE),INDEX(Source!$A$1:$Z$999,ROW()-2,MATCH(M$2,Source!$A$1:$Z$1,0))))</f>
        <v/>
      </c>
      <c r="N29" s="50" t="str">
        <f>IF(ISBLANK(Source!A27),"",INDEX('Stage Mapping (Mandatory)'!$A$3:$A$9,MATCH(IF(N$2=0,VLOOKUP(N$1,'Field Mapping'!$A$2:$C$20,3,FALSE),INDEX(Source!$A$1:$Z$999,ROW()-2,MATCH(N$2,Source!$A$1:$Z$1,0))),'Stage Mapping (Mandatory)'!$B$3:$B$9,0)))</f>
        <v/>
      </c>
      <c r="U29" s="50" t="str">
        <f>IF(ISBLANK(Source!A27),"","AWS_CUSTOM_ACE_INTEGRATION")</f>
        <v/>
      </c>
      <c r="W29" s="50" t="str">
        <f>IF(ISBLANK(Source!A27),"",IF(W$2=0,VLOOKUP(W$1,'Field Mapping'!$A$2:$C$20,3,FALSE),INDEX(Source!$A$1:$Z$999,ROW()-2,MATCH(W$2,Source!$A$1:$Z$1,0))))</f>
        <v/>
      </c>
      <c r="AO29" s="49" t="str">
        <f>IF(ISBLANK(Source!A27),"",IF(A$2=0,VLOOKUP(AO$1,'Field Mapping'!$A$2:$C$20,3,FALSE),INDEX(Source!$A$1:$Z$999,ROW()-2,MATCH(AO$2,Source!$A$1:$Z$1,0))))</f>
        <v/>
      </c>
      <c r="AR29" s="60" t="str">
        <f>IF(ISBLANK(Source!A27),"",IF(AR$2=0,VLOOKUP(AR$1,'Field Mapping'!$A$2:$C$20,3,FALSE),INDEX(Source!$A$1:$Z$999,ROW()-2,MATCH(AR$2,Source!$A$1:$Z$1,0))))</f>
        <v/>
      </c>
      <c r="AS29" s="60" t="str">
        <f>IF(ISBLANK(Source!B27),"",IF(AS$2=0,VLOOKUP(AS$1,'Field Mapping'!$A$2:$C$20,3,FALSE),INDEX(Source!$A$1:$Z$999,ROW()-2,MATCH(AS$2,Source!$A$1:$Z$1,0))))</f>
        <v/>
      </c>
    </row>
    <row r="30" spans="1:45" ht="17" x14ac:dyDescent="0.2">
      <c r="A30" s="50" t="str">
        <f>IF(ISBLANK(Source!A28),"",IF(A$2=0,VLOOKUP(A$1,'Field Mapping'!$A$2:$C$20,3,FALSE),INDEX(Source!$A$1:$Z$999,ROW()-2,MATCH(A$2,Source!$A$1:$Z$1,0))))</f>
        <v/>
      </c>
      <c r="B30" s="50" t="str">
        <f>IF(ISBLANK(Source!A28),"",IF(B$2=0,VLOOKUP(B$1,'Field Mapping'!$A$2:$C$20,3,FALSE),INDEX(Source!$A$1:$Z$999,ROW()-2,MATCH(B$2,Source!$A$1:$Z$1,0))))</f>
        <v/>
      </c>
      <c r="C30" s="50" t="str">
        <f>IF(ISBLANK(Source!A28),"",IF(C$2=0,VLOOKUP(C$1,'Field Mapping'!$A$2:$C$20,3,FALSE),INDEX(Source!$A$1:$Z$999,ROW()-2,MATCH(C$2,Source!$A$1:$Z$1,0))))</f>
        <v/>
      </c>
      <c r="D30" s="50" t="str">
        <f>IF(ISBLANK(Source!A28),"",IF(D$2=0,VLOOKUP(D$1,'Field Mapping'!$A$2:$C$20,3,FALSE),INDEX(Source!$A$1:$Z$999,ROW()-2,MATCH(D$2,Source!$A$1:$Z$1,0))))</f>
        <v/>
      </c>
      <c r="E30" s="50" t="str">
        <f>IF(ISBLANK(Source!A28),"",IF(E$2=0,VLOOKUP(E$1,'Field Mapping'!$A$2:$C$20,3,FALSE),INDEX(Source!$A$1:$Z$999,ROW()-2,MATCH(E$2,Source!$A$1:$Z$1,0))))</f>
        <v/>
      </c>
      <c r="F30" s="50" t="str">
        <f>IF(ISBLANK(Source!A28),"",IF(F$2=0,VLOOKUP(F$1,'Field Mapping'!$A$2:$C$20,3,FALSE),INDEX(Source!$A$1:$Z$999,ROW()-2,MATCH(F$2,Source!$A$1:$Z$1,0))))</f>
        <v/>
      </c>
      <c r="G30" s="50" t="str">
        <f>IF(ISBLANK(Source!A28),"",IF(ISBLANK(Source!A28),"",IF(G$2=0,VLOOKUP(G$1,'Field Mapping'!$A$2:$C$20,3,FALSE),INDEX(Source!$A$1:$Z$999,ROW()-2,MATCH(G$2,Source!$A$1:$Z$1,0)))))</f>
        <v/>
      </c>
      <c r="H30" s="50" t="str">
        <f>IF(ISBLANK(Source!A28),"",IF(H$2=0,VLOOKUP(H$1,'Field Mapping'!$A$2:$C$20,3,FALSE),INDEX(Source!$A$1:$Z$999,ROW()-2,MATCH(H$2,Source!$A$1:$Z$1,0))))</f>
        <v/>
      </c>
      <c r="I30" s="50" t="str">
        <f>IF(ISBLANK(Source!A28),"",IF(I$2=0,VLOOKUP(I$1,'Field Mapping'!$A$2:$C$20,3,FALSE),INDEX(Source!$A$1:$Z$999,ROW()-2,MATCH(I$2,Source!$A$1:$Z$1,0))))</f>
        <v/>
      </c>
      <c r="J30" s="67" t="str">
        <f>IF(ISBLANK(Source!A28),"",IF(J$2=0,VLOOKUP(J$1,'Field Mapping'!$A$2:$C$20,3,FALSE),INDEX(Source!$A$1:$Z$999,ROW()-2,MATCH(J$2,Source!$A$1:$Z$1,0))))</f>
        <v/>
      </c>
      <c r="K30" s="50" t="str">
        <f>IF(ISBLANK(Source!A28),"",IF(K$2=0,VLOOKUP(K$1,'Field Mapping'!$A$2:$C$20,3,FALSE),INDEX(Source!$A$1:$Z$999,ROW()-2,MATCH(K$2,Source!$A$1:$Z$1,0))))</f>
        <v/>
      </c>
      <c r="L30" s="50" t="str">
        <f>IF(ISBLANK(Source!A28),"",IF(L$2=0,VLOOKUP(L$1,'Field Mapping'!$A$2:$C$20,3,FALSE),INDEX(Source!$A$1:$Z$999,ROW()-2,MATCH(L$2,Source!$A$1:$Z$1,0))))</f>
        <v/>
      </c>
      <c r="M30" s="50" t="str">
        <f>IF(ISBLANK(Source!A28),"",IF(M$2=0,VLOOKUP(M$1,'Field Mapping'!$A$2:$C$20,3,FALSE),INDEX(Source!$A$1:$Z$999,ROW()-2,MATCH(M$2,Source!$A$1:$Z$1,0))))</f>
        <v/>
      </c>
      <c r="N30" s="50" t="str">
        <f>IF(ISBLANK(Source!A28),"",INDEX('Stage Mapping (Mandatory)'!$A$3:$A$9,MATCH(IF(N$2=0,VLOOKUP(N$1,'Field Mapping'!$A$2:$C$20,3,FALSE),INDEX(Source!$A$1:$Z$999,ROW()-2,MATCH(N$2,Source!$A$1:$Z$1,0))),'Stage Mapping (Mandatory)'!$B$3:$B$9,0)))</f>
        <v/>
      </c>
      <c r="U30" s="50" t="str">
        <f>IF(ISBLANK(Source!A28),"","AWS_CUSTOM_ACE_INTEGRATION")</f>
        <v/>
      </c>
      <c r="W30" s="50" t="str">
        <f>IF(ISBLANK(Source!A28),"",IF(W$2=0,VLOOKUP(W$1,'Field Mapping'!$A$2:$C$20,3,FALSE),INDEX(Source!$A$1:$Z$999,ROW()-2,MATCH(W$2,Source!$A$1:$Z$1,0))))</f>
        <v/>
      </c>
      <c r="AO30" s="49" t="str">
        <f>IF(ISBLANK(Source!A28),"",IF(A$2=0,VLOOKUP(AO$1,'Field Mapping'!$A$2:$C$20,3,FALSE),INDEX(Source!$A$1:$Z$999,ROW()-2,MATCH(AO$2,Source!$A$1:$Z$1,0))))</f>
        <v/>
      </c>
      <c r="AR30" s="60" t="str">
        <f>IF(ISBLANK(Source!A28),"",IF(AR$2=0,VLOOKUP(AR$1,'Field Mapping'!$A$2:$C$20,3,FALSE),INDEX(Source!$A$1:$Z$999,ROW()-2,MATCH(AR$2,Source!$A$1:$Z$1,0))))</f>
        <v/>
      </c>
      <c r="AS30" s="60" t="str">
        <f>IF(ISBLANK(Source!B28),"",IF(AS$2=0,VLOOKUP(AS$1,'Field Mapping'!$A$2:$C$20,3,FALSE),INDEX(Source!$A$1:$Z$999,ROW()-2,MATCH(AS$2,Source!$A$1:$Z$1,0))))</f>
        <v/>
      </c>
    </row>
    <row r="31" spans="1:45" ht="17" x14ac:dyDescent="0.2">
      <c r="A31" s="50" t="str">
        <f>IF(ISBLANK(Source!A29),"",IF(A$2=0,VLOOKUP(A$1,'Field Mapping'!$A$2:$C$20,3,FALSE),INDEX(Source!$A$1:$Z$999,ROW()-2,MATCH(A$2,Source!$A$1:$Z$1,0))))</f>
        <v/>
      </c>
      <c r="B31" s="50" t="str">
        <f>IF(ISBLANK(Source!A29),"",IF(B$2=0,VLOOKUP(B$1,'Field Mapping'!$A$2:$C$20,3,FALSE),INDEX(Source!$A$1:$Z$999,ROW()-2,MATCH(B$2,Source!$A$1:$Z$1,0))))</f>
        <v/>
      </c>
      <c r="C31" s="50" t="str">
        <f>IF(ISBLANK(Source!A29),"",IF(C$2=0,VLOOKUP(C$1,'Field Mapping'!$A$2:$C$20,3,FALSE),INDEX(Source!$A$1:$Z$999,ROW()-2,MATCH(C$2,Source!$A$1:$Z$1,0))))</f>
        <v/>
      </c>
      <c r="D31" s="50" t="str">
        <f>IF(ISBLANK(Source!A29),"",IF(D$2=0,VLOOKUP(D$1,'Field Mapping'!$A$2:$C$20,3,FALSE),INDEX(Source!$A$1:$Z$999,ROW()-2,MATCH(D$2,Source!$A$1:$Z$1,0))))</f>
        <v/>
      </c>
      <c r="E31" s="50" t="str">
        <f>IF(ISBLANK(Source!A29),"",IF(E$2=0,VLOOKUP(E$1,'Field Mapping'!$A$2:$C$20,3,FALSE),INDEX(Source!$A$1:$Z$999,ROW()-2,MATCH(E$2,Source!$A$1:$Z$1,0))))</f>
        <v/>
      </c>
      <c r="F31" s="50" t="str">
        <f>IF(ISBLANK(Source!A29),"",IF(F$2=0,VLOOKUP(F$1,'Field Mapping'!$A$2:$C$20,3,FALSE),INDEX(Source!$A$1:$Z$999,ROW()-2,MATCH(F$2,Source!$A$1:$Z$1,0))))</f>
        <v/>
      </c>
      <c r="G31" s="50" t="str">
        <f>IF(ISBLANK(Source!A29),"",IF(ISBLANK(Source!A29),"",IF(G$2=0,VLOOKUP(G$1,'Field Mapping'!$A$2:$C$20,3,FALSE),INDEX(Source!$A$1:$Z$999,ROW()-2,MATCH(G$2,Source!$A$1:$Z$1,0)))))</f>
        <v/>
      </c>
      <c r="H31" s="50" t="str">
        <f>IF(ISBLANK(Source!A29),"",IF(H$2=0,VLOOKUP(H$1,'Field Mapping'!$A$2:$C$20,3,FALSE),INDEX(Source!$A$1:$Z$999,ROW()-2,MATCH(H$2,Source!$A$1:$Z$1,0))))</f>
        <v/>
      </c>
      <c r="I31" s="50" t="str">
        <f>IF(ISBLANK(Source!A29),"",IF(I$2=0,VLOOKUP(I$1,'Field Mapping'!$A$2:$C$20,3,FALSE),INDEX(Source!$A$1:$Z$999,ROW()-2,MATCH(I$2,Source!$A$1:$Z$1,0))))</f>
        <v/>
      </c>
      <c r="J31" s="67" t="str">
        <f>IF(ISBLANK(Source!A29),"",IF(J$2=0,VLOOKUP(J$1,'Field Mapping'!$A$2:$C$20,3,FALSE),INDEX(Source!$A$1:$Z$999,ROW()-2,MATCH(J$2,Source!$A$1:$Z$1,0))))</f>
        <v/>
      </c>
      <c r="K31" s="50" t="str">
        <f>IF(ISBLANK(Source!A29),"",IF(K$2=0,VLOOKUP(K$1,'Field Mapping'!$A$2:$C$20,3,FALSE),INDEX(Source!$A$1:$Z$999,ROW()-2,MATCH(K$2,Source!$A$1:$Z$1,0))))</f>
        <v/>
      </c>
      <c r="L31" s="50" t="str">
        <f>IF(ISBLANK(Source!A29),"",IF(L$2=0,VLOOKUP(L$1,'Field Mapping'!$A$2:$C$20,3,FALSE),INDEX(Source!$A$1:$Z$999,ROW()-2,MATCH(L$2,Source!$A$1:$Z$1,0))))</f>
        <v/>
      </c>
      <c r="M31" s="50" t="str">
        <f>IF(ISBLANK(Source!A29),"",IF(M$2=0,VLOOKUP(M$1,'Field Mapping'!$A$2:$C$20,3,FALSE),INDEX(Source!$A$1:$Z$999,ROW()-2,MATCH(M$2,Source!$A$1:$Z$1,0))))</f>
        <v/>
      </c>
      <c r="N31" s="50" t="str">
        <f>IF(ISBLANK(Source!A29),"",INDEX('Stage Mapping (Mandatory)'!$A$3:$A$9,MATCH(IF(N$2=0,VLOOKUP(N$1,'Field Mapping'!$A$2:$C$20,3,FALSE),INDEX(Source!$A$1:$Z$999,ROW()-2,MATCH(N$2,Source!$A$1:$Z$1,0))),'Stage Mapping (Mandatory)'!$B$3:$B$9,0)))</f>
        <v/>
      </c>
      <c r="U31" s="50" t="str">
        <f>IF(ISBLANK(Source!A29),"","AWS_CUSTOM_ACE_INTEGRATION")</f>
        <v/>
      </c>
      <c r="W31" s="50" t="str">
        <f>IF(ISBLANK(Source!A29),"",IF(W$2=0,VLOOKUP(W$1,'Field Mapping'!$A$2:$C$20,3,FALSE),INDEX(Source!$A$1:$Z$999,ROW()-2,MATCH(W$2,Source!$A$1:$Z$1,0))))</f>
        <v/>
      </c>
      <c r="AO31" s="49" t="str">
        <f>IF(ISBLANK(Source!A29),"",IF(A$2=0,VLOOKUP(AO$1,'Field Mapping'!$A$2:$C$20,3,FALSE),INDEX(Source!$A$1:$Z$999,ROW()-2,MATCH(AO$2,Source!$A$1:$Z$1,0))))</f>
        <v/>
      </c>
      <c r="AR31" s="60" t="str">
        <f>IF(ISBLANK(Source!A29),"",IF(AR$2=0,VLOOKUP(AR$1,'Field Mapping'!$A$2:$C$20,3,FALSE),INDEX(Source!$A$1:$Z$999,ROW()-2,MATCH(AR$2,Source!$A$1:$Z$1,0))))</f>
        <v/>
      </c>
      <c r="AS31" s="60" t="str">
        <f>IF(ISBLANK(Source!B29),"",IF(AS$2=0,VLOOKUP(AS$1,'Field Mapping'!$A$2:$C$20,3,FALSE),INDEX(Source!$A$1:$Z$999,ROW()-2,MATCH(AS$2,Source!$A$1:$Z$1,0))))</f>
        <v/>
      </c>
    </row>
    <row r="32" spans="1:45" ht="17" x14ac:dyDescent="0.2">
      <c r="A32" s="50" t="str">
        <f>IF(ISBLANK(Source!A30),"",IF(A$2=0,VLOOKUP(A$1,'Field Mapping'!$A$2:$C$20,3,FALSE),INDEX(Source!$A$1:$Z$999,ROW()-2,MATCH(A$2,Source!$A$1:$Z$1,0))))</f>
        <v/>
      </c>
      <c r="B32" s="50" t="str">
        <f>IF(ISBLANK(Source!A30),"",IF(B$2=0,VLOOKUP(B$1,'Field Mapping'!$A$2:$C$20,3,FALSE),INDEX(Source!$A$1:$Z$999,ROW()-2,MATCH(B$2,Source!$A$1:$Z$1,0))))</f>
        <v/>
      </c>
      <c r="C32" s="50" t="str">
        <f>IF(ISBLANK(Source!A30),"",IF(C$2=0,VLOOKUP(C$1,'Field Mapping'!$A$2:$C$20,3,FALSE),INDEX(Source!$A$1:$Z$999,ROW()-2,MATCH(C$2,Source!$A$1:$Z$1,0))))</f>
        <v/>
      </c>
      <c r="D32" s="50" t="str">
        <f>IF(ISBLANK(Source!A30),"",IF(D$2=0,VLOOKUP(D$1,'Field Mapping'!$A$2:$C$20,3,FALSE),INDEX(Source!$A$1:$Z$999,ROW()-2,MATCH(D$2,Source!$A$1:$Z$1,0))))</f>
        <v/>
      </c>
      <c r="E32" s="50" t="str">
        <f>IF(ISBLANK(Source!A30),"",IF(E$2=0,VLOOKUP(E$1,'Field Mapping'!$A$2:$C$20,3,FALSE),INDEX(Source!$A$1:$Z$999,ROW()-2,MATCH(E$2,Source!$A$1:$Z$1,0))))</f>
        <v/>
      </c>
      <c r="F32" s="50" t="str">
        <f>IF(ISBLANK(Source!A30),"",IF(F$2=0,VLOOKUP(F$1,'Field Mapping'!$A$2:$C$20,3,FALSE),INDEX(Source!$A$1:$Z$999,ROW()-2,MATCH(F$2,Source!$A$1:$Z$1,0))))</f>
        <v/>
      </c>
      <c r="G32" s="50" t="str">
        <f>IF(ISBLANK(Source!A30),"",IF(ISBLANK(Source!A30),"",IF(G$2=0,VLOOKUP(G$1,'Field Mapping'!$A$2:$C$20,3,FALSE),INDEX(Source!$A$1:$Z$999,ROW()-2,MATCH(G$2,Source!$A$1:$Z$1,0)))))</f>
        <v/>
      </c>
      <c r="H32" s="50" t="str">
        <f>IF(ISBLANK(Source!A30),"",IF(H$2=0,VLOOKUP(H$1,'Field Mapping'!$A$2:$C$20,3,FALSE),INDEX(Source!$A$1:$Z$999,ROW()-2,MATCH(H$2,Source!$A$1:$Z$1,0))))</f>
        <v/>
      </c>
      <c r="I32" s="50" t="str">
        <f>IF(ISBLANK(Source!A30),"",IF(I$2=0,VLOOKUP(I$1,'Field Mapping'!$A$2:$C$20,3,FALSE),INDEX(Source!$A$1:$Z$999,ROW()-2,MATCH(I$2,Source!$A$1:$Z$1,0))))</f>
        <v/>
      </c>
      <c r="J32" s="67" t="str">
        <f>IF(ISBLANK(Source!A30),"",IF(J$2=0,VLOOKUP(J$1,'Field Mapping'!$A$2:$C$20,3,FALSE),INDEX(Source!$A$1:$Z$999,ROW()-2,MATCH(J$2,Source!$A$1:$Z$1,0))))</f>
        <v/>
      </c>
      <c r="K32" s="50" t="str">
        <f>IF(ISBLANK(Source!A30),"",IF(K$2=0,VLOOKUP(K$1,'Field Mapping'!$A$2:$C$20,3,FALSE),INDEX(Source!$A$1:$Z$999,ROW()-2,MATCH(K$2,Source!$A$1:$Z$1,0))))</f>
        <v/>
      </c>
      <c r="L32" s="50" t="str">
        <f>IF(ISBLANK(Source!A30),"",IF(L$2=0,VLOOKUP(L$1,'Field Mapping'!$A$2:$C$20,3,FALSE),INDEX(Source!$A$1:$Z$999,ROW()-2,MATCH(L$2,Source!$A$1:$Z$1,0))))</f>
        <v/>
      </c>
      <c r="M32" s="50" t="str">
        <f>IF(ISBLANK(Source!A30),"",IF(M$2=0,VLOOKUP(M$1,'Field Mapping'!$A$2:$C$20,3,FALSE),INDEX(Source!$A$1:$Z$999,ROW()-2,MATCH(M$2,Source!$A$1:$Z$1,0))))</f>
        <v/>
      </c>
      <c r="N32" s="50" t="str">
        <f>IF(ISBLANK(Source!A30),"",INDEX('Stage Mapping (Mandatory)'!$A$3:$A$9,MATCH(IF(N$2=0,VLOOKUP(N$1,'Field Mapping'!$A$2:$C$20,3,FALSE),INDEX(Source!$A$1:$Z$999,ROW()-2,MATCH(N$2,Source!$A$1:$Z$1,0))),'Stage Mapping (Mandatory)'!$B$3:$B$9,0)))</f>
        <v/>
      </c>
      <c r="U32" s="50" t="str">
        <f>IF(ISBLANK(Source!A30),"","AWS_CUSTOM_ACE_INTEGRATION")</f>
        <v/>
      </c>
      <c r="W32" s="50" t="str">
        <f>IF(ISBLANK(Source!A30),"",IF(W$2=0,VLOOKUP(W$1,'Field Mapping'!$A$2:$C$20,3,FALSE),INDEX(Source!$A$1:$Z$999,ROW()-2,MATCH(W$2,Source!$A$1:$Z$1,0))))</f>
        <v/>
      </c>
      <c r="AO32" s="49" t="str">
        <f>IF(ISBLANK(Source!A30),"",IF(A$2=0,VLOOKUP(AO$1,'Field Mapping'!$A$2:$C$20,3,FALSE),INDEX(Source!$A$1:$Z$999,ROW()-2,MATCH(AO$2,Source!$A$1:$Z$1,0))))</f>
        <v/>
      </c>
      <c r="AR32" s="60" t="str">
        <f>IF(ISBLANK(Source!A30),"",IF(AR$2=0,VLOOKUP(AR$1,'Field Mapping'!$A$2:$C$20,3,FALSE),INDEX(Source!$A$1:$Z$999,ROW()-2,MATCH(AR$2,Source!$A$1:$Z$1,0))))</f>
        <v/>
      </c>
      <c r="AS32" s="60" t="str">
        <f>IF(ISBLANK(Source!B30),"",IF(AS$2=0,VLOOKUP(AS$1,'Field Mapping'!$A$2:$C$20,3,FALSE),INDEX(Source!$A$1:$Z$999,ROW()-2,MATCH(AS$2,Source!$A$1:$Z$1,0))))</f>
        <v/>
      </c>
    </row>
    <row r="33" spans="1:45" ht="17" x14ac:dyDescent="0.2">
      <c r="A33" s="50" t="str">
        <f>IF(ISBLANK(Source!A31),"",IF(A$2=0,VLOOKUP(A$1,'Field Mapping'!$A$2:$C$20,3,FALSE),INDEX(Source!$A$1:$Z$999,ROW()-2,MATCH(A$2,Source!$A$1:$Z$1,0))))</f>
        <v/>
      </c>
      <c r="B33" s="50" t="str">
        <f>IF(ISBLANK(Source!A31),"",IF(B$2=0,VLOOKUP(B$1,'Field Mapping'!$A$2:$C$20,3,FALSE),INDEX(Source!$A$1:$Z$999,ROW()-2,MATCH(B$2,Source!$A$1:$Z$1,0))))</f>
        <v/>
      </c>
      <c r="C33" s="50" t="str">
        <f>IF(ISBLANK(Source!A31),"",IF(C$2=0,VLOOKUP(C$1,'Field Mapping'!$A$2:$C$20,3,FALSE),INDEX(Source!$A$1:$Z$999,ROW()-2,MATCH(C$2,Source!$A$1:$Z$1,0))))</f>
        <v/>
      </c>
      <c r="D33" s="50" t="str">
        <f>IF(ISBLANK(Source!A31),"",IF(D$2=0,VLOOKUP(D$1,'Field Mapping'!$A$2:$C$20,3,FALSE),INDEX(Source!$A$1:$Z$999,ROW()-2,MATCH(D$2,Source!$A$1:$Z$1,0))))</f>
        <v/>
      </c>
      <c r="E33" s="50" t="str">
        <f>IF(ISBLANK(Source!A31),"",IF(E$2=0,VLOOKUP(E$1,'Field Mapping'!$A$2:$C$20,3,FALSE),INDEX(Source!$A$1:$Z$999,ROW()-2,MATCH(E$2,Source!$A$1:$Z$1,0))))</f>
        <v/>
      </c>
      <c r="F33" s="50" t="str">
        <f>IF(ISBLANK(Source!A31),"",IF(F$2=0,VLOOKUP(F$1,'Field Mapping'!$A$2:$C$20,3,FALSE),INDEX(Source!$A$1:$Z$999,ROW()-2,MATCH(F$2,Source!$A$1:$Z$1,0))))</f>
        <v/>
      </c>
      <c r="G33" s="50" t="str">
        <f>IF(ISBLANK(Source!A31),"",IF(ISBLANK(Source!A31),"",IF(G$2=0,VLOOKUP(G$1,'Field Mapping'!$A$2:$C$20,3,FALSE),INDEX(Source!$A$1:$Z$999,ROW()-2,MATCH(G$2,Source!$A$1:$Z$1,0)))))</f>
        <v/>
      </c>
      <c r="H33" s="50" t="str">
        <f>IF(ISBLANK(Source!A31),"",IF(H$2=0,VLOOKUP(H$1,'Field Mapping'!$A$2:$C$20,3,FALSE),INDEX(Source!$A$1:$Z$999,ROW()-2,MATCH(H$2,Source!$A$1:$Z$1,0))))</f>
        <v/>
      </c>
      <c r="I33" s="50" t="str">
        <f>IF(ISBLANK(Source!A31),"",IF(I$2=0,VLOOKUP(I$1,'Field Mapping'!$A$2:$C$20,3,FALSE),INDEX(Source!$A$1:$Z$999,ROW()-2,MATCH(I$2,Source!$A$1:$Z$1,0))))</f>
        <v/>
      </c>
      <c r="J33" s="67" t="str">
        <f>IF(ISBLANK(Source!A31),"",IF(J$2=0,VLOOKUP(J$1,'Field Mapping'!$A$2:$C$20,3,FALSE),INDEX(Source!$A$1:$Z$999,ROW()-2,MATCH(J$2,Source!$A$1:$Z$1,0))))</f>
        <v/>
      </c>
      <c r="K33" s="50" t="str">
        <f>IF(ISBLANK(Source!A31),"",IF(K$2=0,VLOOKUP(K$1,'Field Mapping'!$A$2:$C$20,3,FALSE),INDEX(Source!$A$1:$Z$999,ROW()-2,MATCH(K$2,Source!$A$1:$Z$1,0))))</f>
        <v/>
      </c>
      <c r="L33" s="50" t="str">
        <f>IF(ISBLANK(Source!A31),"",IF(L$2=0,VLOOKUP(L$1,'Field Mapping'!$A$2:$C$20,3,FALSE),INDEX(Source!$A$1:$Z$999,ROW()-2,MATCH(L$2,Source!$A$1:$Z$1,0))))</f>
        <v/>
      </c>
      <c r="M33" s="50" t="str">
        <f>IF(ISBLANK(Source!A31),"",IF(M$2=0,VLOOKUP(M$1,'Field Mapping'!$A$2:$C$20,3,FALSE),INDEX(Source!$A$1:$Z$999,ROW()-2,MATCH(M$2,Source!$A$1:$Z$1,0))))</f>
        <v/>
      </c>
      <c r="N33" s="50" t="str">
        <f>IF(ISBLANK(Source!A31),"",INDEX('Stage Mapping (Mandatory)'!$A$3:$A$9,MATCH(IF(N$2=0,VLOOKUP(N$1,'Field Mapping'!$A$2:$C$20,3,FALSE),INDEX(Source!$A$1:$Z$999,ROW()-2,MATCH(N$2,Source!$A$1:$Z$1,0))),'Stage Mapping (Mandatory)'!$B$3:$B$9,0)))</f>
        <v/>
      </c>
      <c r="U33" s="50" t="str">
        <f>IF(ISBLANK(Source!A31),"","AWS_CUSTOM_ACE_INTEGRATION")</f>
        <v/>
      </c>
      <c r="W33" s="50" t="str">
        <f>IF(ISBLANK(Source!A31),"",IF(W$2=0,VLOOKUP(W$1,'Field Mapping'!$A$2:$C$20,3,FALSE),INDEX(Source!$A$1:$Z$999,ROW()-2,MATCH(W$2,Source!$A$1:$Z$1,0))))</f>
        <v/>
      </c>
      <c r="AO33" s="49" t="str">
        <f>IF(ISBLANK(Source!A31),"",IF(A$2=0,VLOOKUP(AO$1,'Field Mapping'!$A$2:$C$20,3,FALSE),INDEX(Source!$A$1:$Z$999,ROW()-2,MATCH(AO$2,Source!$A$1:$Z$1,0))))</f>
        <v/>
      </c>
      <c r="AR33" s="60" t="str">
        <f>IF(ISBLANK(Source!A31),"",IF(AR$2=0,VLOOKUP(AR$1,'Field Mapping'!$A$2:$C$20,3,FALSE),INDEX(Source!$A$1:$Z$999,ROW()-2,MATCH(AR$2,Source!$A$1:$Z$1,0))))</f>
        <v/>
      </c>
      <c r="AS33" s="60" t="str">
        <f>IF(ISBLANK(Source!B31),"",IF(AS$2=0,VLOOKUP(AS$1,'Field Mapping'!$A$2:$C$20,3,FALSE),INDEX(Source!$A$1:$Z$999,ROW()-2,MATCH(AS$2,Source!$A$1:$Z$1,0))))</f>
        <v/>
      </c>
    </row>
    <row r="34" spans="1:45" ht="17" x14ac:dyDescent="0.2">
      <c r="A34" s="50" t="str">
        <f>IF(ISBLANK(Source!A32),"",IF(A$2=0,VLOOKUP(A$1,'Field Mapping'!$A$2:$C$20,3,FALSE),INDEX(Source!$A$1:$Z$999,ROW()-2,MATCH(A$2,Source!$A$1:$Z$1,0))))</f>
        <v/>
      </c>
      <c r="B34" s="50" t="str">
        <f>IF(ISBLANK(Source!A32),"",IF(B$2=0,VLOOKUP(B$1,'Field Mapping'!$A$2:$C$20,3,FALSE),INDEX(Source!$A$1:$Z$999,ROW()-2,MATCH(B$2,Source!$A$1:$Z$1,0))))</f>
        <v/>
      </c>
      <c r="C34" s="50" t="str">
        <f>IF(ISBLANK(Source!A32),"",IF(C$2=0,VLOOKUP(C$1,'Field Mapping'!$A$2:$C$20,3,FALSE),INDEX(Source!$A$1:$Z$999,ROW()-2,MATCH(C$2,Source!$A$1:$Z$1,0))))</f>
        <v/>
      </c>
      <c r="D34" s="50" t="str">
        <f>IF(ISBLANK(Source!A32),"",IF(D$2=0,VLOOKUP(D$1,'Field Mapping'!$A$2:$C$20,3,FALSE),INDEX(Source!$A$1:$Z$999,ROW()-2,MATCH(D$2,Source!$A$1:$Z$1,0))))</f>
        <v/>
      </c>
      <c r="E34" s="50" t="str">
        <f>IF(ISBLANK(Source!A32),"",IF(E$2=0,VLOOKUP(E$1,'Field Mapping'!$A$2:$C$20,3,FALSE),INDEX(Source!$A$1:$Z$999,ROW()-2,MATCH(E$2,Source!$A$1:$Z$1,0))))</f>
        <v/>
      </c>
      <c r="F34" s="50" t="str">
        <f>IF(ISBLANK(Source!A32),"",IF(F$2=0,VLOOKUP(F$1,'Field Mapping'!$A$2:$C$20,3,FALSE),INDEX(Source!$A$1:$Z$999,ROW()-2,MATCH(F$2,Source!$A$1:$Z$1,0))))</f>
        <v/>
      </c>
      <c r="G34" s="50" t="str">
        <f>IF(ISBLANK(Source!A32),"",IF(ISBLANK(Source!A32),"",IF(G$2=0,VLOOKUP(G$1,'Field Mapping'!$A$2:$C$20,3,FALSE),INDEX(Source!$A$1:$Z$999,ROW()-2,MATCH(G$2,Source!$A$1:$Z$1,0)))))</f>
        <v/>
      </c>
      <c r="H34" s="50" t="str">
        <f>IF(ISBLANK(Source!A32),"",IF(H$2=0,VLOOKUP(H$1,'Field Mapping'!$A$2:$C$20,3,FALSE),INDEX(Source!$A$1:$Z$999,ROW()-2,MATCH(H$2,Source!$A$1:$Z$1,0))))</f>
        <v/>
      </c>
      <c r="I34" s="50" t="str">
        <f>IF(ISBLANK(Source!A32),"",IF(I$2=0,VLOOKUP(I$1,'Field Mapping'!$A$2:$C$20,3,FALSE),INDEX(Source!$A$1:$Z$999,ROW()-2,MATCH(I$2,Source!$A$1:$Z$1,0))))</f>
        <v/>
      </c>
      <c r="J34" s="67" t="str">
        <f>IF(ISBLANK(Source!A32),"",IF(J$2=0,VLOOKUP(J$1,'Field Mapping'!$A$2:$C$20,3,FALSE),INDEX(Source!$A$1:$Z$999,ROW()-2,MATCH(J$2,Source!$A$1:$Z$1,0))))</f>
        <v/>
      </c>
      <c r="K34" s="50" t="str">
        <f>IF(ISBLANK(Source!A32),"",IF(K$2=0,VLOOKUP(K$1,'Field Mapping'!$A$2:$C$20,3,FALSE),INDEX(Source!$A$1:$Z$999,ROW()-2,MATCH(K$2,Source!$A$1:$Z$1,0))))</f>
        <v/>
      </c>
      <c r="L34" s="50" t="str">
        <f>IF(ISBLANK(Source!A32),"",IF(L$2=0,VLOOKUP(L$1,'Field Mapping'!$A$2:$C$20,3,FALSE),INDEX(Source!$A$1:$Z$999,ROW()-2,MATCH(L$2,Source!$A$1:$Z$1,0))))</f>
        <v/>
      </c>
      <c r="M34" s="50" t="str">
        <f>IF(ISBLANK(Source!A32),"",IF(M$2=0,VLOOKUP(M$1,'Field Mapping'!$A$2:$C$20,3,FALSE),INDEX(Source!$A$1:$Z$999,ROW()-2,MATCH(M$2,Source!$A$1:$Z$1,0))))</f>
        <v/>
      </c>
      <c r="N34" s="50" t="str">
        <f>IF(ISBLANK(Source!A32),"",INDEX('Stage Mapping (Mandatory)'!$A$3:$A$9,MATCH(IF(N$2=0,VLOOKUP(N$1,'Field Mapping'!$A$2:$C$20,3,FALSE),INDEX(Source!$A$1:$Z$999,ROW()-2,MATCH(N$2,Source!$A$1:$Z$1,0))),'Stage Mapping (Mandatory)'!$B$3:$B$9,0)))</f>
        <v/>
      </c>
      <c r="U34" s="50" t="str">
        <f>IF(ISBLANK(Source!A32),"","AWS_CUSTOM_ACE_INTEGRATION")</f>
        <v/>
      </c>
      <c r="W34" s="50" t="str">
        <f>IF(ISBLANK(Source!A32),"",IF(W$2=0,VLOOKUP(W$1,'Field Mapping'!$A$2:$C$20,3,FALSE),INDEX(Source!$A$1:$Z$999,ROW()-2,MATCH(W$2,Source!$A$1:$Z$1,0))))</f>
        <v/>
      </c>
      <c r="AO34" s="49" t="str">
        <f>IF(ISBLANK(Source!A32),"",IF(A$2=0,VLOOKUP(AO$1,'Field Mapping'!$A$2:$C$20,3,FALSE),INDEX(Source!$A$1:$Z$999,ROW()-2,MATCH(AO$2,Source!$A$1:$Z$1,0))))</f>
        <v/>
      </c>
      <c r="AR34" s="60" t="str">
        <f>IF(ISBLANK(Source!A32),"",IF(AR$2=0,VLOOKUP(AR$1,'Field Mapping'!$A$2:$C$20,3,FALSE),INDEX(Source!$A$1:$Z$999,ROW()-2,MATCH(AR$2,Source!$A$1:$Z$1,0))))</f>
        <v/>
      </c>
      <c r="AS34" s="60" t="str">
        <f>IF(ISBLANK(Source!B32),"",IF(AS$2=0,VLOOKUP(AS$1,'Field Mapping'!$A$2:$C$20,3,FALSE),INDEX(Source!$A$1:$Z$999,ROW()-2,MATCH(AS$2,Source!$A$1:$Z$1,0))))</f>
        <v/>
      </c>
    </row>
    <row r="35" spans="1:45" ht="17" x14ac:dyDescent="0.2">
      <c r="A35" s="50" t="str">
        <f>IF(ISBLANK(Source!A33),"",IF(A$2=0,VLOOKUP(A$1,'Field Mapping'!$A$2:$C$20,3,FALSE),INDEX(Source!$A$1:$Z$999,ROW()-2,MATCH(A$2,Source!$A$1:$Z$1,0))))</f>
        <v/>
      </c>
      <c r="B35" s="50" t="str">
        <f>IF(ISBLANK(Source!A33),"",IF(B$2=0,VLOOKUP(B$1,'Field Mapping'!$A$2:$C$20,3,FALSE),INDEX(Source!$A$1:$Z$999,ROW()-2,MATCH(B$2,Source!$A$1:$Z$1,0))))</f>
        <v/>
      </c>
      <c r="C35" s="50" t="str">
        <f>IF(ISBLANK(Source!A33),"",IF(C$2=0,VLOOKUP(C$1,'Field Mapping'!$A$2:$C$20,3,FALSE),INDEX(Source!$A$1:$Z$999,ROW()-2,MATCH(C$2,Source!$A$1:$Z$1,0))))</f>
        <v/>
      </c>
      <c r="D35" s="50" t="str">
        <f>IF(ISBLANK(Source!A33),"",IF(D$2=0,VLOOKUP(D$1,'Field Mapping'!$A$2:$C$20,3,FALSE),INDEX(Source!$A$1:$Z$999,ROW()-2,MATCH(D$2,Source!$A$1:$Z$1,0))))</f>
        <v/>
      </c>
      <c r="E35" s="50" t="str">
        <f>IF(ISBLANK(Source!A33),"",IF(E$2=0,VLOOKUP(E$1,'Field Mapping'!$A$2:$C$20,3,FALSE),INDEX(Source!$A$1:$Z$999,ROW()-2,MATCH(E$2,Source!$A$1:$Z$1,0))))</f>
        <v/>
      </c>
      <c r="F35" s="50" t="str">
        <f>IF(ISBLANK(Source!A33),"",IF(F$2=0,VLOOKUP(F$1,'Field Mapping'!$A$2:$C$20,3,FALSE),INDEX(Source!$A$1:$Z$999,ROW()-2,MATCH(F$2,Source!$A$1:$Z$1,0))))</f>
        <v/>
      </c>
      <c r="G35" s="50" t="str">
        <f>IF(ISBLANK(Source!A33),"",IF(ISBLANK(Source!A33),"",IF(G$2=0,VLOOKUP(G$1,'Field Mapping'!$A$2:$C$20,3,FALSE),INDEX(Source!$A$1:$Z$999,ROW()-2,MATCH(G$2,Source!$A$1:$Z$1,0)))))</f>
        <v/>
      </c>
      <c r="H35" s="50" t="str">
        <f>IF(ISBLANK(Source!A33),"",IF(H$2=0,VLOOKUP(H$1,'Field Mapping'!$A$2:$C$20,3,FALSE),INDEX(Source!$A$1:$Z$999,ROW()-2,MATCH(H$2,Source!$A$1:$Z$1,0))))</f>
        <v/>
      </c>
      <c r="I35" s="50" t="str">
        <f>IF(ISBLANK(Source!A33),"",IF(I$2=0,VLOOKUP(I$1,'Field Mapping'!$A$2:$C$20,3,FALSE),INDEX(Source!$A$1:$Z$999,ROW()-2,MATCH(I$2,Source!$A$1:$Z$1,0))))</f>
        <v/>
      </c>
      <c r="J35" s="67" t="str">
        <f>IF(ISBLANK(Source!A33),"",IF(J$2=0,VLOOKUP(J$1,'Field Mapping'!$A$2:$C$20,3,FALSE),INDEX(Source!$A$1:$Z$999,ROW()-2,MATCH(J$2,Source!$A$1:$Z$1,0))))</f>
        <v/>
      </c>
      <c r="K35" s="50" t="str">
        <f>IF(ISBLANK(Source!A33),"",IF(K$2=0,VLOOKUP(K$1,'Field Mapping'!$A$2:$C$20,3,FALSE),INDEX(Source!$A$1:$Z$999,ROW()-2,MATCH(K$2,Source!$A$1:$Z$1,0))))</f>
        <v/>
      </c>
      <c r="L35" s="50" t="str">
        <f>IF(ISBLANK(Source!A33),"",IF(L$2=0,VLOOKUP(L$1,'Field Mapping'!$A$2:$C$20,3,FALSE),INDEX(Source!$A$1:$Z$999,ROW()-2,MATCH(L$2,Source!$A$1:$Z$1,0))))</f>
        <v/>
      </c>
      <c r="M35" s="50" t="str">
        <f>IF(ISBLANK(Source!A33),"",IF(M$2=0,VLOOKUP(M$1,'Field Mapping'!$A$2:$C$20,3,FALSE),INDEX(Source!$A$1:$Z$999,ROW()-2,MATCH(M$2,Source!$A$1:$Z$1,0))))</f>
        <v/>
      </c>
      <c r="N35" s="50" t="str">
        <f>IF(ISBLANK(Source!A33),"",INDEX('Stage Mapping (Mandatory)'!$A$3:$A$9,MATCH(IF(N$2=0,VLOOKUP(N$1,'Field Mapping'!$A$2:$C$20,3,FALSE),INDEX(Source!$A$1:$Z$999,ROW()-2,MATCH(N$2,Source!$A$1:$Z$1,0))),'Stage Mapping (Mandatory)'!$B$3:$B$9,0)))</f>
        <v/>
      </c>
      <c r="U35" s="50" t="str">
        <f>IF(ISBLANK(Source!A33),"","AWS_CUSTOM_ACE_INTEGRATION")</f>
        <v/>
      </c>
      <c r="W35" s="50" t="str">
        <f>IF(ISBLANK(Source!A33),"",IF(W$2=0,VLOOKUP(W$1,'Field Mapping'!$A$2:$C$20,3,FALSE),INDEX(Source!$A$1:$Z$999,ROW()-2,MATCH(W$2,Source!$A$1:$Z$1,0))))</f>
        <v/>
      </c>
      <c r="AO35" s="49" t="str">
        <f>IF(ISBLANK(Source!A33),"",IF(A$2=0,VLOOKUP(AO$1,'Field Mapping'!$A$2:$C$20,3,FALSE),INDEX(Source!$A$1:$Z$999,ROW()-2,MATCH(AO$2,Source!$A$1:$Z$1,0))))</f>
        <v/>
      </c>
      <c r="AR35" s="60" t="str">
        <f>IF(ISBLANK(Source!A33),"",IF(AR$2=0,VLOOKUP(AR$1,'Field Mapping'!$A$2:$C$20,3,FALSE),INDEX(Source!$A$1:$Z$999,ROW()-2,MATCH(AR$2,Source!$A$1:$Z$1,0))))</f>
        <v/>
      </c>
      <c r="AS35" s="60" t="str">
        <f>IF(ISBLANK(Source!B33),"",IF(AS$2=0,VLOOKUP(AS$1,'Field Mapping'!$A$2:$C$20,3,FALSE),INDEX(Source!$A$1:$Z$999,ROW()-2,MATCH(AS$2,Source!$A$1:$Z$1,0))))</f>
        <v/>
      </c>
    </row>
    <row r="36" spans="1:45" ht="17" x14ac:dyDescent="0.2">
      <c r="A36" s="50" t="str">
        <f>IF(ISBLANK(Source!A34),"",IF(A$2=0,VLOOKUP(A$1,'Field Mapping'!$A$2:$C$20,3,FALSE),INDEX(Source!$A$1:$Z$999,ROW()-2,MATCH(A$2,Source!$A$1:$Z$1,0))))</f>
        <v/>
      </c>
      <c r="B36" s="50" t="str">
        <f>IF(ISBLANK(Source!A34),"",IF(B$2=0,VLOOKUP(B$1,'Field Mapping'!$A$2:$C$20,3,FALSE),INDEX(Source!$A$1:$Z$999,ROW()-2,MATCH(B$2,Source!$A$1:$Z$1,0))))</f>
        <v/>
      </c>
      <c r="C36" s="50" t="str">
        <f>IF(ISBLANK(Source!A34),"",IF(C$2=0,VLOOKUP(C$1,'Field Mapping'!$A$2:$C$20,3,FALSE),INDEX(Source!$A$1:$Z$999,ROW()-2,MATCH(C$2,Source!$A$1:$Z$1,0))))</f>
        <v/>
      </c>
      <c r="D36" s="50" t="str">
        <f>IF(ISBLANK(Source!A34),"",IF(D$2=0,VLOOKUP(D$1,'Field Mapping'!$A$2:$C$20,3,FALSE),INDEX(Source!$A$1:$Z$999,ROW()-2,MATCH(D$2,Source!$A$1:$Z$1,0))))</f>
        <v/>
      </c>
      <c r="E36" s="50" t="str">
        <f>IF(ISBLANK(Source!A34),"",IF(E$2=0,VLOOKUP(E$1,'Field Mapping'!$A$2:$C$20,3,FALSE),INDEX(Source!$A$1:$Z$999,ROW()-2,MATCH(E$2,Source!$A$1:$Z$1,0))))</f>
        <v/>
      </c>
      <c r="F36" s="50" t="str">
        <f>IF(ISBLANK(Source!A34),"",IF(F$2=0,VLOOKUP(F$1,'Field Mapping'!$A$2:$C$20,3,FALSE),INDEX(Source!$A$1:$Z$999,ROW()-2,MATCH(F$2,Source!$A$1:$Z$1,0))))</f>
        <v/>
      </c>
      <c r="G36" s="50" t="str">
        <f>IF(ISBLANK(Source!A34),"",IF(ISBLANK(Source!A34),"",IF(G$2=0,VLOOKUP(G$1,'Field Mapping'!$A$2:$C$20,3,FALSE),INDEX(Source!$A$1:$Z$999,ROW()-2,MATCH(G$2,Source!$A$1:$Z$1,0)))))</f>
        <v/>
      </c>
      <c r="H36" s="50" t="str">
        <f>IF(ISBLANK(Source!A34),"",IF(H$2=0,VLOOKUP(H$1,'Field Mapping'!$A$2:$C$20,3,FALSE),INDEX(Source!$A$1:$Z$999,ROW()-2,MATCH(H$2,Source!$A$1:$Z$1,0))))</f>
        <v/>
      </c>
      <c r="I36" s="50" t="str">
        <f>IF(ISBLANK(Source!A34),"",IF(I$2=0,VLOOKUP(I$1,'Field Mapping'!$A$2:$C$20,3,FALSE),INDEX(Source!$A$1:$Z$999,ROW()-2,MATCH(I$2,Source!$A$1:$Z$1,0))))</f>
        <v/>
      </c>
      <c r="J36" s="67" t="str">
        <f>IF(ISBLANK(Source!A34),"",IF(J$2=0,VLOOKUP(J$1,'Field Mapping'!$A$2:$C$20,3,FALSE),INDEX(Source!$A$1:$Z$999,ROW()-2,MATCH(J$2,Source!$A$1:$Z$1,0))))</f>
        <v/>
      </c>
      <c r="K36" s="50" t="str">
        <f>IF(ISBLANK(Source!A34),"",IF(K$2=0,VLOOKUP(K$1,'Field Mapping'!$A$2:$C$20,3,FALSE),INDEX(Source!$A$1:$Z$999,ROW()-2,MATCH(K$2,Source!$A$1:$Z$1,0))))</f>
        <v/>
      </c>
      <c r="L36" s="50" t="str">
        <f>IF(ISBLANK(Source!A34),"",IF(L$2=0,VLOOKUP(L$1,'Field Mapping'!$A$2:$C$20,3,FALSE),INDEX(Source!$A$1:$Z$999,ROW()-2,MATCH(L$2,Source!$A$1:$Z$1,0))))</f>
        <v/>
      </c>
      <c r="M36" s="50" t="str">
        <f>IF(ISBLANK(Source!A34),"",IF(M$2=0,VLOOKUP(M$1,'Field Mapping'!$A$2:$C$20,3,FALSE),INDEX(Source!$A$1:$Z$999,ROW()-2,MATCH(M$2,Source!$A$1:$Z$1,0))))</f>
        <v/>
      </c>
      <c r="N36" s="50" t="str">
        <f>IF(ISBLANK(Source!A34),"",INDEX('Stage Mapping (Mandatory)'!$A$3:$A$9,MATCH(IF(N$2=0,VLOOKUP(N$1,'Field Mapping'!$A$2:$C$20,3,FALSE),INDEX(Source!$A$1:$Z$999,ROW()-2,MATCH(N$2,Source!$A$1:$Z$1,0))),'Stage Mapping (Mandatory)'!$B$3:$B$9,0)))</f>
        <v/>
      </c>
      <c r="U36" s="50" t="str">
        <f>IF(ISBLANK(Source!A34),"","AWS_CUSTOM_ACE_INTEGRATION")</f>
        <v/>
      </c>
      <c r="W36" s="50" t="str">
        <f>IF(ISBLANK(Source!A34),"",IF(W$2=0,VLOOKUP(W$1,'Field Mapping'!$A$2:$C$20,3,FALSE),INDEX(Source!$A$1:$Z$999,ROW()-2,MATCH(W$2,Source!$A$1:$Z$1,0))))</f>
        <v/>
      </c>
      <c r="AO36" s="49" t="str">
        <f>IF(ISBLANK(Source!A34),"",IF(A$2=0,VLOOKUP(AO$1,'Field Mapping'!$A$2:$C$20,3,FALSE),INDEX(Source!$A$1:$Z$999,ROW()-2,MATCH(AO$2,Source!$A$1:$Z$1,0))))</f>
        <v/>
      </c>
      <c r="AR36" s="60" t="str">
        <f>IF(ISBLANK(Source!A34),"",IF(AR$2=0,VLOOKUP(AR$1,'Field Mapping'!$A$2:$C$20,3,FALSE),INDEX(Source!$A$1:$Z$999,ROW()-2,MATCH(AR$2,Source!$A$1:$Z$1,0))))</f>
        <v/>
      </c>
      <c r="AS36" s="60" t="str">
        <f>IF(ISBLANK(Source!B34),"",IF(AS$2=0,VLOOKUP(AS$1,'Field Mapping'!$A$2:$C$20,3,FALSE),INDEX(Source!$A$1:$Z$999,ROW()-2,MATCH(AS$2,Source!$A$1:$Z$1,0))))</f>
        <v/>
      </c>
    </row>
    <row r="37" spans="1:45" ht="17" x14ac:dyDescent="0.2">
      <c r="A37" s="50" t="str">
        <f>IF(ISBLANK(Source!A35),"",IF(A$2=0,VLOOKUP(A$1,'Field Mapping'!$A$2:$C$20,3,FALSE),INDEX(Source!$A$1:$Z$999,ROW()-2,MATCH(A$2,Source!$A$1:$Z$1,0))))</f>
        <v/>
      </c>
      <c r="B37" s="50" t="str">
        <f>IF(ISBLANK(Source!A35),"",IF(B$2=0,VLOOKUP(B$1,'Field Mapping'!$A$2:$C$20,3,FALSE),INDEX(Source!$A$1:$Z$999,ROW()-2,MATCH(B$2,Source!$A$1:$Z$1,0))))</f>
        <v/>
      </c>
      <c r="C37" s="50" t="str">
        <f>IF(ISBLANK(Source!A35),"",IF(C$2=0,VLOOKUP(C$1,'Field Mapping'!$A$2:$C$20,3,FALSE),INDEX(Source!$A$1:$Z$999,ROW()-2,MATCH(C$2,Source!$A$1:$Z$1,0))))</f>
        <v/>
      </c>
      <c r="D37" s="50" t="str">
        <f>IF(ISBLANK(Source!A35),"",IF(D$2=0,VLOOKUP(D$1,'Field Mapping'!$A$2:$C$20,3,FALSE),INDEX(Source!$A$1:$Z$999,ROW()-2,MATCH(D$2,Source!$A$1:$Z$1,0))))</f>
        <v/>
      </c>
      <c r="E37" s="50" t="str">
        <f>IF(ISBLANK(Source!A35),"",IF(E$2=0,VLOOKUP(E$1,'Field Mapping'!$A$2:$C$20,3,FALSE),INDEX(Source!$A$1:$Z$999,ROW()-2,MATCH(E$2,Source!$A$1:$Z$1,0))))</f>
        <v/>
      </c>
      <c r="F37" s="50" t="str">
        <f>IF(ISBLANK(Source!A35),"",IF(F$2=0,VLOOKUP(F$1,'Field Mapping'!$A$2:$C$20,3,FALSE),INDEX(Source!$A$1:$Z$999,ROW()-2,MATCH(F$2,Source!$A$1:$Z$1,0))))</f>
        <v/>
      </c>
      <c r="G37" s="50" t="str">
        <f>IF(ISBLANK(Source!A35),"",IF(ISBLANK(Source!A35),"",IF(G$2=0,VLOOKUP(G$1,'Field Mapping'!$A$2:$C$20,3,FALSE),INDEX(Source!$A$1:$Z$999,ROW()-2,MATCH(G$2,Source!$A$1:$Z$1,0)))))</f>
        <v/>
      </c>
      <c r="H37" s="50" t="str">
        <f>IF(ISBLANK(Source!A35),"",IF(H$2=0,VLOOKUP(H$1,'Field Mapping'!$A$2:$C$20,3,FALSE),INDEX(Source!$A$1:$Z$999,ROW()-2,MATCH(H$2,Source!$A$1:$Z$1,0))))</f>
        <v/>
      </c>
      <c r="I37" s="50" t="str">
        <f>IF(ISBLANK(Source!A35),"",IF(I$2=0,VLOOKUP(I$1,'Field Mapping'!$A$2:$C$20,3,FALSE),INDEX(Source!$A$1:$Z$999,ROW()-2,MATCH(I$2,Source!$A$1:$Z$1,0))))</f>
        <v/>
      </c>
      <c r="J37" s="67" t="str">
        <f>IF(ISBLANK(Source!A35),"",IF(J$2=0,VLOOKUP(J$1,'Field Mapping'!$A$2:$C$20,3,FALSE),INDEX(Source!$A$1:$Z$999,ROW()-2,MATCH(J$2,Source!$A$1:$Z$1,0))))</f>
        <v/>
      </c>
      <c r="K37" s="50" t="str">
        <f>IF(ISBLANK(Source!A35),"",IF(K$2=0,VLOOKUP(K$1,'Field Mapping'!$A$2:$C$20,3,FALSE),INDEX(Source!$A$1:$Z$999,ROW()-2,MATCH(K$2,Source!$A$1:$Z$1,0))))</f>
        <v/>
      </c>
      <c r="L37" s="50" t="str">
        <f>IF(ISBLANK(Source!A35),"",IF(L$2=0,VLOOKUP(L$1,'Field Mapping'!$A$2:$C$20,3,FALSE),INDEX(Source!$A$1:$Z$999,ROW()-2,MATCH(L$2,Source!$A$1:$Z$1,0))))</f>
        <v/>
      </c>
      <c r="M37" s="50" t="str">
        <f>IF(ISBLANK(Source!A35),"",IF(M$2=0,VLOOKUP(M$1,'Field Mapping'!$A$2:$C$20,3,FALSE),INDEX(Source!$A$1:$Z$999,ROW()-2,MATCH(M$2,Source!$A$1:$Z$1,0))))</f>
        <v/>
      </c>
      <c r="N37" s="50" t="str">
        <f>IF(ISBLANK(Source!A35),"",INDEX('Stage Mapping (Mandatory)'!$A$3:$A$9,MATCH(IF(N$2=0,VLOOKUP(N$1,'Field Mapping'!$A$2:$C$20,3,FALSE),INDEX(Source!$A$1:$Z$999,ROW()-2,MATCH(N$2,Source!$A$1:$Z$1,0))),'Stage Mapping (Mandatory)'!$B$3:$B$9,0)))</f>
        <v/>
      </c>
      <c r="U37" s="50" t="str">
        <f>IF(ISBLANK(Source!A35),"","AWS_CUSTOM_ACE_INTEGRATION")</f>
        <v/>
      </c>
      <c r="W37" s="50" t="str">
        <f>IF(ISBLANK(Source!A35),"",IF(W$2=0,VLOOKUP(W$1,'Field Mapping'!$A$2:$C$20,3,FALSE),INDEX(Source!$A$1:$Z$999,ROW()-2,MATCH(W$2,Source!$A$1:$Z$1,0))))</f>
        <v/>
      </c>
      <c r="AO37" s="49" t="str">
        <f>IF(ISBLANK(Source!A35),"",IF(A$2=0,VLOOKUP(AO$1,'Field Mapping'!$A$2:$C$20,3,FALSE),INDEX(Source!$A$1:$Z$999,ROW()-2,MATCH(AO$2,Source!$A$1:$Z$1,0))))</f>
        <v/>
      </c>
      <c r="AR37" s="60" t="str">
        <f>IF(ISBLANK(Source!A35),"",IF(AR$2=0,VLOOKUP(AR$1,'Field Mapping'!$A$2:$C$20,3,FALSE),INDEX(Source!$A$1:$Z$999,ROW()-2,MATCH(AR$2,Source!$A$1:$Z$1,0))))</f>
        <v/>
      </c>
      <c r="AS37" s="60" t="str">
        <f>IF(ISBLANK(Source!B35),"",IF(AS$2=0,VLOOKUP(AS$1,'Field Mapping'!$A$2:$C$20,3,FALSE),INDEX(Source!$A$1:$Z$999,ROW()-2,MATCH(AS$2,Source!$A$1:$Z$1,0))))</f>
        <v/>
      </c>
    </row>
    <row r="38" spans="1:45" ht="17" x14ac:dyDescent="0.2">
      <c r="A38" s="50" t="str">
        <f>IF(ISBLANK(Source!A36),"",IF(A$2=0,VLOOKUP(A$1,'Field Mapping'!$A$2:$C$20,3,FALSE),INDEX(Source!$A$1:$Z$999,ROW()-2,MATCH(A$2,Source!$A$1:$Z$1,0))))</f>
        <v/>
      </c>
      <c r="B38" s="50" t="str">
        <f>IF(ISBLANK(Source!A36),"",IF(B$2=0,VLOOKUP(B$1,'Field Mapping'!$A$2:$C$20,3,FALSE),INDEX(Source!$A$1:$Z$999,ROW()-2,MATCH(B$2,Source!$A$1:$Z$1,0))))</f>
        <v/>
      </c>
      <c r="C38" s="50" t="str">
        <f>IF(ISBLANK(Source!A36),"",IF(C$2=0,VLOOKUP(C$1,'Field Mapping'!$A$2:$C$20,3,FALSE),INDEX(Source!$A$1:$Z$999,ROW()-2,MATCH(C$2,Source!$A$1:$Z$1,0))))</f>
        <v/>
      </c>
      <c r="D38" s="50" t="str">
        <f>IF(ISBLANK(Source!A36),"",IF(D$2=0,VLOOKUP(D$1,'Field Mapping'!$A$2:$C$20,3,FALSE),INDEX(Source!$A$1:$Z$999,ROW()-2,MATCH(D$2,Source!$A$1:$Z$1,0))))</f>
        <v/>
      </c>
      <c r="E38" s="50" t="str">
        <f>IF(ISBLANK(Source!A36),"",IF(E$2=0,VLOOKUP(E$1,'Field Mapping'!$A$2:$C$20,3,FALSE),INDEX(Source!$A$1:$Z$999,ROW()-2,MATCH(E$2,Source!$A$1:$Z$1,0))))</f>
        <v/>
      </c>
      <c r="F38" s="50" t="str">
        <f>IF(ISBLANK(Source!A36),"",IF(F$2=0,VLOOKUP(F$1,'Field Mapping'!$A$2:$C$20,3,FALSE),INDEX(Source!$A$1:$Z$999,ROW()-2,MATCH(F$2,Source!$A$1:$Z$1,0))))</f>
        <v/>
      </c>
      <c r="G38" s="50" t="str">
        <f>IF(ISBLANK(Source!A36),"",IF(ISBLANK(Source!A36),"",IF(G$2=0,VLOOKUP(G$1,'Field Mapping'!$A$2:$C$20,3,FALSE),INDEX(Source!$A$1:$Z$999,ROW()-2,MATCH(G$2,Source!$A$1:$Z$1,0)))))</f>
        <v/>
      </c>
      <c r="H38" s="50" t="str">
        <f>IF(ISBLANK(Source!A36),"",IF(H$2=0,VLOOKUP(H$1,'Field Mapping'!$A$2:$C$20,3,FALSE),INDEX(Source!$A$1:$Z$999,ROW()-2,MATCH(H$2,Source!$A$1:$Z$1,0))))</f>
        <v/>
      </c>
      <c r="I38" s="50" t="str">
        <f>IF(ISBLANK(Source!A36),"",IF(I$2=0,VLOOKUP(I$1,'Field Mapping'!$A$2:$C$20,3,FALSE),INDEX(Source!$A$1:$Z$999,ROW()-2,MATCH(I$2,Source!$A$1:$Z$1,0))))</f>
        <v/>
      </c>
      <c r="J38" s="67" t="str">
        <f>IF(ISBLANK(Source!A36),"",IF(J$2=0,VLOOKUP(J$1,'Field Mapping'!$A$2:$C$20,3,FALSE),INDEX(Source!$A$1:$Z$999,ROW()-2,MATCH(J$2,Source!$A$1:$Z$1,0))))</f>
        <v/>
      </c>
      <c r="K38" s="50" t="str">
        <f>IF(ISBLANK(Source!A36),"",IF(K$2=0,VLOOKUP(K$1,'Field Mapping'!$A$2:$C$20,3,FALSE),INDEX(Source!$A$1:$Z$999,ROW()-2,MATCH(K$2,Source!$A$1:$Z$1,0))))</f>
        <v/>
      </c>
      <c r="L38" s="50" t="str">
        <f>IF(ISBLANK(Source!A36),"",IF(L$2=0,VLOOKUP(L$1,'Field Mapping'!$A$2:$C$20,3,FALSE),INDEX(Source!$A$1:$Z$999,ROW()-2,MATCH(L$2,Source!$A$1:$Z$1,0))))</f>
        <v/>
      </c>
      <c r="M38" s="50" t="str">
        <f>IF(ISBLANK(Source!A36),"",IF(M$2=0,VLOOKUP(M$1,'Field Mapping'!$A$2:$C$20,3,FALSE),INDEX(Source!$A$1:$Z$999,ROW()-2,MATCH(M$2,Source!$A$1:$Z$1,0))))</f>
        <v/>
      </c>
      <c r="N38" s="50" t="str">
        <f>IF(ISBLANK(Source!A36),"",INDEX('Stage Mapping (Mandatory)'!$A$3:$A$9,MATCH(IF(N$2=0,VLOOKUP(N$1,'Field Mapping'!$A$2:$C$20,3,FALSE),INDEX(Source!$A$1:$Z$999,ROW()-2,MATCH(N$2,Source!$A$1:$Z$1,0))),'Stage Mapping (Mandatory)'!$B$3:$B$9,0)))</f>
        <v/>
      </c>
      <c r="U38" s="50" t="str">
        <f>IF(ISBLANK(Source!A36),"","AWS_CUSTOM_ACE_INTEGRATION")</f>
        <v/>
      </c>
      <c r="W38" s="50" t="str">
        <f>IF(ISBLANK(Source!A36),"",IF(W$2=0,VLOOKUP(W$1,'Field Mapping'!$A$2:$C$20,3,FALSE),INDEX(Source!$A$1:$Z$999,ROW()-2,MATCH(W$2,Source!$A$1:$Z$1,0))))</f>
        <v/>
      </c>
      <c r="AO38" s="49" t="str">
        <f>IF(ISBLANK(Source!A36),"",IF(A$2=0,VLOOKUP(AO$1,'Field Mapping'!$A$2:$C$20,3,FALSE),INDEX(Source!$A$1:$Z$999,ROW()-2,MATCH(AO$2,Source!$A$1:$Z$1,0))))</f>
        <v/>
      </c>
      <c r="AR38" s="60" t="str">
        <f>IF(ISBLANK(Source!A36),"",IF(AR$2=0,VLOOKUP(AR$1,'Field Mapping'!$A$2:$C$20,3,FALSE),INDEX(Source!$A$1:$Z$999,ROW()-2,MATCH(AR$2,Source!$A$1:$Z$1,0))))</f>
        <v/>
      </c>
      <c r="AS38" s="60" t="str">
        <f>IF(ISBLANK(Source!B36),"",IF(AS$2=0,VLOOKUP(AS$1,'Field Mapping'!$A$2:$C$20,3,FALSE),INDEX(Source!$A$1:$Z$999,ROW()-2,MATCH(AS$2,Source!$A$1:$Z$1,0))))</f>
        <v/>
      </c>
    </row>
    <row r="39" spans="1:45" ht="17" x14ac:dyDescent="0.2">
      <c r="A39" s="50" t="str">
        <f>IF(ISBLANK(Source!A37),"",IF(A$2=0,VLOOKUP(A$1,'Field Mapping'!$A$2:$C$20,3,FALSE),INDEX(Source!$A$1:$Z$999,ROW()-2,MATCH(A$2,Source!$A$1:$Z$1,0))))</f>
        <v/>
      </c>
      <c r="B39" s="50" t="str">
        <f>IF(ISBLANK(Source!A37),"",IF(B$2=0,VLOOKUP(B$1,'Field Mapping'!$A$2:$C$20,3,FALSE),INDEX(Source!$A$1:$Z$999,ROW()-2,MATCH(B$2,Source!$A$1:$Z$1,0))))</f>
        <v/>
      </c>
      <c r="C39" s="50" t="str">
        <f>IF(ISBLANK(Source!A37),"",IF(C$2=0,VLOOKUP(C$1,'Field Mapping'!$A$2:$C$20,3,FALSE),INDEX(Source!$A$1:$Z$999,ROW()-2,MATCH(C$2,Source!$A$1:$Z$1,0))))</f>
        <v/>
      </c>
      <c r="D39" s="50" t="str">
        <f>IF(ISBLANK(Source!A37),"",IF(D$2=0,VLOOKUP(D$1,'Field Mapping'!$A$2:$C$20,3,FALSE),INDEX(Source!$A$1:$Z$999,ROW()-2,MATCH(D$2,Source!$A$1:$Z$1,0))))</f>
        <v/>
      </c>
      <c r="E39" s="50" t="str">
        <f>IF(ISBLANK(Source!A37),"",IF(E$2=0,VLOOKUP(E$1,'Field Mapping'!$A$2:$C$20,3,FALSE),INDEX(Source!$A$1:$Z$999,ROW()-2,MATCH(E$2,Source!$A$1:$Z$1,0))))</f>
        <v/>
      </c>
      <c r="F39" s="50" t="str">
        <f>IF(ISBLANK(Source!A37),"",IF(F$2=0,VLOOKUP(F$1,'Field Mapping'!$A$2:$C$20,3,FALSE),INDEX(Source!$A$1:$Z$999,ROW()-2,MATCH(F$2,Source!$A$1:$Z$1,0))))</f>
        <v/>
      </c>
      <c r="G39" s="50" t="str">
        <f>IF(ISBLANK(Source!A37),"",IF(ISBLANK(Source!A37),"",IF(G$2=0,VLOOKUP(G$1,'Field Mapping'!$A$2:$C$20,3,FALSE),INDEX(Source!$A$1:$Z$999,ROW()-2,MATCH(G$2,Source!$A$1:$Z$1,0)))))</f>
        <v/>
      </c>
      <c r="H39" s="50" t="str">
        <f>IF(ISBLANK(Source!A37),"",IF(H$2=0,VLOOKUP(H$1,'Field Mapping'!$A$2:$C$20,3,FALSE),INDEX(Source!$A$1:$Z$999,ROW()-2,MATCH(H$2,Source!$A$1:$Z$1,0))))</f>
        <v/>
      </c>
      <c r="I39" s="50" t="str">
        <f>IF(ISBLANK(Source!A37),"",IF(I$2=0,VLOOKUP(I$1,'Field Mapping'!$A$2:$C$20,3,FALSE),INDEX(Source!$A$1:$Z$999,ROW()-2,MATCH(I$2,Source!$A$1:$Z$1,0))))</f>
        <v/>
      </c>
      <c r="J39" s="67" t="str">
        <f>IF(ISBLANK(Source!A37),"",IF(J$2=0,VLOOKUP(J$1,'Field Mapping'!$A$2:$C$20,3,FALSE),INDEX(Source!$A$1:$Z$999,ROW()-2,MATCH(J$2,Source!$A$1:$Z$1,0))))</f>
        <v/>
      </c>
      <c r="K39" s="50" t="str">
        <f>IF(ISBLANK(Source!A37),"",IF(K$2=0,VLOOKUP(K$1,'Field Mapping'!$A$2:$C$20,3,FALSE),INDEX(Source!$A$1:$Z$999,ROW()-2,MATCH(K$2,Source!$A$1:$Z$1,0))))</f>
        <v/>
      </c>
      <c r="L39" s="50" t="str">
        <f>IF(ISBLANK(Source!A37),"",IF(L$2=0,VLOOKUP(L$1,'Field Mapping'!$A$2:$C$20,3,FALSE),INDEX(Source!$A$1:$Z$999,ROW()-2,MATCH(L$2,Source!$A$1:$Z$1,0))))</f>
        <v/>
      </c>
      <c r="M39" s="50" t="str">
        <f>IF(ISBLANK(Source!A37),"",IF(M$2=0,VLOOKUP(M$1,'Field Mapping'!$A$2:$C$20,3,FALSE),INDEX(Source!$A$1:$Z$999,ROW()-2,MATCH(M$2,Source!$A$1:$Z$1,0))))</f>
        <v/>
      </c>
      <c r="N39" s="50" t="str">
        <f>IF(ISBLANK(Source!A37),"",INDEX('Stage Mapping (Mandatory)'!$A$3:$A$9,MATCH(IF(N$2=0,VLOOKUP(N$1,'Field Mapping'!$A$2:$C$20,3,FALSE),INDEX(Source!$A$1:$Z$999,ROW()-2,MATCH(N$2,Source!$A$1:$Z$1,0))),'Stage Mapping (Mandatory)'!$B$3:$B$9,0)))</f>
        <v/>
      </c>
      <c r="U39" s="50" t="str">
        <f>IF(ISBLANK(Source!A37),"","AWS_CUSTOM_ACE_INTEGRATION")</f>
        <v/>
      </c>
      <c r="W39" s="50" t="str">
        <f>IF(ISBLANK(Source!A37),"",IF(W$2=0,VLOOKUP(W$1,'Field Mapping'!$A$2:$C$20,3,FALSE),INDEX(Source!$A$1:$Z$999,ROW()-2,MATCH(W$2,Source!$A$1:$Z$1,0))))</f>
        <v/>
      </c>
      <c r="AO39" s="49" t="str">
        <f>IF(ISBLANK(Source!A37),"",IF(A$2=0,VLOOKUP(AO$1,'Field Mapping'!$A$2:$C$20,3,FALSE),INDEX(Source!$A$1:$Z$999,ROW()-2,MATCH(AO$2,Source!$A$1:$Z$1,0))))</f>
        <v/>
      </c>
      <c r="AR39" s="60" t="str">
        <f>IF(ISBLANK(Source!A37),"",IF(AR$2=0,VLOOKUP(AR$1,'Field Mapping'!$A$2:$C$20,3,FALSE),INDEX(Source!$A$1:$Z$999,ROW()-2,MATCH(AR$2,Source!$A$1:$Z$1,0))))</f>
        <v/>
      </c>
      <c r="AS39" s="60" t="str">
        <f>IF(ISBLANK(Source!B37),"",IF(AS$2=0,VLOOKUP(AS$1,'Field Mapping'!$A$2:$C$20,3,FALSE),INDEX(Source!$A$1:$Z$999,ROW()-2,MATCH(AS$2,Source!$A$1:$Z$1,0))))</f>
        <v/>
      </c>
    </row>
    <row r="40" spans="1:45" ht="17" x14ac:dyDescent="0.2">
      <c r="A40" s="50" t="str">
        <f>IF(ISBLANK(Source!A38),"",IF(A$2=0,VLOOKUP(A$1,'Field Mapping'!$A$2:$C$20,3,FALSE),INDEX(Source!$A$1:$Z$999,ROW()-2,MATCH(A$2,Source!$A$1:$Z$1,0))))</f>
        <v/>
      </c>
      <c r="B40" s="50" t="str">
        <f>IF(ISBLANK(Source!A38),"",IF(B$2=0,VLOOKUP(B$1,'Field Mapping'!$A$2:$C$20,3,FALSE),INDEX(Source!$A$1:$Z$999,ROW()-2,MATCH(B$2,Source!$A$1:$Z$1,0))))</f>
        <v/>
      </c>
      <c r="C40" s="50" t="str">
        <f>IF(ISBLANK(Source!A38),"",IF(C$2=0,VLOOKUP(C$1,'Field Mapping'!$A$2:$C$20,3,FALSE),INDEX(Source!$A$1:$Z$999,ROW()-2,MATCH(C$2,Source!$A$1:$Z$1,0))))</f>
        <v/>
      </c>
      <c r="D40" s="50" t="str">
        <f>IF(ISBLANK(Source!A38),"",IF(D$2=0,VLOOKUP(D$1,'Field Mapping'!$A$2:$C$20,3,FALSE),INDEX(Source!$A$1:$Z$999,ROW()-2,MATCH(D$2,Source!$A$1:$Z$1,0))))</f>
        <v/>
      </c>
      <c r="E40" s="50" t="str">
        <f>IF(ISBLANK(Source!A38),"",IF(E$2=0,VLOOKUP(E$1,'Field Mapping'!$A$2:$C$20,3,FALSE),INDEX(Source!$A$1:$Z$999,ROW()-2,MATCH(E$2,Source!$A$1:$Z$1,0))))</f>
        <v/>
      </c>
      <c r="F40" s="50" t="str">
        <f>IF(ISBLANK(Source!A38),"",IF(F$2=0,VLOOKUP(F$1,'Field Mapping'!$A$2:$C$20,3,FALSE),INDEX(Source!$A$1:$Z$999,ROW()-2,MATCH(F$2,Source!$A$1:$Z$1,0))))</f>
        <v/>
      </c>
      <c r="G40" s="50" t="str">
        <f>IF(ISBLANK(Source!A38),"",IF(ISBLANK(Source!A38),"",IF(G$2=0,VLOOKUP(G$1,'Field Mapping'!$A$2:$C$20,3,FALSE),INDEX(Source!$A$1:$Z$999,ROW()-2,MATCH(G$2,Source!$A$1:$Z$1,0)))))</f>
        <v/>
      </c>
      <c r="H40" s="50" t="str">
        <f>IF(ISBLANK(Source!A38),"",IF(H$2=0,VLOOKUP(H$1,'Field Mapping'!$A$2:$C$20,3,FALSE),INDEX(Source!$A$1:$Z$999,ROW()-2,MATCH(H$2,Source!$A$1:$Z$1,0))))</f>
        <v/>
      </c>
      <c r="I40" s="50" t="str">
        <f>IF(ISBLANK(Source!A38),"",IF(I$2=0,VLOOKUP(I$1,'Field Mapping'!$A$2:$C$20,3,FALSE),INDEX(Source!$A$1:$Z$999,ROW()-2,MATCH(I$2,Source!$A$1:$Z$1,0))))</f>
        <v/>
      </c>
      <c r="J40" s="67" t="str">
        <f>IF(ISBLANK(Source!A38),"",IF(J$2=0,VLOOKUP(J$1,'Field Mapping'!$A$2:$C$20,3,FALSE),INDEX(Source!$A$1:$Z$999,ROW()-2,MATCH(J$2,Source!$A$1:$Z$1,0))))</f>
        <v/>
      </c>
      <c r="K40" s="50" t="str">
        <f>IF(ISBLANK(Source!A38),"",IF(K$2=0,VLOOKUP(K$1,'Field Mapping'!$A$2:$C$20,3,FALSE),INDEX(Source!$A$1:$Z$999,ROW()-2,MATCH(K$2,Source!$A$1:$Z$1,0))))</f>
        <v/>
      </c>
      <c r="L40" s="50" t="str">
        <f>IF(ISBLANK(Source!A38),"",IF(L$2=0,VLOOKUP(L$1,'Field Mapping'!$A$2:$C$20,3,FALSE),INDEX(Source!$A$1:$Z$999,ROW()-2,MATCH(L$2,Source!$A$1:$Z$1,0))))</f>
        <v/>
      </c>
      <c r="M40" s="50" t="str">
        <f>IF(ISBLANK(Source!A38),"",IF(M$2=0,VLOOKUP(M$1,'Field Mapping'!$A$2:$C$20,3,FALSE),INDEX(Source!$A$1:$Z$999,ROW()-2,MATCH(M$2,Source!$A$1:$Z$1,0))))</f>
        <v/>
      </c>
      <c r="N40" s="50" t="str">
        <f>IF(ISBLANK(Source!A38),"",INDEX('Stage Mapping (Mandatory)'!$A$3:$A$9,MATCH(IF(N$2=0,VLOOKUP(N$1,'Field Mapping'!$A$2:$C$20,3,FALSE),INDEX(Source!$A$1:$Z$999,ROW()-2,MATCH(N$2,Source!$A$1:$Z$1,0))),'Stage Mapping (Mandatory)'!$B$3:$B$9,0)))</f>
        <v/>
      </c>
      <c r="U40" s="50" t="str">
        <f>IF(ISBLANK(Source!A38),"","AWS_CUSTOM_ACE_INTEGRATION")</f>
        <v/>
      </c>
      <c r="W40" s="50" t="str">
        <f>IF(ISBLANK(Source!A38),"",IF(W$2=0,VLOOKUP(W$1,'Field Mapping'!$A$2:$C$20,3,FALSE),INDEX(Source!$A$1:$Z$999,ROW()-2,MATCH(W$2,Source!$A$1:$Z$1,0))))</f>
        <v/>
      </c>
      <c r="AO40" s="49" t="str">
        <f>IF(ISBLANK(Source!A38),"",IF(A$2=0,VLOOKUP(AO$1,'Field Mapping'!$A$2:$C$20,3,FALSE),INDEX(Source!$A$1:$Z$999,ROW()-2,MATCH(AO$2,Source!$A$1:$Z$1,0))))</f>
        <v/>
      </c>
      <c r="AR40" s="60" t="str">
        <f>IF(ISBLANK(Source!A38),"",IF(AR$2=0,VLOOKUP(AR$1,'Field Mapping'!$A$2:$C$20,3,FALSE),INDEX(Source!$A$1:$Z$999,ROW()-2,MATCH(AR$2,Source!$A$1:$Z$1,0))))</f>
        <v/>
      </c>
      <c r="AS40" s="60" t="str">
        <f>IF(ISBLANK(Source!B38),"",IF(AS$2=0,VLOOKUP(AS$1,'Field Mapping'!$A$2:$C$20,3,FALSE),INDEX(Source!$A$1:$Z$999,ROW()-2,MATCH(AS$2,Source!$A$1:$Z$1,0))))</f>
        <v/>
      </c>
    </row>
    <row r="41" spans="1:45" ht="17" x14ac:dyDescent="0.2">
      <c r="A41" s="50" t="str">
        <f>IF(ISBLANK(Source!A39),"",IF(A$2=0,VLOOKUP(A$1,'Field Mapping'!$A$2:$C$20,3,FALSE),INDEX(Source!$A$1:$Z$999,ROW()-2,MATCH(A$2,Source!$A$1:$Z$1,0))))</f>
        <v/>
      </c>
      <c r="B41" s="50" t="str">
        <f>IF(ISBLANK(Source!A39),"",IF(B$2=0,VLOOKUP(B$1,'Field Mapping'!$A$2:$C$20,3,FALSE),INDEX(Source!$A$1:$Z$999,ROW()-2,MATCH(B$2,Source!$A$1:$Z$1,0))))</f>
        <v/>
      </c>
      <c r="C41" s="50" t="str">
        <f>IF(ISBLANK(Source!A39),"",IF(C$2=0,VLOOKUP(C$1,'Field Mapping'!$A$2:$C$20,3,FALSE),INDEX(Source!$A$1:$Z$999,ROW()-2,MATCH(C$2,Source!$A$1:$Z$1,0))))</f>
        <v/>
      </c>
      <c r="D41" s="50" t="str">
        <f>IF(ISBLANK(Source!A39),"",IF(D$2=0,VLOOKUP(D$1,'Field Mapping'!$A$2:$C$20,3,FALSE),INDEX(Source!$A$1:$Z$999,ROW()-2,MATCH(D$2,Source!$A$1:$Z$1,0))))</f>
        <v/>
      </c>
      <c r="E41" s="50" t="str">
        <f>IF(ISBLANK(Source!A39),"",IF(E$2=0,VLOOKUP(E$1,'Field Mapping'!$A$2:$C$20,3,FALSE),INDEX(Source!$A$1:$Z$999,ROW()-2,MATCH(E$2,Source!$A$1:$Z$1,0))))</f>
        <v/>
      </c>
      <c r="F41" s="50" t="str">
        <f>IF(ISBLANK(Source!A39),"",IF(F$2=0,VLOOKUP(F$1,'Field Mapping'!$A$2:$C$20,3,FALSE),INDEX(Source!$A$1:$Z$999,ROW()-2,MATCH(F$2,Source!$A$1:$Z$1,0))))</f>
        <v/>
      </c>
      <c r="G41" s="50" t="str">
        <f>IF(ISBLANK(Source!A39),"",IF(ISBLANK(Source!A39),"",IF(G$2=0,VLOOKUP(G$1,'Field Mapping'!$A$2:$C$20,3,FALSE),INDEX(Source!$A$1:$Z$999,ROW()-2,MATCH(G$2,Source!$A$1:$Z$1,0)))))</f>
        <v/>
      </c>
      <c r="H41" s="50" t="str">
        <f>IF(ISBLANK(Source!A39),"",IF(H$2=0,VLOOKUP(H$1,'Field Mapping'!$A$2:$C$20,3,FALSE),INDEX(Source!$A$1:$Z$999,ROW()-2,MATCH(H$2,Source!$A$1:$Z$1,0))))</f>
        <v/>
      </c>
      <c r="I41" s="50" t="str">
        <f>IF(ISBLANK(Source!A39),"",IF(I$2=0,VLOOKUP(I$1,'Field Mapping'!$A$2:$C$20,3,FALSE),INDEX(Source!$A$1:$Z$999,ROW()-2,MATCH(I$2,Source!$A$1:$Z$1,0))))</f>
        <v/>
      </c>
      <c r="J41" s="67" t="str">
        <f>IF(ISBLANK(Source!A39),"",IF(J$2=0,VLOOKUP(J$1,'Field Mapping'!$A$2:$C$20,3,FALSE),INDEX(Source!$A$1:$Z$999,ROW()-2,MATCH(J$2,Source!$A$1:$Z$1,0))))</f>
        <v/>
      </c>
      <c r="K41" s="50" t="str">
        <f>IF(ISBLANK(Source!A39),"",IF(K$2=0,VLOOKUP(K$1,'Field Mapping'!$A$2:$C$20,3,FALSE),INDEX(Source!$A$1:$Z$999,ROW()-2,MATCH(K$2,Source!$A$1:$Z$1,0))))</f>
        <v/>
      </c>
      <c r="L41" s="50" t="str">
        <f>IF(ISBLANK(Source!A39),"",IF(L$2=0,VLOOKUP(L$1,'Field Mapping'!$A$2:$C$20,3,FALSE),INDEX(Source!$A$1:$Z$999,ROW()-2,MATCH(L$2,Source!$A$1:$Z$1,0))))</f>
        <v/>
      </c>
      <c r="M41" s="50" t="str">
        <f>IF(ISBLANK(Source!A39),"",IF(M$2=0,VLOOKUP(M$1,'Field Mapping'!$A$2:$C$20,3,FALSE),INDEX(Source!$A$1:$Z$999,ROW()-2,MATCH(M$2,Source!$A$1:$Z$1,0))))</f>
        <v/>
      </c>
      <c r="N41" s="50" t="str">
        <f>IF(ISBLANK(Source!A39),"",INDEX('Stage Mapping (Mandatory)'!$A$3:$A$9,MATCH(IF(N$2=0,VLOOKUP(N$1,'Field Mapping'!$A$2:$C$20,3,FALSE),INDEX(Source!$A$1:$Z$999,ROW()-2,MATCH(N$2,Source!$A$1:$Z$1,0))),'Stage Mapping (Mandatory)'!$B$3:$B$9,0)))</f>
        <v/>
      </c>
      <c r="U41" s="50" t="str">
        <f>IF(ISBLANK(Source!A39),"","AWS_CUSTOM_ACE_INTEGRATION")</f>
        <v/>
      </c>
      <c r="W41" s="50" t="str">
        <f>IF(ISBLANK(Source!A39),"",IF(W$2=0,VLOOKUP(W$1,'Field Mapping'!$A$2:$C$20,3,FALSE),INDEX(Source!$A$1:$Z$999,ROW()-2,MATCH(W$2,Source!$A$1:$Z$1,0))))</f>
        <v/>
      </c>
      <c r="AO41" s="49" t="str">
        <f>IF(ISBLANK(Source!A39),"",IF(A$2=0,VLOOKUP(AO$1,'Field Mapping'!$A$2:$C$20,3,FALSE),INDEX(Source!$A$1:$Z$999,ROW()-2,MATCH(AO$2,Source!$A$1:$Z$1,0))))</f>
        <v/>
      </c>
      <c r="AR41" s="60" t="str">
        <f>IF(ISBLANK(Source!A39),"",IF(AR$2=0,VLOOKUP(AR$1,'Field Mapping'!$A$2:$C$20,3,FALSE),INDEX(Source!$A$1:$Z$999,ROW()-2,MATCH(AR$2,Source!$A$1:$Z$1,0))))</f>
        <v/>
      </c>
      <c r="AS41" s="60" t="str">
        <f>IF(ISBLANK(Source!B39),"",IF(AS$2=0,VLOOKUP(AS$1,'Field Mapping'!$A$2:$C$20,3,FALSE),INDEX(Source!$A$1:$Z$999,ROW()-2,MATCH(AS$2,Source!$A$1:$Z$1,0))))</f>
        <v/>
      </c>
    </row>
    <row r="42" spans="1:45" ht="17" x14ac:dyDescent="0.2">
      <c r="A42" s="50" t="str">
        <f>IF(ISBLANK(Source!A40),"",IF(A$2=0,VLOOKUP(A$1,'Field Mapping'!$A$2:$C$20,3,FALSE),INDEX(Source!$A$1:$Z$999,ROW()-2,MATCH(A$2,Source!$A$1:$Z$1,0))))</f>
        <v/>
      </c>
      <c r="B42" s="50" t="str">
        <f>IF(ISBLANK(Source!A40),"",IF(B$2=0,VLOOKUP(B$1,'Field Mapping'!$A$2:$C$20,3,FALSE),INDEX(Source!$A$1:$Z$999,ROW()-2,MATCH(B$2,Source!$A$1:$Z$1,0))))</f>
        <v/>
      </c>
      <c r="C42" s="50" t="str">
        <f>IF(ISBLANK(Source!A40),"",IF(C$2=0,VLOOKUP(C$1,'Field Mapping'!$A$2:$C$20,3,FALSE),INDEX(Source!$A$1:$Z$999,ROW()-2,MATCH(C$2,Source!$A$1:$Z$1,0))))</f>
        <v/>
      </c>
      <c r="D42" s="50" t="str">
        <f>IF(ISBLANK(Source!A40),"",IF(D$2=0,VLOOKUP(D$1,'Field Mapping'!$A$2:$C$20,3,FALSE),INDEX(Source!$A$1:$Z$999,ROW()-2,MATCH(D$2,Source!$A$1:$Z$1,0))))</f>
        <v/>
      </c>
      <c r="E42" s="50" t="str">
        <f>IF(ISBLANK(Source!A40),"",IF(E$2=0,VLOOKUP(E$1,'Field Mapping'!$A$2:$C$20,3,FALSE),INDEX(Source!$A$1:$Z$999,ROW()-2,MATCH(E$2,Source!$A$1:$Z$1,0))))</f>
        <v/>
      </c>
      <c r="F42" s="50" t="str">
        <f>IF(ISBLANK(Source!A40),"",IF(F$2=0,VLOOKUP(F$1,'Field Mapping'!$A$2:$C$20,3,FALSE),INDEX(Source!$A$1:$Z$999,ROW()-2,MATCH(F$2,Source!$A$1:$Z$1,0))))</f>
        <v/>
      </c>
      <c r="G42" s="50" t="str">
        <f>IF(ISBLANK(Source!A40),"",IF(ISBLANK(Source!A40),"",IF(G$2=0,VLOOKUP(G$1,'Field Mapping'!$A$2:$C$20,3,FALSE),INDEX(Source!$A$1:$Z$999,ROW()-2,MATCH(G$2,Source!$A$1:$Z$1,0)))))</f>
        <v/>
      </c>
      <c r="H42" s="50" t="str">
        <f>IF(ISBLANK(Source!A40),"",IF(H$2=0,VLOOKUP(H$1,'Field Mapping'!$A$2:$C$20,3,FALSE),INDEX(Source!$A$1:$Z$999,ROW()-2,MATCH(H$2,Source!$A$1:$Z$1,0))))</f>
        <v/>
      </c>
      <c r="I42" s="50" t="str">
        <f>IF(ISBLANK(Source!A40),"",IF(I$2=0,VLOOKUP(I$1,'Field Mapping'!$A$2:$C$20,3,FALSE),INDEX(Source!$A$1:$Z$999,ROW()-2,MATCH(I$2,Source!$A$1:$Z$1,0))))</f>
        <v/>
      </c>
      <c r="J42" s="67" t="str">
        <f>IF(ISBLANK(Source!A40),"",IF(J$2=0,VLOOKUP(J$1,'Field Mapping'!$A$2:$C$20,3,FALSE),INDEX(Source!$A$1:$Z$999,ROW()-2,MATCH(J$2,Source!$A$1:$Z$1,0))))</f>
        <v/>
      </c>
      <c r="K42" s="50" t="str">
        <f>IF(ISBLANK(Source!A40),"",IF(K$2=0,VLOOKUP(K$1,'Field Mapping'!$A$2:$C$20,3,FALSE),INDEX(Source!$A$1:$Z$999,ROW()-2,MATCH(K$2,Source!$A$1:$Z$1,0))))</f>
        <v/>
      </c>
      <c r="L42" s="50" t="str">
        <f>IF(ISBLANK(Source!A40),"",IF(L$2=0,VLOOKUP(L$1,'Field Mapping'!$A$2:$C$20,3,FALSE),INDEX(Source!$A$1:$Z$999,ROW()-2,MATCH(L$2,Source!$A$1:$Z$1,0))))</f>
        <v/>
      </c>
      <c r="M42" s="50" t="str">
        <f>IF(ISBLANK(Source!A40),"",IF(M$2=0,VLOOKUP(M$1,'Field Mapping'!$A$2:$C$20,3,FALSE),INDEX(Source!$A$1:$Z$999,ROW()-2,MATCH(M$2,Source!$A$1:$Z$1,0))))</f>
        <v/>
      </c>
      <c r="N42" s="50" t="str">
        <f>IF(ISBLANK(Source!A40),"",INDEX('Stage Mapping (Mandatory)'!$A$3:$A$9,MATCH(IF(N$2=0,VLOOKUP(N$1,'Field Mapping'!$A$2:$C$20,3,FALSE),INDEX(Source!$A$1:$Z$999,ROW()-2,MATCH(N$2,Source!$A$1:$Z$1,0))),'Stage Mapping (Mandatory)'!$B$3:$B$9,0)))</f>
        <v/>
      </c>
      <c r="U42" s="50" t="str">
        <f>IF(ISBLANK(Source!A40),"","AWS_CUSTOM_ACE_INTEGRATION")</f>
        <v/>
      </c>
      <c r="W42" s="50" t="str">
        <f>IF(ISBLANK(Source!A40),"",IF(W$2=0,VLOOKUP(W$1,'Field Mapping'!$A$2:$C$20,3,FALSE),INDEX(Source!$A$1:$Z$999,ROW()-2,MATCH(W$2,Source!$A$1:$Z$1,0))))</f>
        <v/>
      </c>
      <c r="AO42" s="49" t="str">
        <f>IF(ISBLANK(Source!A40),"",IF(A$2=0,VLOOKUP(AO$1,'Field Mapping'!$A$2:$C$20,3,FALSE),INDEX(Source!$A$1:$Z$999,ROW()-2,MATCH(AO$2,Source!$A$1:$Z$1,0))))</f>
        <v/>
      </c>
      <c r="AR42" s="60" t="str">
        <f>IF(ISBLANK(Source!A40),"",IF(AR$2=0,VLOOKUP(AR$1,'Field Mapping'!$A$2:$C$20,3,FALSE),INDEX(Source!$A$1:$Z$999,ROW()-2,MATCH(AR$2,Source!$A$1:$Z$1,0))))</f>
        <v/>
      </c>
      <c r="AS42" s="60" t="str">
        <f>IF(ISBLANK(Source!B40),"",IF(AS$2=0,VLOOKUP(AS$1,'Field Mapping'!$A$2:$C$20,3,FALSE),INDEX(Source!$A$1:$Z$999,ROW()-2,MATCH(AS$2,Source!$A$1:$Z$1,0))))</f>
        <v/>
      </c>
    </row>
    <row r="43" spans="1:45" ht="17" x14ac:dyDescent="0.2">
      <c r="A43" s="50" t="str">
        <f>IF(ISBLANK(Source!A41),"",IF(A$2=0,VLOOKUP(A$1,'Field Mapping'!$A$2:$C$20,3,FALSE),INDEX(Source!$A$1:$Z$999,ROW()-2,MATCH(A$2,Source!$A$1:$Z$1,0))))</f>
        <v/>
      </c>
      <c r="B43" s="50" t="str">
        <f>IF(ISBLANK(Source!A41),"",IF(B$2=0,VLOOKUP(B$1,'Field Mapping'!$A$2:$C$20,3,FALSE),INDEX(Source!$A$1:$Z$999,ROW()-2,MATCH(B$2,Source!$A$1:$Z$1,0))))</f>
        <v/>
      </c>
      <c r="C43" s="50" t="str">
        <f>IF(ISBLANK(Source!A41),"",IF(C$2=0,VLOOKUP(C$1,'Field Mapping'!$A$2:$C$20,3,FALSE),INDEX(Source!$A$1:$Z$999,ROW()-2,MATCH(C$2,Source!$A$1:$Z$1,0))))</f>
        <v/>
      </c>
      <c r="D43" s="50" t="str">
        <f>IF(ISBLANK(Source!A41),"",IF(D$2=0,VLOOKUP(D$1,'Field Mapping'!$A$2:$C$20,3,FALSE),INDEX(Source!$A$1:$Z$999,ROW()-2,MATCH(D$2,Source!$A$1:$Z$1,0))))</f>
        <v/>
      </c>
      <c r="E43" s="50" t="str">
        <f>IF(ISBLANK(Source!A41),"",IF(E$2=0,VLOOKUP(E$1,'Field Mapping'!$A$2:$C$20,3,FALSE),INDEX(Source!$A$1:$Z$999,ROW()-2,MATCH(E$2,Source!$A$1:$Z$1,0))))</f>
        <v/>
      </c>
      <c r="F43" s="50" t="str">
        <f>IF(ISBLANK(Source!A41),"",IF(F$2=0,VLOOKUP(F$1,'Field Mapping'!$A$2:$C$20,3,FALSE),INDEX(Source!$A$1:$Z$999,ROW()-2,MATCH(F$2,Source!$A$1:$Z$1,0))))</f>
        <v/>
      </c>
      <c r="G43" s="50" t="str">
        <f>IF(ISBLANK(Source!A41),"",IF(ISBLANK(Source!A41),"",IF(G$2=0,VLOOKUP(G$1,'Field Mapping'!$A$2:$C$20,3,FALSE),INDEX(Source!$A$1:$Z$999,ROW()-2,MATCH(G$2,Source!$A$1:$Z$1,0)))))</f>
        <v/>
      </c>
      <c r="H43" s="50" t="str">
        <f>IF(ISBLANK(Source!A41),"",IF(H$2=0,VLOOKUP(H$1,'Field Mapping'!$A$2:$C$20,3,FALSE),INDEX(Source!$A$1:$Z$999,ROW()-2,MATCH(H$2,Source!$A$1:$Z$1,0))))</f>
        <v/>
      </c>
      <c r="I43" s="50" t="str">
        <f>IF(ISBLANK(Source!A41),"",IF(I$2=0,VLOOKUP(I$1,'Field Mapping'!$A$2:$C$20,3,FALSE),INDEX(Source!$A$1:$Z$999,ROW()-2,MATCH(I$2,Source!$A$1:$Z$1,0))))</f>
        <v/>
      </c>
      <c r="J43" s="67" t="str">
        <f>IF(ISBLANK(Source!A41),"",IF(J$2=0,VLOOKUP(J$1,'Field Mapping'!$A$2:$C$20,3,FALSE),INDEX(Source!$A$1:$Z$999,ROW()-2,MATCH(J$2,Source!$A$1:$Z$1,0))))</f>
        <v/>
      </c>
      <c r="K43" s="50" t="str">
        <f>IF(ISBLANK(Source!A41),"",IF(K$2=0,VLOOKUP(K$1,'Field Mapping'!$A$2:$C$20,3,FALSE),INDEX(Source!$A$1:$Z$999,ROW()-2,MATCH(K$2,Source!$A$1:$Z$1,0))))</f>
        <v/>
      </c>
      <c r="L43" s="50" t="str">
        <f>IF(ISBLANK(Source!A41),"",IF(L$2=0,VLOOKUP(L$1,'Field Mapping'!$A$2:$C$20,3,FALSE),INDEX(Source!$A$1:$Z$999,ROW()-2,MATCH(L$2,Source!$A$1:$Z$1,0))))</f>
        <v/>
      </c>
      <c r="M43" s="50" t="str">
        <f>IF(ISBLANK(Source!A41),"",IF(M$2=0,VLOOKUP(M$1,'Field Mapping'!$A$2:$C$20,3,FALSE),INDEX(Source!$A$1:$Z$999,ROW()-2,MATCH(M$2,Source!$A$1:$Z$1,0))))</f>
        <v/>
      </c>
      <c r="N43" s="50" t="str">
        <f>IF(ISBLANK(Source!A41),"",INDEX('Stage Mapping (Mandatory)'!$A$3:$A$9,MATCH(IF(N$2=0,VLOOKUP(N$1,'Field Mapping'!$A$2:$C$20,3,FALSE),INDEX(Source!$A$1:$Z$999,ROW()-2,MATCH(N$2,Source!$A$1:$Z$1,0))),'Stage Mapping (Mandatory)'!$B$3:$B$9,0)))</f>
        <v/>
      </c>
      <c r="U43" s="50" t="str">
        <f>IF(ISBLANK(Source!A41),"","AWS_CUSTOM_ACE_INTEGRATION")</f>
        <v/>
      </c>
      <c r="W43" s="50" t="str">
        <f>IF(ISBLANK(Source!A41),"",IF(W$2=0,VLOOKUP(W$1,'Field Mapping'!$A$2:$C$20,3,FALSE),INDEX(Source!$A$1:$Z$999,ROW()-2,MATCH(W$2,Source!$A$1:$Z$1,0))))</f>
        <v/>
      </c>
      <c r="AO43" s="49" t="str">
        <f>IF(ISBLANK(Source!A41),"",IF(A$2=0,VLOOKUP(AO$1,'Field Mapping'!$A$2:$C$20,3,FALSE),INDEX(Source!$A$1:$Z$999,ROW()-2,MATCH(AO$2,Source!$A$1:$Z$1,0))))</f>
        <v/>
      </c>
      <c r="AR43" s="60" t="str">
        <f>IF(ISBLANK(Source!A41),"",IF(AR$2=0,VLOOKUP(AR$1,'Field Mapping'!$A$2:$C$20,3,FALSE),INDEX(Source!$A$1:$Z$999,ROW()-2,MATCH(AR$2,Source!$A$1:$Z$1,0))))</f>
        <v/>
      </c>
      <c r="AS43" s="60" t="str">
        <f>IF(ISBLANK(Source!B41),"",IF(AS$2=0,VLOOKUP(AS$1,'Field Mapping'!$A$2:$C$20,3,FALSE),INDEX(Source!$A$1:$Z$999,ROW()-2,MATCH(AS$2,Source!$A$1:$Z$1,0))))</f>
        <v/>
      </c>
    </row>
    <row r="44" spans="1:45" ht="17" x14ac:dyDescent="0.2">
      <c r="A44" s="50" t="str">
        <f>IF(ISBLANK(Source!A42),"",IF(A$2=0,VLOOKUP(A$1,'Field Mapping'!$A$2:$C$20,3,FALSE),INDEX(Source!$A$1:$Z$999,ROW()-2,MATCH(A$2,Source!$A$1:$Z$1,0))))</f>
        <v/>
      </c>
      <c r="B44" s="50" t="str">
        <f>IF(ISBLANK(Source!A42),"",IF(B$2=0,VLOOKUP(B$1,'Field Mapping'!$A$2:$C$20,3,FALSE),INDEX(Source!$A$1:$Z$999,ROW()-2,MATCH(B$2,Source!$A$1:$Z$1,0))))</f>
        <v/>
      </c>
      <c r="C44" s="50" t="str">
        <f>IF(ISBLANK(Source!A42),"",IF(C$2=0,VLOOKUP(C$1,'Field Mapping'!$A$2:$C$20,3,FALSE),INDEX(Source!$A$1:$Z$999,ROW()-2,MATCH(C$2,Source!$A$1:$Z$1,0))))</f>
        <v/>
      </c>
      <c r="D44" s="50" t="str">
        <f>IF(ISBLANK(Source!A42),"",IF(D$2=0,VLOOKUP(D$1,'Field Mapping'!$A$2:$C$20,3,FALSE),INDEX(Source!$A$1:$Z$999,ROW()-2,MATCH(D$2,Source!$A$1:$Z$1,0))))</f>
        <v/>
      </c>
      <c r="E44" s="50" t="str">
        <f>IF(ISBLANK(Source!A42),"",IF(E$2=0,VLOOKUP(E$1,'Field Mapping'!$A$2:$C$20,3,FALSE),INDEX(Source!$A$1:$Z$999,ROW()-2,MATCH(E$2,Source!$A$1:$Z$1,0))))</f>
        <v/>
      </c>
      <c r="F44" s="50" t="str">
        <f>IF(ISBLANK(Source!A42),"",IF(F$2=0,VLOOKUP(F$1,'Field Mapping'!$A$2:$C$20,3,FALSE),INDEX(Source!$A$1:$Z$999,ROW()-2,MATCH(F$2,Source!$A$1:$Z$1,0))))</f>
        <v/>
      </c>
      <c r="G44" s="50" t="str">
        <f>IF(ISBLANK(Source!A42),"",IF(ISBLANK(Source!A42),"",IF(G$2=0,VLOOKUP(G$1,'Field Mapping'!$A$2:$C$20,3,FALSE),INDEX(Source!$A$1:$Z$999,ROW()-2,MATCH(G$2,Source!$A$1:$Z$1,0)))))</f>
        <v/>
      </c>
      <c r="H44" s="50" t="str">
        <f>IF(ISBLANK(Source!A42),"",IF(H$2=0,VLOOKUP(H$1,'Field Mapping'!$A$2:$C$20,3,FALSE),INDEX(Source!$A$1:$Z$999,ROW()-2,MATCH(H$2,Source!$A$1:$Z$1,0))))</f>
        <v/>
      </c>
      <c r="I44" s="50" t="str">
        <f>IF(ISBLANK(Source!A42),"",IF(I$2=0,VLOOKUP(I$1,'Field Mapping'!$A$2:$C$20,3,FALSE),INDEX(Source!$A$1:$Z$999,ROW()-2,MATCH(I$2,Source!$A$1:$Z$1,0))))</f>
        <v/>
      </c>
      <c r="J44" s="67" t="str">
        <f>IF(ISBLANK(Source!A42),"",IF(J$2=0,VLOOKUP(J$1,'Field Mapping'!$A$2:$C$20,3,FALSE),INDEX(Source!$A$1:$Z$999,ROW()-2,MATCH(J$2,Source!$A$1:$Z$1,0))))</f>
        <v/>
      </c>
      <c r="K44" s="50" t="str">
        <f>IF(ISBLANK(Source!A42),"",IF(K$2=0,VLOOKUP(K$1,'Field Mapping'!$A$2:$C$20,3,FALSE),INDEX(Source!$A$1:$Z$999,ROW()-2,MATCH(K$2,Source!$A$1:$Z$1,0))))</f>
        <v/>
      </c>
      <c r="L44" s="50" t="str">
        <f>IF(ISBLANK(Source!A42),"",IF(L$2=0,VLOOKUP(L$1,'Field Mapping'!$A$2:$C$20,3,FALSE),INDEX(Source!$A$1:$Z$999,ROW()-2,MATCH(L$2,Source!$A$1:$Z$1,0))))</f>
        <v/>
      </c>
      <c r="M44" s="50" t="str">
        <f>IF(ISBLANK(Source!A42),"",IF(M$2=0,VLOOKUP(M$1,'Field Mapping'!$A$2:$C$20,3,FALSE),INDEX(Source!$A$1:$Z$999,ROW()-2,MATCH(M$2,Source!$A$1:$Z$1,0))))</f>
        <v/>
      </c>
      <c r="N44" s="50" t="str">
        <f>IF(ISBLANK(Source!A42),"",INDEX('Stage Mapping (Mandatory)'!$A$3:$A$9,MATCH(IF(N$2=0,VLOOKUP(N$1,'Field Mapping'!$A$2:$C$20,3,FALSE),INDEX(Source!$A$1:$Z$999,ROW()-2,MATCH(N$2,Source!$A$1:$Z$1,0))),'Stage Mapping (Mandatory)'!$B$3:$B$9,0)))</f>
        <v/>
      </c>
      <c r="U44" s="50" t="str">
        <f>IF(ISBLANK(Source!A42),"","AWS_CUSTOM_ACE_INTEGRATION")</f>
        <v/>
      </c>
      <c r="W44" s="50" t="str">
        <f>IF(ISBLANK(Source!A42),"",IF(W$2=0,VLOOKUP(W$1,'Field Mapping'!$A$2:$C$20,3,FALSE),INDEX(Source!$A$1:$Z$999,ROW()-2,MATCH(W$2,Source!$A$1:$Z$1,0))))</f>
        <v/>
      </c>
      <c r="AO44" s="49" t="str">
        <f>IF(ISBLANK(Source!A42),"",IF(A$2=0,VLOOKUP(AO$1,'Field Mapping'!$A$2:$C$20,3,FALSE),INDEX(Source!$A$1:$Z$999,ROW()-2,MATCH(AO$2,Source!$A$1:$Z$1,0))))</f>
        <v/>
      </c>
      <c r="AR44" s="60" t="str">
        <f>IF(ISBLANK(Source!A42),"",IF(AR$2=0,VLOOKUP(AR$1,'Field Mapping'!$A$2:$C$20,3,FALSE),INDEX(Source!$A$1:$Z$999,ROW()-2,MATCH(AR$2,Source!$A$1:$Z$1,0))))</f>
        <v/>
      </c>
      <c r="AS44" s="60" t="str">
        <f>IF(ISBLANK(Source!B42),"",IF(AS$2=0,VLOOKUP(AS$1,'Field Mapping'!$A$2:$C$20,3,FALSE),INDEX(Source!$A$1:$Z$999,ROW()-2,MATCH(AS$2,Source!$A$1:$Z$1,0))))</f>
        <v/>
      </c>
    </row>
    <row r="45" spans="1:45" ht="17" x14ac:dyDescent="0.2">
      <c r="A45" s="50" t="str">
        <f>IF(ISBLANK(Source!A43),"",IF(A$2=0,VLOOKUP(A$1,'Field Mapping'!$A$2:$C$20,3,FALSE),INDEX(Source!$A$1:$Z$999,ROW()-2,MATCH(A$2,Source!$A$1:$Z$1,0))))</f>
        <v/>
      </c>
      <c r="B45" s="50" t="str">
        <f>IF(ISBLANK(Source!A43),"",IF(B$2=0,VLOOKUP(B$1,'Field Mapping'!$A$2:$C$20,3,FALSE),INDEX(Source!$A$1:$Z$999,ROW()-2,MATCH(B$2,Source!$A$1:$Z$1,0))))</f>
        <v/>
      </c>
      <c r="C45" s="50" t="str">
        <f>IF(ISBLANK(Source!A43),"",IF(C$2=0,VLOOKUP(C$1,'Field Mapping'!$A$2:$C$20,3,FALSE),INDEX(Source!$A$1:$Z$999,ROW()-2,MATCH(C$2,Source!$A$1:$Z$1,0))))</f>
        <v/>
      </c>
      <c r="D45" s="50" t="str">
        <f>IF(ISBLANK(Source!A43),"",IF(D$2=0,VLOOKUP(D$1,'Field Mapping'!$A$2:$C$20,3,FALSE),INDEX(Source!$A$1:$Z$999,ROW()-2,MATCH(D$2,Source!$A$1:$Z$1,0))))</f>
        <v/>
      </c>
      <c r="E45" s="50" t="str">
        <f>IF(ISBLANK(Source!A43),"",IF(E$2=0,VLOOKUP(E$1,'Field Mapping'!$A$2:$C$20,3,FALSE),INDEX(Source!$A$1:$Z$999,ROW()-2,MATCH(E$2,Source!$A$1:$Z$1,0))))</f>
        <v/>
      </c>
      <c r="F45" s="50" t="str">
        <f>IF(ISBLANK(Source!A43),"",IF(F$2=0,VLOOKUP(F$1,'Field Mapping'!$A$2:$C$20,3,FALSE),INDEX(Source!$A$1:$Z$999,ROW()-2,MATCH(F$2,Source!$A$1:$Z$1,0))))</f>
        <v/>
      </c>
      <c r="G45" s="50" t="str">
        <f>IF(ISBLANK(Source!A43),"",IF(ISBLANK(Source!A43),"",IF(G$2=0,VLOOKUP(G$1,'Field Mapping'!$A$2:$C$20,3,FALSE),INDEX(Source!$A$1:$Z$999,ROW()-2,MATCH(G$2,Source!$A$1:$Z$1,0)))))</f>
        <v/>
      </c>
      <c r="H45" s="50" t="str">
        <f>IF(ISBLANK(Source!A43),"",IF(H$2=0,VLOOKUP(H$1,'Field Mapping'!$A$2:$C$20,3,FALSE),INDEX(Source!$A$1:$Z$999,ROW()-2,MATCH(H$2,Source!$A$1:$Z$1,0))))</f>
        <v/>
      </c>
      <c r="I45" s="50" t="str">
        <f>IF(ISBLANK(Source!A43),"",IF(I$2=0,VLOOKUP(I$1,'Field Mapping'!$A$2:$C$20,3,FALSE),INDEX(Source!$A$1:$Z$999,ROW()-2,MATCH(I$2,Source!$A$1:$Z$1,0))))</f>
        <v/>
      </c>
      <c r="J45" s="67" t="str">
        <f>IF(ISBLANK(Source!A43),"",IF(J$2=0,VLOOKUP(J$1,'Field Mapping'!$A$2:$C$20,3,FALSE),INDEX(Source!$A$1:$Z$999,ROW()-2,MATCH(J$2,Source!$A$1:$Z$1,0))))</f>
        <v/>
      </c>
      <c r="K45" s="50" t="str">
        <f>IF(ISBLANK(Source!A43),"",IF(K$2=0,VLOOKUP(K$1,'Field Mapping'!$A$2:$C$20,3,FALSE),INDEX(Source!$A$1:$Z$999,ROW()-2,MATCH(K$2,Source!$A$1:$Z$1,0))))</f>
        <v/>
      </c>
      <c r="L45" s="50" t="str">
        <f>IF(ISBLANK(Source!A43),"",IF(L$2=0,VLOOKUP(L$1,'Field Mapping'!$A$2:$C$20,3,FALSE),INDEX(Source!$A$1:$Z$999,ROW()-2,MATCH(L$2,Source!$A$1:$Z$1,0))))</f>
        <v/>
      </c>
      <c r="M45" s="50" t="str">
        <f>IF(ISBLANK(Source!A43),"",IF(M$2=0,VLOOKUP(M$1,'Field Mapping'!$A$2:$C$20,3,FALSE),INDEX(Source!$A$1:$Z$999,ROW()-2,MATCH(M$2,Source!$A$1:$Z$1,0))))</f>
        <v/>
      </c>
      <c r="N45" s="50" t="str">
        <f>IF(ISBLANK(Source!A43),"",INDEX('Stage Mapping (Mandatory)'!$A$3:$A$9,MATCH(IF(N$2=0,VLOOKUP(N$1,'Field Mapping'!$A$2:$C$20,3,FALSE),INDEX(Source!$A$1:$Z$999,ROW()-2,MATCH(N$2,Source!$A$1:$Z$1,0))),'Stage Mapping (Mandatory)'!$B$3:$B$9,0)))</f>
        <v/>
      </c>
      <c r="U45" s="50" t="str">
        <f>IF(ISBLANK(Source!A43),"","AWS_CUSTOM_ACE_INTEGRATION")</f>
        <v/>
      </c>
      <c r="W45" s="50" t="str">
        <f>IF(ISBLANK(Source!A43),"",IF(W$2=0,VLOOKUP(W$1,'Field Mapping'!$A$2:$C$20,3,FALSE),INDEX(Source!$A$1:$Z$999,ROW()-2,MATCH(W$2,Source!$A$1:$Z$1,0))))</f>
        <v/>
      </c>
      <c r="AO45" s="49" t="str">
        <f>IF(ISBLANK(Source!A43),"",IF(A$2=0,VLOOKUP(AO$1,'Field Mapping'!$A$2:$C$20,3,FALSE),INDEX(Source!$A$1:$Z$999,ROW()-2,MATCH(AO$2,Source!$A$1:$Z$1,0))))</f>
        <v/>
      </c>
      <c r="AR45" s="60" t="str">
        <f>IF(ISBLANK(Source!A43),"",IF(AR$2=0,VLOOKUP(AR$1,'Field Mapping'!$A$2:$C$20,3,FALSE),INDEX(Source!$A$1:$Z$999,ROW()-2,MATCH(AR$2,Source!$A$1:$Z$1,0))))</f>
        <v/>
      </c>
      <c r="AS45" s="60" t="str">
        <f>IF(ISBLANK(Source!B43),"",IF(AS$2=0,VLOOKUP(AS$1,'Field Mapping'!$A$2:$C$20,3,FALSE),INDEX(Source!$A$1:$Z$999,ROW()-2,MATCH(AS$2,Source!$A$1:$Z$1,0))))</f>
        <v/>
      </c>
    </row>
    <row r="46" spans="1:45" ht="17" x14ac:dyDescent="0.2">
      <c r="A46" s="50" t="str">
        <f>IF(ISBLANK(Source!A44),"",IF(A$2=0,VLOOKUP(A$1,'Field Mapping'!$A$2:$C$20,3,FALSE),INDEX(Source!$A$1:$Z$999,ROW()-2,MATCH(A$2,Source!$A$1:$Z$1,0))))</f>
        <v/>
      </c>
      <c r="B46" s="50" t="str">
        <f>IF(ISBLANK(Source!A44),"",IF(B$2=0,VLOOKUP(B$1,'Field Mapping'!$A$2:$C$20,3,FALSE),INDEX(Source!$A$1:$Z$999,ROW()-2,MATCH(B$2,Source!$A$1:$Z$1,0))))</f>
        <v/>
      </c>
      <c r="C46" s="50" t="str">
        <f>IF(ISBLANK(Source!A44),"",IF(C$2=0,VLOOKUP(C$1,'Field Mapping'!$A$2:$C$20,3,FALSE),INDEX(Source!$A$1:$Z$999,ROW()-2,MATCH(C$2,Source!$A$1:$Z$1,0))))</f>
        <v/>
      </c>
      <c r="D46" s="50" t="str">
        <f>IF(ISBLANK(Source!A44),"",IF(D$2=0,VLOOKUP(D$1,'Field Mapping'!$A$2:$C$20,3,FALSE),INDEX(Source!$A$1:$Z$999,ROW()-2,MATCH(D$2,Source!$A$1:$Z$1,0))))</f>
        <v/>
      </c>
      <c r="E46" s="50" t="str">
        <f>IF(ISBLANK(Source!A44),"",IF(E$2=0,VLOOKUP(E$1,'Field Mapping'!$A$2:$C$20,3,FALSE),INDEX(Source!$A$1:$Z$999,ROW()-2,MATCH(E$2,Source!$A$1:$Z$1,0))))</f>
        <v/>
      </c>
      <c r="F46" s="50" t="str">
        <f>IF(ISBLANK(Source!A44),"",IF(F$2=0,VLOOKUP(F$1,'Field Mapping'!$A$2:$C$20,3,FALSE),INDEX(Source!$A$1:$Z$999,ROW()-2,MATCH(F$2,Source!$A$1:$Z$1,0))))</f>
        <v/>
      </c>
      <c r="G46" s="50" t="str">
        <f>IF(ISBLANK(Source!A44),"",IF(ISBLANK(Source!A44),"",IF(G$2=0,VLOOKUP(G$1,'Field Mapping'!$A$2:$C$20,3,FALSE),INDEX(Source!$A$1:$Z$999,ROW()-2,MATCH(G$2,Source!$A$1:$Z$1,0)))))</f>
        <v/>
      </c>
      <c r="H46" s="50" t="str">
        <f>IF(ISBLANK(Source!A44),"",IF(H$2=0,VLOOKUP(H$1,'Field Mapping'!$A$2:$C$20,3,FALSE),INDEX(Source!$A$1:$Z$999,ROW()-2,MATCH(H$2,Source!$A$1:$Z$1,0))))</f>
        <v/>
      </c>
      <c r="I46" s="50" t="str">
        <f>IF(ISBLANK(Source!A44),"",IF(I$2=0,VLOOKUP(I$1,'Field Mapping'!$A$2:$C$20,3,FALSE),INDEX(Source!$A$1:$Z$999,ROW()-2,MATCH(I$2,Source!$A$1:$Z$1,0))))</f>
        <v/>
      </c>
      <c r="J46" s="67" t="str">
        <f>IF(ISBLANK(Source!A44),"",IF(J$2=0,VLOOKUP(J$1,'Field Mapping'!$A$2:$C$20,3,FALSE),INDEX(Source!$A$1:$Z$999,ROW()-2,MATCH(J$2,Source!$A$1:$Z$1,0))))</f>
        <v/>
      </c>
      <c r="K46" s="50" t="str">
        <f>IF(ISBLANK(Source!A44),"",IF(K$2=0,VLOOKUP(K$1,'Field Mapping'!$A$2:$C$20,3,FALSE),INDEX(Source!$A$1:$Z$999,ROW()-2,MATCH(K$2,Source!$A$1:$Z$1,0))))</f>
        <v/>
      </c>
      <c r="L46" s="50" t="str">
        <f>IF(ISBLANK(Source!A44),"",IF(L$2=0,VLOOKUP(L$1,'Field Mapping'!$A$2:$C$20,3,FALSE),INDEX(Source!$A$1:$Z$999,ROW()-2,MATCH(L$2,Source!$A$1:$Z$1,0))))</f>
        <v/>
      </c>
      <c r="M46" s="50" t="str">
        <f>IF(ISBLANK(Source!A44),"",IF(M$2=0,VLOOKUP(M$1,'Field Mapping'!$A$2:$C$20,3,FALSE),INDEX(Source!$A$1:$Z$999,ROW()-2,MATCH(M$2,Source!$A$1:$Z$1,0))))</f>
        <v/>
      </c>
      <c r="N46" s="50" t="str">
        <f>IF(ISBLANK(Source!A44),"",INDEX('Stage Mapping (Mandatory)'!$A$3:$A$9,MATCH(IF(N$2=0,VLOOKUP(N$1,'Field Mapping'!$A$2:$C$20,3,FALSE),INDEX(Source!$A$1:$Z$999,ROW()-2,MATCH(N$2,Source!$A$1:$Z$1,0))),'Stage Mapping (Mandatory)'!$B$3:$B$9,0)))</f>
        <v/>
      </c>
      <c r="U46" s="50" t="str">
        <f>IF(ISBLANK(Source!A44),"","AWS_CUSTOM_ACE_INTEGRATION")</f>
        <v/>
      </c>
      <c r="W46" s="50" t="str">
        <f>IF(ISBLANK(Source!A44),"",IF(W$2=0,VLOOKUP(W$1,'Field Mapping'!$A$2:$C$20,3,FALSE),INDEX(Source!$A$1:$Z$999,ROW()-2,MATCH(W$2,Source!$A$1:$Z$1,0))))</f>
        <v/>
      </c>
      <c r="AO46" s="49" t="str">
        <f>IF(ISBLANK(Source!A44),"",IF(A$2=0,VLOOKUP(AO$1,'Field Mapping'!$A$2:$C$20,3,FALSE),INDEX(Source!$A$1:$Z$999,ROW()-2,MATCH(AO$2,Source!$A$1:$Z$1,0))))</f>
        <v/>
      </c>
      <c r="AR46" s="60" t="str">
        <f>IF(ISBLANK(Source!A44),"",IF(AR$2=0,VLOOKUP(AR$1,'Field Mapping'!$A$2:$C$20,3,FALSE),INDEX(Source!$A$1:$Z$999,ROW()-2,MATCH(AR$2,Source!$A$1:$Z$1,0))))</f>
        <v/>
      </c>
      <c r="AS46" s="60" t="str">
        <f>IF(ISBLANK(Source!B44),"",IF(AS$2=0,VLOOKUP(AS$1,'Field Mapping'!$A$2:$C$20,3,FALSE),INDEX(Source!$A$1:$Z$999,ROW()-2,MATCH(AS$2,Source!$A$1:$Z$1,0))))</f>
        <v/>
      </c>
    </row>
    <row r="47" spans="1:45" ht="17" x14ac:dyDescent="0.2">
      <c r="A47" s="50" t="str">
        <f>IF(ISBLANK(Source!A45),"",IF(A$2=0,VLOOKUP(A$1,'Field Mapping'!$A$2:$C$20,3,FALSE),INDEX(Source!$A$1:$Z$999,ROW()-2,MATCH(A$2,Source!$A$1:$Z$1,0))))</f>
        <v/>
      </c>
      <c r="B47" s="50" t="str">
        <f>IF(ISBLANK(Source!A45),"",IF(B$2=0,VLOOKUP(B$1,'Field Mapping'!$A$2:$C$20,3,FALSE),INDEX(Source!$A$1:$Z$999,ROW()-2,MATCH(B$2,Source!$A$1:$Z$1,0))))</f>
        <v/>
      </c>
      <c r="C47" s="50" t="str">
        <f>IF(ISBLANK(Source!A45),"",IF(C$2=0,VLOOKUP(C$1,'Field Mapping'!$A$2:$C$20,3,FALSE),INDEX(Source!$A$1:$Z$999,ROW()-2,MATCH(C$2,Source!$A$1:$Z$1,0))))</f>
        <v/>
      </c>
      <c r="D47" s="50" t="str">
        <f>IF(ISBLANK(Source!A45),"",IF(D$2=0,VLOOKUP(D$1,'Field Mapping'!$A$2:$C$20,3,FALSE),INDEX(Source!$A$1:$Z$999,ROW()-2,MATCH(D$2,Source!$A$1:$Z$1,0))))</f>
        <v/>
      </c>
      <c r="E47" s="50" t="str">
        <f>IF(ISBLANK(Source!A45),"",IF(E$2=0,VLOOKUP(E$1,'Field Mapping'!$A$2:$C$20,3,FALSE),INDEX(Source!$A$1:$Z$999,ROW()-2,MATCH(E$2,Source!$A$1:$Z$1,0))))</f>
        <v/>
      </c>
      <c r="F47" s="50" t="str">
        <f>IF(ISBLANK(Source!A45),"",IF(F$2=0,VLOOKUP(F$1,'Field Mapping'!$A$2:$C$20,3,FALSE),INDEX(Source!$A$1:$Z$999,ROW()-2,MATCH(F$2,Source!$A$1:$Z$1,0))))</f>
        <v/>
      </c>
      <c r="G47" s="50" t="str">
        <f>IF(ISBLANK(Source!A45),"",IF(ISBLANK(Source!A45),"",IF(G$2=0,VLOOKUP(G$1,'Field Mapping'!$A$2:$C$20,3,FALSE),INDEX(Source!$A$1:$Z$999,ROW()-2,MATCH(G$2,Source!$A$1:$Z$1,0)))))</f>
        <v/>
      </c>
      <c r="H47" s="50" t="str">
        <f>IF(ISBLANK(Source!A45),"",IF(H$2=0,VLOOKUP(H$1,'Field Mapping'!$A$2:$C$20,3,FALSE),INDEX(Source!$A$1:$Z$999,ROW()-2,MATCH(H$2,Source!$A$1:$Z$1,0))))</f>
        <v/>
      </c>
      <c r="I47" s="50" t="str">
        <f>IF(ISBLANK(Source!A45),"",IF(I$2=0,VLOOKUP(I$1,'Field Mapping'!$A$2:$C$20,3,FALSE),INDEX(Source!$A$1:$Z$999,ROW()-2,MATCH(I$2,Source!$A$1:$Z$1,0))))</f>
        <v/>
      </c>
      <c r="J47" s="67" t="str">
        <f>IF(ISBLANK(Source!A45),"",IF(J$2=0,VLOOKUP(J$1,'Field Mapping'!$A$2:$C$20,3,FALSE),INDEX(Source!$A$1:$Z$999,ROW()-2,MATCH(J$2,Source!$A$1:$Z$1,0))))</f>
        <v/>
      </c>
      <c r="K47" s="50" t="str">
        <f>IF(ISBLANK(Source!A45),"",IF(K$2=0,VLOOKUP(K$1,'Field Mapping'!$A$2:$C$20,3,FALSE),INDEX(Source!$A$1:$Z$999,ROW()-2,MATCH(K$2,Source!$A$1:$Z$1,0))))</f>
        <v/>
      </c>
      <c r="L47" s="50" t="str">
        <f>IF(ISBLANK(Source!A45),"",IF(L$2=0,VLOOKUP(L$1,'Field Mapping'!$A$2:$C$20,3,FALSE),INDEX(Source!$A$1:$Z$999,ROW()-2,MATCH(L$2,Source!$A$1:$Z$1,0))))</f>
        <v/>
      </c>
      <c r="M47" s="50" t="str">
        <f>IF(ISBLANK(Source!A45),"",IF(M$2=0,VLOOKUP(M$1,'Field Mapping'!$A$2:$C$20,3,FALSE),INDEX(Source!$A$1:$Z$999,ROW()-2,MATCH(M$2,Source!$A$1:$Z$1,0))))</f>
        <v/>
      </c>
      <c r="N47" s="50" t="str">
        <f>IF(ISBLANK(Source!A45),"",INDEX('Stage Mapping (Mandatory)'!$A$3:$A$9,MATCH(IF(N$2=0,VLOOKUP(N$1,'Field Mapping'!$A$2:$C$20,3,FALSE),INDEX(Source!$A$1:$Z$999,ROW()-2,MATCH(N$2,Source!$A$1:$Z$1,0))),'Stage Mapping (Mandatory)'!$B$3:$B$9,0)))</f>
        <v/>
      </c>
      <c r="U47" s="50" t="str">
        <f>IF(ISBLANK(Source!A45),"","AWS_CUSTOM_ACE_INTEGRATION")</f>
        <v/>
      </c>
      <c r="W47" s="50" t="str">
        <f>IF(ISBLANK(Source!A45),"",IF(W$2=0,VLOOKUP(W$1,'Field Mapping'!$A$2:$C$20,3,FALSE),INDEX(Source!$A$1:$Z$999,ROW()-2,MATCH(W$2,Source!$A$1:$Z$1,0))))</f>
        <v/>
      </c>
      <c r="AO47" s="49" t="str">
        <f>IF(ISBLANK(Source!A45),"",IF(A$2=0,VLOOKUP(AO$1,'Field Mapping'!$A$2:$C$20,3,FALSE),INDEX(Source!$A$1:$Z$999,ROW()-2,MATCH(AO$2,Source!$A$1:$Z$1,0))))</f>
        <v/>
      </c>
      <c r="AR47" s="60" t="str">
        <f>IF(ISBLANK(Source!A45),"",IF(AR$2=0,VLOOKUP(AR$1,'Field Mapping'!$A$2:$C$20,3,FALSE),INDEX(Source!$A$1:$Z$999,ROW()-2,MATCH(AR$2,Source!$A$1:$Z$1,0))))</f>
        <v/>
      </c>
      <c r="AS47" s="60" t="str">
        <f>IF(ISBLANK(Source!B45),"",IF(AS$2=0,VLOOKUP(AS$1,'Field Mapping'!$A$2:$C$20,3,FALSE),INDEX(Source!$A$1:$Z$999,ROW()-2,MATCH(AS$2,Source!$A$1:$Z$1,0))))</f>
        <v/>
      </c>
    </row>
    <row r="48" spans="1:45" ht="17" x14ac:dyDescent="0.2">
      <c r="A48" s="50" t="str">
        <f>IF(ISBLANK(Source!A46),"",IF(A$2=0,VLOOKUP(A$1,'Field Mapping'!$A$2:$C$20,3,FALSE),INDEX(Source!$A$1:$Z$999,ROW()-2,MATCH(A$2,Source!$A$1:$Z$1,0))))</f>
        <v/>
      </c>
      <c r="B48" s="50" t="str">
        <f>IF(ISBLANK(Source!A46),"",IF(B$2=0,VLOOKUP(B$1,'Field Mapping'!$A$2:$C$20,3,FALSE),INDEX(Source!$A$1:$Z$999,ROW()-2,MATCH(B$2,Source!$A$1:$Z$1,0))))</f>
        <v/>
      </c>
      <c r="C48" s="50" t="str">
        <f>IF(ISBLANK(Source!A46),"",IF(C$2=0,VLOOKUP(C$1,'Field Mapping'!$A$2:$C$20,3,FALSE),INDEX(Source!$A$1:$Z$999,ROW()-2,MATCH(C$2,Source!$A$1:$Z$1,0))))</f>
        <v/>
      </c>
      <c r="D48" s="50" t="str">
        <f>IF(ISBLANK(Source!A46),"",IF(D$2=0,VLOOKUP(D$1,'Field Mapping'!$A$2:$C$20,3,FALSE),INDEX(Source!$A$1:$Z$999,ROW()-2,MATCH(D$2,Source!$A$1:$Z$1,0))))</f>
        <v/>
      </c>
      <c r="E48" s="50" t="str">
        <f>IF(ISBLANK(Source!A46),"",IF(E$2=0,VLOOKUP(E$1,'Field Mapping'!$A$2:$C$20,3,FALSE),INDEX(Source!$A$1:$Z$999,ROW()-2,MATCH(E$2,Source!$A$1:$Z$1,0))))</f>
        <v/>
      </c>
      <c r="F48" s="50" t="str">
        <f>IF(ISBLANK(Source!A46),"",IF(F$2=0,VLOOKUP(F$1,'Field Mapping'!$A$2:$C$20,3,FALSE),INDEX(Source!$A$1:$Z$999,ROW()-2,MATCH(F$2,Source!$A$1:$Z$1,0))))</f>
        <v/>
      </c>
      <c r="G48" s="50" t="str">
        <f>IF(ISBLANK(Source!A46),"",IF(ISBLANK(Source!A46),"",IF(G$2=0,VLOOKUP(G$1,'Field Mapping'!$A$2:$C$20,3,FALSE),INDEX(Source!$A$1:$Z$999,ROW()-2,MATCH(G$2,Source!$A$1:$Z$1,0)))))</f>
        <v/>
      </c>
      <c r="H48" s="50" t="str">
        <f>IF(ISBLANK(Source!A46),"",IF(H$2=0,VLOOKUP(H$1,'Field Mapping'!$A$2:$C$20,3,FALSE),INDEX(Source!$A$1:$Z$999,ROW()-2,MATCH(H$2,Source!$A$1:$Z$1,0))))</f>
        <v/>
      </c>
      <c r="I48" s="50" t="str">
        <f>IF(ISBLANK(Source!A46),"",IF(I$2=0,VLOOKUP(I$1,'Field Mapping'!$A$2:$C$20,3,FALSE),INDEX(Source!$A$1:$Z$999,ROW()-2,MATCH(I$2,Source!$A$1:$Z$1,0))))</f>
        <v/>
      </c>
      <c r="J48" s="67" t="str">
        <f>IF(ISBLANK(Source!A46),"",IF(J$2=0,VLOOKUP(J$1,'Field Mapping'!$A$2:$C$20,3,FALSE),INDEX(Source!$A$1:$Z$999,ROW()-2,MATCH(J$2,Source!$A$1:$Z$1,0))))</f>
        <v/>
      </c>
      <c r="K48" s="50" t="str">
        <f>IF(ISBLANK(Source!A46),"",IF(K$2=0,VLOOKUP(K$1,'Field Mapping'!$A$2:$C$20,3,FALSE),INDEX(Source!$A$1:$Z$999,ROW()-2,MATCH(K$2,Source!$A$1:$Z$1,0))))</f>
        <v/>
      </c>
      <c r="L48" s="50" t="str">
        <f>IF(ISBLANK(Source!A46),"",IF(L$2=0,VLOOKUP(L$1,'Field Mapping'!$A$2:$C$20,3,FALSE),INDEX(Source!$A$1:$Z$999,ROW()-2,MATCH(L$2,Source!$A$1:$Z$1,0))))</f>
        <v/>
      </c>
      <c r="M48" s="50" t="str">
        <f>IF(ISBLANK(Source!A46),"",IF(M$2=0,VLOOKUP(M$1,'Field Mapping'!$A$2:$C$20,3,FALSE),INDEX(Source!$A$1:$Z$999,ROW()-2,MATCH(M$2,Source!$A$1:$Z$1,0))))</f>
        <v/>
      </c>
      <c r="N48" s="50" t="str">
        <f>IF(ISBLANK(Source!A46),"",INDEX('Stage Mapping (Mandatory)'!$A$3:$A$9,MATCH(IF(N$2=0,VLOOKUP(N$1,'Field Mapping'!$A$2:$C$20,3,FALSE),INDEX(Source!$A$1:$Z$999,ROW()-2,MATCH(N$2,Source!$A$1:$Z$1,0))),'Stage Mapping (Mandatory)'!$B$3:$B$9,0)))</f>
        <v/>
      </c>
      <c r="U48" s="50" t="str">
        <f>IF(ISBLANK(Source!A46),"","AWS_CUSTOM_ACE_INTEGRATION")</f>
        <v/>
      </c>
      <c r="W48" s="50" t="str">
        <f>IF(ISBLANK(Source!A46),"",IF(W$2=0,VLOOKUP(W$1,'Field Mapping'!$A$2:$C$20,3,FALSE),INDEX(Source!$A$1:$Z$999,ROW()-2,MATCH(W$2,Source!$A$1:$Z$1,0))))</f>
        <v/>
      </c>
      <c r="AO48" s="49" t="str">
        <f>IF(ISBLANK(Source!A46),"",IF(A$2=0,VLOOKUP(AO$1,'Field Mapping'!$A$2:$C$20,3,FALSE),INDEX(Source!$A$1:$Z$999,ROW()-2,MATCH(AO$2,Source!$A$1:$Z$1,0))))</f>
        <v/>
      </c>
      <c r="AR48" s="60" t="str">
        <f>IF(ISBLANK(Source!A46),"",IF(AR$2=0,VLOOKUP(AR$1,'Field Mapping'!$A$2:$C$20,3,FALSE),INDEX(Source!$A$1:$Z$999,ROW()-2,MATCH(AR$2,Source!$A$1:$Z$1,0))))</f>
        <v/>
      </c>
      <c r="AS48" s="60" t="str">
        <f>IF(ISBLANK(Source!B46),"",IF(AS$2=0,VLOOKUP(AS$1,'Field Mapping'!$A$2:$C$20,3,FALSE),INDEX(Source!$A$1:$Z$999,ROW()-2,MATCH(AS$2,Source!$A$1:$Z$1,0))))</f>
        <v/>
      </c>
    </row>
    <row r="49" spans="1:45" ht="17" x14ac:dyDescent="0.2">
      <c r="A49" s="50" t="str">
        <f>IF(ISBLANK(Source!A47),"",IF(A$2=0,VLOOKUP(A$1,'Field Mapping'!$A$2:$C$20,3,FALSE),INDEX(Source!$A$1:$Z$999,ROW()-2,MATCH(A$2,Source!$A$1:$Z$1,0))))</f>
        <v/>
      </c>
      <c r="B49" s="50" t="str">
        <f>IF(ISBLANK(Source!A47),"",IF(B$2=0,VLOOKUP(B$1,'Field Mapping'!$A$2:$C$20,3,FALSE),INDEX(Source!$A$1:$Z$999,ROW()-2,MATCH(B$2,Source!$A$1:$Z$1,0))))</f>
        <v/>
      </c>
      <c r="C49" s="50" t="str">
        <f>IF(ISBLANK(Source!A47),"",IF(C$2=0,VLOOKUP(C$1,'Field Mapping'!$A$2:$C$20,3,FALSE),INDEX(Source!$A$1:$Z$999,ROW()-2,MATCH(C$2,Source!$A$1:$Z$1,0))))</f>
        <v/>
      </c>
      <c r="D49" s="50" t="str">
        <f>IF(ISBLANK(Source!A47),"",IF(D$2=0,VLOOKUP(D$1,'Field Mapping'!$A$2:$C$20,3,FALSE),INDEX(Source!$A$1:$Z$999,ROW()-2,MATCH(D$2,Source!$A$1:$Z$1,0))))</f>
        <v/>
      </c>
      <c r="E49" s="50" t="str">
        <f>IF(ISBLANK(Source!A47),"",IF(E$2=0,VLOOKUP(E$1,'Field Mapping'!$A$2:$C$20,3,FALSE),INDEX(Source!$A$1:$Z$999,ROW()-2,MATCH(E$2,Source!$A$1:$Z$1,0))))</f>
        <v/>
      </c>
      <c r="F49" s="50" t="str">
        <f>IF(ISBLANK(Source!A47),"",IF(F$2=0,VLOOKUP(F$1,'Field Mapping'!$A$2:$C$20,3,FALSE),INDEX(Source!$A$1:$Z$999,ROW()-2,MATCH(F$2,Source!$A$1:$Z$1,0))))</f>
        <v/>
      </c>
      <c r="G49" s="50" t="str">
        <f>IF(ISBLANK(Source!A47),"",IF(ISBLANK(Source!A47),"",IF(G$2=0,VLOOKUP(G$1,'Field Mapping'!$A$2:$C$20,3,FALSE),INDEX(Source!$A$1:$Z$999,ROW()-2,MATCH(G$2,Source!$A$1:$Z$1,0)))))</f>
        <v/>
      </c>
      <c r="H49" s="50" t="str">
        <f>IF(ISBLANK(Source!A47),"",IF(H$2=0,VLOOKUP(H$1,'Field Mapping'!$A$2:$C$20,3,FALSE),INDEX(Source!$A$1:$Z$999,ROW()-2,MATCH(H$2,Source!$A$1:$Z$1,0))))</f>
        <v/>
      </c>
      <c r="I49" s="50" t="str">
        <f>IF(ISBLANK(Source!A47),"",IF(I$2=0,VLOOKUP(I$1,'Field Mapping'!$A$2:$C$20,3,FALSE),INDEX(Source!$A$1:$Z$999,ROW()-2,MATCH(I$2,Source!$A$1:$Z$1,0))))</f>
        <v/>
      </c>
      <c r="J49" s="67" t="str">
        <f>IF(ISBLANK(Source!A47),"",IF(J$2=0,VLOOKUP(J$1,'Field Mapping'!$A$2:$C$20,3,FALSE),INDEX(Source!$A$1:$Z$999,ROW()-2,MATCH(J$2,Source!$A$1:$Z$1,0))))</f>
        <v/>
      </c>
      <c r="K49" s="50" t="str">
        <f>IF(ISBLANK(Source!A47),"",IF(K$2=0,VLOOKUP(K$1,'Field Mapping'!$A$2:$C$20,3,FALSE),INDEX(Source!$A$1:$Z$999,ROW()-2,MATCH(K$2,Source!$A$1:$Z$1,0))))</f>
        <v/>
      </c>
      <c r="L49" s="50" t="str">
        <f>IF(ISBLANK(Source!A47),"",IF(L$2=0,VLOOKUP(L$1,'Field Mapping'!$A$2:$C$20,3,FALSE),INDEX(Source!$A$1:$Z$999,ROW()-2,MATCH(L$2,Source!$A$1:$Z$1,0))))</f>
        <v/>
      </c>
      <c r="M49" s="50" t="str">
        <f>IF(ISBLANK(Source!A47),"",IF(M$2=0,VLOOKUP(M$1,'Field Mapping'!$A$2:$C$20,3,FALSE),INDEX(Source!$A$1:$Z$999,ROW()-2,MATCH(M$2,Source!$A$1:$Z$1,0))))</f>
        <v/>
      </c>
      <c r="N49" s="50" t="str">
        <f>IF(ISBLANK(Source!A47),"",INDEX('Stage Mapping (Mandatory)'!$A$3:$A$9,MATCH(IF(N$2=0,VLOOKUP(N$1,'Field Mapping'!$A$2:$C$20,3,FALSE),INDEX(Source!$A$1:$Z$999,ROW()-2,MATCH(N$2,Source!$A$1:$Z$1,0))),'Stage Mapping (Mandatory)'!$B$3:$B$9,0)))</f>
        <v/>
      </c>
      <c r="U49" s="50" t="str">
        <f>IF(ISBLANK(Source!A47),"","AWS_CUSTOM_ACE_INTEGRATION")</f>
        <v/>
      </c>
      <c r="W49" s="50" t="str">
        <f>IF(ISBLANK(Source!A47),"",IF(W$2=0,VLOOKUP(W$1,'Field Mapping'!$A$2:$C$20,3,FALSE),INDEX(Source!$A$1:$Z$999,ROW()-2,MATCH(W$2,Source!$A$1:$Z$1,0))))</f>
        <v/>
      </c>
      <c r="AO49" s="49" t="str">
        <f>IF(ISBLANK(Source!A47),"",IF(A$2=0,VLOOKUP(AO$1,'Field Mapping'!$A$2:$C$20,3,FALSE),INDEX(Source!$A$1:$Z$999,ROW()-2,MATCH(AO$2,Source!$A$1:$Z$1,0))))</f>
        <v/>
      </c>
      <c r="AR49" s="60" t="str">
        <f>IF(ISBLANK(Source!A47),"",IF(AR$2=0,VLOOKUP(AR$1,'Field Mapping'!$A$2:$C$20,3,FALSE),INDEX(Source!$A$1:$Z$999,ROW()-2,MATCH(AR$2,Source!$A$1:$Z$1,0))))</f>
        <v/>
      </c>
      <c r="AS49" s="60" t="str">
        <f>IF(ISBLANK(Source!B47),"",IF(AS$2=0,VLOOKUP(AS$1,'Field Mapping'!$A$2:$C$20,3,FALSE),INDEX(Source!$A$1:$Z$999,ROW()-2,MATCH(AS$2,Source!$A$1:$Z$1,0))))</f>
        <v/>
      </c>
    </row>
    <row r="50" spans="1:45" ht="17" x14ac:dyDescent="0.2">
      <c r="A50" s="50" t="str">
        <f>IF(ISBLANK(Source!A48),"",IF(A$2=0,VLOOKUP(A$1,'Field Mapping'!$A$2:$C$20,3,FALSE),INDEX(Source!$A$1:$Z$999,ROW()-2,MATCH(A$2,Source!$A$1:$Z$1,0))))</f>
        <v/>
      </c>
      <c r="B50" s="50" t="str">
        <f>IF(ISBLANK(Source!A48),"",IF(B$2=0,VLOOKUP(B$1,'Field Mapping'!$A$2:$C$20,3,FALSE),INDEX(Source!$A$1:$Z$999,ROW()-2,MATCH(B$2,Source!$A$1:$Z$1,0))))</f>
        <v/>
      </c>
      <c r="C50" s="50" t="str">
        <f>IF(ISBLANK(Source!A48),"",IF(C$2=0,VLOOKUP(C$1,'Field Mapping'!$A$2:$C$20,3,FALSE),INDEX(Source!$A$1:$Z$999,ROW()-2,MATCH(C$2,Source!$A$1:$Z$1,0))))</f>
        <v/>
      </c>
      <c r="D50" s="50" t="str">
        <f>IF(ISBLANK(Source!A48),"",IF(D$2=0,VLOOKUP(D$1,'Field Mapping'!$A$2:$C$20,3,FALSE),INDEX(Source!$A$1:$Z$999,ROW()-2,MATCH(D$2,Source!$A$1:$Z$1,0))))</f>
        <v/>
      </c>
      <c r="E50" s="50" t="str">
        <f>IF(ISBLANK(Source!A48),"",IF(E$2=0,VLOOKUP(E$1,'Field Mapping'!$A$2:$C$20,3,FALSE),INDEX(Source!$A$1:$Z$999,ROW()-2,MATCH(E$2,Source!$A$1:$Z$1,0))))</f>
        <v/>
      </c>
      <c r="F50" s="50" t="str">
        <f>IF(ISBLANK(Source!A48),"",IF(F$2=0,VLOOKUP(F$1,'Field Mapping'!$A$2:$C$20,3,FALSE),INDEX(Source!$A$1:$Z$999,ROW()-2,MATCH(F$2,Source!$A$1:$Z$1,0))))</f>
        <v/>
      </c>
      <c r="G50" s="50" t="str">
        <f>IF(ISBLANK(Source!A48),"",IF(ISBLANK(Source!A48),"",IF(G$2=0,VLOOKUP(G$1,'Field Mapping'!$A$2:$C$20,3,FALSE),INDEX(Source!$A$1:$Z$999,ROW()-2,MATCH(G$2,Source!$A$1:$Z$1,0)))))</f>
        <v/>
      </c>
      <c r="H50" s="50" t="str">
        <f>IF(ISBLANK(Source!A48),"",IF(H$2=0,VLOOKUP(H$1,'Field Mapping'!$A$2:$C$20,3,FALSE),INDEX(Source!$A$1:$Z$999,ROW()-2,MATCH(H$2,Source!$A$1:$Z$1,0))))</f>
        <v/>
      </c>
      <c r="I50" s="50" t="str">
        <f>IF(ISBLANK(Source!A48),"",IF(I$2=0,VLOOKUP(I$1,'Field Mapping'!$A$2:$C$20,3,FALSE),INDEX(Source!$A$1:$Z$999,ROW()-2,MATCH(I$2,Source!$A$1:$Z$1,0))))</f>
        <v/>
      </c>
      <c r="J50" s="67" t="str">
        <f>IF(ISBLANK(Source!A48),"",IF(J$2=0,VLOOKUP(J$1,'Field Mapping'!$A$2:$C$20,3,FALSE),INDEX(Source!$A$1:$Z$999,ROW()-2,MATCH(J$2,Source!$A$1:$Z$1,0))))</f>
        <v/>
      </c>
      <c r="K50" s="50" t="str">
        <f>IF(ISBLANK(Source!A48),"",IF(K$2=0,VLOOKUP(K$1,'Field Mapping'!$A$2:$C$20,3,FALSE),INDEX(Source!$A$1:$Z$999,ROW()-2,MATCH(K$2,Source!$A$1:$Z$1,0))))</f>
        <v/>
      </c>
      <c r="L50" s="50" t="str">
        <f>IF(ISBLANK(Source!A48),"",IF(L$2=0,VLOOKUP(L$1,'Field Mapping'!$A$2:$C$20,3,FALSE),INDEX(Source!$A$1:$Z$999,ROW()-2,MATCH(L$2,Source!$A$1:$Z$1,0))))</f>
        <v/>
      </c>
      <c r="M50" s="50" t="str">
        <f>IF(ISBLANK(Source!A48),"",IF(M$2=0,VLOOKUP(M$1,'Field Mapping'!$A$2:$C$20,3,FALSE),INDEX(Source!$A$1:$Z$999,ROW()-2,MATCH(M$2,Source!$A$1:$Z$1,0))))</f>
        <v/>
      </c>
      <c r="N50" s="50" t="str">
        <f>IF(ISBLANK(Source!A48),"",INDEX('Stage Mapping (Mandatory)'!$A$3:$A$9,MATCH(IF(N$2=0,VLOOKUP(N$1,'Field Mapping'!$A$2:$C$20,3,FALSE),INDEX(Source!$A$1:$Z$999,ROW()-2,MATCH(N$2,Source!$A$1:$Z$1,0))),'Stage Mapping (Mandatory)'!$B$3:$B$9,0)))</f>
        <v/>
      </c>
      <c r="U50" s="50" t="str">
        <f>IF(ISBLANK(Source!A48),"","AWS_CUSTOM_ACE_INTEGRATION")</f>
        <v/>
      </c>
      <c r="W50" s="50" t="str">
        <f>IF(ISBLANK(Source!A48),"",IF(W$2=0,VLOOKUP(W$1,'Field Mapping'!$A$2:$C$20,3,FALSE),INDEX(Source!$A$1:$Z$999,ROW()-2,MATCH(W$2,Source!$A$1:$Z$1,0))))</f>
        <v/>
      </c>
      <c r="AO50" s="49" t="str">
        <f>IF(ISBLANK(Source!A48),"",IF(A$2=0,VLOOKUP(AO$1,'Field Mapping'!$A$2:$C$20,3,FALSE),INDEX(Source!$A$1:$Z$999,ROW()-2,MATCH(AO$2,Source!$A$1:$Z$1,0))))</f>
        <v/>
      </c>
      <c r="AR50" s="60" t="str">
        <f>IF(ISBLANK(Source!A48),"",IF(AR$2=0,VLOOKUP(AR$1,'Field Mapping'!$A$2:$C$20,3,FALSE),INDEX(Source!$A$1:$Z$999,ROW()-2,MATCH(AR$2,Source!$A$1:$Z$1,0))))</f>
        <v/>
      </c>
      <c r="AS50" s="60" t="str">
        <f>IF(ISBLANK(Source!B48),"",IF(AS$2=0,VLOOKUP(AS$1,'Field Mapping'!$A$2:$C$20,3,FALSE),INDEX(Source!$A$1:$Z$999,ROW()-2,MATCH(AS$2,Source!$A$1:$Z$1,0))))</f>
        <v/>
      </c>
    </row>
    <row r="51" spans="1:45" ht="17" x14ac:dyDescent="0.2">
      <c r="A51" s="50" t="str">
        <f>IF(ISBLANK(Source!A49),"",IF(A$2=0,VLOOKUP(A$1,'Field Mapping'!$A$2:$C$20,3,FALSE),INDEX(Source!$A$1:$Z$999,ROW()-2,MATCH(A$2,Source!$A$1:$Z$1,0))))</f>
        <v/>
      </c>
      <c r="B51" s="50" t="str">
        <f>IF(ISBLANK(Source!A49),"",IF(B$2=0,VLOOKUP(B$1,'Field Mapping'!$A$2:$C$20,3,FALSE),INDEX(Source!$A$1:$Z$999,ROW()-2,MATCH(B$2,Source!$A$1:$Z$1,0))))</f>
        <v/>
      </c>
      <c r="C51" s="50" t="str">
        <f>IF(ISBLANK(Source!A49),"",IF(C$2=0,VLOOKUP(C$1,'Field Mapping'!$A$2:$C$20,3,FALSE),INDEX(Source!$A$1:$Z$999,ROW()-2,MATCH(C$2,Source!$A$1:$Z$1,0))))</f>
        <v/>
      </c>
      <c r="D51" s="50" t="str">
        <f>IF(ISBLANK(Source!A49),"",IF(D$2=0,VLOOKUP(D$1,'Field Mapping'!$A$2:$C$20,3,FALSE),INDEX(Source!$A$1:$Z$999,ROW()-2,MATCH(D$2,Source!$A$1:$Z$1,0))))</f>
        <v/>
      </c>
      <c r="E51" s="50" t="str">
        <f>IF(ISBLANK(Source!A49),"",IF(E$2=0,VLOOKUP(E$1,'Field Mapping'!$A$2:$C$20,3,FALSE),INDEX(Source!$A$1:$Z$999,ROW()-2,MATCH(E$2,Source!$A$1:$Z$1,0))))</f>
        <v/>
      </c>
      <c r="F51" s="50" t="str">
        <f>IF(ISBLANK(Source!A49),"",IF(F$2=0,VLOOKUP(F$1,'Field Mapping'!$A$2:$C$20,3,FALSE),INDEX(Source!$A$1:$Z$999,ROW()-2,MATCH(F$2,Source!$A$1:$Z$1,0))))</f>
        <v/>
      </c>
      <c r="G51" s="50" t="str">
        <f>IF(ISBLANK(Source!A49),"",IF(ISBLANK(Source!A49),"",IF(G$2=0,VLOOKUP(G$1,'Field Mapping'!$A$2:$C$20,3,FALSE),INDEX(Source!$A$1:$Z$999,ROW()-2,MATCH(G$2,Source!$A$1:$Z$1,0)))))</f>
        <v/>
      </c>
      <c r="H51" s="50" t="str">
        <f>IF(ISBLANK(Source!A49),"",IF(H$2=0,VLOOKUP(H$1,'Field Mapping'!$A$2:$C$20,3,FALSE),INDEX(Source!$A$1:$Z$999,ROW()-2,MATCH(H$2,Source!$A$1:$Z$1,0))))</f>
        <v/>
      </c>
      <c r="I51" s="50" t="str">
        <f>IF(ISBLANK(Source!A49),"",IF(I$2=0,VLOOKUP(I$1,'Field Mapping'!$A$2:$C$20,3,FALSE),INDEX(Source!$A$1:$Z$999,ROW()-2,MATCH(I$2,Source!$A$1:$Z$1,0))))</f>
        <v/>
      </c>
      <c r="J51" s="67" t="str">
        <f>IF(ISBLANK(Source!A49),"",IF(J$2=0,VLOOKUP(J$1,'Field Mapping'!$A$2:$C$20,3,FALSE),INDEX(Source!$A$1:$Z$999,ROW()-2,MATCH(J$2,Source!$A$1:$Z$1,0))))</f>
        <v/>
      </c>
      <c r="K51" s="50" t="str">
        <f>IF(ISBLANK(Source!A49),"",IF(K$2=0,VLOOKUP(K$1,'Field Mapping'!$A$2:$C$20,3,FALSE),INDEX(Source!$A$1:$Z$999,ROW()-2,MATCH(K$2,Source!$A$1:$Z$1,0))))</f>
        <v/>
      </c>
      <c r="L51" s="50" t="str">
        <f>IF(ISBLANK(Source!A49),"",IF(L$2=0,VLOOKUP(L$1,'Field Mapping'!$A$2:$C$20,3,FALSE),INDEX(Source!$A$1:$Z$999,ROW()-2,MATCH(L$2,Source!$A$1:$Z$1,0))))</f>
        <v/>
      </c>
      <c r="M51" s="50" t="str">
        <f>IF(ISBLANK(Source!A49),"",IF(M$2=0,VLOOKUP(M$1,'Field Mapping'!$A$2:$C$20,3,FALSE),INDEX(Source!$A$1:$Z$999,ROW()-2,MATCH(M$2,Source!$A$1:$Z$1,0))))</f>
        <v/>
      </c>
      <c r="N51" s="50" t="str">
        <f>IF(ISBLANK(Source!A49),"",INDEX('Stage Mapping (Mandatory)'!$A$3:$A$9,MATCH(IF(N$2=0,VLOOKUP(N$1,'Field Mapping'!$A$2:$C$20,3,FALSE),INDEX(Source!$A$1:$Z$999,ROW()-2,MATCH(N$2,Source!$A$1:$Z$1,0))),'Stage Mapping (Mandatory)'!$B$3:$B$9,0)))</f>
        <v/>
      </c>
      <c r="U51" s="50" t="str">
        <f>IF(ISBLANK(Source!A49),"","AWS_CUSTOM_ACE_INTEGRATION")</f>
        <v/>
      </c>
      <c r="W51" s="50" t="str">
        <f>IF(ISBLANK(Source!A49),"",IF(W$2=0,VLOOKUP(W$1,'Field Mapping'!$A$2:$C$20,3,FALSE),INDEX(Source!$A$1:$Z$999,ROW()-2,MATCH(W$2,Source!$A$1:$Z$1,0))))</f>
        <v/>
      </c>
      <c r="AO51" s="49" t="str">
        <f>IF(ISBLANK(Source!A49),"",IF(A$2=0,VLOOKUP(AO$1,'Field Mapping'!$A$2:$C$20,3,FALSE),INDEX(Source!$A$1:$Z$999,ROW()-2,MATCH(AO$2,Source!$A$1:$Z$1,0))))</f>
        <v/>
      </c>
      <c r="AR51" s="60" t="str">
        <f>IF(ISBLANK(Source!A49),"",IF(AR$2=0,VLOOKUP(AR$1,'Field Mapping'!$A$2:$C$20,3,FALSE),INDEX(Source!$A$1:$Z$999,ROW()-2,MATCH(AR$2,Source!$A$1:$Z$1,0))))</f>
        <v/>
      </c>
      <c r="AS51" s="60" t="str">
        <f>IF(ISBLANK(Source!B49),"",IF(AS$2=0,VLOOKUP(AS$1,'Field Mapping'!$A$2:$C$20,3,FALSE),INDEX(Source!$A$1:$Z$999,ROW()-2,MATCH(AS$2,Source!$A$1:$Z$1,0))))</f>
        <v/>
      </c>
    </row>
    <row r="52" spans="1:45" ht="17" x14ac:dyDescent="0.2">
      <c r="A52" s="50" t="str">
        <f>IF(ISBLANK(Source!A50),"",IF(A$2=0,VLOOKUP(A$1,'Field Mapping'!$A$2:$C$20,3,FALSE),INDEX(Source!$A$1:$Z$999,ROW()-2,MATCH(A$2,Source!$A$1:$Z$1,0))))</f>
        <v/>
      </c>
      <c r="B52" s="50" t="str">
        <f>IF(ISBLANK(Source!A50),"",IF(B$2=0,VLOOKUP(B$1,'Field Mapping'!$A$2:$C$20,3,FALSE),INDEX(Source!$A$1:$Z$999,ROW()-2,MATCH(B$2,Source!$A$1:$Z$1,0))))</f>
        <v/>
      </c>
      <c r="C52" s="50" t="str">
        <f>IF(ISBLANK(Source!A50),"",IF(C$2=0,VLOOKUP(C$1,'Field Mapping'!$A$2:$C$20,3,FALSE),INDEX(Source!$A$1:$Z$999,ROW()-2,MATCH(C$2,Source!$A$1:$Z$1,0))))</f>
        <v/>
      </c>
      <c r="D52" s="50" t="str">
        <f>IF(ISBLANK(Source!A50),"",IF(D$2=0,VLOOKUP(D$1,'Field Mapping'!$A$2:$C$20,3,FALSE),INDEX(Source!$A$1:$Z$999,ROW()-2,MATCH(D$2,Source!$A$1:$Z$1,0))))</f>
        <v/>
      </c>
      <c r="E52" s="50" t="str">
        <f>IF(ISBLANK(Source!A50),"",IF(E$2=0,VLOOKUP(E$1,'Field Mapping'!$A$2:$C$20,3,FALSE),INDEX(Source!$A$1:$Z$999,ROW()-2,MATCH(E$2,Source!$A$1:$Z$1,0))))</f>
        <v/>
      </c>
      <c r="F52" s="50" t="str">
        <f>IF(ISBLANK(Source!A50),"",IF(F$2=0,VLOOKUP(F$1,'Field Mapping'!$A$2:$C$20,3,FALSE),INDEX(Source!$A$1:$Z$999,ROW()-2,MATCH(F$2,Source!$A$1:$Z$1,0))))</f>
        <v/>
      </c>
      <c r="G52" s="50" t="str">
        <f>IF(ISBLANK(Source!A50),"",IF(ISBLANK(Source!A50),"",IF(G$2=0,VLOOKUP(G$1,'Field Mapping'!$A$2:$C$20,3,FALSE),INDEX(Source!$A$1:$Z$999,ROW()-2,MATCH(G$2,Source!$A$1:$Z$1,0)))))</f>
        <v/>
      </c>
      <c r="H52" s="50" t="str">
        <f>IF(ISBLANK(Source!A50),"",IF(H$2=0,VLOOKUP(H$1,'Field Mapping'!$A$2:$C$20,3,FALSE),INDEX(Source!$A$1:$Z$999,ROW()-2,MATCH(H$2,Source!$A$1:$Z$1,0))))</f>
        <v/>
      </c>
      <c r="I52" s="50" t="str">
        <f>IF(ISBLANK(Source!A50),"",IF(I$2=0,VLOOKUP(I$1,'Field Mapping'!$A$2:$C$20,3,FALSE),INDEX(Source!$A$1:$Z$999,ROW()-2,MATCH(I$2,Source!$A$1:$Z$1,0))))</f>
        <v/>
      </c>
      <c r="J52" s="67" t="str">
        <f>IF(ISBLANK(Source!A50),"",IF(J$2=0,VLOOKUP(J$1,'Field Mapping'!$A$2:$C$20,3,FALSE),INDEX(Source!$A$1:$Z$999,ROW()-2,MATCH(J$2,Source!$A$1:$Z$1,0))))</f>
        <v/>
      </c>
      <c r="K52" s="50" t="str">
        <f>IF(ISBLANK(Source!A50),"",IF(K$2=0,VLOOKUP(K$1,'Field Mapping'!$A$2:$C$20,3,FALSE),INDEX(Source!$A$1:$Z$999,ROW()-2,MATCH(K$2,Source!$A$1:$Z$1,0))))</f>
        <v/>
      </c>
      <c r="L52" s="50" t="str">
        <f>IF(ISBLANK(Source!A50),"",IF(L$2=0,VLOOKUP(L$1,'Field Mapping'!$A$2:$C$20,3,FALSE),INDEX(Source!$A$1:$Z$999,ROW()-2,MATCH(L$2,Source!$A$1:$Z$1,0))))</f>
        <v/>
      </c>
      <c r="M52" s="50" t="str">
        <f>IF(ISBLANK(Source!A50),"",IF(M$2=0,VLOOKUP(M$1,'Field Mapping'!$A$2:$C$20,3,FALSE),INDEX(Source!$A$1:$Z$999,ROW()-2,MATCH(M$2,Source!$A$1:$Z$1,0))))</f>
        <v/>
      </c>
      <c r="N52" s="50" t="str">
        <f>IF(ISBLANK(Source!A50),"",INDEX('Stage Mapping (Mandatory)'!$A$3:$A$9,MATCH(IF(N$2=0,VLOOKUP(N$1,'Field Mapping'!$A$2:$C$20,3,FALSE),INDEX(Source!$A$1:$Z$999,ROW()-2,MATCH(N$2,Source!$A$1:$Z$1,0))),'Stage Mapping (Mandatory)'!$B$3:$B$9,0)))</f>
        <v/>
      </c>
      <c r="U52" s="50" t="str">
        <f>IF(ISBLANK(Source!A50),"","AWS_CUSTOM_ACE_INTEGRATION")</f>
        <v/>
      </c>
      <c r="W52" s="50" t="str">
        <f>IF(ISBLANK(Source!A50),"",IF(W$2=0,VLOOKUP(W$1,'Field Mapping'!$A$2:$C$20,3,FALSE),INDEX(Source!$A$1:$Z$999,ROW()-2,MATCH(W$2,Source!$A$1:$Z$1,0))))</f>
        <v/>
      </c>
      <c r="AO52" s="49" t="str">
        <f>IF(ISBLANK(Source!A50),"",IF(A$2=0,VLOOKUP(AO$1,'Field Mapping'!$A$2:$C$20,3,FALSE),INDEX(Source!$A$1:$Z$999,ROW()-2,MATCH(AO$2,Source!$A$1:$Z$1,0))))</f>
        <v/>
      </c>
      <c r="AR52" s="60" t="str">
        <f>IF(ISBLANK(Source!A50),"",IF(AR$2=0,VLOOKUP(AR$1,'Field Mapping'!$A$2:$C$20,3,FALSE),INDEX(Source!$A$1:$Z$999,ROW()-2,MATCH(AR$2,Source!$A$1:$Z$1,0))))</f>
        <v/>
      </c>
      <c r="AS52" s="60" t="str">
        <f>IF(ISBLANK(Source!B50),"",IF(AS$2=0,VLOOKUP(AS$1,'Field Mapping'!$A$2:$C$20,3,FALSE),INDEX(Source!$A$1:$Z$999,ROW()-2,MATCH(AS$2,Source!$A$1:$Z$1,0))))</f>
        <v/>
      </c>
    </row>
    <row r="53" spans="1:45" ht="17" x14ac:dyDescent="0.2">
      <c r="A53" s="50" t="str">
        <f>IF(ISBLANK(Source!A51),"",IF(A$2=0,VLOOKUP(A$1,'Field Mapping'!$A$2:$C$20,3,FALSE),INDEX(Source!$A$1:$Z$999,ROW()-2,MATCH(A$2,Source!$A$1:$Z$1,0))))</f>
        <v/>
      </c>
      <c r="B53" s="50" t="str">
        <f>IF(ISBLANK(Source!A51),"",IF(B$2=0,VLOOKUP(B$1,'Field Mapping'!$A$2:$C$20,3,FALSE),INDEX(Source!$A$1:$Z$999,ROW()-2,MATCH(B$2,Source!$A$1:$Z$1,0))))</f>
        <v/>
      </c>
      <c r="C53" s="50" t="str">
        <f>IF(ISBLANK(Source!A51),"",IF(C$2=0,VLOOKUP(C$1,'Field Mapping'!$A$2:$C$20,3,FALSE),INDEX(Source!$A$1:$Z$999,ROW()-2,MATCH(C$2,Source!$A$1:$Z$1,0))))</f>
        <v/>
      </c>
      <c r="D53" s="50" t="str">
        <f>IF(ISBLANK(Source!A51),"",IF(D$2=0,VLOOKUP(D$1,'Field Mapping'!$A$2:$C$20,3,FALSE),INDEX(Source!$A$1:$Z$999,ROW()-2,MATCH(D$2,Source!$A$1:$Z$1,0))))</f>
        <v/>
      </c>
      <c r="E53" s="50" t="str">
        <f>IF(ISBLANK(Source!A51),"",IF(E$2=0,VLOOKUP(E$1,'Field Mapping'!$A$2:$C$20,3,FALSE),INDEX(Source!$A$1:$Z$999,ROW()-2,MATCH(E$2,Source!$A$1:$Z$1,0))))</f>
        <v/>
      </c>
      <c r="F53" s="50" t="str">
        <f>IF(ISBLANK(Source!A51),"",IF(F$2=0,VLOOKUP(F$1,'Field Mapping'!$A$2:$C$20,3,FALSE),INDEX(Source!$A$1:$Z$999,ROW()-2,MATCH(F$2,Source!$A$1:$Z$1,0))))</f>
        <v/>
      </c>
      <c r="G53" s="50" t="str">
        <f>IF(ISBLANK(Source!A51),"",IF(ISBLANK(Source!A51),"",IF(G$2=0,VLOOKUP(G$1,'Field Mapping'!$A$2:$C$20,3,FALSE),INDEX(Source!$A$1:$Z$999,ROW()-2,MATCH(G$2,Source!$A$1:$Z$1,0)))))</f>
        <v/>
      </c>
      <c r="H53" s="50" t="str">
        <f>IF(ISBLANK(Source!A51),"",IF(H$2=0,VLOOKUP(H$1,'Field Mapping'!$A$2:$C$20,3,FALSE),INDEX(Source!$A$1:$Z$999,ROW()-2,MATCH(H$2,Source!$A$1:$Z$1,0))))</f>
        <v/>
      </c>
      <c r="I53" s="50" t="str">
        <f>IF(ISBLANK(Source!A51),"",IF(I$2=0,VLOOKUP(I$1,'Field Mapping'!$A$2:$C$20,3,FALSE),INDEX(Source!$A$1:$Z$999,ROW()-2,MATCH(I$2,Source!$A$1:$Z$1,0))))</f>
        <v/>
      </c>
      <c r="J53" s="67" t="str">
        <f>IF(ISBLANK(Source!A51),"",IF(J$2=0,VLOOKUP(J$1,'Field Mapping'!$A$2:$C$20,3,FALSE),INDEX(Source!$A$1:$Z$999,ROW()-2,MATCH(J$2,Source!$A$1:$Z$1,0))))</f>
        <v/>
      </c>
      <c r="K53" s="50" t="str">
        <f>IF(ISBLANK(Source!A51),"",IF(K$2=0,VLOOKUP(K$1,'Field Mapping'!$A$2:$C$20,3,FALSE),INDEX(Source!$A$1:$Z$999,ROW()-2,MATCH(K$2,Source!$A$1:$Z$1,0))))</f>
        <v/>
      </c>
      <c r="L53" s="50" t="str">
        <f>IF(ISBLANK(Source!A51),"",IF(L$2=0,VLOOKUP(L$1,'Field Mapping'!$A$2:$C$20,3,FALSE),INDEX(Source!$A$1:$Z$999,ROW()-2,MATCH(L$2,Source!$A$1:$Z$1,0))))</f>
        <v/>
      </c>
      <c r="M53" s="50" t="str">
        <f>IF(ISBLANK(Source!A51),"",IF(M$2=0,VLOOKUP(M$1,'Field Mapping'!$A$2:$C$20,3,FALSE),INDEX(Source!$A$1:$Z$999,ROW()-2,MATCH(M$2,Source!$A$1:$Z$1,0))))</f>
        <v/>
      </c>
      <c r="N53" s="50" t="str">
        <f>IF(ISBLANK(Source!A51),"",INDEX('Stage Mapping (Mandatory)'!$A$3:$A$9,MATCH(IF(N$2=0,VLOOKUP(N$1,'Field Mapping'!$A$2:$C$20,3,FALSE),INDEX(Source!$A$1:$Z$999,ROW()-2,MATCH(N$2,Source!$A$1:$Z$1,0))),'Stage Mapping (Mandatory)'!$B$3:$B$9,0)))</f>
        <v/>
      </c>
      <c r="U53" s="50" t="str">
        <f>IF(ISBLANK(Source!A51),"","AWS_CUSTOM_ACE_INTEGRATION")</f>
        <v/>
      </c>
      <c r="W53" s="50" t="str">
        <f>IF(ISBLANK(Source!A51),"",IF(W$2=0,VLOOKUP(W$1,'Field Mapping'!$A$2:$C$20,3,FALSE),INDEX(Source!$A$1:$Z$999,ROW()-2,MATCH(W$2,Source!$A$1:$Z$1,0))))</f>
        <v/>
      </c>
      <c r="AO53" s="49" t="str">
        <f>IF(ISBLANK(Source!A51),"",IF(A$2=0,VLOOKUP(AO$1,'Field Mapping'!$A$2:$C$20,3,FALSE),INDEX(Source!$A$1:$Z$999,ROW()-2,MATCH(AO$2,Source!$A$1:$Z$1,0))))</f>
        <v/>
      </c>
      <c r="AR53" s="60" t="str">
        <f>IF(ISBLANK(Source!A51),"",IF(AR$2=0,VLOOKUP(AR$1,'Field Mapping'!$A$2:$C$20,3,FALSE),INDEX(Source!$A$1:$Z$999,ROW()-2,MATCH(AR$2,Source!$A$1:$Z$1,0))))</f>
        <v/>
      </c>
      <c r="AS53" s="60" t="str">
        <f>IF(ISBLANK(Source!B51),"",IF(AS$2=0,VLOOKUP(AS$1,'Field Mapping'!$A$2:$C$20,3,FALSE),INDEX(Source!$A$1:$Z$999,ROW()-2,MATCH(AS$2,Source!$A$1:$Z$1,0))))</f>
        <v/>
      </c>
    </row>
    <row r="54" spans="1:45" ht="17" x14ac:dyDescent="0.2">
      <c r="A54" s="50" t="str">
        <f>IF(ISBLANK(Source!A52),"",IF(A$2=0,VLOOKUP(A$1,'Field Mapping'!$A$2:$C$20,3,FALSE),INDEX(Source!$A$1:$Z$999,ROW()-2,MATCH(A$2,Source!$A$1:$Z$1,0))))</f>
        <v/>
      </c>
      <c r="B54" s="50" t="str">
        <f>IF(ISBLANK(Source!A52),"",IF(B$2=0,VLOOKUP(B$1,'Field Mapping'!$A$2:$C$20,3,FALSE),INDEX(Source!$A$1:$Z$999,ROW()-2,MATCH(B$2,Source!$A$1:$Z$1,0))))</f>
        <v/>
      </c>
      <c r="C54" s="50" t="str">
        <f>IF(ISBLANK(Source!A52),"",IF(C$2=0,VLOOKUP(C$1,'Field Mapping'!$A$2:$C$20,3,FALSE),INDEX(Source!$A$1:$Z$999,ROW()-2,MATCH(C$2,Source!$A$1:$Z$1,0))))</f>
        <v/>
      </c>
      <c r="D54" s="50" t="str">
        <f>IF(ISBLANK(Source!A52),"",IF(D$2=0,VLOOKUP(D$1,'Field Mapping'!$A$2:$C$20,3,FALSE),INDEX(Source!$A$1:$Z$999,ROW()-2,MATCH(D$2,Source!$A$1:$Z$1,0))))</f>
        <v/>
      </c>
      <c r="E54" s="50" t="str">
        <f>IF(ISBLANK(Source!A52),"",IF(E$2=0,VLOOKUP(E$1,'Field Mapping'!$A$2:$C$20,3,FALSE),INDEX(Source!$A$1:$Z$999,ROW()-2,MATCH(E$2,Source!$A$1:$Z$1,0))))</f>
        <v/>
      </c>
      <c r="F54" s="50" t="str">
        <f>IF(ISBLANK(Source!A52),"",IF(F$2=0,VLOOKUP(F$1,'Field Mapping'!$A$2:$C$20,3,FALSE),INDEX(Source!$A$1:$Z$999,ROW()-2,MATCH(F$2,Source!$A$1:$Z$1,0))))</f>
        <v/>
      </c>
      <c r="G54" s="50" t="str">
        <f>IF(ISBLANK(Source!A52),"",IF(ISBLANK(Source!A52),"",IF(G$2=0,VLOOKUP(G$1,'Field Mapping'!$A$2:$C$20,3,FALSE),INDEX(Source!$A$1:$Z$999,ROW()-2,MATCH(G$2,Source!$A$1:$Z$1,0)))))</f>
        <v/>
      </c>
      <c r="H54" s="50" t="str">
        <f>IF(ISBLANK(Source!A52),"",IF(H$2=0,VLOOKUP(H$1,'Field Mapping'!$A$2:$C$20,3,FALSE),INDEX(Source!$A$1:$Z$999,ROW()-2,MATCH(H$2,Source!$A$1:$Z$1,0))))</f>
        <v/>
      </c>
      <c r="I54" s="50" t="str">
        <f>IF(ISBLANK(Source!A52),"",IF(I$2=0,VLOOKUP(I$1,'Field Mapping'!$A$2:$C$20,3,FALSE),INDEX(Source!$A$1:$Z$999,ROW()-2,MATCH(I$2,Source!$A$1:$Z$1,0))))</f>
        <v/>
      </c>
      <c r="J54" s="67" t="str">
        <f>IF(ISBLANK(Source!A52),"",IF(J$2=0,VLOOKUP(J$1,'Field Mapping'!$A$2:$C$20,3,FALSE),INDEX(Source!$A$1:$Z$999,ROW()-2,MATCH(J$2,Source!$A$1:$Z$1,0))))</f>
        <v/>
      </c>
      <c r="K54" s="50" t="str">
        <f>IF(ISBLANK(Source!A52),"",IF(K$2=0,VLOOKUP(K$1,'Field Mapping'!$A$2:$C$20,3,FALSE),INDEX(Source!$A$1:$Z$999,ROW()-2,MATCH(K$2,Source!$A$1:$Z$1,0))))</f>
        <v/>
      </c>
      <c r="L54" s="50" t="str">
        <f>IF(ISBLANK(Source!A52),"",IF(L$2=0,VLOOKUP(L$1,'Field Mapping'!$A$2:$C$20,3,FALSE),INDEX(Source!$A$1:$Z$999,ROW()-2,MATCH(L$2,Source!$A$1:$Z$1,0))))</f>
        <v/>
      </c>
      <c r="M54" s="50" t="str">
        <f>IF(ISBLANK(Source!A52),"",IF(M$2=0,VLOOKUP(M$1,'Field Mapping'!$A$2:$C$20,3,FALSE),INDEX(Source!$A$1:$Z$999,ROW()-2,MATCH(M$2,Source!$A$1:$Z$1,0))))</f>
        <v/>
      </c>
      <c r="N54" s="50" t="str">
        <f>IF(ISBLANK(Source!A52),"",INDEX('Stage Mapping (Mandatory)'!$A$3:$A$9,MATCH(IF(N$2=0,VLOOKUP(N$1,'Field Mapping'!$A$2:$C$20,3,FALSE),INDEX(Source!$A$1:$Z$999,ROW()-2,MATCH(N$2,Source!$A$1:$Z$1,0))),'Stage Mapping (Mandatory)'!$B$3:$B$9,0)))</f>
        <v/>
      </c>
      <c r="U54" s="50" t="str">
        <f>IF(ISBLANK(Source!A52),"","AWS_CUSTOM_ACE_INTEGRATION")</f>
        <v/>
      </c>
      <c r="W54" s="50" t="str">
        <f>IF(ISBLANK(Source!A52),"",IF(W$2=0,VLOOKUP(W$1,'Field Mapping'!$A$2:$C$20,3,FALSE),INDEX(Source!$A$1:$Z$999,ROW()-2,MATCH(W$2,Source!$A$1:$Z$1,0))))</f>
        <v/>
      </c>
      <c r="AO54" s="49" t="str">
        <f>IF(ISBLANK(Source!A52),"",IF(A$2=0,VLOOKUP(AO$1,'Field Mapping'!$A$2:$C$20,3,FALSE),INDEX(Source!$A$1:$Z$999,ROW()-2,MATCH(AO$2,Source!$A$1:$Z$1,0))))</f>
        <v/>
      </c>
      <c r="AR54" s="60" t="str">
        <f>IF(ISBLANK(Source!A52),"",IF(AR$2=0,VLOOKUP(AR$1,'Field Mapping'!$A$2:$C$20,3,FALSE),INDEX(Source!$A$1:$Z$999,ROW()-2,MATCH(AR$2,Source!$A$1:$Z$1,0))))</f>
        <v/>
      </c>
      <c r="AS54" s="60" t="str">
        <f>IF(ISBLANK(Source!B52),"",IF(AS$2=0,VLOOKUP(AS$1,'Field Mapping'!$A$2:$C$20,3,FALSE),INDEX(Source!$A$1:$Z$999,ROW()-2,MATCH(AS$2,Source!$A$1:$Z$1,0))))</f>
        <v/>
      </c>
    </row>
    <row r="55" spans="1:45" ht="17" x14ac:dyDescent="0.2">
      <c r="A55" s="50" t="str">
        <f>IF(ISBLANK(Source!A53),"",IF(A$2=0,VLOOKUP(A$1,'Field Mapping'!$A$2:$C$20,3,FALSE),INDEX(Source!$A$1:$Z$999,ROW()-2,MATCH(A$2,Source!$A$1:$Z$1,0))))</f>
        <v/>
      </c>
      <c r="B55" s="50" t="str">
        <f>IF(ISBLANK(Source!A53),"",IF(B$2=0,VLOOKUP(B$1,'Field Mapping'!$A$2:$C$20,3,FALSE),INDEX(Source!$A$1:$Z$999,ROW()-2,MATCH(B$2,Source!$A$1:$Z$1,0))))</f>
        <v/>
      </c>
      <c r="C55" s="50" t="str">
        <f>IF(ISBLANK(Source!A53),"",IF(C$2=0,VLOOKUP(C$1,'Field Mapping'!$A$2:$C$20,3,FALSE),INDEX(Source!$A$1:$Z$999,ROW()-2,MATCH(C$2,Source!$A$1:$Z$1,0))))</f>
        <v/>
      </c>
      <c r="D55" s="50" t="str">
        <f>IF(ISBLANK(Source!A53),"",IF(D$2=0,VLOOKUP(D$1,'Field Mapping'!$A$2:$C$20,3,FALSE),INDEX(Source!$A$1:$Z$999,ROW()-2,MATCH(D$2,Source!$A$1:$Z$1,0))))</f>
        <v/>
      </c>
      <c r="E55" s="50" t="str">
        <f>IF(ISBLANK(Source!A53),"",IF(E$2=0,VLOOKUP(E$1,'Field Mapping'!$A$2:$C$20,3,FALSE),INDEX(Source!$A$1:$Z$999,ROW()-2,MATCH(E$2,Source!$A$1:$Z$1,0))))</f>
        <v/>
      </c>
      <c r="F55" s="50" t="str">
        <f>IF(ISBLANK(Source!A53),"",IF(F$2=0,VLOOKUP(F$1,'Field Mapping'!$A$2:$C$20,3,FALSE),INDEX(Source!$A$1:$Z$999,ROW()-2,MATCH(F$2,Source!$A$1:$Z$1,0))))</f>
        <v/>
      </c>
      <c r="G55" s="50" t="str">
        <f>IF(ISBLANK(Source!A53),"",IF(ISBLANK(Source!A53),"",IF(G$2=0,VLOOKUP(G$1,'Field Mapping'!$A$2:$C$20,3,FALSE),INDEX(Source!$A$1:$Z$999,ROW()-2,MATCH(G$2,Source!$A$1:$Z$1,0)))))</f>
        <v/>
      </c>
      <c r="H55" s="50" t="str">
        <f>IF(ISBLANK(Source!A53),"",IF(H$2=0,VLOOKUP(H$1,'Field Mapping'!$A$2:$C$20,3,FALSE),INDEX(Source!$A$1:$Z$999,ROW()-2,MATCH(H$2,Source!$A$1:$Z$1,0))))</f>
        <v/>
      </c>
      <c r="I55" s="50" t="str">
        <f>IF(ISBLANK(Source!A53),"",IF(I$2=0,VLOOKUP(I$1,'Field Mapping'!$A$2:$C$20,3,FALSE),INDEX(Source!$A$1:$Z$999,ROW()-2,MATCH(I$2,Source!$A$1:$Z$1,0))))</f>
        <v/>
      </c>
      <c r="J55" s="67" t="str">
        <f>IF(ISBLANK(Source!A53),"",IF(J$2=0,VLOOKUP(J$1,'Field Mapping'!$A$2:$C$20,3,FALSE),INDEX(Source!$A$1:$Z$999,ROW()-2,MATCH(J$2,Source!$A$1:$Z$1,0))))</f>
        <v/>
      </c>
      <c r="K55" s="50" t="str">
        <f>IF(ISBLANK(Source!A53),"",IF(K$2=0,VLOOKUP(K$1,'Field Mapping'!$A$2:$C$20,3,FALSE),INDEX(Source!$A$1:$Z$999,ROW()-2,MATCH(K$2,Source!$A$1:$Z$1,0))))</f>
        <v/>
      </c>
      <c r="L55" s="50" t="str">
        <f>IF(ISBLANK(Source!A53),"",IF(L$2=0,VLOOKUP(L$1,'Field Mapping'!$A$2:$C$20,3,FALSE),INDEX(Source!$A$1:$Z$999,ROW()-2,MATCH(L$2,Source!$A$1:$Z$1,0))))</f>
        <v/>
      </c>
      <c r="M55" s="50" t="str">
        <f>IF(ISBLANK(Source!A53),"",IF(M$2=0,VLOOKUP(M$1,'Field Mapping'!$A$2:$C$20,3,FALSE),INDEX(Source!$A$1:$Z$999,ROW()-2,MATCH(M$2,Source!$A$1:$Z$1,0))))</f>
        <v/>
      </c>
      <c r="N55" s="50" t="str">
        <f>IF(ISBLANK(Source!A53),"",INDEX('Stage Mapping (Mandatory)'!$A$3:$A$9,MATCH(IF(N$2=0,VLOOKUP(N$1,'Field Mapping'!$A$2:$C$20,3,FALSE),INDEX(Source!$A$1:$Z$999,ROW()-2,MATCH(N$2,Source!$A$1:$Z$1,0))),'Stage Mapping (Mandatory)'!$B$3:$B$9,0)))</f>
        <v/>
      </c>
      <c r="U55" s="50" t="str">
        <f>IF(ISBLANK(Source!A53),"","AWS_CUSTOM_ACE_INTEGRATION")</f>
        <v/>
      </c>
      <c r="W55" s="50" t="str">
        <f>IF(ISBLANK(Source!A53),"",IF(W$2=0,VLOOKUP(W$1,'Field Mapping'!$A$2:$C$20,3,FALSE),INDEX(Source!$A$1:$Z$999,ROW()-2,MATCH(W$2,Source!$A$1:$Z$1,0))))</f>
        <v/>
      </c>
      <c r="AO55" s="49" t="str">
        <f>IF(ISBLANK(Source!A53),"",IF(A$2=0,VLOOKUP(AO$1,'Field Mapping'!$A$2:$C$20,3,FALSE),INDEX(Source!$A$1:$Z$999,ROW()-2,MATCH(AO$2,Source!$A$1:$Z$1,0))))</f>
        <v/>
      </c>
      <c r="AR55" s="60" t="str">
        <f>IF(ISBLANK(Source!A53),"",IF(AR$2=0,VLOOKUP(AR$1,'Field Mapping'!$A$2:$C$20,3,FALSE),INDEX(Source!$A$1:$Z$999,ROW()-2,MATCH(AR$2,Source!$A$1:$Z$1,0))))</f>
        <v/>
      </c>
      <c r="AS55" s="60" t="str">
        <f>IF(ISBLANK(Source!B53),"",IF(AS$2=0,VLOOKUP(AS$1,'Field Mapping'!$A$2:$C$20,3,FALSE),INDEX(Source!$A$1:$Z$999,ROW()-2,MATCH(AS$2,Source!$A$1:$Z$1,0))))</f>
        <v/>
      </c>
    </row>
    <row r="56" spans="1:45" ht="17" x14ac:dyDescent="0.2">
      <c r="A56" s="50" t="str">
        <f>IF(ISBLANK(Source!A54),"",IF(A$2=0,VLOOKUP(A$1,'Field Mapping'!$A$2:$C$20,3,FALSE),INDEX(Source!$A$1:$Z$999,ROW()-2,MATCH(A$2,Source!$A$1:$Z$1,0))))</f>
        <v/>
      </c>
      <c r="B56" s="50" t="str">
        <f>IF(ISBLANK(Source!A54),"",IF(B$2=0,VLOOKUP(B$1,'Field Mapping'!$A$2:$C$20,3,FALSE),INDEX(Source!$A$1:$Z$999,ROW()-2,MATCH(B$2,Source!$A$1:$Z$1,0))))</f>
        <v/>
      </c>
      <c r="C56" s="50" t="str">
        <f>IF(ISBLANK(Source!A54),"",IF(C$2=0,VLOOKUP(C$1,'Field Mapping'!$A$2:$C$20,3,FALSE),INDEX(Source!$A$1:$Z$999,ROW()-2,MATCH(C$2,Source!$A$1:$Z$1,0))))</f>
        <v/>
      </c>
      <c r="D56" s="50" t="str">
        <f>IF(ISBLANK(Source!A54),"",IF(D$2=0,VLOOKUP(D$1,'Field Mapping'!$A$2:$C$20,3,FALSE),INDEX(Source!$A$1:$Z$999,ROW()-2,MATCH(D$2,Source!$A$1:$Z$1,0))))</f>
        <v/>
      </c>
      <c r="E56" s="50" t="str">
        <f>IF(ISBLANK(Source!A54),"",IF(E$2=0,VLOOKUP(E$1,'Field Mapping'!$A$2:$C$20,3,FALSE),INDEX(Source!$A$1:$Z$999,ROW()-2,MATCH(E$2,Source!$A$1:$Z$1,0))))</f>
        <v/>
      </c>
      <c r="F56" s="50" t="str">
        <f>IF(ISBLANK(Source!A54),"",IF(F$2=0,VLOOKUP(F$1,'Field Mapping'!$A$2:$C$20,3,FALSE),INDEX(Source!$A$1:$Z$999,ROW()-2,MATCH(F$2,Source!$A$1:$Z$1,0))))</f>
        <v/>
      </c>
      <c r="G56" s="50" t="str">
        <f>IF(ISBLANK(Source!A54),"",IF(ISBLANK(Source!A54),"",IF(G$2=0,VLOOKUP(G$1,'Field Mapping'!$A$2:$C$20,3,FALSE),INDEX(Source!$A$1:$Z$999,ROW()-2,MATCH(G$2,Source!$A$1:$Z$1,0)))))</f>
        <v/>
      </c>
      <c r="H56" s="50" t="str">
        <f>IF(ISBLANK(Source!A54),"",IF(H$2=0,VLOOKUP(H$1,'Field Mapping'!$A$2:$C$20,3,FALSE),INDEX(Source!$A$1:$Z$999,ROW()-2,MATCH(H$2,Source!$A$1:$Z$1,0))))</f>
        <v/>
      </c>
      <c r="I56" s="50" t="str">
        <f>IF(ISBLANK(Source!A54),"",IF(I$2=0,VLOOKUP(I$1,'Field Mapping'!$A$2:$C$20,3,FALSE),INDEX(Source!$A$1:$Z$999,ROW()-2,MATCH(I$2,Source!$A$1:$Z$1,0))))</f>
        <v/>
      </c>
      <c r="J56" s="67" t="str">
        <f>IF(ISBLANK(Source!A54),"",IF(J$2=0,VLOOKUP(J$1,'Field Mapping'!$A$2:$C$20,3,FALSE),INDEX(Source!$A$1:$Z$999,ROW()-2,MATCH(J$2,Source!$A$1:$Z$1,0))))</f>
        <v/>
      </c>
      <c r="K56" s="50" t="str">
        <f>IF(ISBLANK(Source!A54),"",IF(K$2=0,VLOOKUP(K$1,'Field Mapping'!$A$2:$C$20,3,FALSE),INDEX(Source!$A$1:$Z$999,ROW()-2,MATCH(K$2,Source!$A$1:$Z$1,0))))</f>
        <v/>
      </c>
      <c r="L56" s="50" t="str">
        <f>IF(ISBLANK(Source!A54),"",IF(L$2=0,VLOOKUP(L$1,'Field Mapping'!$A$2:$C$20,3,FALSE),INDEX(Source!$A$1:$Z$999,ROW()-2,MATCH(L$2,Source!$A$1:$Z$1,0))))</f>
        <v/>
      </c>
      <c r="M56" s="50" t="str">
        <f>IF(ISBLANK(Source!A54),"",IF(M$2=0,VLOOKUP(M$1,'Field Mapping'!$A$2:$C$20,3,FALSE),INDEX(Source!$A$1:$Z$999,ROW()-2,MATCH(M$2,Source!$A$1:$Z$1,0))))</f>
        <v/>
      </c>
      <c r="N56" s="50" t="str">
        <f>IF(ISBLANK(Source!A54),"",INDEX('Stage Mapping (Mandatory)'!$A$3:$A$9,MATCH(IF(N$2=0,VLOOKUP(N$1,'Field Mapping'!$A$2:$C$20,3,FALSE),INDEX(Source!$A$1:$Z$999,ROW()-2,MATCH(N$2,Source!$A$1:$Z$1,0))),'Stage Mapping (Mandatory)'!$B$3:$B$9,0)))</f>
        <v/>
      </c>
      <c r="U56" s="50" t="str">
        <f>IF(ISBLANK(Source!A54),"","AWS_CUSTOM_ACE_INTEGRATION")</f>
        <v/>
      </c>
      <c r="W56" s="50" t="str">
        <f>IF(ISBLANK(Source!A54),"",IF(W$2=0,VLOOKUP(W$1,'Field Mapping'!$A$2:$C$20,3,FALSE),INDEX(Source!$A$1:$Z$999,ROW()-2,MATCH(W$2,Source!$A$1:$Z$1,0))))</f>
        <v/>
      </c>
      <c r="AO56" s="49" t="str">
        <f>IF(ISBLANK(Source!A54),"",IF(A$2=0,VLOOKUP(AO$1,'Field Mapping'!$A$2:$C$20,3,FALSE),INDEX(Source!$A$1:$Z$999,ROW()-2,MATCH(AO$2,Source!$A$1:$Z$1,0))))</f>
        <v/>
      </c>
      <c r="AR56" s="60" t="str">
        <f>IF(ISBLANK(Source!A54),"",IF(AR$2=0,VLOOKUP(AR$1,'Field Mapping'!$A$2:$C$20,3,FALSE),INDEX(Source!$A$1:$Z$999,ROW()-2,MATCH(AR$2,Source!$A$1:$Z$1,0))))</f>
        <v/>
      </c>
      <c r="AS56" s="60" t="str">
        <f>IF(ISBLANK(Source!B54),"",IF(AS$2=0,VLOOKUP(AS$1,'Field Mapping'!$A$2:$C$20,3,FALSE),INDEX(Source!$A$1:$Z$999,ROW()-2,MATCH(AS$2,Source!$A$1:$Z$1,0))))</f>
        <v/>
      </c>
    </row>
    <row r="57" spans="1:45" ht="17" x14ac:dyDescent="0.2">
      <c r="A57" s="50" t="str">
        <f>IF(ISBLANK(Source!A55),"",IF(A$2=0,VLOOKUP(A$1,'Field Mapping'!$A$2:$C$20,3,FALSE),INDEX(Source!$A$1:$Z$999,ROW()-2,MATCH(A$2,Source!$A$1:$Z$1,0))))</f>
        <v/>
      </c>
      <c r="B57" s="50" t="str">
        <f>IF(ISBLANK(Source!A55),"",IF(B$2=0,VLOOKUP(B$1,'Field Mapping'!$A$2:$C$20,3,FALSE),INDEX(Source!$A$1:$Z$999,ROW()-2,MATCH(B$2,Source!$A$1:$Z$1,0))))</f>
        <v/>
      </c>
      <c r="C57" s="50" t="str">
        <f>IF(ISBLANK(Source!A55),"",IF(C$2=0,VLOOKUP(C$1,'Field Mapping'!$A$2:$C$20,3,FALSE),INDEX(Source!$A$1:$Z$999,ROW()-2,MATCH(C$2,Source!$A$1:$Z$1,0))))</f>
        <v/>
      </c>
      <c r="D57" s="50" t="str">
        <f>IF(ISBLANK(Source!A55),"",IF(D$2=0,VLOOKUP(D$1,'Field Mapping'!$A$2:$C$20,3,FALSE),INDEX(Source!$A$1:$Z$999,ROW()-2,MATCH(D$2,Source!$A$1:$Z$1,0))))</f>
        <v/>
      </c>
      <c r="E57" s="50" t="str">
        <f>IF(ISBLANK(Source!A55),"",IF(E$2=0,VLOOKUP(E$1,'Field Mapping'!$A$2:$C$20,3,FALSE),INDEX(Source!$A$1:$Z$999,ROW()-2,MATCH(E$2,Source!$A$1:$Z$1,0))))</f>
        <v/>
      </c>
      <c r="F57" s="50" t="str">
        <f>IF(ISBLANK(Source!A55),"",IF(F$2=0,VLOOKUP(F$1,'Field Mapping'!$A$2:$C$20,3,FALSE),INDEX(Source!$A$1:$Z$999,ROW()-2,MATCH(F$2,Source!$A$1:$Z$1,0))))</f>
        <v/>
      </c>
      <c r="G57" s="50" t="str">
        <f>IF(ISBLANK(Source!A55),"",IF(ISBLANK(Source!A55),"",IF(G$2=0,VLOOKUP(G$1,'Field Mapping'!$A$2:$C$20,3,FALSE),INDEX(Source!$A$1:$Z$999,ROW()-2,MATCH(G$2,Source!$A$1:$Z$1,0)))))</f>
        <v/>
      </c>
      <c r="H57" s="50" t="str">
        <f>IF(ISBLANK(Source!A55),"",IF(H$2=0,VLOOKUP(H$1,'Field Mapping'!$A$2:$C$20,3,FALSE),INDEX(Source!$A$1:$Z$999,ROW()-2,MATCH(H$2,Source!$A$1:$Z$1,0))))</f>
        <v/>
      </c>
      <c r="I57" s="50" t="str">
        <f>IF(ISBLANK(Source!A55),"",IF(I$2=0,VLOOKUP(I$1,'Field Mapping'!$A$2:$C$20,3,FALSE),INDEX(Source!$A$1:$Z$999,ROW()-2,MATCH(I$2,Source!$A$1:$Z$1,0))))</f>
        <v/>
      </c>
      <c r="J57" s="67" t="str">
        <f>IF(ISBLANK(Source!A55),"",IF(J$2=0,VLOOKUP(J$1,'Field Mapping'!$A$2:$C$20,3,FALSE),INDEX(Source!$A$1:$Z$999,ROW()-2,MATCH(J$2,Source!$A$1:$Z$1,0))))</f>
        <v/>
      </c>
      <c r="K57" s="50" t="str">
        <f>IF(ISBLANK(Source!A55),"",IF(K$2=0,VLOOKUP(K$1,'Field Mapping'!$A$2:$C$20,3,FALSE),INDEX(Source!$A$1:$Z$999,ROW()-2,MATCH(K$2,Source!$A$1:$Z$1,0))))</f>
        <v/>
      </c>
      <c r="L57" s="50" t="str">
        <f>IF(ISBLANK(Source!A55),"",IF(L$2=0,VLOOKUP(L$1,'Field Mapping'!$A$2:$C$20,3,FALSE),INDEX(Source!$A$1:$Z$999,ROW()-2,MATCH(L$2,Source!$A$1:$Z$1,0))))</f>
        <v/>
      </c>
      <c r="M57" s="50" t="str">
        <f>IF(ISBLANK(Source!A55),"",IF(M$2=0,VLOOKUP(M$1,'Field Mapping'!$A$2:$C$20,3,FALSE),INDEX(Source!$A$1:$Z$999,ROW()-2,MATCH(M$2,Source!$A$1:$Z$1,0))))</f>
        <v/>
      </c>
      <c r="N57" s="50" t="str">
        <f>IF(ISBLANK(Source!A55),"",INDEX('Stage Mapping (Mandatory)'!$A$3:$A$9,MATCH(IF(N$2=0,VLOOKUP(N$1,'Field Mapping'!$A$2:$C$20,3,FALSE),INDEX(Source!$A$1:$Z$999,ROW()-2,MATCH(N$2,Source!$A$1:$Z$1,0))),'Stage Mapping (Mandatory)'!$B$3:$B$9,0)))</f>
        <v/>
      </c>
      <c r="U57" s="50" t="str">
        <f>IF(ISBLANK(Source!A55),"","AWS_CUSTOM_ACE_INTEGRATION")</f>
        <v/>
      </c>
      <c r="W57" s="50" t="str">
        <f>IF(ISBLANK(Source!A55),"",IF(W$2=0,VLOOKUP(W$1,'Field Mapping'!$A$2:$C$20,3,FALSE),INDEX(Source!$A$1:$Z$999,ROW()-2,MATCH(W$2,Source!$A$1:$Z$1,0))))</f>
        <v/>
      </c>
      <c r="AO57" s="49" t="str">
        <f>IF(ISBLANK(Source!A55),"",IF(A$2=0,VLOOKUP(AO$1,'Field Mapping'!$A$2:$C$20,3,FALSE),INDEX(Source!$A$1:$Z$999,ROW()-2,MATCH(AO$2,Source!$A$1:$Z$1,0))))</f>
        <v/>
      </c>
      <c r="AR57" s="60" t="str">
        <f>IF(ISBLANK(Source!A55),"",IF(AR$2=0,VLOOKUP(AR$1,'Field Mapping'!$A$2:$C$20,3,FALSE),INDEX(Source!$A$1:$Z$999,ROW()-2,MATCH(AR$2,Source!$A$1:$Z$1,0))))</f>
        <v/>
      </c>
      <c r="AS57" s="60" t="str">
        <f>IF(ISBLANK(Source!B55),"",IF(AS$2=0,VLOOKUP(AS$1,'Field Mapping'!$A$2:$C$20,3,FALSE),INDEX(Source!$A$1:$Z$999,ROW()-2,MATCH(AS$2,Source!$A$1:$Z$1,0))))</f>
        <v/>
      </c>
    </row>
    <row r="58" spans="1:45" ht="17" x14ac:dyDescent="0.2">
      <c r="A58" s="50" t="str">
        <f>IF(ISBLANK(Source!A56),"",IF(A$2=0,VLOOKUP(A$1,'Field Mapping'!$A$2:$C$20,3,FALSE),INDEX(Source!$A$1:$Z$999,ROW()-2,MATCH(A$2,Source!$A$1:$Z$1,0))))</f>
        <v/>
      </c>
      <c r="B58" s="50" t="str">
        <f>IF(ISBLANK(Source!A56),"",IF(B$2=0,VLOOKUP(B$1,'Field Mapping'!$A$2:$C$20,3,FALSE),INDEX(Source!$A$1:$Z$999,ROW()-2,MATCH(B$2,Source!$A$1:$Z$1,0))))</f>
        <v/>
      </c>
      <c r="C58" s="50" t="str">
        <f>IF(ISBLANK(Source!A56),"",IF(C$2=0,VLOOKUP(C$1,'Field Mapping'!$A$2:$C$20,3,FALSE),INDEX(Source!$A$1:$Z$999,ROW()-2,MATCH(C$2,Source!$A$1:$Z$1,0))))</f>
        <v/>
      </c>
      <c r="D58" s="50" t="str">
        <f>IF(ISBLANK(Source!A56),"",IF(D$2=0,VLOOKUP(D$1,'Field Mapping'!$A$2:$C$20,3,FALSE),INDEX(Source!$A$1:$Z$999,ROW()-2,MATCH(D$2,Source!$A$1:$Z$1,0))))</f>
        <v/>
      </c>
      <c r="E58" s="50" t="str">
        <f>IF(ISBLANK(Source!A56),"",IF(E$2=0,VLOOKUP(E$1,'Field Mapping'!$A$2:$C$20,3,FALSE),INDEX(Source!$A$1:$Z$999,ROW()-2,MATCH(E$2,Source!$A$1:$Z$1,0))))</f>
        <v/>
      </c>
      <c r="F58" s="50" t="str">
        <f>IF(ISBLANK(Source!A56),"",IF(F$2=0,VLOOKUP(F$1,'Field Mapping'!$A$2:$C$20,3,FALSE),INDEX(Source!$A$1:$Z$999,ROW()-2,MATCH(F$2,Source!$A$1:$Z$1,0))))</f>
        <v/>
      </c>
      <c r="G58" s="50" t="str">
        <f>IF(ISBLANK(Source!A56),"",IF(ISBLANK(Source!A56),"",IF(G$2=0,VLOOKUP(G$1,'Field Mapping'!$A$2:$C$20,3,FALSE),INDEX(Source!$A$1:$Z$999,ROW()-2,MATCH(G$2,Source!$A$1:$Z$1,0)))))</f>
        <v/>
      </c>
      <c r="H58" s="50" t="str">
        <f>IF(ISBLANK(Source!A56),"",IF(H$2=0,VLOOKUP(H$1,'Field Mapping'!$A$2:$C$20,3,FALSE),INDEX(Source!$A$1:$Z$999,ROW()-2,MATCH(H$2,Source!$A$1:$Z$1,0))))</f>
        <v/>
      </c>
      <c r="I58" s="50" t="str">
        <f>IF(ISBLANK(Source!A56),"",IF(I$2=0,VLOOKUP(I$1,'Field Mapping'!$A$2:$C$20,3,FALSE),INDEX(Source!$A$1:$Z$999,ROW()-2,MATCH(I$2,Source!$A$1:$Z$1,0))))</f>
        <v/>
      </c>
      <c r="J58" s="67" t="str">
        <f>IF(ISBLANK(Source!A56),"",IF(J$2=0,VLOOKUP(J$1,'Field Mapping'!$A$2:$C$20,3,FALSE),INDEX(Source!$A$1:$Z$999,ROW()-2,MATCH(J$2,Source!$A$1:$Z$1,0))))</f>
        <v/>
      </c>
      <c r="K58" s="50" t="str">
        <f>IF(ISBLANK(Source!A56),"",IF(K$2=0,VLOOKUP(K$1,'Field Mapping'!$A$2:$C$20,3,FALSE),INDEX(Source!$A$1:$Z$999,ROW()-2,MATCH(K$2,Source!$A$1:$Z$1,0))))</f>
        <v/>
      </c>
      <c r="L58" s="50" t="str">
        <f>IF(ISBLANK(Source!A56),"",IF(L$2=0,VLOOKUP(L$1,'Field Mapping'!$A$2:$C$20,3,FALSE),INDEX(Source!$A$1:$Z$999,ROW()-2,MATCH(L$2,Source!$A$1:$Z$1,0))))</f>
        <v/>
      </c>
      <c r="M58" s="50" t="str">
        <f>IF(ISBLANK(Source!A56),"",IF(M$2=0,VLOOKUP(M$1,'Field Mapping'!$A$2:$C$20,3,FALSE),INDEX(Source!$A$1:$Z$999,ROW()-2,MATCH(M$2,Source!$A$1:$Z$1,0))))</f>
        <v/>
      </c>
      <c r="N58" s="50" t="str">
        <f>IF(ISBLANK(Source!A56),"",INDEX('Stage Mapping (Mandatory)'!$A$3:$A$9,MATCH(IF(N$2=0,VLOOKUP(N$1,'Field Mapping'!$A$2:$C$20,3,FALSE),INDEX(Source!$A$1:$Z$999,ROW()-2,MATCH(N$2,Source!$A$1:$Z$1,0))),'Stage Mapping (Mandatory)'!$B$3:$B$9,0)))</f>
        <v/>
      </c>
      <c r="U58" s="50" t="str">
        <f>IF(ISBLANK(Source!A56),"","AWS_CUSTOM_ACE_INTEGRATION")</f>
        <v/>
      </c>
      <c r="W58" s="50" t="str">
        <f>IF(ISBLANK(Source!A56),"",IF(W$2=0,VLOOKUP(W$1,'Field Mapping'!$A$2:$C$20,3,FALSE),INDEX(Source!$A$1:$Z$999,ROW()-2,MATCH(W$2,Source!$A$1:$Z$1,0))))</f>
        <v/>
      </c>
      <c r="AO58" s="49" t="str">
        <f>IF(ISBLANK(Source!A56),"",IF(A$2=0,VLOOKUP(AO$1,'Field Mapping'!$A$2:$C$20,3,FALSE),INDEX(Source!$A$1:$Z$999,ROW()-2,MATCH(AO$2,Source!$A$1:$Z$1,0))))</f>
        <v/>
      </c>
      <c r="AR58" s="60" t="str">
        <f>IF(ISBLANK(Source!A56),"",IF(AR$2=0,VLOOKUP(AR$1,'Field Mapping'!$A$2:$C$20,3,FALSE),INDEX(Source!$A$1:$Z$999,ROW()-2,MATCH(AR$2,Source!$A$1:$Z$1,0))))</f>
        <v/>
      </c>
      <c r="AS58" s="60" t="str">
        <f>IF(ISBLANK(Source!B56),"",IF(AS$2=0,VLOOKUP(AS$1,'Field Mapping'!$A$2:$C$20,3,FALSE),INDEX(Source!$A$1:$Z$999,ROW()-2,MATCH(AS$2,Source!$A$1:$Z$1,0))))</f>
        <v/>
      </c>
    </row>
    <row r="59" spans="1:45" ht="17" x14ac:dyDescent="0.2">
      <c r="A59" s="50" t="str">
        <f>IF(ISBLANK(Source!A57),"",IF(A$2=0,VLOOKUP(A$1,'Field Mapping'!$A$2:$C$20,3,FALSE),INDEX(Source!$A$1:$Z$999,ROW()-2,MATCH(A$2,Source!$A$1:$Z$1,0))))</f>
        <v/>
      </c>
      <c r="B59" s="50" t="str">
        <f>IF(ISBLANK(Source!A57),"",IF(B$2=0,VLOOKUP(B$1,'Field Mapping'!$A$2:$C$20,3,FALSE),INDEX(Source!$A$1:$Z$999,ROW()-2,MATCH(B$2,Source!$A$1:$Z$1,0))))</f>
        <v/>
      </c>
      <c r="C59" s="50" t="str">
        <f>IF(ISBLANK(Source!A57),"",IF(C$2=0,VLOOKUP(C$1,'Field Mapping'!$A$2:$C$20,3,FALSE),INDEX(Source!$A$1:$Z$999,ROW()-2,MATCH(C$2,Source!$A$1:$Z$1,0))))</f>
        <v/>
      </c>
      <c r="D59" s="50" t="str">
        <f>IF(ISBLANK(Source!A57),"",IF(D$2=0,VLOOKUP(D$1,'Field Mapping'!$A$2:$C$20,3,FALSE),INDEX(Source!$A$1:$Z$999,ROW()-2,MATCH(D$2,Source!$A$1:$Z$1,0))))</f>
        <v/>
      </c>
      <c r="E59" s="50" t="str">
        <f>IF(ISBLANK(Source!A57),"",IF(E$2=0,VLOOKUP(E$1,'Field Mapping'!$A$2:$C$20,3,FALSE),INDEX(Source!$A$1:$Z$999,ROW()-2,MATCH(E$2,Source!$A$1:$Z$1,0))))</f>
        <v/>
      </c>
      <c r="F59" s="50" t="str">
        <f>IF(ISBLANK(Source!A57),"",IF(F$2=0,VLOOKUP(F$1,'Field Mapping'!$A$2:$C$20,3,FALSE),INDEX(Source!$A$1:$Z$999,ROW()-2,MATCH(F$2,Source!$A$1:$Z$1,0))))</f>
        <v/>
      </c>
      <c r="G59" s="50" t="str">
        <f>IF(ISBLANK(Source!A57),"",IF(ISBLANK(Source!A57),"",IF(G$2=0,VLOOKUP(G$1,'Field Mapping'!$A$2:$C$20,3,FALSE),INDEX(Source!$A$1:$Z$999,ROW()-2,MATCH(G$2,Source!$A$1:$Z$1,0)))))</f>
        <v/>
      </c>
      <c r="H59" s="50" t="str">
        <f>IF(ISBLANK(Source!A57),"",IF(H$2=0,VLOOKUP(H$1,'Field Mapping'!$A$2:$C$20,3,FALSE),INDEX(Source!$A$1:$Z$999,ROW()-2,MATCH(H$2,Source!$A$1:$Z$1,0))))</f>
        <v/>
      </c>
      <c r="I59" s="50" t="str">
        <f>IF(ISBLANK(Source!A57),"",IF(I$2=0,VLOOKUP(I$1,'Field Mapping'!$A$2:$C$20,3,FALSE),INDEX(Source!$A$1:$Z$999,ROW()-2,MATCH(I$2,Source!$A$1:$Z$1,0))))</f>
        <v/>
      </c>
      <c r="J59" s="67" t="str">
        <f>IF(ISBLANK(Source!A57),"",IF(J$2=0,VLOOKUP(J$1,'Field Mapping'!$A$2:$C$20,3,FALSE),INDEX(Source!$A$1:$Z$999,ROW()-2,MATCH(J$2,Source!$A$1:$Z$1,0))))</f>
        <v/>
      </c>
      <c r="K59" s="50" t="str">
        <f>IF(ISBLANK(Source!A57),"",IF(K$2=0,VLOOKUP(K$1,'Field Mapping'!$A$2:$C$20,3,FALSE),INDEX(Source!$A$1:$Z$999,ROW()-2,MATCH(K$2,Source!$A$1:$Z$1,0))))</f>
        <v/>
      </c>
      <c r="L59" s="50" t="str">
        <f>IF(ISBLANK(Source!A57),"",IF(L$2=0,VLOOKUP(L$1,'Field Mapping'!$A$2:$C$20,3,FALSE),INDEX(Source!$A$1:$Z$999,ROW()-2,MATCH(L$2,Source!$A$1:$Z$1,0))))</f>
        <v/>
      </c>
      <c r="M59" s="50" t="str">
        <f>IF(ISBLANK(Source!A57),"",IF(M$2=0,VLOOKUP(M$1,'Field Mapping'!$A$2:$C$20,3,FALSE),INDEX(Source!$A$1:$Z$999,ROW()-2,MATCH(M$2,Source!$A$1:$Z$1,0))))</f>
        <v/>
      </c>
      <c r="N59" s="50" t="str">
        <f>IF(ISBLANK(Source!A57),"",INDEX('Stage Mapping (Mandatory)'!$A$3:$A$9,MATCH(IF(N$2=0,VLOOKUP(N$1,'Field Mapping'!$A$2:$C$20,3,FALSE),INDEX(Source!$A$1:$Z$999,ROW()-2,MATCH(N$2,Source!$A$1:$Z$1,0))),'Stage Mapping (Mandatory)'!$B$3:$B$9,0)))</f>
        <v/>
      </c>
      <c r="U59" s="50" t="str">
        <f>IF(ISBLANK(Source!A57),"","AWS_CUSTOM_ACE_INTEGRATION")</f>
        <v/>
      </c>
      <c r="W59" s="50" t="str">
        <f>IF(ISBLANK(Source!A57),"",IF(W$2=0,VLOOKUP(W$1,'Field Mapping'!$A$2:$C$20,3,FALSE),INDEX(Source!$A$1:$Z$999,ROW()-2,MATCH(W$2,Source!$A$1:$Z$1,0))))</f>
        <v/>
      </c>
      <c r="AO59" s="49" t="str">
        <f>IF(ISBLANK(Source!A57),"",IF(A$2=0,VLOOKUP(AO$1,'Field Mapping'!$A$2:$C$20,3,FALSE),INDEX(Source!$A$1:$Z$999,ROW()-2,MATCH(AO$2,Source!$A$1:$Z$1,0))))</f>
        <v/>
      </c>
      <c r="AR59" s="60" t="str">
        <f>IF(ISBLANK(Source!A57),"",IF(AR$2=0,VLOOKUP(AR$1,'Field Mapping'!$A$2:$C$20,3,FALSE),INDEX(Source!$A$1:$Z$999,ROW()-2,MATCH(AR$2,Source!$A$1:$Z$1,0))))</f>
        <v/>
      </c>
      <c r="AS59" s="60" t="str">
        <f>IF(ISBLANK(Source!B57),"",IF(AS$2=0,VLOOKUP(AS$1,'Field Mapping'!$A$2:$C$20,3,FALSE),INDEX(Source!$A$1:$Z$999,ROW()-2,MATCH(AS$2,Source!$A$1:$Z$1,0))))</f>
        <v/>
      </c>
    </row>
    <row r="60" spans="1:45" ht="17" x14ac:dyDescent="0.2">
      <c r="A60" s="50" t="str">
        <f>IF(ISBLANK(Source!A58),"",IF(A$2=0,VLOOKUP(A$1,'Field Mapping'!$A$2:$C$20,3,FALSE),INDEX(Source!$A$1:$Z$999,ROW()-2,MATCH(A$2,Source!$A$1:$Z$1,0))))</f>
        <v/>
      </c>
      <c r="B60" s="50" t="str">
        <f>IF(ISBLANK(Source!A58),"",IF(B$2=0,VLOOKUP(B$1,'Field Mapping'!$A$2:$C$20,3,FALSE),INDEX(Source!$A$1:$Z$999,ROW()-2,MATCH(B$2,Source!$A$1:$Z$1,0))))</f>
        <v/>
      </c>
      <c r="C60" s="50" t="str">
        <f>IF(ISBLANK(Source!A58),"",IF(C$2=0,VLOOKUP(C$1,'Field Mapping'!$A$2:$C$20,3,FALSE),INDEX(Source!$A$1:$Z$999,ROW()-2,MATCH(C$2,Source!$A$1:$Z$1,0))))</f>
        <v/>
      </c>
      <c r="D60" s="50" t="str">
        <f>IF(ISBLANK(Source!A58),"",IF(D$2=0,VLOOKUP(D$1,'Field Mapping'!$A$2:$C$20,3,FALSE),INDEX(Source!$A$1:$Z$999,ROW()-2,MATCH(D$2,Source!$A$1:$Z$1,0))))</f>
        <v/>
      </c>
      <c r="E60" s="50" t="str">
        <f>IF(ISBLANK(Source!A58),"",IF(E$2=0,VLOOKUP(E$1,'Field Mapping'!$A$2:$C$20,3,FALSE),INDEX(Source!$A$1:$Z$999,ROW()-2,MATCH(E$2,Source!$A$1:$Z$1,0))))</f>
        <v/>
      </c>
      <c r="F60" s="50" t="str">
        <f>IF(ISBLANK(Source!A58),"",IF(F$2=0,VLOOKUP(F$1,'Field Mapping'!$A$2:$C$20,3,FALSE),INDEX(Source!$A$1:$Z$999,ROW()-2,MATCH(F$2,Source!$A$1:$Z$1,0))))</f>
        <v/>
      </c>
      <c r="G60" s="50" t="str">
        <f>IF(ISBLANK(Source!A58),"",IF(ISBLANK(Source!A58),"",IF(G$2=0,VLOOKUP(G$1,'Field Mapping'!$A$2:$C$20,3,FALSE),INDEX(Source!$A$1:$Z$999,ROW()-2,MATCH(G$2,Source!$A$1:$Z$1,0)))))</f>
        <v/>
      </c>
      <c r="H60" s="50" t="str">
        <f>IF(ISBLANK(Source!A58),"",IF(H$2=0,VLOOKUP(H$1,'Field Mapping'!$A$2:$C$20,3,FALSE),INDEX(Source!$A$1:$Z$999,ROW()-2,MATCH(H$2,Source!$A$1:$Z$1,0))))</f>
        <v/>
      </c>
      <c r="I60" s="50" t="str">
        <f>IF(ISBLANK(Source!A58),"",IF(I$2=0,VLOOKUP(I$1,'Field Mapping'!$A$2:$C$20,3,FALSE),INDEX(Source!$A$1:$Z$999,ROW()-2,MATCH(I$2,Source!$A$1:$Z$1,0))))</f>
        <v/>
      </c>
      <c r="J60" s="67" t="str">
        <f>IF(ISBLANK(Source!A58),"",IF(J$2=0,VLOOKUP(J$1,'Field Mapping'!$A$2:$C$20,3,FALSE),INDEX(Source!$A$1:$Z$999,ROW()-2,MATCH(J$2,Source!$A$1:$Z$1,0))))</f>
        <v/>
      </c>
      <c r="K60" s="50" t="str">
        <f>IF(ISBLANK(Source!A58),"",IF(K$2=0,VLOOKUP(K$1,'Field Mapping'!$A$2:$C$20,3,FALSE),INDEX(Source!$A$1:$Z$999,ROW()-2,MATCH(K$2,Source!$A$1:$Z$1,0))))</f>
        <v/>
      </c>
      <c r="L60" s="50" t="str">
        <f>IF(ISBLANK(Source!A58),"",IF(L$2=0,VLOOKUP(L$1,'Field Mapping'!$A$2:$C$20,3,FALSE),INDEX(Source!$A$1:$Z$999,ROW()-2,MATCH(L$2,Source!$A$1:$Z$1,0))))</f>
        <v/>
      </c>
      <c r="M60" s="50" t="str">
        <f>IF(ISBLANK(Source!A58),"",IF(M$2=0,VLOOKUP(M$1,'Field Mapping'!$A$2:$C$20,3,FALSE),INDEX(Source!$A$1:$Z$999,ROW()-2,MATCH(M$2,Source!$A$1:$Z$1,0))))</f>
        <v/>
      </c>
      <c r="N60" s="50" t="str">
        <f>IF(ISBLANK(Source!A58),"",INDEX('Stage Mapping (Mandatory)'!$A$3:$A$9,MATCH(IF(N$2=0,VLOOKUP(N$1,'Field Mapping'!$A$2:$C$20,3,FALSE),INDEX(Source!$A$1:$Z$999,ROW()-2,MATCH(N$2,Source!$A$1:$Z$1,0))),'Stage Mapping (Mandatory)'!$B$3:$B$9,0)))</f>
        <v/>
      </c>
      <c r="U60" s="50" t="str">
        <f>IF(ISBLANK(Source!A58),"","AWS_CUSTOM_ACE_INTEGRATION")</f>
        <v/>
      </c>
      <c r="W60" s="50" t="str">
        <f>IF(ISBLANK(Source!A58),"",IF(W$2=0,VLOOKUP(W$1,'Field Mapping'!$A$2:$C$20,3,FALSE),INDEX(Source!$A$1:$Z$999,ROW()-2,MATCH(W$2,Source!$A$1:$Z$1,0))))</f>
        <v/>
      </c>
      <c r="AO60" s="49" t="str">
        <f>IF(ISBLANK(Source!A58),"",IF(A$2=0,VLOOKUP(AO$1,'Field Mapping'!$A$2:$C$20,3,FALSE),INDEX(Source!$A$1:$Z$999,ROW()-2,MATCH(AO$2,Source!$A$1:$Z$1,0))))</f>
        <v/>
      </c>
      <c r="AR60" s="60" t="str">
        <f>IF(ISBLANK(Source!A58),"",IF(AR$2=0,VLOOKUP(AR$1,'Field Mapping'!$A$2:$C$20,3,FALSE),INDEX(Source!$A$1:$Z$999,ROW()-2,MATCH(AR$2,Source!$A$1:$Z$1,0))))</f>
        <v/>
      </c>
      <c r="AS60" s="60" t="str">
        <f>IF(ISBLANK(Source!B58),"",IF(AS$2=0,VLOOKUP(AS$1,'Field Mapping'!$A$2:$C$20,3,FALSE),INDEX(Source!$A$1:$Z$999,ROW()-2,MATCH(AS$2,Source!$A$1:$Z$1,0))))</f>
        <v/>
      </c>
    </row>
    <row r="61" spans="1:45" ht="17" x14ac:dyDescent="0.2">
      <c r="A61" s="50" t="str">
        <f>IF(ISBLANK(Source!A59),"",IF(A$2=0,VLOOKUP(A$1,'Field Mapping'!$A$2:$C$20,3,FALSE),INDEX(Source!$A$1:$Z$999,ROW()-2,MATCH(A$2,Source!$A$1:$Z$1,0))))</f>
        <v/>
      </c>
      <c r="B61" s="50" t="str">
        <f>IF(ISBLANK(Source!A59),"",IF(B$2=0,VLOOKUP(B$1,'Field Mapping'!$A$2:$C$20,3,FALSE),INDEX(Source!$A$1:$Z$999,ROW()-2,MATCH(B$2,Source!$A$1:$Z$1,0))))</f>
        <v/>
      </c>
      <c r="C61" s="50" t="str">
        <f>IF(ISBLANK(Source!A59),"",IF(C$2=0,VLOOKUP(C$1,'Field Mapping'!$A$2:$C$20,3,FALSE),INDEX(Source!$A$1:$Z$999,ROW()-2,MATCH(C$2,Source!$A$1:$Z$1,0))))</f>
        <v/>
      </c>
      <c r="D61" s="50" t="str">
        <f>IF(ISBLANK(Source!A59),"",IF(D$2=0,VLOOKUP(D$1,'Field Mapping'!$A$2:$C$20,3,FALSE),INDEX(Source!$A$1:$Z$999,ROW()-2,MATCH(D$2,Source!$A$1:$Z$1,0))))</f>
        <v/>
      </c>
      <c r="E61" s="50" t="str">
        <f>IF(ISBLANK(Source!A59),"",IF(E$2=0,VLOOKUP(E$1,'Field Mapping'!$A$2:$C$20,3,FALSE),INDEX(Source!$A$1:$Z$999,ROW()-2,MATCH(E$2,Source!$A$1:$Z$1,0))))</f>
        <v/>
      </c>
      <c r="F61" s="50" t="str">
        <f>IF(ISBLANK(Source!A59),"",IF(F$2=0,VLOOKUP(F$1,'Field Mapping'!$A$2:$C$20,3,FALSE),INDEX(Source!$A$1:$Z$999,ROW()-2,MATCH(F$2,Source!$A$1:$Z$1,0))))</f>
        <v/>
      </c>
      <c r="G61" s="50" t="str">
        <f>IF(ISBLANK(Source!A59),"",IF(ISBLANK(Source!A59),"",IF(G$2=0,VLOOKUP(G$1,'Field Mapping'!$A$2:$C$20,3,FALSE),INDEX(Source!$A$1:$Z$999,ROW()-2,MATCH(G$2,Source!$A$1:$Z$1,0)))))</f>
        <v/>
      </c>
      <c r="H61" s="50" t="str">
        <f>IF(ISBLANK(Source!A59),"",IF(H$2=0,VLOOKUP(H$1,'Field Mapping'!$A$2:$C$20,3,FALSE),INDEX(Source!$A$1:$Z$999,ROW()-2,MATCH(H$2,Source!$A$1:$Z$1,0))))</f>
        <v/>
      </c>
      <c r="I61" s="50" t="str">
        <f>IF(ISBLANK(Source!A59),"",IF(I$2=0,VLOOKUP(I$1,'Field Mapping'!$A$2:$C$20,3,FALSE),INDEX(Source!$A$1:$Z$999,ROW()-2,MATCH(I$2,Source!$A$1:$Z$1,0))))</f>
        <v/>
      </c>
      <c r="J61" s="67" t="str">
        <f>IF(ISBLANK(Source!A59),"",IF(J$2=0,VLOOKUP(J$1,'Field Mapping'!$A$2:$C$20,3,FALSE),INDEX(Source!$A$1:$Z$999,ROW()-2,MATCH(J$2,Source!$A$1:$Z$1,0))))</f>
        <v/>
      </c>
      <c r="K61" s="50" t="str">
        <f>IF(ISBLANK(Source!A59),"",IF(K$2=0,VLOOKUP(K$1,'Field Mapping'!$A$2:$C$20,3,FALSE),INDEX(Source!$A$1:$Z$999,ROW()-2,MATCH(K$2,Source!$A$1:$Z$1,0))))</f>
        <v/>
      </c>
      <c r="L61" s="50" t="str">
        <f>IF(ISBLANK(Source!A59),"",IF(L$2=0,VLOOKUP(L$1,'Field Mapping'!$A$2:$C$20,3,FALSE),INDEX(Source!$A$1:$Z$999,ROW()-2,MATCH(L$2,Source!$A$1:$Z$1,0))))</f>
        <v/>
      </c>
      <c r="M61" s="50" t="str">
        <f>IF(ISBLANK(Source!A59),"",IF(M$2=0,VLOOKUP(M$1,'Field Mapping'!$A$2:$C$20,3,FALSE),INDEX(Source!$A$1:$Z$999,ROW()-2,MATCH(M$2,Source!$A$1:$Z$1,0))))</f>
        <v/>
      </c>
      <c r="N61" s="50" t="str">
        <f>IF(ISBLANK(Source!A59),"",INDEX('Stage Mapping (Mandatory)'!$A$3:$A$9,MATCH(IF(N$2=0,VLOOKUP(N$1,'Field Mapping'!$A$2:$C$20,3,FALSE),INDEX(Source!$A$1:$Z$999,ROW()-2,MATCH(N$2,Source!$A$1:$Z$1,0))),'Stage Mapping (Mandatory)'!$B$3:$B$9,0)))</f>
        <v/>
      </c>
      <c r="U61" s="50" t="str">
        <f>IF(ISBLANK(Source!A59),"","AWS_CUSTOM_ACE_INTEGRATION")</f>
        <v/>
      </c>
      <c r="W61" s="50" t="str">
        <f>IF(ISBLANK(Source!A59),"",IF(W$2=0,VLOOKUP(W$1,'Field Mapping'!$A$2:$C$20,3,FALSE),INDEX(Source!$A$1:$Z$999,ROW()-2,MATCH(W$2,Source!$A$1:$Z$1,0))))</f>
        <v/>
      </c>
      <c r="AO61" s="49" t="str">
        <f>IF(ISBLANK(Source!A59),"",IF(A$2=0,VLOOKUP(AO$1,'Field Mapping'!$A$2:$C$20,3,FALSE),INDEX(Source!$A$1:$Z$999,ROW()-2,MATCH(AO$2,Source!$A$1:$Z$1,0))))</f>
        <v/>
      </c>
      <c r="AR61" s="60" t="str">
        <f>IF(ISBLANK(Source!A59),"",IF(AR$2=0,VLOOKUP(AR$1,'Field Mapping'!$A$2:$C$20,3,FALSE),INDEX(Source!$A$1:$Z$999,ROW()-2,MATCH(AR$2,Source!$A$1:$Z$1,0))))</f>
        <v/>
      </c>
      <c r="AS61" s="60" t="str">
        <f>IF(ISBLANK(Source!B59),"",IF(AS$2=0,VLOOKUP(AS$1,'Field Mapping'!$A$2:$C$20,3,FALSE),INDEX(Source!$A$1:$Z$999,ROW()-2,MATCH(AS$2,Source!$A$1:$Z$1,0))))</f>
        <v/>
      </c>
    </row>
    <row r="62" spans="1:45" ht="17" x14ac:dyDescent="0.2">
      <c r="A62" s="50" t="str">
        <f>IF(ISBLANK(Source!A60),"",IF(A$2=0,VLOOKUP(A$1,'Field Mapping'!$A$2:$C$20,3,FALSE),INDEX(Source!$A$1:$Z$999,ROW()-2,MATCH(A$2,Source!$A$1:$Z$1,0))))</f>
        <v/>
      </c>
      <c r="B62" s="50" t="str">
        <f>IF(ISBLANK(Source!A60),"",IF(B$2=0,VLOOKUP(B$1,'Field Mapping'!$A$2:$C$20,3,FALSE),INDEX(Source!$A$1:$Z$999,ROW()-2,MATCH(B$2,Source!$A$1:$Z$1,0))))</f>
        <v/>
      </c>
      <c r="C62" s="50" t="str">
        <f>IF(ISBLANK(Source!A60),"",IF(C$2=0,VLOOKUP(C$1,'Field Mapping'!$A$2:$C$20,3,FALSE),INDEX(Source!$A$1:$Z$999,ROW()-2,MATCH(C$2,Source!$A$1:$Z$1,0))))</f>
        <v/>
      </c>
      <c r="D62" s="50" t="str">
        <f>IF(ISBLANK(Source!A60),"",IF(D$2=0,VLOOKUP(D$1,'Field Mapping'!$A$2:$C$20,3,FALSE),INDEX(Source!$A$1:$Z$999,ROW()-2,MATCH(D$2,Source!$A$1:$Z$1,0))))</f>
        <v/>
      </c>
      <c r="E62" s="50" t="str">
        <f>IF(ISBLANK(Source!A60),"",IF(E$2=0,VLOOKUP(E$1,'Field Mapping'!$A$2:$C$20,3,FALSE),INDEX(Source!$A$1:$Z$999,ROW()-2,MATCH(E$2,Source!$A$1:$Z$1,0))))</f>
        <v/>
      </c>
      <c r="F62" s="50" t="str">
        <f>IF(ISBLANK(Source!A60),"",IF(F$2=0,VLOOKUP(F$1,'Field Mapping'!$A$2:$C$20,3,FALSE),INDEX(Source!$A$1:$Z$999,ROW()-2,MATCH(F$2,Source!$A$1:$Z$1,0))))</f>
        <v/>
      </c>
      <c r="G62" s="50" t="str">
        <f>IF(ISBLANK(Source!A60),"",IF(ISBLANK(Source!A60),"",IF(G$2=0,VLOOKUP(G$1,'Field Mapping'!$A$2:$C$20,3,FALSE),INDEX(Source!$A$1:$Z$999,ROW()-2,MATCH(G$2,Source!$A$1:$Z$1,0)))))</f>
        <v/>
      </c>
      <c r="H62" s="50" t="str">
        <f>IF(ISBLANK(Source!A60),"",IF(H$2=0,VLOOKUP(H$1,'Field Mapping'!$A$2:$C$20,3,FALSE),INDEX(Source!$A$1:$Z$999,ROW()-2,MATCH(H$2,Source!$A$1:$Z$1,0))))</f>
        <v/>
      </c>
      <c r="I62" s="50" t="str">
        <f>IF(ISBLANK(Source!A60),"",IF(I$2=0,VLOOKUP(I$1,'Field Mapping'!$A$2:$C$20,3,FALSE),INDEX(Source!$A$1:$Z$999,ROW()-2,MATCH(I$2,Source!$A$1:$Z$1,0))))</f>
        <v/>
      </c>
      <c r="J62" s="67" t="str">
        <f>IF(ISBLANK(Source!A60),"",IF(J$2=0,VLOOKUP(J$1,'Field Mapping'!$A$2:$C$20,3,FALSE),INDEX(Source!$A$1:$Z$999,ROW()-2,MATCH(J$2,Source!$A$1:$Z$1,0))))</f>
        <v/>
      </c>
      <c r="K62" s="50" t="str">
        <f>IF(ISBLANK(Source!A60),"",IF(K$2=0,VLOOKUP(K$1,'Field Mapping'!$A$2:$C$20,3,FALSE),INDEX(Source!$A$1:$Z$999,ROW()-2,MATCH(K$2,Source!$A$1:$Z$1,0))))</f>
        <v/>
      </c>
      <c r="L62" s="50" t="str">
        <f>IF(ISBLANK(Source!A60),"",IF(L$2=0,VLOOKUP(L$1,'Field Mapping'!$A$2:$C$20,3,FALSE),INDEX(Source!$A$1:$Z$999,ROW()-2,MATCH(L$2,Source!$A$1:$Z$1,0))))</f>
        <v/>
      </c>
      <c r="M62" s="50" t="str">
        <f>IF(ISBLANK(Source!A60),"",IF(M$2=0,VLOOKUP(M$1,'Field Mapping'!$A$2:$C$20,3,FALSE),INDEX(Source!$A$1:$Z$999,ROW()-2,MATCH(M$2,Source!$A$1:$Z$1,0))))</f>
        <v/>
      </c>
      <c r="N62" s="50" t="str">
        <f>IF(ISBLANK(Source!A60),"",INDEX('Stage Mapping (Mandatory)'!$A$3:$A$9,MATCH(IF(N$2=0,VLOOKUP(N$1,'Field Mapping'!$A$2:$C$20,3,FALSE),INDEX(Source!$A$1:$Z$999,ROW()-2,MATCH(N$2,Source!$A$1:$Z$1,0))),'Stage Mapping (Mandatory)'!$B$3:$B$9,0)))</f>
        <v/>
      </c>
      <c r="U62" s="50" t="str">
        <f>IF(ISBLANK(Source!A60),"","AWS_CUSTOM_ACE_INTEGRATION")</f>
        <v/>
      </c>
      <c r="W62" s="50" t="str">
        <f>IF(ISBLANK(Source!A60),"",IF(W$2=0,VLOOKUP(W$1,'Field Mapping'!$A$2:$C$20,3,FALSE),INDEX(Source!$A$1:$Z$999,ROW()-2,MATCH(W$2,Source!$A$1:$Z$1,0))))</f>
        <v/>
      </c>
      <c r="AO62" s="49" t="str">
        <f>IF(ISBLANK(Source!A60),"",IF(A$2=0,VLOOKUP(AO$1,'Field Mapping'!$A$2:$C$20,3,FALSE),INDEX(Source!$A$1:$Z$999,ROW()-2,MATCH(AO$2,Source!$A$1:$Z$1,0))))</f>
        <v/>
      </c>
      <c r="AR62" s="60" t="str">
        <f>IF(ISBLANK(Source!A60),"",IF(AR$2=0,VLOOKUP(AR$1,'Field Mapping'!$A$2:$C$20,3,FALSE),INDEX(Source!$A$1:$Z$999,ROW()-2,MATCH(AR$2,Source!$A$1:$Z$1,0))))</f>
        <v/>
      </c>
      <c r="AS62" s="60" t="str">
        <f>IF(ISBLANK(Source!B60),"",IF(AS$2=0,VLOOKUP(AS$1,'Field Mapping'!$A$2:$C$20,3,FALSE),INDEX(Source!$A$1:$Z$999,ROW()-2,MATCH(AS$2,Source!$A$1:$Z$1,0))))</f>
        <v/>
      </c>
    </row>
    <row r="63" spans="1:45" ht="17" x14ac:dyDescent="0.2">
      <c r="A63" s="50" t="str">
        <f>IF(ISBLANK(Source!A61),"",IF(A$2=0,VLOOKUP(A$1,'Field Mapping'!$A$2:$C$20,3,FALSE),INDEX(Source!$A$1:$Z$999,ROW()-2,MATCH(A$2,Source!$A$1:$Z$1,0))))</f>
        <v/>
      </c>
      <c r="B63" s="50" t="str">
        <f>IF(ISBLANK(Source!A61),"",IF(B$2=0,VLOOKUP(B$1,'Field Mapping'!$A$2:$C$20,3,FALSE),INDEX(Source!$A$1:$Z$999,ROW()-2,MATCH(B$2,Source!$A$1:$Z$1,0))))</f>
        <v/>
      </c>
      <c r="C63" s="50" t="str">
        <f>IF(ISBLANK(Source!A61),"",IF(C$2=0,VLOOKUP(C$1,'Field Mapping'!$A$2:$C$20,3,FALSE),INDEX(Source!$A$1:$Z$999,ROW()-2,MATCH(C$2,Source!$A$1:$Z$1,0))))</f>
        <v/>
      </c>
      <c r="D63" s="50" t="str">
        <f>IF(ISBLANK(Source!A61),"",IF(D$2=0,VLOOKUP(D$1,'Field Mapping'!$A$2:$C$20,3,FALSE),INDEX(Source!$A$1:$Z$999,ROW()-2,MATCH(D$2,Source!$A$1:$Z$1,0))))</f>
        <v/>
      </c>
      <c r="E63" s="50" t="str">
        <f>IF(ISBLANK(Source!A61),"",IF(E$2=0,VLOOKUP(E$1,'Field Mapping'!$A$2:$C$20,3,FALSE),INDEX(Source!$A$1:$Z$999,ROW()-2,MATCH(E$2,Source!$A$1:$Z$1,0))))</f>
        <v/>
      </c>
      <c r="F63" s="50" t="str">
        <f>IF(ISBLANK(Source!A61),"",IF(F$2=0,VLOOKUP(F$1,'Field Mapping'!$A$2:$C$20,3,FALSE),INDEX(Source!$A$1:$Z$999,ROW()-2,MATCH(F$2,Source!$A$1:$Z$1,0))))</f>
        <v/>
      </c>
      <c r="G63" s="50" t="str">
        <f>IF(ISBLANK(Source!A61),"",IF(ISBLANK(Source!A61),"",IF(G$2=0,VLOOKUP(G$1,'Field Mapping'!$A$2:$C$20,3,FALSE),INDEX(Source!$A$1:$Z$999,ROW()-2,MATCH(G$2,Source!$A$1:$Z$1,0)))))</f>
        <v/>
      </c>
      <c r="H63" s="50" t="str">
        <f>IF(ISBLANK(Source!A61),"",IF(H$2=0,VLOOKUP(H$1,'Field Mapping'!$A$2:$C$20,3,FALSE),INDEX(Source!$A$1:$Z$999,ROW()-2,MATCH(H$2,Source!$A$1:$Z$1,0))))</f>
        <v/>
      </c>
      <c r="I63" s="50" t="str">
        <f>IF(ISBLANK(Source!A61),"",IF(I$2=0,VLOOKUP(I$1,'Field Mapping'!$A$2:$C$20,3,FALSE),INDEX(Source!$A$1:$Z$999,ROW()-2,MATCH(I$2,Source!$A$1:$Z$1,0))))</f>
        <v/>
      </c>
      <c r="J63" s="67" t="str">
        <f>IF(ISBLANK(Source!A61),"",IF(J$2=0,VLOOKUP(J$1,'Field Mapping'!$A$2:$C$20,3,FALSE),INDEX(Source!$A$1:$Z$999,ROW()-2,MATCH(J$2,Source!$A$1:$Z$1,0))))</f>
        <v/>
      </c>
      <c r="K63" s="50" t="str">
        <f>IF(ISBLANK(Source!A61),"",IF(K$2=0,VLOOKUP(K$1,'Field Mapping'!$A$2:$C$20,3,FALSE),INDEX(Source!$A$1:$Z$999,ROW()-2,MATCH(K$2,Source!$A$1:$Z$1,0))))</f>
        <v/>
      </c>
      <c r="L63" s="50" t="str">
        <f>IF(ISBLANK(Source!A61),"",IF(L$2=0,VLOOKUP(L$1,'Field Mapping'!$A$2:$C$20,3,FALSE),INDEX(Source!$A$1:$Z$999,ROW()-2,MATCH(L$2,Source!$A$1:$Z$1,0))))</f>
        <v/>
      </c>
      <c r="M63" s="50" t="str">
        <f>IF(ISBLANK(Source!A61),"",IF(M$2=0,VLOOKUP(M$1,'Field Mapping'!$A$2:$C$20,3,FALSE),INDEX(Source!$A$1:$Z$999,ROW()-2,MATCH(M$2,Source!$A$1:$Z$1,0))))</f>
        <v/>
      </c>
      <c r="N63" s="50" t="str">
        <f>IF(ISBLANK(Source!A61),"",INDEX('Stage Mapping (Mandatory)'!$A$3:$A$9,MATCH(IF(N$2=0,VLOOKUP(N$1,'Field Mapping'!$A$2:$C$20,3,FALSE),INDEX(Source!$A$1:$Z$999,ROW()-2,MATCH(N$2,Source!$A$1:$Z$1,0))),'Stage Mapping (Mandatory)'!$B$3:$B$9,0)))</f>
        <v/>
      </c>
      <c r="U63" s="50" t="str">
        <f>IF(ISBLANK(Source!A61),"","AWS_CUSTOM_ACE_INTEGRATION")</f>
        <v/>
      </c>
      <c r="W63" s="50" t="str">
        <f>IF(ISBLANK(Source!A61),"",IF(W$2=0,VLOOKUP(W$1,'Field Mapping'!$A$2:$C$20,3,FALSE),INDEX(Source!$A$1:$Z$999,ROW()-2,MATCH(W$2,Source!$A$1:$Z$1,0))))</f>
        <v/>
      </c>
      <c r="AO63" s="49" t="str">
        <f>IF(ISBLANK(Source!A61),"",IF(A$2=0,VLOOKUP(AO$1,'Field Mapping'!$A$2:$C$20,3,FALSE),INDEX(Source!$A$1:$Z$999,ROW()-2,MATCH(AO$2,Source!$A$1:$Z$1,0))))</f>
        <v/>
      </c>
      <c r="AR63" s="60" t="str">
        <f>IF(ISBLANK(Source!A61),"",IF(AR$2=0,VLOOKUP(AR$1,'Field Mapping'!$A$2:$C$20,3,FALSE),INDEX(Source!$A$1:$Z$999,ROW()-2,MATCH(AR$2,Source!$A$1:$Z$1,0))))</f>
        <v/>
      </c>
      <c r="AS63" s="60" t="str">
        <f>IF(ISBLANK(Source!B61),"",IF(AS$2=0,VLOOKUP(AS$1,'Field Mapping'!$A$2:$C$20,3,FALSE),INDEX(Source!$A$1:$Z$999,ROW()-2,MATCH(AS$2,Source!$A$1:$Z$1,0))))</f>
        <v/>
      </c>
    </row>
    <row r="64" spans="1:45" ht="17" x14ac:dyDescent="0.2">
      <c r="A64" s="50" t="str">
        <f>IF(ISBLANK(Source!A62),"",IF(A$2=0,VLOOKUP(A$1,'Field Mapping'!$A$2:$C$20,3,FALSE),INDEX(Source!$A$1:$Z$999,ROW()-2,MATCH(A$2,Source!$A$1:$Z$1,0))))</f>
        <v/>
      </c>
      <c r="B64" s="50" t="str">
        <f>IF(ISBLANK(Source!A62),"",IF(B$2=0,VLOOKUP(B$1,'Field Mapping'!$A$2:$C$20,3,FALSE),INDEX(Source!$A$1:$Z$999,ROW()-2,MATCH(B$2,Source!$A$1:$Z$1,0))))</f>
        <v/>
      </c>
      <c r="C64" s="50" t="str">
        <f>IF(ISBLANK(Source!A62),"",IF(C$2=0,VLOOKUP(C$1,'Field Mapping'!$A$2:$C$20,3,FALSE),INDEX(Source!$A$1:$Z$999,ROW()-2,MATCH(C$2,Source!$A$1:$Z$1,0))))</f>
        <v/>
      </c>
      <c r="D64" s="50" t="str">
        <f>IF(ISBLANK(Source!A62),"",IF(D$2=0,VLOOKUP(D$1,'Field Mapping'!$A$2:$C$20,3,FALSE),INDEX(Source!$A$1:$Z$999,ROW()-2,MATCH(D$2,Source!$A$1:$Z$1,0))))</f>
        <v/>
      </c>
      <c r="E64" s="50" t="str">
        <f>IF(ISBLANK(Source!A62),"",IF(E$2=0,VLOOKUP(E$1,'Field Mapping'!$A$2:$C$20,3,FALSE),INDEX(Source!$A$1:$Z$999,ROW()-2,MATCH(E$2,Source!$A$1:$Z$1,0))))</f>
        <v/>
      </c>
      <c r="F64" s="50" t="str">
        <f>IF(ISBLANK(Source!A62),"",IF(F$2=0,VLOOKUP(F$1,'Field Mapping'!$A$2:$C$20,3,FALSE),INDEX(Source!$A$1:$Z$999,ROW()-2,MATCH(F$2,Source!$A$1:$Z$1,0))))</f>
        <v/>
      </c>
      <c r="G64" s="50" t="str">
        <f>IF(ISBLANK(Source!A62),"",IF(ISBLANK(Source!A62),"",IF(G$2=0,VLOOKUP(G$1,'Field Mapping'!$A$2:$C$20,3,FALSE),INDEX(Source!$A$1:$Z$999,ROW()-2,MATCH(G$2,Source!$A$1:$Z$1,0)))))</f>
        <v/>
      </c>
      <c r="H64" s="50" t="str">
        <f>IF(ISBLANK(Source!A62),"",IF(H$2=0,VLOOKUP(H$1,'Field Mapping'!$A$2:$C$20,3,FALSE),INDEX(Source!$A$1:$Z$999,ROW()-2,MATCH(H$2,Source!$A$1:$Z$1,0))))</f>
        <v/>
      </c>
      <c r="I64" s="50" t="str">
        <f>IF(ISBLANK(Source!A62),"",IF(I$2=0,VLOOKUP(I$1,'Field Mapping'!$A$2:$C$20,3,FALSE),INDEX(Source!$A$1:$Z$999,ROW()-2,MATCH(I$2,Source!$A$1:$Z$1,0))))</f>
        <v/>
      </c>
      <c r="J64" s="67" t="str">
        <f>IF(ISBLANK(Source!A62),"",IF(J$2=0,VLOOKUP(J$1,'Field Mapping'!$A$2:$C$20,3,FALSE),INDEX(Source!$A$1:$Z$999,ROW()-2,MATCH(J$2,Source!$A$1:$Z$1,0))))</f>
        <v/>
      </c>
      <c r="K64" s="50" t="str">
        <f>IF(ISBLANK(Source!A62),"",IF(K$2=0,VLOOKUP(K$1,'Field Mapping'!$A$2:$C$20,3,FALSE),INDEX(Source!$A$1:$Z$999,ROW()-2,MATCH(K$2,Source!$A$1:$Z$1,0))))</f>
        <v/>
      </c>
      <c r="L64" s="50" t="str">
        <f>IF(ISBLANK(Source!A62),"",IF(L$2=0,VLOOKUP(L$1,'Field Mapping'!$A$2:$C$20,3,FALSE),INDEX(Source!$A$1:$Z$999,ROW()-2,MATCH(L$2,Source!$A$1:$Z$1,0))))</f>
        <v/>
      </c>
      <c r="M64" s="50" t="str">
        <f>IF(ISBLANK(Source!A62),"",IF(M$2=0,VLOOKUP(M$1,'Field Mapping'!$A$2:$C$20,3,FALSE),INDEX(Source!$A$1:$Z$999,ROW()-2,MATCH(M$2,Source!$A$1:$Z$1,0))))</f>
        <v/>
      </c>
      <c r="N64" s="50" t="str">
        <f>IF(ISBLANK(Source!A62),"",INDEX('Stage Mapping (Mandatory)'!$A$3:$A$9,MATCH(IF(N$2=0,VLOOKUP(N$1,'Field Mapping'!$A$2:$C$20,3,FALSE),INDEX(Source!$A$1:$Z$999,ROW()-2,MATCH(N$2,Source!$A$1:$Z$1,0))),'Stage Mapping (Mandatory)'!$B$3:$B$9,0)))</f>
        <v/>
      </c>
      <c r="U64" s="50" t="str">
        <f>IF(ISBLANK(Source!A62),"","AWS_CUSTOM_ACE_INTEGRATION")</f>
        <v/>
      </c>
      <c r="W64" s="50" t="str">
        <f>IF(ISBLANK(Source!A62),"",IF(W$2=0,VLOOKUP(W$1,'Field Mapping'!$A$2:$C$20,3,FALSE),INDEX(Source!$A$1:$Z$999,ROW()-2,MATCH(W$2,Source!$A$1:$Z$1,0))))</f>
        <v/>
      </c>
      <c r="AO64" s="49" t="str">
        <f>IF(ISBLANK(Source!A62),"",IF(A$2=0,VLOOKUP(AO$1,'Field Mapping'!$A$2:$C$20,3,FALSE),INDEX(Source!$A$1:$Z$999,ROW()-2,MATCH(AO$2,Source!$A$1:$Z$1,0))))</f>
        <v/>
      </c>
      <c r="AR64" s="60" t="str">
        <f>IF(ISBLANK(Source!A62),"",IF(AR$2=0,VLOOKUP(AR$1,'Field Mapping'!$A$2:$C$20,3,FALSE),INDEX(Source!$A$1:$Z$999,ROW()-2,MATCH(AR$2,Source!$A$1:$Z$1,0))))</f>
        <v/>
      </c>
      <c r="AS64" s="60" t="str">
        <f>IF(ISBLANK(Source!B62),"",IF(AS$2=0,VLOOKUP(AS$1,'Field Mapping'!$A$2:$C$20,3,FALSE),INDEX(Source!$A$1:$Z$999,ROW()-2,MATCH(AS$2,Source!$A$1:$Z$1,0))))</f>
        <v/>
      </c>
    </row>
    <row r="65" spans="1:45" ht="17" x14ac:dyDescent="0.2">
      <c r="A65" s="50" t="str">
        <f>IF(ISBLANK(Source!A63),"",IF(A$2=0,VLOOKUP(A$1,'Field Mapping'!$A$2:$C$20,3,FALSE),INDEX(Source!$A$1:$Z$999,ROW()-2,MATCH(A$2,Source!$A$1:$Z$1,0))))</f>
        <v/>
      </c>
      <c r="B65" s="50" t="str">
        <f>IF(ISBLANK(Source!A63),"",IF(B$2=0,VLOOKUP(B$1,'Field Mapping'!$A$2:$C$20,3,FALSE),INDEX(Source!$A$1:$Z$999,ROW()-2,MATCH(B$2,Source!$A$1:$Z$1,0))))</f>
        <v/>
      </c>
      <c r="C65" s="50" t="str">
        <f>IF(ISBLANK(Source!A63),"",IF(C$2=0,VLOOKUP(C$1,'Field Mapping'!$A$2:$C$20,3,FALSE),INDEX(Source!$A$1:$Z$999,ROW()-2,MATCH(C$2,Source!$A$1:$Z$1,0))))</f>
        <v/>
      </c>
      <c r="D65" s="50" t="str">
        <f>IF(ISBLANK(Source!A63),"",IF(D$2=0,VLOOKUP(D$1,'Field Mapping'!$A$2:$C$20,3,FALSE),INDEX(Source!$A$1:$Z$999,ROW()-2,MATCH(D$2,Source!$A$1:$Z$1,0))))</f>
        <v/>
      </c>
      <c r="E65" s="50" t="str">
        <f>IF(ISBLANK(Source!A63),"",IF(E$2=0,VLOOKUP(E$1,'Field Mapping'!$A$2:$C$20,3,FALSE),INDEX(Source!$A$1:$Z$999,ROW()-2,MATCH(E$2,Source!$A$1:$Z$1,0))))</f>
        <v/>
      </c>
      <c r="F65" s="50" t="str">
        <f>IF(ISBLANK(Source!A63),"",IF(F$2=0,VLOOKUP(F$1,'Field Mapping'!$A$2:$C$20,3,FALSE),INDEX(Source!$A$1:$Z$999,ROW()-2,MATCH(F$2,Source!$A$1:$Z$1,0))))</f>
        <v/>
      </c>
      <c r="G65" s="50" t="str">
        <f>IF(ISBLANK(Source!A63),"",IF(ISBLANK(Source!A63),"",IF(G$2=0,VLOOKUP(G$1,'Field Mapping'!$A$2:$C$20,3,FALSE),INDEX(Source!$A$1:$Z$999,ROW()-2,MATCH(G$2,Source!$A$1:$Z$1,0)))))</f>
        <v/>
      </c>
      <c r="H65" s="50" t="str">
        <f>IF(ISBLANK(Source!A63),"",IF(H$2=0,VLOOKUP(H$1,'Field Mapping'!$A$2:$C$20,3,FALSE),INDEX(Source!$A$1:$Z$999,ROW()-2,MATCH(H$2,Source!$A$1:$Z$1,0))))</f>
        <v/>
      </c>
      <c r="I65" s="50" t="str">
        <f>IF(ISBLANK(Source!A63),"",IF(I$2=0,VLOOKUP(I$1,'Field Mapping'!$A$2:$C$20,3,FALSE),INDEX(Source!$A$1:$Z$999,ROW()-2,MATCH(I$2,Source!$A$1:$Z$1,0))))</f>
        <v/>
      </c>
      <c r="J65" s="67" t="str">
        <f>IF(ISBLANK(Source!A63),"",IF(J$2=0,VLOOKUP(J$1,'Field Mapping'!$A$2:$C$20,3,FALSE),INDEX(Source!$A$1:$Z$999,ROW()-2,MATCH(J$2,Source!$A$1:$Z$1,0))))</f>
        <v/>
      </c>
      <c r="K65" s="50" t="str">
        <f>IF(ISBLANK(Source!A63),"",IF(K$2=0,VLOOKUP(K$1,'Field Mapping'!$A$2:$C$20,3,FALSE),INDEX(Source!$A$1:$Z$999,ROW()-2,MATCH(K$2,Source!$A$1:$Z$1,0))))</f>
        <v/>
      </c>
      <c r="L65" s="50" t="str">
        <f>IF(ISBLANK(Source!A63),"",IF(L$2=0,VLOOKUP(L$1,'Field Mapping'!$A$2:$C$20,3,FALSE),INDEX(Source!$A$1:$Z$999,ROW()-2,MATCH(L$2,Source!$A$1:$Z$1,0))))</f>
        <v/>
      </c>
      <c r="M65" s="50" t="str">
        <f>IF(ISBLANK(Source!A63),"",IF(M$2=0,VLOOKUP(M$1,'Field Mapping'!$A$2:$C$20,3,FALSE),INDEX(Source!$A$1:$Z$999,ROW()-2,MATCH(M$2,Source!$A$1:$Z$1,0))))</f>
        <v/>
      </c>
      <c r="N65" s="50" t="str">
        <f>IF(ISBLANK(Source!A63),"",INDEX('Stage Mapping (Mandatory)'!$A$3:$A$9,MATCH(IF(N$2=0,VLOOKUP(N$1,'Field Mapping'!$A$2:$C$20,3,FALSE),INDEX(Source!$A$1:$Z$999,ROW()-2,MATCH(N$2,Source!$A$1:$Z$1,0))),'Stage Mapping (Mandatory)'!$B$3:$B$9,0)))</f>
        <v/>
      </c>
      <c r="U65" s="50" t="str">
        <f>IF(ISBLANK(Source!A63),"","AWS_CUSTOM_ACE_INTEGRATION")</f>
        <v/>
      </c>
      <c r="W65" s="50" t="str">
        <f>IF(ISBLANK(Source!A63),"",IF(W$2=0,VLOOKUP(W$1,'Field Mapping'!$A$2:$C$20,3,FALSE),INDEX(Source!$A$1:$Z$999,ROW()-2,MATCH(W$2,Source!$A$1:$Z$1,0))))</f>
        <v/>
      </c>
      <c r="AO65" s="49" t="str">
        <f>IF(ISBLANK(Source!A63),"",IF(A$2=0,VLOOKUP(AO$1,'Field Mapping'!$A$2:$C$20,3,FALSE),INDEX(Source!$A$1:$Z$999,ROW()-2,MATCH(AO$2,Source!$A$1:$Z$1,0))))</f>
        <v/>
      </c>
      <c r="AR65" s="60" t="str">
        <f>IF(ISBLANK(Source!A63),"",IF(AR$2=0,VLOOKUP(AR$1,'Field Mapping'!$A$2:$C$20,3,FALSE),INDEX(Source!$A$1:$Z$999,ROW()-2,MATCH(AR$2,Source!$A$1:$Z$1,0))))</f>
        <v/>
      </c>
      <c r="AS65" s="60" t="str">
        <f>IF(ISBLANK(Source!B63),"",IF(AS$2=0,VLOOKUP(AS$1,'Field Mapping'!$A$2:$C$20,3,FALSE),INDEX(Source!$A$1:$Z$999,ROW()-2,MATCH(AS$2,Source!$A$1:$Z$1,0))))</f>
        <v/>
      </c>
    </row>
    <row r="66" spans="1:45" ht="17" x14ac:dyDescent="0.2">
      <c r="A66" s="50" t="str">
        <f>IF(ISBLANK(Source!A64),"",IF(A$2=0,VLOOKUP(A$1,'Field Mapping'!$A$2:$C$20,3,FALSE),INDEX(Source!$A$1:$Z$999,ROW()-2,MATCH(A$2,Source!$A$1:$Z$1,0))))</f>
        <v/>
      </c>
      <c r="B66" s="50" t="str">
        <f>IF(ISBLANK(Source!A64),"",IF(B$2=0,VLOOKUP(B$1,'Field Mapping'!$A$2:$C$20,3,FALSE),INDEX(Source!$A$1:$Z$999,ROW()-2,MATCH(B$2,Source!$A$1:$Z$1,0))))</f>
        <v/>
      </c>
      <c r="C66" s="50" t="str">
        <f>IF(ISBLANK(Source!A64),"",IF(C$2=0,VLOOKUP(C$1,'Field Mapping'!$A$2:$C$20,3,FALSE),INDEX(Source!$A$1:$Z$999,ROW()-2,MATCH(C$2,Source!$A$1:$Z$1,0))))</f>
        <v/>
      </c>
      <c r="D66" s="50" t="str">
        <f>IF(ISBLANK(Source!A64),"",IF(D$2=0,VLOOKUP(D$1,'Field Mapping'!$A$2:$C$20,3,FALSE),INDEX(Source!$A$1:$Z$999,ROW()-2,MATCH(D$2,Source!$A$1:$Z$1,0))))</f>
        <v/>
      </c>
      <c r="E66" s="50" t="str">
        <f>IF(ISBLANK(Source!A64),"",IF(E$2=0,VLOOKUP(E$1,'Field Mapping'!$A$2:$C$20,3,FALSE),INDEX(Source!$A$1:$Z$999,ROW()-2,MATCH(E$2,Source!$A$1:$Z$1,0))))</f>
        <v/>
      </c>
      <c r="F66" s="50" t="str">
        <f>IF(ISBLANK(Source!A64),"",IF(F$2=0,VLOOKUP(F$1,'Field Mapping'!$A$2:$C$20,3,FALSE),INDEX(Source!$A$1:$Z$999,ROW()-2,MATCH(F$2,Source!$A$1:$Z$1,0))))</f>
        <v/>
      </c>
      <c r="G66" s="50" t="str">
        <f>IF(ISBLANK(Source!A64),"",IF(ISBLANK(Source!A64),"",IF(G$2=0,VLOOKUP(G$1,'Field Mapping'!$A$2:$C$20,3,FALSE),INDEX(Source!$A$1:$Z$999,ROW()-2,MATCH(G$2,Source!$A$1:$Z$1,0)))))</f>
        <v/>
      </c>
      <c r="H66" s="50" t="str">
        <f>IF(ISBLANK(Source!A64),"",IF(H$2=0,VLOOKUP(H$1,'Field Mapping'!$A$2:$C$20,3,FALSE),INDEX(Source!$A$1:$Z$999,ROW()-2,MATCH(H$2,Source!$A$1:$Z$1,0))))</f>
        <v/>
      </c>
      <c r="I66" s="50" t="str">
        <f>IF(ISBLANK(Source!A64),"",IF(I$2=0,VLOOKUP(I$1,'Field Mapping'!$A$2:$C$20,3,FALSE),INDEX(Source!$A$1:$Z$999,ROW()-2,MATCH(I$2,Source!$A$1:$Z$1,0))))</f>
        <v/>
      </c>
      <c r="J66" s="67" t="str">
        <f>IF(ISBLANK(Source!A64),"",IF(J$2=0,VLOOKUP(J$1,'Field Mapping'!$A$2:$C$20,3,FALSE),INDEX(Source!$A$1:$Z$999,ROW()-2,MATCH(J$2,Source!$A$1:$Z$1,0))))</f>
        <v/>
      </c>
      <c r="K66" s="50" t="str">
        <f>IF(ISBLANK(Source!A64),"",IF(K$2=0,VLOOKUP(K$1,'Field Mapping'!$A$2:$C$20,3,FALSE),INDEX(Source!$A$1:$Z$999,ROW()-2,MATCH(K$2,Source!$A$1:$Z$1,0))))</f>
        <v/>
      </c>
      <c r="L66" s="50" t="str">
        <f>IF(ISBLANK(Source!A64),"",IF(L$2=0,VLOOKUP(L$1,'Field Mapping'!$A$2:$C$20,3,FALSE),INDEX(Source!$A$1:$Z$999,ROW()-2,MATCH(L$2,Source!$A$1:$Z$1,0))))</f>
        <v/>
      </c>
      <c r="M66" s="50" t="str">
        <f>IF(ISBLANK(Source!A64),"",IF(M$2=0,VLOOKUP(M$1,'Field Mapping'!$A$2:$C$20,3,FALSE),INDEX(Source!$A$1:$Z$999,ROW()-2,MATCH(M$2,Source!$A$1:$Z$1,0))))</f>
        <v/>
      </c>
      <c r="N66" s="50" t="str">
        <f>IF(ISBLANK(Source!A64),"",INDEX('Stage Mapping (Mandatory)'!$A$3:$A$9,MATCH(IF(N$2=0,VLOOKUP(N$1,'Field Mapping'!$A$2:$C$20,3,FALSE),INDEX(Source!$A$1:$Z$999,ROW()-2,MATCH(N$2,Source!$A$1:$Z$1,0))),'Stage Mapping (Mandatory)'!$B$3:$B$9,0)))</f>
        <v/>
      </c>
      <c r="U66" s="50" t="str">
        <f>IF(ISBLANK(Source!A64),"","AWS_CUSTOM_ACE_INTEGRATION")</f>
        <v/>
      </c>
      <c r="W66" s="50" t="str">
        <f>IF(ISBLANK(Source!A64),"",IF(W$2=0,VLOOKUP(W$1,'Field Mapping'!$A$2:$C$20,3,FALSE),INDEX(Source!$A$1:$Z$999,ROW()-2,MATCH(W$2,Source!$A$1:$Z$1,0))))</f>
        <v/>
      </c>
      <c r="AO66" s="49" t="str">
        <f>IF(ISBLANK(Source!A64),"",IF(A$2=0,VLOOKUP(AO$1,'Field Mapping'!$A$2:$C$20,3,FALSE),INDEX(Source!$A$1:$Z$999,ROW()-2,MATCH(AO$2,Source!$A$1:$Z$1,0))))</f>
        <v/>
      </c>
      <c r="AR66" s="60" t="str">
        <f>IF(ISBLANK(Source!A64),"",IF(AR$2=0,VLOOKUP(AR$1,'Field Mapping'!$A$2:$C$20,3,FALSE),INDEX(Source!$A$1:$Z$999,ROW()-2,MATCH(AR$2,Source!$A$1:$Z$1,0))))</f>
        <v/>
      </c>
      <c r="AS66" s="60" t="str">
        <f>IF(ISBLANK(Source!B64),"",IF(AS$2=0,VLOOKUP(AS$1,'Field Mapping'!$A$2:$C$20,3,FALSE),INDEX(Source!$A$1:$Z$999,ROW()-2,MATCH(AS$2,Source!$A$1:$Z$1,0))))</f>
        <v/>
      </c>
    </row>
    <row r="67" spans="1:45" ht="17" x14ac:dyDescent="0.2">
      <c r="A67" s="50" t="str">
        <f>IF(ISBLANK(Source!A65),"",IF(A$2=0,VLOOKUP(A$1,'Field Mapping'!$A$2:$C$20,3,FALSE),INDEX(Source!$A$1:$Z$999,ROW()-2,MATCH(A$2,Source!$A$1:$Z$1,0))))</f>
        <v/>
      </c>
      <c r="B67" s="50" t="str">
        <f>IF(ISBLANK(Source!A65),"",IF(B$2=0,VLOOKUP(B$1,'Field Mapping'!$A$2:$C$20,3,FALSE),INDEX(Source!$A$1:$Z$999,ROW()-2,MATCH(B$2,Source!$A$1:$Z$1,0))))</f>
        <v/>
      </c>
      <c r="C67" s="50" t="str">
        <f>IF(ISBLANK(Source!A65),"",IF(C$2=0,VLOOKUP(C$1,'Field Mapping'!$A$2:$C$20,3,FALSE),INDEX(Source!$A$1:$Z$999,ROW()-2,MATCH(C$2,Source!$A$1:$Z$1,0))))</f>
        <v/>
      </c>
      <c r="D67" s="50" t="str">
        <f>IF(ISBLANK(Source!A65),"",IF(D$2=0,VLOOKUP(D$1,'Field Mapping'!$A$2:$C$20,3,FALSE),INDEX(Source!$A$1:$Z$999,ROW()-2,MATCH(D$2,Source!$A$1:$Z$1,0))))</f>
        <v/>
      </c>
      <c r="E67" s="50" t="str">
        <f>IF(ISBLANK(Source!A65),"",IF(E$2=0,VLOOKUP(E$1,'Field Mapping'!$A$2:$C$20,3,FALSE),INDEX(Source!$A$1:$Z$999,ROW()-2,MATCH(E$2,Source!$A$1:$Z$1,0))))</f>
        <v/>
      </c>
      <c r="F67" s="50" t="str">
        <f>IF(ISBLANK(Source!A65),"",IF(F$2=0,VLOOKUP(F$1,'Field Mapping'!$A$2:$C$20,3,FALSE),INDEX(Source!$A$1:$Z$999,ROW()-2,MATCH(F$2,Source!$A$1:$Z$1,0))))</f>
        <v/>
      </c>
      <c r="G67" s="50" t="str">
        <f>IF(ISBLANK(Source!A65),"",IF(ISBLANK(Source!A65),"",IF(G$2=0,VLOOKUP(G$1,'Field Mapping'!$A$2:$C$20,3,FALSE),INDEX(Source!$A$1:$Z$999,ROW()-2,MATCH(G$2,Source!$A$1:$Z$1,0)))))</f>
        <v/>
      </c>
      <c r="H67" s="50" t="str">
        <f>IF(ISBLANK(Source!A65),"",IF(H$2=0,VLOOKUP(H$1,'Field Mapping'!$A$2:$C$20,3,FALSE),INDEX(Source!$A$1:$Z$999,ROW()-2,MATCH(H$2,Source!$A$1:$Z$1,0))))</f>
        <v/>
      </c>
      <c r="I67" s="50" t="str">
        <f>IF(ISBLANK(Source!A65),"",IF(I$2=0,VLOOKUP(I$1,'Field Mapping'!$A$2:$C$20,3,FALSE),INDEX(Source!$A$1:$Z$999,ROW()-2,MATCH(I$2,Source!$A$1:$Z$1,0))))</f>
        <v/>
      </c>
      <c r="J67" s="67" t="str">
        <f>IF(ISBLANK(Source!A65),"",IF(J$2=0,VLOOKUP(J$1,'Field Mapping'!$A$2:$C$20,3,FALSE),INDEX(Source!$A$1:$Z$999,ROW()-2,MATCH(J$2,Source!$A$1:$Z$1,0))))</f>
        <v/>
      </c>
      <c r="K67" s="50" t="str">
        <f>IF(ISBLANK(Source!A65),"",IF(K$2=0,VLOOKUP(K$1,'Field Mapping'!$A$2:$C$20,3,FALSE),INDEX(Source!$A$1:$Z$999,ROW()-2,MATCH(K$2,Source!$A$1:$Z$1,0))))</f>
        <v/>
      </c>
      <c r="L67" s="50" t="str">
        <f>IF(ISBLANK(Source!A65),"",IF(L$2=0,VLOOKUP(L$1,'Field Mapping'!$A$2:$C$20,3,FALSE),INDEX(Source!$A$1:$Z$999,ROW()-2,MATCH(L$2,Source!$A$1:$Z$1,0))))</f>
        <v/>
      </c>
      <c r="M67" s="50" t="str">
        <f>IF(ISBLANK(Source!A65),"",IF(M$2=0,VLOOKUP(M$1,'Field Mapping'!$A$2:$C$20,3,FALSE),INDEX(Source!$A$1:$Z$999,ROW()-2,MATCH(M$2,Source!$A$1:$Z$1,0))))</f>
        <v/>
      </c>
      <c r="N67" s="50" t="str">
        <f>IF(ISBLANK(Source!A65),"",INDEX('Stage Mapping (Mandatory)'!$A$3:$A$9,MATCH(IF(N$2=0,VLOOKUP(N$1,'Field Mapping'!$A$2:$C$20,3,FALSE),INDEX(Source!$A$1:$Z$999,ROW()-2,MATCH(N$2,Source!$A$1:$Z$1,0))),'Stage Mapping (Mandatory)'!$B$3:$B$9,0)))</f>
        <v/>
      </c>
      <c r="U67" s="50" t="str">
        <f>IF(ISBLANK(Source!A65),"","AWS_CUSTOM_ACE_INTEGRATION")</f>
        <v/>
      </c>
      <c r="W67" s="50" t="str">
        <f>IF(ISBLANK(Source!A65),"",IF(W$2=0,VLOOKUP(W$1,'Field Mapping'!$A$2:$C$20,3,FALSE),INDEX(Source!$A$1:$Z$999,ROW()-2,MATCH(W$2,Source!$A$1:$Z$1,0))))</f>
        <v/>
      </c>
      <c r="AO67" s="49" t="str">
        <f>IF(ISBLANK(Source!A65),"",IF(A$2=0,VLOOKUP(AO$1,'Field Mapping'!$A$2:$C$20,3,FALSE),INDEX(Source!$A$1:$Z$999,ROW()-2,MATCH(AO$2,Source!$A$1:$Z$1,0))))</f>
        <v/>
      </c>
      <c r="AR67" s="60" t="str">
        <f>IF(ISBLANK(Source!A65),"",IF(AR$2=0,VLOOKUP(AR$1,'Field Mapping'!$A$2:$C$20,3,FALSE),INDEX(Source!$A$1:$Z$999,ROW()-2,MATCH(AR$2,Source!$A$1:$Z$1,0))))</f>
        <v/>
      </c>
      <c r="AS67" s="60" t="str">
        <f>IF(ISBLANK(Source!B65),"",IF(AS$2=0,VLOOKUP(AS$1,'Field Mapping'!$A$2:$C$20,3,FALSE),INDEX(Source!$A$1:$Z$999,ROW()-2,MATCH(AS$2,Source!$A$1:$Z$1,0))))</f>
        <v/>
      </c>
    </row>
    <row r="68" spans="1:45" ht="17" x14ac:dyDescent="0.2">
      <c r="A68" s="50" t="str">
        <f>IF(ISBLANK(Source!A66),"",IF(A$2=0,VLOOKUP(A$1,'Field Mapping'!$A$2:$C$20,3,FALSE),INDEX(Source!$A$1:$Z$999,ROW()-2,MATCH(A$2,Source!$A$1:$Z$1,0))))</f>
        <v/>
      </c>
      <c r="B68" s="50" t="str">
        <f>IF(ISBLANK(Source!A66),"",IF(B$2=0,VLOOKUP(B$1,'Field Mapping'!$A$2:$C$20,3,FALSE),INDEX(Source!$A$1:$Z$999,ROW()-2,MATCH(B$2,Source!$A$1:$Z$1,0))))</f>
        <v/>
      </c>
      <c r="C68" s="50" t="str">
        <f>IF(ISBLANK(Source!A66),"",IF(C$2=0,VLOOKUP(C$1,'Field Mapping'!$A$2:$C$20,3,FALSE),INDEX(Source!$A$1:$Z$999,ROW()-2,MATCH(C$2,Source!$A$1:$Z$1,0))))</f>
        <v/>
      </c>
      <c r="D68" s="50" t="str">
        <f>IF(ISBLANK(Source!A66),"",IF(D$2=0,VLOOKUP(D$1,'Field Mapping'!$A$2:$C$20,3,FALSE),INDEX(Source!$A$1:$Z$999,ROW()-2,MATCH(D$2,Source!$A$1:$Z$1,0))))</f>
        <v/>
      </c>
      <c r="E68" s="50" t="str">
        <f>IF(ISBLANK(Source!A66),"",IF(E$2=0,VLOOKUP(E$1,'Field Mapping'!$A$2:$C$20,3,FALSE),INDEX(Source!$A$1:$Z$999,ROW()-2,MATCH(E$2,Source!$A$1:$Z$1,0))))</f>
        <v/>
      </c>
      <c r="F68" s="50" t="str">
        <f>IF(ISBLANK(Source!A66),"",IF(F$2=0,VLOOKUP(F$1,'Field Mapping'!$A$2:$C$20,3,FALSE),INDEX(Source!$A$1:$Z$999,ROW()-2,MATCH(F$2,Source!$A$1:$Z$1,0))))</f>
        <v/>
      </c>
      <c r="G68" s="50" t="str">
        <f>IF(ISBLANK(Source!A66),"",IF(ISBLANK(Source!A66),"",IF(G$2=0,VLOOKUP(G$1,'Field Mapping'!$A$2:$C$20,3,FALSE),INDEX(Source!$A$1:$Z$999,ROW()-2,MATCH(G$2,Source!$A$1:$Z$1,0)))))</f>
        <v/>
      </c>
      <c r="H68" s="50" t="str">
        <f>IF(ISBLANK(Source!A66),"",IF(H$2=0,VLOOKUP(H$1,'Field Mapping'!$A$2:$C$20,3,FALSE),INDEX(Source!$A$1:$Z$999,ROW()-2,MATCH(H$2,Source!$A$1:$Z$1,0))))</f>
        <v/>
      </c>
      <c r="I68" s="50" t="str">
        <f>IF(ISBLANK(Source!A66),"",IF(I$2=0,VLOOKUP(I$1,'Field Mapping'!$A$2:$C$20,3,FALSE),INDEX(Source!$A$1:$Z$999,ROW()-2,MATCH(I$2,Source!$A$1:$Z$1,0))))</f>
        <v/>
      </c>
      <c r="J68" s="67" t="str">
        <f>IF(ISBLANK(Source!A66),"",IF(J$2=0,VLOOKUP(J$1,'Field Mapping'!$A$2:$C$20,3,FALSE),INDEX(Source!$A$1:$Z$999,ROW()-2,MATCH(J$2,Source!$A$1:$Z$1,0))))</f>
        <v/>
      </c>
      <c r="K68" s="50" t="str">
        <f>IF(ISBLANK(Source!A66),"",IF(K$2=0,VLOOKUP(K$1,'Field Mapping'!$A$2:$C$20,3,FALSE),INDEX(Source!$A$1:$Z$999,ROW()-2,MATCH(K$2,Source!$A$1:$Z$1,0))))</f>
        <v/>
      </c>
      <c r="L68" s="50" t="str">
        <f>IF(ISBLANK(Source!A66),"",IF(L$2=0,VLOOKUP(L$1,'Field Mapping'!$A$2:$C$20,3,FALSE),INDEX(Source!$A$1:$Z$999,ROW()-2,MATCH(L$2,Source!$A$1:$Z$1,0))))</f>
        <v/>
      </c>
      <c r="M68" s="50" t="str">
        <f>IF(ISBLANK(Source!A66),"",IF(M$2=0,VLOOKUP(M$1,'Field Mapping'!$A$2:$C$20,3,FALSE),INDEX(Source!$A$1:$Z$999,ROW()-2,MATCH(M$2,Source!$A$1:$Z$1,0))))</f>
        <v/>
      </c>
      <c r="N68" s="50" t="str">
        <f>IF(ISBLANK(Source!A66),"",INDEX('Stage Mapping (Mandatory)'!$A$3:$A$9,MATCH(IF(N$2=0,VLOOKUP(N$1,'Field Mapping'!$A$2:$C$20,3,FALSE),INDEX(Source!$A$1:$Z$999,ROW()-2,MATCH(N$2,Source!$A$1:$Z$1,0))),'Stage Mapping (Mandatory)'!$B$3:$B$9,0)))</f>
        <v/>
      </c>
      <c r="U68" s="50" t="str">
        <f>IF(ISBLANK(Source!A66),"","AWS_CUSTOM_ACE_INTEGRATION")</f>
        <v/>
      </c>
      <c r="W68" s="50" t="str">
        <f>IF(ISBLANK(Source!A66),"",IF(W$2=0,VLOOKUP(W$1,'Field Mapping'!$A$2:$C$20,3,FALSE),INDEX(Source!$A$1:$Z$999,ROW()-2,MATCH(W$2,Source!$A$1:$Z$1,0))))</f>
        <v/>
      </c>
      <c r="AO68" s="49" t="str">
        <f>IF(ISBLANK(Source!A66),"",IF(A$2=0,VLOOKUP(AO$1,'Field Mapping'!$A$2:$C$20,3,FALSE),INDEX(Source!$A$1:$Z$999,ROW()-2,MATCH(AO$2,Source!$A$1:$Z$1,0))))</f>
        <v/>
      </c>
      <c r="AR68" s="60" t="str">
        <f>IF(ISBLANK(Source!A66),"",IF(AR$2=0,VLOOKUP(AR$1,'Field Mapping'!$A$2:$C$20,3,FALSE),INDEX(Source!$A$1:$Z$999,ROW()-2,MATCH(AR$2,Source!$A$1:$Z$1,0))))</f>
        <v/>
      </c>
      <c r="AS68" s="60" t="str">
        <f>IF(ISBLANK(Source!B66),"",IF(AS$2=0,VLOOKUP(AS$1,'Field Mapping'!$A$2:$C$20,3,FALSE),INDEX(Source!$A$1:$Z$999,ROW()-2,MATCH(AS$2,Source!$A$1:$Z$1,0))))</f>
        <v/>
      </c>
    </row>
    <row r="69" spans="1:45" ht="17" x14ac:dyDescent="0.2">
      <c r="A69" s="50" t="str">
        <f>IF(ISBLANK(Source!A67),"",IF(A$2=0,VLOOKUP(A$1,'Field Mapping'!$A$2:$C$20,3,FALSE),INDEX(Source!$A$1:$Z$999,ROW()-2,MATCH(A$2,Source!$A$1:$Z$1,0))))</f>
        <v/>
      </c>
      <c r="B69" s="50" t="str">
        <f>IF(ISBLANK(Source!A67),"",IF(B$2=0,VLOOKUP(B$1,'Field Mapping'!$A$2:$C$20,3,FALSE),INDEX(Source!$A$1:$Z$999,ROW()-2,MATCH(B$2,Source!$A$1:$Z$1,0))))</f>
        <v/>
      </c>
      <c r="C69" s="50" t="str">
        <f>IF(ISBLANK(Source!A67),"",IF(C$2=0,VLOOKUP(C$1,'Field Mapping'!$A$2:$C$20,3,FALSE),INDEX(Source!$A$1:$Z$999,ROW()-2,MATCH(C$2,Source!$A$1:$Z$1,0))))</f>
        <v/>
      </c>
      <c r="D69" s="50" t="str">
        <f>IF(ISBLANK(Source!A67),"",IF(D$2=0,VLOOKUP(D$1,'Field Mapping'!$A$2:$C$20,3,FALSE),INDEX(Source!$A$1:$Z$999,ROW()-2,MATCH(D$2,Source!$A$1:$Z$1,0))))</f>
        <v/>
      </c>
      <c r="E69" s="50" t="str">
        <f>IF(ISBLANK(Source!A67),"",IF(E$2=0,VLOOKUP(E$1,'Field Mapping'!$A$2:$C$20,3,FALSE),INDEX(Source!$A$1:$Z$999,ROW()-2,MATCH(E$2,Source!$A$1:$Z$1,0))))</f>
        <v/>
      </c>
      <c r="F69" s="50" t="str">
        <f>IF(ISBLANK(Source!A67),"",IF(F$2=0,VLOOKUP(F$1,'Field Mapping'!$A$2:$C$20,3,FALSE),INDEX(Source!$A$1:$Z$999,ROW()-2,MATCH(F$2,Source!$A$1:$Z$1,0))))</f>
        <v/>
      </c>
      <c r="G69" s="50" t="str">
        <f>IF(ISBLANK(Source!A67),"",IF(ISBLANK(Source!A67),"",IF(G$2=0,VLOOKUP(G$1,'Field Mapping'!$A$2:$C$20,3,FALSE),INDEX(Source!$A$1:$Z$999,ROW()-2,MATCH(G$2,Source!$A$1:$Z$1,0)))))</f>
        <v/>
      </c>
      <c r="H69" s="50" t="str">
        <f>IF(ISBLANK(Source!A67),"",IF(H$2=0,VLOOKUP(H$1,'Field Mapping'!$A$2:$C$20,3,FALSE),INDEX(Source!$A$1:$Z$999,ROW()-2,MATCH(H$2,Source!$A$1:$Z$1,0))))</f>
        <v/>
      </c>
      <c r="I69" s="50" t="str">
        <f>IF(ISBLANK(Source!A67),"",IF(I$2=0,VLOOKUP(I$1,'Field Mapping'!$A$2:$C$20,3,FALSE),INDEX(Source!$A$1:$Z$999,ROW()-2,MATCH(I$2,Source!$A$1:$Z$1,0))))</f>
        <v/>
      </c>
      <c r="J69" s="67" t="str">
        <f>IF(ISBLANK(Source!A67),"",IF(J$2=0,VLOOKUP(J$1,'Field Mapping'!$A$2:$C$20,3,FALSE),INDEX(Source!$A$1:$Z$999,ROW()-2,MATCH(J$2,Source!$A$1:$Z$1,0))))</f>
        <v/>
      </c>
      <c r="K69" s="50" t="str">
        <f>IF(ISBLANK(Source!A67),"",IF(K$2=0,VLOOKUP(K$1,'Field Mapping'!$A$2:$C$20,3,FALSE),INDEX(Source!$A$1:$Z$999,ROW()-2,MATCH(K$2,Source!$A$1:$Z$1,0))))</f>
        <v/>
      </c>
      <c r="L69" s="50" t="str">
        <f>IF(ISBLANK(Source!A67),"",IF(L$2=0,VLOOKUP(L$1,'Field Mapping'!$A$2:$C$20,3,FALSE),INDEX(Source!$A$1:$Z$999,ROW()-2,MATCH(L$2,Source!$A$1:$Z$1,0))))</f>
        <v/>
      </c>
      <c r="M69" s="50" t="str">
        <f>IF(ISBLANK(Source!A67),"",IF(M$2=0,VLOOKUP(M$1,'Field Mapping'!$A$2:$C$20,3,FALSE),INDEX(Source!$A$1:$Z$999,ROW()-2,MATCH(M$2,Source!$A$1:$Z$1,0))))</f>
        <v/>
      </c>
      <c r="N69" s="50" t="str">
        <f>IF(ISBLANK(Source!A67),"",INDEX('Stage Mapping (Mandatory)'!$A$3:$A$9,MATCH(IF(N$2=0,VLOOKUP(N$1,'Field Mapping'!$A$2:$C$20,3,FALSE),INDEX(Source!$A$1:$Z$999,ROW()-2,MATCH(N$2,Source!$A$1:$Z$1,0))),'Stage Mapping (Mandatory)'!$B$3:$B$9,0)))</f>
        <v/>
      </c>
      <c r="U69" s="50" t="str">
        <f>IF(ISBLANK(Source!A67),"","AWS_CUSTOM_ACE_INTEGRATION")</f>
        <v/>
      </c>
      <c r="W69" s="50" t="str">
        <f>IF(ISBLANK(Source!A67),"",IF(W$2=0,VLOOKUP(W$1,'Field Mapping'!$A$2:$C$20,3,FALSE),INDEX(Source!$A$1:$Z$999,ROW()-2,MATCH(W$2,Source!$A$1:$Z$1,0))))</f>
        <v/>
      </c>
      <c r="AO69" s="49" t="str">
        <f>IF(ISBLANK(Source!A67),"",IF(A$2=0,VLOOKUP(AO$1,'Field Mapping'!$A$2:$C$20,3,FALSE),INDEX(Source!$A$1:$Z$999,ROW()-2,MATCH(AO$2,Source!$A$1:$Z$1,0))))</f>
        <v/>
      </c>
      <c r="AR69" s="60" t="str">
        <f>IF(ISBLANK(Source!A67),"",IF(AR$2=0,VLOOKUP(AR$1,'Field Mapping'!$A$2:$C$20,3,FALSE),INDEX(Source!$A$1:$Z$999,ROW()-2,MATCH(AR$2,Source!$A$1:$Z$1,0))))</f>
        <v/>
      </c>
      <c r="AS69" s="60" t="str">
        <f>IF(ISBLANK(Source!B67),"",IF(AS$2=0,VLOOKUP(AS$1,'Field Mapping'!$A$2:$C$20,3,FALSE),INDEX(Source!$A$1:$Z$999,ROW()-2,MATCH(AS$2,Source!$A$1:$Z$1,0))))</f>
        <v/>
      </c>
    </row>
    <row r="70" spans="1:45" ht="17" x14ac:dyDescent="0.2">
      <c r="A70" s="50" t="str">
        <f>IF(ISBLANK(Source!A68),"",IF(A$2=0,VLOOKUP(A$1,'Field Mapping'!$A$2:$C$20,3,FALSE),INDEX(Source!$A$1:$Z$999,ROW()-2,MATCH(A$2,Source!$A$1:$Z$1,0))))</f>
        <v/>
      </c>
      <c r="B70" s="50" t="str">
        <f>IF(ISBLANK(Source!A68),"",IF(B$2=0,VLOOKUP(B$1,'Field Mapping'!$A$2:$C$20,3,FALSE),INDEX(Source!$A$1:$Z$999,ROW()-2,MATCH(B$2,Source!$A$1:$Z$1,0))))</f>
        <v/>
      </c>
      <c r="C70" s="50" t="str">
        <f>IF(ISBLANK(Source!A68),"",IF(C$2=0,VLOOKUP(C$1,'Field Mapping'!$A$2:$C$20,3,FALSE),INDEX(Source!$A$1:$Z$999,ROW()-2,MATCH(C$2,Source!$A$1:$Z$1,0))))</f>
        <v/>
      </c>
      <c r="D70" s="50" t="str">
        <f>IF(ISBLANK(Source!A68),"",IF(D$2=0,VLOOKUP(D$1,'Field Mapping'!$A$2:$C$20,3,FALSE),INDEX(Source!$A$1:$Z$999,ROW()-2,MATCH(D$2,Source!$A$1:$Z$1,0))))</f>
        <v/>
      </c>
      <c r="E70" s="50" t="str">
        <f>IF(ISBLANK(Source!A68),"",IF(E$2=0,VLOOKUP(E$1,'Field Mapping'!$A$2:$C$20,3,FALSE),INDEX(Source!$A$1:$Z$999,ROW()-2,MATCH(E$2,Source!$A$1:$Z$1,0))))</f>
        <v/>
      </c>
      <c r="F70" s="50" t="str">
        <f>IF(ISBLANK(Source!A68),"",IF(F$2=0,VLOOKUP(F$1,'Field Mapping'!$A$2:$C$20,3,FALSE),INDEX(Source!$A$1:$Z$999,ROW()-2,MATCH(F$2,Source!$A$1:$Z$1,0))))</f>
        <v/>
      </c>
      <c r="G70" s="50" t="str">
        <f>IF(ISBLANK(Source!A68),"",IF(ISBLANK(Source!A68),"",IF(G$2=0,VLOOKUP(G$1,'Field Mapping'!$A$2:$C$20,3,FALSE),INDEX(Source!$A$1:$Z$999,ROW()-2,MATCH(G$2,Source!$A$1:$Z$1,0)))))</f>
        <v/>
      </c>
      <c r="H70" s="50" t="str">
        <f>IF(ISBLANK(Source!A68),"",IF(H$2=0,VLOOKUP(H$1,'Field Mapping'!$A$2:$C$20,3,FALSE),INDEX(Source!$A$1:$Z$999,ROW()-2,MATCH(H$2,Source!$A$1:$Z$1,0))))</f>
        <v/>
      </c>
      <c r="I70" s="50" t="str">
        <f>IF(ISBLANK(Source!A68),"",IF(I$2=0,VLOOKUP(I$1,'Field Mapping'!$A$2:$C$20,3,FALSE),INDEX(Source!$A$1:$Z$999,ROW()-2,MATCH(I$2,Source!$A$1:$Z$1,0))))</f>
        <v/>
      </c>
      <c r="J70" s="67" t="str">
        <f>IF(ISBLANK(Source!A68),"",IF(J$2=0,VLOOKUP(J$1,'Field Mapping'!$A$2:$C$20,3,FALSE),INDEX(Source!$A$1:$Z$999,ROW()-2,MATCH(J$2,Source!$A$1:$Z$1,0))))</f>
        <v/>
      </c>
      <c r="K70" s="50" t="str">
        <f>IF(ISBLANK(Source!A68),"",IF(K$2=0,VLOOKUP(K$1,'Field Mapping'!$A$2:$C$20,3,FALSE),INDEX(Source!$A$1:$Z$999,ROW()-2,MATCH(K$2,Source!$A$1:$Z$1,0))))</f>
        <v/>
      </c>
      <c r="L70" s="50" t="str">
        <f>IF(ISBLANK(Source!A68),"",IF(L$2=0,VLOOKUP(L$1,'Field Mapping'!$A$2:$C$20,3,FALSE),INDEX(Source!$A$1:$Z$999,ROW()-2,MATCH(L$2,Source!$A$1:$Z$1,0))))</f>
        <v/>
      </c>
      <c r="M70" s="50" t="str">
        <f>IF(ISBLANK(Source!A68),"",IF(M$2=0,VLOOKUP(M$1,'Field Mapping'!$A$2:$C$20,3,FALSE),INDEX(Source!$A$1:$Z$999,ROW()-2,MATCH(M$2,Source!$A$1:$Z$1,0))))</f>
        <v/>
      </c>
      <c r="N70" s="50" t="str">
        <f>IF(ISBLANK(Source!A68),"",INDEX('Stage Mapping (Mandatory)'!$A$3:$A$9,MATCH(IF(N$2=0,VLOOKUP(N$1,'Field Mapping'!$A$2:$C$20,3,FALSE),INDEX(Source!$A$1:$Z$999,ROW()-2,MATCH(N$2,Source!$A$1:$Z$1,0))),'Stage Mapping (Mandatory)'!$B$3:$B$9,0)))</f>
        <v/>
      </c>
      <c r="U70" s="50" t="str">
        <f>IF(ISBLANK(Source!A68),"","AWS_CUSTOM_ACE_INTEGRATION")</f>
        <v/>
      </c>
      <c r="W70" s="50" t="str">
        <f>IF(ISBLANK(Source!A68),"",IF(W$2=0,VLOOKUP(W$1,'Field Mapping'!$A$2:$C$20,3,FALSE),INDEX(Source!$A$1:$Z$999,ROW()-2,MATCH(W$2,Source!$A$1:$Z$1,0))))</f>
        <v/>
      </c>
      <c r="AO70" s="49" t="str">
        <f>IF(ISBLANK(Source!A68),"",IF(A$2=0,VLOOKUP(AO$1,'Field Mapping'!$A$2:$C$20,3,FALSE),INDEX(Source!$A$1:$Z$999,ROW()-2,MATCH(AO$2,Source!$A$1:$Z$1,0))))</f>
        <v/>
      </c>
      <c r="AR70" s="60" t="str">
        <f>IF(ISBLANK(Source!A68),"",IF(AR$2=0,VLOOKUP(AR$1,'Field Mapping'!$A$2:$C$20,3,FALSE),INDEX(Source!$A$1:$Z$999,ROW()-2,MATCH(AR$2,Source!$A$1:$Z$1,0))))</f>
        <v/>
      </c>
      <c r="AS70" s="60" t="str">
        <f>IF(ISBLANK(Source!B68),"",IF(AS$2=0,VLOOKUP(AS$1,'Field Mapping'!$A$2:$C$20,3,FALSE),INDEX(Source!$A$1:$Z$999,ROW()-2,MATCH(AS$2,Source!$A$1:$Z$1,0))))</f>
        <v/>
      </c>
    </row>
    <row r="71" spans="1:45" ht="17" x14ac:dyDescent="0.2">
      <c r="A71" s="50" t="str">
        <f>IF(ISBLANK(Source!A69),"",IF(A$2=0,VLOOKUP(A$1,'Field Mapping'!$A$2:$C$20,3,FALSE),INDEX(Source!$A$1:$Z$999,ROW()-2,MATCH(A$2,Source!$A$1:$Z$1,0))))</f>
        <v/>
      </c>
      <c r="B71" s="50" t="str">
        <f>IF(ISBLANK(Source!A69),"",IF(B$2=0,VLOOKUP(B$1,'Field Mapping'!$A$2:$C$20,3,FALSE),INDEX(Source!$A$1:$Z$999,ROW()-2,MATCH(B$2,Source!$A$1:$Z$1,0))))</f>
        <v/>
      </c>
      <c r="C71" s="50" t="str">
        <f>IF(ISBLANK(Source!A69),"",IF(C$2=0,VLOOKUP(C$1,'Field Mapping'!$A$2:$C$20,3,FALSE),INDEX(Source!$A$1:$Z$999,ROW()-2,MATCH(C$2,Source!$A$1:$Z$1,0))))</f>
        <v/>
      </c>
      <c r="D71" s="50" t="str">
        <f>IF(ISBLANK(Source!A69),"",IF(D$2=0,VLOOKUP(D$1,'Field Mapping'!$A$2:$C$20,3,FALSE),INDEX(Source!$A$1:$Z$999,ROW()-2,MATCH(D$2,Source!$A$1:$Z$1,0))))</f>
        <v/>
      </c>
      <c r="E71" s="50" t="str">
        <f>IF(ISBLANK(Source!A69),"",IF(E$2=0,VLOOKUP(E$1,'Field Mapping'!$A$2:$C$20,3,FALSE),INDEX(Source!$A$1:$Z$999,ROW()-2,MATCH(E$2,Source!$A$1:$Z$1,0))))</f>
        <v/>
      </c>
      <c r="F71" s="50" t="str">
        <f>IF(ISBLANK(Source!A69),"",IF(F$2=0,VLOOKUP(F$1,'Field Mapping'!$A$2:$C$20,3,FALSE),INDEX(Source!$A$1:$Z$999,ROW()-2,MATCH(F$2,Source!$A$1:$Z$1,0))))</f>
        <v/>
      </c>
      <c r="G71" s="50" t="str">
        <f>IF(ISBLANK(Source!A69),"",IF(ISBLANK(Source!A69),"",IF(G$2=0,VLOOKUP(G$1,'Field Mapping'!$A$2:$C$20,3,FALSE),INDEX(Source!$A$1:$Z$999,ROW()-2,MATCH(G$2,Source!$A$1:$Z$1,0)))))</f>
        <v/>
      </c>
      <c r="H71" s="50" t="str">
        <f>IF(ISBLANK(Source!A69),"",IF(H$2=0,VLOOKUP(H$1,'Field Mapping'!$A$2:$C$20,3,FALSE),INDEX(Source!$A$1:$Z$999,ROW()-2,MATCH(H$2,Source!$A$1:$Z$1,0))))</f>
        <v/>
      </c>
      <c r="I71" s="50" t="str">
        <f>IF(ISBLANK(Source!A69),"",IF(I$2=0,VLOOKUP(I$1,'Field Mapping'!$A$2:$C$20,3,FALSE),INDEX(Source!$A$1:$Z$999,ROW()-2,MATCH(I$2,Source!$A$1:$Z$1,0))))</f>
        <v/>
      </c>
      <c r="J71" s="67" t="str">
        <f>IF(ISBLANK(Source!A69),"",IF(J$2=0,VLOOKUP(J$1,'Field Mapping'!$A$2:$C$20,3,FALSE),INDEX(Source!$A$1:$Z$999,ROW()-2,MATCH(J$2,Source!$A$1:$Z$1,0))))</f>
        <v/>
      </c>
      <c r="K71" s="50" t="str">
        <f>IF(ISBLANK(Source!A69),"",IF(K$2=0,VLOOKUP(K$1,'Field Mapping'!$A$2:$C$20,3,FALSE),INDEX(Source!$A$1:$Z$999,ROW()-2,MATCH(K$2,Source!$A$1:$Z$1,0))))</f>
        <v/>
      </c>
      <c r="L71" s="50" t="str">
        <f>IF(ISBLANK(Source!A69),"",IF(L$2=0,VLOOKUP(L$1,'Field Mapping'!$A$2:$C$20,3,FALSE),INDEX(Source!$A$1:$Z$999,ROW()-2,MATCH(L$2,Source!$A$1:$Z$1,0))))</f>
        <v/>
      </c>
      <c r="M71" s="50" t="str">
        <f>IF(ISBLANK(Source!A69),"",IF(M$2=0,VLOOKUP(M$1,'Field Mapping'!$A$2:$C$20,3,FALSE),INDEX(Source!$A$1:$Z$999,ROW()-2,MATCH(M$2,Source!$A$1:$Z$1,0))))</f>
        <v/>
      </c>
      <c r="N71" s="50" t="str">
        <f>IF(ISBLANK(Source!A69),"",INDEX('Stage Mapping (Mandatory)'!$A$3:$A$9,MATCH(IF(N$2=0,VLOOKUP(N$1,'Field Mapping'!$A$2:$C$20,3,FALSE),INDEX(Source!$A$1:$Z$999,ROW()-2,MATCH(N$2,Source!$A$1:$Z$1,0))),'Stage Mapping (Mandatory)'!$B$3:$B$9,0)))</f>
        <v/>
      </c>
      <c r="U71" s="50" t="str">
        <f>IF(ISBLANK(Source!A69),"","AWS_CUSTOM_ACE_INTEGRATION")</f>
        <v/>
      </c>
      <c r="W71" s="50" t="str">
        <f>IF(ISBLANK(Source!A69),"",IF(W$2=0,VLOOKUP(W$1,'Field Mapping'!$A$2:$C$20,3,FALSE),INDEX(Source!$A$1:$Z$999,ROW()-2,MATCH(W$2,Source!$A$1:$Z$1,0))))</f>
        <v/>
      </c>
      <c r="AO71" s="49" t="str">
        <f>IF(ISBLANK(Source!A69),"",IF(A$2=0,VLOOKUP(AO$1,'Field Mapping'!$A$2:$C$20,3,FALSE),INDEX(Source!$A$1:$Z$999,ROW()-2,MATCH(AO$2,Source!$A$1:$Z$1,0))))</f>
        <v/>
      </c>
      <c r="AR71" s="60" t="str">
        <f>IF(ISBLANK(Source!A69),"",IF(AR$2=0,VLOOKUP(AR$1,'Field Mapping'!$A$2:$C$20,3,FALSE),INDEX(Source!$A$1:$Z$999,ROW()-2,MATCH(AR$2,Source!$A$1:$Z$1,0))))</f>
        <v/>
      </c>
      <c r="AS71" s="60" t="str">
        <f>IF(ISBLANK(Source!B69),"",IF(AS$2=0,VLOOKUP(AS$1,'Field Mapping'!$A$2:$C$20,3,FALSE),INDEX(Source!$A$1:$Z$999,ROW()-2,MATCH(AS$2,Source!$A$1:$Z$1,0))))</f>
        <v/>
      </c>
    </row>
    <row r="72" spans="1:45" ht="17" x14ac:dyDescent="0.2">
      <c r="A72" s="50" t="str">
        <f>IF(ISBLANK(Source!A70),"",IF(A$2=0,VLOOKUP(A$1,'Field Mapping'!$A$2:$C$20,3,FALSE),INDEX(Source!$A$1:$Z$999,ROW()-2,MATCH(A$2,Source!$A$1:$Z$1,0))))</f>
        <v/>
      </c>
      <c r="B72" s="50" t="str">
        <f>IF(ISBLANK(Source!A70),"",IF(B$2=0,VLOOKUP(B$1,'Field Mapping'!$A$2:$C$20,3,FALSE),INDEX(Source!$A$1:$Z$999,ROW()-2,MATCH(B$2,Source!$A$1:$Z$1,0))))</f>
        <v/>
      </c>
      <c r="C72" s="50" t="str">
        <f>IF(ISBLANK(Source!A70),"",IF(C$2=0,VLOOKUP(C$1,'Field Mapping'!$A$2:$C$20,3,FALSE),INDEX(Source!$A$1:$Z$999,ROW()-2,MATCH(C$2,Source!$A$1:$Z$1,0))))</f>
        <v/>
      </c>
      <c r="D72" s="50" t="str">
        <f>IF(ISBLANK(Source!A70),"",IF(D$2=0,VLOOKUP(D$1,'Field Mapping'!$A$2:$C$20,3,FALSE),INDEX(Source!$A$1:$Z$999,ROW()-2,MATCH(D$2,Source!$A$1:$Z$1,0))))</f>
        <v/>
      </c>
      <c r="E72" s="50" t="str">
        <f>IF(ISBLANK(Source!A70),"",IF(E$2=0,VLOOKUP(E$1,'Field Mapping'!$A$2:$C$20,3,FALSE),INDEX(Source!$A$1:$Z$999,ROW()-2,MATCH(E$2,Source!$A$1:$Z$1,0))))</f>
        <v/>
      </c>
      <c r="F72" s="50" t="str">
        <f>IF(ISBLANK(Source!A70),"",IF(F$2=0,VLOOKUP(F$1,'Field Mapping'!$A$2:$C$20,3,FALSE),INDEX(Source!$A$1:$Z$999,ROW()-2,MATCH(F$2,Source!$A$1:$Z$1,0))))</f>
        <v/>
      </c>
      <c r="G72" s="50" t="str">
        <f>IF(ISBLANK(Source!A70),"",IF(ISBLANK(Source!A70),"",IF(G$2=0,VLOOKUP(G$1,'Field Mapping'!$A$2:$C$20,3,FALSE),INDEX(Source!$A$1:$Z$999,ROW()-2,MATCH(G$2,Source!$A$1:$Z$1,0)))))</f>
        <v/>
      </c>
      <c r="H72" s="50" t="str">
        <f>IF(ISBLANK(Source!A70),"",IF(H$2=0,VLOOKUP(H$1,'Field Mapping'!$A$2:$C$20,3,FALSE),INDEX(Source!$A$1:$Z$999,ROW()-2,MATCH(H$2,Source!$A$1:$Z$1,0))))</f>
        <v/>
      </c>
      <c r="I72" s="50" t="str">
        <f>IF(ISBLANK(Source!A70),"",IF(I$2=0,VLOOKUP(I$1,'Field Mapping'!$A$2:$C$20,3,FALSE),INDEX(Source!$A$1:$Z$999,ROW()-2,MATCH(I$2,Source!$A$1:$Z$1,0))))</f>
        <v/>
      </c>
      <c r="J72" s="67" t="str">
        <f>IF(ISBLANK(Source!A70),"",IF(J$2=0,VLOOKUP(J$1,'Field Mapping'!$A$2:$C$20,3,FALSE),INDEX(Source!$A$1:$Z$999,ROW()-2,MATCH(J$2,Source!$A$1:$Z$1,0))))</f>
        <v/>
      </c>
      <c r="K72" s="50" t="str">
        <f>IF(ISBLANK(Source!A70),"",IF(K$2=0,VLOOKUP(K$1,'Field Mapping'!$A$2:$C$20,3,FALSE),INDEX(Source!$A$1:$Z$999,ROW()-2,MATCH(K$2,Source!$A$1:$Z$1,0))))</f>
        <v/>
      </c>
      <c r="L72" s="50" t="str">
        <f>IF(ISBLANK(Source!A70),"",IF(L$2=0,VLOOKUP(L$1,'Field Mapping'!$A$2:$C$20,3,FALSE),INDEX(Source!$A$1:$Z$999,ROW()-2,MATCH(L$2,Source!$A$1:$Z$1,0))))</f>
        <v/>
      </c>
      <c r="M72" s="50" t="str">
        <f>IF(ISBLANK(Source!A70),"",IF(M$2=0,VLOOKUP(M$1,'Field Mapping'!$A$2:$C$20,3,FALSE),INDEX(Source!$A$1:$Z$999,ROW()-2,MATCH(M$2,Source!$A$1:$Z$1,0))))</f>
        <v/>
      </c>
      <c r="N72" s="50" t="str">
        <f>IF(ISBLANK(Source!A70),"",INDEX('Stage Mapping (Mandatory)'!$A$3:$A$9,MATCH(IF(N$2=0,VLOOKUP(N$1,'Field Mapping'!$A$2:$C$20,3,FALSE),INDEX(Source!$A$1:$Z$999,ROW()-2,MATCH(N$2,Source!$A$1:$Z$1,0))),'Stage Mapping (Mandatory)'!$B$3:$B$9,0)))</f>
        <v/>
      </c>
      <c r="U72" s="50" t="str">
        <f>IF(ISBLANK(Source!A70),"","AWS_CUSTOM_ACE_INTEGRATION")</f>
        <v/>
      </c>
      <c r="W72" s="50" t="str">
        <f>IF(ISBLANK(Source!A70),"",IF(W$2=0,VLOOKUP(W$1,'Field Mapping'!$A$2:$C$20,3,FALSE),INDEX(Source!$A$1:$Z$999,ROW()-2,MATCH(W$2,Source!$A$1:$Z$1,0))))</f>
        <v/>
      </c>
      <c r="AO72" s="49" t="str">
        <f>IF(ISBLANK(Source!A70),"",IF(A$2=0,VLOOKUP(AO$1,'Field Mapping'!$A$2:$C$20,3,FALSE),INDEX(Source!$A$1:$Z$999,ROW()-2,MATCH(AO$2,Source!$A$1:$Z$1,0))))</f>
        <v/>
      </c>
      <c r="AR72" s="60" t="str">
        <f>IF(ISBLANK(Source!A70),"",IF(AR$2=0,VLOOKUP(AR$1,'Field Mapping'!$A$2:$C$20,3,FALSE),INDEX(Source!$A$1:$Z$999,ROW()-2,MATCH(AR$2,Source!$A$1:$Z$1,0))))</f>
        <v/>
      </c>
      <c r="AS72" s="60" t="str">
        <f>IF(ISBLANK(Source!B70),"",IF(AS$2=0,VLOOKUP(AS$1,'Field Mapping'!$A$2:$C$20,3,FALSE),INDEX(Source!$A$1:$Z$999,ROW()-2,MATCH(AS$2,Source!$A$1:$Z$1,0))))</f>
        <v/>
      </c>
    </row>
    <row r="73" spans="1:45" ht="17" x14ac:dyDescent="0.2">
      <c r="A73" s="50" t="str">
        <f>IF(ISBLANK(Source!A71),"",IF(A$2=0,VLOOKUP(A$1,'Field Mapping'!$A$2:$C$20,3,FALSE),INDEX(Source!$A$1:$Z$999,ROW()-2,MATCH(A$2,Source!$A$1:$Z$1,0))))</f>
        <v/>
      </c>
      <c r="B73" s="50" t="str">
        <f>IF(ISBLANK(Source!A71),"",IF(B$2=0,VLOOKUP(B$1,'Field Mapping'!$A$2:$C$20,3,FALSE),INDEX(Source!$A$1:$Z$999,ROW()-2,MATCH(B$2,Source!$A$1:$Z$1,0))))</f>
        <v/>
      </c>
      <c r="C73" s="50" t="str">
        <f>IF(ISBLANK(Source!A71),"",IF(C$2=0,VLOOKUP(C$1,'Field Mapping'!$A$2:$C$20,3,FALSE),INDEX(Source!$A$1:$Z$999,ROW()-2,MATCH(C$2,Source!$A$1:$Z$1,0))))</f>
        <v/>
      </c>
      <c r="D73" s="50" t="str">
        <f>IF(ISBLANK(Source!A71),"",IF(D$2=0,VLOOKUP(D$1,'Field Mapping'!$A$2:$C$20,3,FALSE),INDEX(Source!$A$1:$Z$999,ROW()-2,MATCH(D$2,Source!$A$1:$Z$1,0))))</f>
        <v/>
      </c>
      <c r="E73" s="50" t="str">
        <f>IF(ISBLANK(Source!A71),"",IF(E$2=0,VLOOKUP(E$1,'Field Mapping'!$A$2:$C$20,3,FALSE),INDEX(Source!$A$1:$Z$999,ROW()-2,MATCH(E$2,Source!$A$1:$Z$1,0))))</f>
        <v/>
      </c>
      <c r="F73" s="50" t="str">
        <f>IF(ISBLANK(Source!A71),"",IF(F$2=0,VLOOKUP(F$1,'Field Mapping'!$A$2:$C$20,3,FALSE),INDEX(Source!$A$1:$Z$999,ROW()-2,MATCH(F$2,Source!$A$1:$Z$1,0))))</f>
        <v/>
      </c>
      <c r="G73" s="50" t="str">
        <f>IF(ISBLANK(Source!A71),"",IF(ISBLANK(Source!A71),"",IF(G$2=0,VLOOKUP(G$1,'Field Mapping'!$A$2:$C$20,3,FALSE),INDEX(Source!$A$1:$Z$999,ROW()-2,MATCH(G$2,Source!$A$1:$Z$1,0)))))</f>
        <v/>
      </c>
      <c r="H73" s="50" t="str">
        <f>IF(ISBLANK(Source!A71),"",IF(H$2=0,VLOOKUP(H$1,'Field Mapping'!$A$2:$C$20,3,FALSE),INDEX(Source!$A$1:$Z$999,ROW()-2,MATCH(H$2,Source!$A$1:$Z$1,0))))</f>
        <v/>
      </c>
      <c r="I73" s="50" t="str">
        <f>IF(ISBLANK(Source!A71),"",IF(I$2=0,VLOOKUP(I$1,'Field Mapping'!$A$2:$C$20,3,FALSE),INDEX(Source!$A$1:$Z$999,ROW()-2,MATCH(I$2,Source!$A$1:$Z$1,0))))</f>
        <v/>
      </c>
      <c r="J73" s="67" t="str">
        <f>IF(ISBLANK(Source!A71),"",IF(J$2=0,VLOOKUP(J$1,'Field Mapping'!$A$2:$C$20,3,FALSE),INDEX(Source!$A$1:$Z$999,ROW()-2,MATCH(J$2,Source!$A$1:$Z$1,0))))</f>
        <v/>
      </c>
      <c r="K73" s="50" t="str">
        <f>IF(ISBLANK(Source!A71),"",IF(K$2=0,VLOOKUP(K$1,'Field Mapping'!$A$2:$C$20,3,FALSE),INDEX(Source!$A$1:$Z$999,ROW()-2,MATCH(K$2,Source!$A$1:$Z$1,0))))</f>
        <v/>
      </c>
      <c r="L73" s="50" t="str">
        <f>IF(ISBLANK(Source!A71),"",IF(L$2=0,VLOOKUP(L$1,'Field Mapping'!$A$2:$C$20,3,FALSE),INDEX(Source!$A$1:$Z$999,ROW()-2,MATCH(L$2,Source!$A$1:$Z$1,0))))</f>
        <v/>
      </c>
      <c r="M73" s="50" t="str">
        <f>IF(ISBLANK(Source!A71),"",IF(M$2=0,VLOOKUP(M$1,'Field Mapping'!$A$2:$C$20,3,FALSE),INDEX(Source!$A$1:$Z$999,ROW()-2,MATCH(M$2,Source!$A$1:$Z$1,0))))</f>
        <v/>
      </c>
      <c r="N73" s="50" t="str">
        <f>IF(ISBLANK(Source!A71),"",INDEX('Stage Mapping (Mandatory)'!$A$3:$A$9,MATCH(IF(N$2=0,VLOOKUP(N$1,'Field Mapping'!$A$2:$C$20,3,FALSE),INDEX(Source!$A$1:$Z$999,ROW()-2,MATCH(N$2,Source!$A$1:$Z$1,0))),'Stage Mapping (Mandatory)'!$B$3:$B$9,0)))</f>
        <v/>
      </c>
      <c r="U73" s="50" t="str">
        <f>IF(ISBLANK(Source!A71),"","AWS_CUSTOM_ACE_INTEGRATION")</f>
        <v/>
      </c>
      <c r="W73" s="50" t="str">
        <f>IF(ISBLANK(Source!A71),"",IF(W$2=0,VLOOKUP(W$1,'Field Mapping'!$A$2:$C$20,3,FALSE),INDEX(Source!$A$1:$Z$999,ROW()-2,MATCH(W$2,Source!$A$1:$Z$1,0))))</f>
        <v/>
      </c>
      <c r="AO73" s="49" t="str">
        <f>IF(ISBLANK(Source!A71),"",IF(A$2=0,VLOOKUP(AO$1,'Field Mapping'!$A$2:$C$20,3,FALSE),INDEX(Source!$A$1:$Z$999,ROW()-2,MATCH(AO$2,Source!$A$1:$Z$1,0))))</f>
        <v/>
      </c>
      <c r="AR73" s="60" t="str">
        <f>IF(ISBLANK(Source!A71),"",IF(AR$2=0,VLOOKUP(AR$1,'Field Mapping'!$A$2:$C$20,3,FALSE),INDEX(Source!$A$1:$Z$999,ROW()-2,MATCH(AR$2,Source!$A$1:$Z$1,0))))</f>
        <v/>
      </c>
      <c r="AS73" s="60" t="str">
        <f>IF(ISBLANK(Source!B71),"",IF(AS$2=0,VLOOKUP(AS$1,'Field Mapping'!$A$2:$C$20,3,FALSE),INDEX(Source!$A$1:$Z$999,ROW()-2,MATCH(AS$2,Source!$A$1:$Z$1,0))))</f>
        <v/>
      </c>
    </row>
    <row r="74" spans="1:45" ht="17" x14ac:dyDescent="0.2">
      <c r="A74" s="50" t="str">
        <f>IF(ISBLANK(Source!A72),"",IF(A$2=0,VLOOKUP(A$1,'Field Mapping'!$A$2:$C$20,3,FALSE),INDEX(Source!$A$1:$Z$999,ROW()-2,MATCH(A$2,Source!$A$1:$Z$1,0))))</f>
        <v/>
      </c>
      <c r="B74" s="50" t="str">
        <f>IF(ISBLANK(Source!A72),"",IF(B$2=0,VLOOKUP(B$1,'Field Mapping'!$A$2:$C$20,3,FALSE),INDEX(Source!$A$1:$Z$999,ROW()-2,MATCH(B$2,Source!$A$1:$Z$1,0))))</f>
        <v/>
      </c>
      <c r="C74" s="50" t="str">
        <f>IF(ISBLANK(Source!A72),"",IF(C$2=0,VLOOKUP(C$1,'Field Mapping'!$A$2:$C$20,3,FALSE),INDEX(Source!$A$1:$Z$999,ROW()-2,MATCH(C$2,Source!$A$1:$Z$1,0))))</f>
        <v/>
      </c>
      <c r="D74" s="50" t="str">
        <f>IF(ISBLANK(Source!A72),"",IF(D$2=0,VLOOKUP(D$1,'Field Mapping'!$A$2:$C$20,3,FALSE),INDEX(Source!$A$1:$Z$999,ROW()-2,MATCH(D$2,Source!$A$1:$Z$1,0))))</f>
        <v/>
      </c>
      <c r="E74" s="50" t="str">
        <f>IF(ISBLANK(Source!A72),"",IF(E$2=0,VLOOKUP(E$1,'Field Mapping'!$A$2:$C$20,3,FALSE),INDEX(Source!$A$1:$Z$999,ROW()-2,MATCH(E$2,Source!$A$1:$Z$1,0))))</f>
        <v/>
      </c>
      <c r="F74" s="50" t="str">
        <f>IF(ISBLANK(Source!A72),"",IF(F$2=0,VLOOKUP(F$1,'Field Mapping'!$A$2:$C$20,3,FALSE),INDEX(Source!$A$1:$Z$999,ROW()-2,MATCH(F$2,Source!$A$1:$Z$1,0))))</f>
        <v/>
      </c>
      <c r="G74" s="50" t="str">
        <f>IF(ISBLANK(Source!A72),"",IF(ISBLANK(Source!A72),"",IF(G$2=0,VLOOKUP(G$1,'Field Mapping'!$A$2:$C$20,3,FALSE),INDEX(Source!$A$1:$Z$999,ROW()-2,MATCH(G$2,Source!$A$1:$Z$1,0)))))</f>
        <v/>
      </c>
      <c r="H74" s="50" t="str">
        <f>IF(ISBLANK(Source!A72),"",IF(H$2=0,VLOOKUP(H$1,'Field Mapping'!$A$2:$C$20,3,FALSE),INDEX(Source!$A$1:$Z$999,ROW()-2,MATCH(H$2,Source!$A$1:$Z$1,0))))</f>
        <v/>
      </c>
      <c r="I74" s="50" t="str">
        <f>IF(ISBLANK(Source!A72),"",IF(I$2=0,VLOOKUP(I$1,'Field Mapping'!$A$2:$C$20,3,FALSE),INDEX(Source!$A$1:$Z$999,ROW()-2,MATCH(I$2,Source!$A$1:$Z$1,0))))</f>
        <v/>
      </c>
      <c r="J74" s="67" t="str">
        <f>IF(ISBLANK(Source!A72),"",IF(J$2=0,VLOOKUP(J$1,'Field Mapping'!$A$2:$C$20,3,FALSE),INDEX(Source!$A$1:$Z$999,ROW()-2,MATCH(J$2,Source!$A$1:$Z$1,0))))</f>
        <v/>
      </c>
      <c r="K74" s="50" t="str">
        <f>IF(ISBLANK(Source!A72),"",IF(K$2=0,VLOOKUP(K$1,'Field Mapping'!$A$2:$C$20,3,FALSE),INDEX(Source!$A$1:$Z$999,ROW()-2,MATCH(K$2,Source!$A$1:$Z$1,0))))</f>
        <v/>
      </c>
      <c r="L74" s="50" t="str">
        <f>IF(ISBLANK(Source!A72),"",IF(L$2=0,VLOOKUP(L$1,'Field Mapping'!$A$2:$C$20,3,FALSE),INDEX(Source!$A$1:$Z$999,ROW()-2,MATCH(L$2,Source!$A$1:$Z$1,0))))</f>
        <v/>
      </c>
      <c r="M74" s="50" t="str">
        <f>IF(ISBLANK(Source!A72),"",IF(M$2=0,VLOOKUP(M$1,'Field Mapping'!$A$2:$C$20,3,FALSE),INDEX(Source!$A$1:$Z$999,ROW()-2,MATCH(M$2,Source!$A$1:$Z$1,0))))</f>
        <v/>
      </c>
      <c r="N74" s="50" t="str">
        <f>IF(ISBLANK(Source!A72),"",INDEX('Stage Mapping (Mandatory)'!$A$3:$A$9,MATCH(IF(N$2=0,VLOOKUP(N$1,'Field Mapping'!$A$2:$C$20,3,FALSE),INDEX(Source!$A$1:$Z$999,ROW()-2,MATCH(N$2,Source!$A$1:$Z$1,0))),'Stage Mapping (Mandatory)'!$B$3:$B$9,0)))</f>
        <v/>
      </c>
      <c r="U74" s="50" t="str">
        <f>IF(ISBLANK(Source!A72),"","AWS_CUSTOM_ACE_INTEGRATION")</f>
        <v/>
      </c>
      <c r="W74" s="50" t="str">
        <f>IF(ISBLANK(Source!A72),"",IF(W$2=0,VLOOKUP(W$1,'Field Mapping'!$A$2:$C$20,3,FALSE),INDEX(Source!$A$1:$Z$999,ROW()-2,MATCH(W$2,Source!$A$1:$Z$1,0))))</f>
        <v/>
      </c>
      <c r="AO74" s="49" t="str">
        <f>IF(ISBLANK(Source!A72),"",IF(A$2=0,VLOOKUP(AO$1,'Field Mapping'!$A$2:$C$20,3,FALSE),INDEX(Source!$A$1:$Z$999,ROW()-2,MATCH(AO$2,Source!$A$1:$Z$1,0))))</f>
        <v/>
      </c>
      <c r="AR74" s="60" t="str">
        <f>IF(ISBLANK(Source!A72),"",IF(AR$2=0,VLOOKUP(AR$1,'Field Mapping'!$A$2:$C$20,3,FALSE),INDEX(Source!$A$1:$Z$999,ROW()-2,MATCH(AR$2,Source!$A$1:$Z$1,0))))</f>
        <v/>
      </c>
      <c r="AS74" s="60" t="str">
        <f>IF(ISBLANK(Source!B72),"",IF(AS$2=0,VLOOKUP(AS$1,'Field Mapping'!$A$2:$C$20,3,FALSE),INDEX(Source!$A$1:$Z$999,ROW()-2,MATCH(AS$2,Source!$A$1:$Z$1,0))))</f>
        <v/>
      </c>
    </row>
    <row r="75" spans="1:45" ht="17" x14ac:dyDescent="0.2">
      <c r="A75" s="50" t="str">
        <f>IF(ISBLANK(Source!A73),"",IF(A$2=0,VLOOKUP(A$1,'Field Mapping'!$A$2:$C$20,3,FALSE),INDEX(Source!$A$1:$Z$999,ROW()-2,MATCH(A$2,Source!$A$1:$Z$1,0))))</f>
        <v/>
      </c>
      <c r="B75" s="50" t="str">
        <f>IF(ISBLANK(Source!A73),"",IF(B$2=0,VLOOKUP(B$1,'Field Mapping'!$A$2:$C$20,3,FALSE),INDEX(Source!$A$1:$Z$999,ROW()-2,MATCH(B$2,Source!$A$1:$Z$1,0))))</f>
        <v/>
      </c>
      <c r="C75" s="50" t="str">
        <f>IF(ISBLANK(Source!A73),"",IF(C$2=0,VLOOKUP(C$1,'Field Mapping'!$A$2:$C$20,3,FALSE),INDEX(Source!$A$1:$Z$999,ROW()-2,MATCH(C$2,Source!$A$1:$Z$1,0))))</f>
        <v/>
      </c>
      <c r="D75" s="50" t="str">
        <f>IF(ISBLANK(Source!A73),"",IF(D$2=0,VLOOKUP(D$1,'Field Mapping'!$A$2:$C$20,3,FALSE),INDEX(Source!$A$1:$Z$999,ROW()-2,MATCH(D$2,Source!$A$1:$Z$1,0))))</f>
        <v/>
      </c>
      <c r="E75" s="50" t="str">
        <f>IF(ISBLANK(Source!A73),"",IF(E$2=0,VLOOKUP(E$1,'Field Mapping'!$A$2:$C$20,3,FALSE),INDEX(Source!$A$1:$Z$999,ROW()-2,MATCH(E$2,Source!$A$1:$Z$1,0))))</f>
        <v/>
      </c>
      <c r="F75" s="50" t="str">
        <f>IF(ISBLANK(Source!A73),"",IF(F$2=0,VLOOKUP(F$1,'Field Mapping'!$A$2:$C$20,3,FALSE),INDEX(Source!$A$1:$Z$999,ROW()-2,MATCH(F$2,Source!$A$1:$Z$1,0))))</f>
        <v/>
      </c>
      <c r="G75" s="50" t="str">
        <f>IF(ISBLANK(Source!A73),"",IF(ISBLANK(Source!A73),"",IF(G$2=0,VLOOKUP(G$1,'Field Mapping'!$A$2:$C$20,3,FALSE),INDEX(Source!$A$1:$Z$999,ROW()-2,MATCH(G$2,Source!$A$1:$Z$1,0)))))</f>
        <v/>
      </c>
      <c r="H75" s="50" t="str">
        <f>IF(ISBLANK(Source!A73),"",IF(H$2=0,VLOOKUP(H$1,'Field Mapping'!$A$2:$C$20,3,FALSE),INDEX(Source!$A$1:$Z$999,ROW()-2,MATCH(H$2,Source!$A$1:$Z$1,0))))</f>
        <v/>
      </c>
      <c r="I75" s="50" t="str">
        <f>IF(ISBLANK(Source!A73),"",IF(I$2=0,VLOOKUP(I$1,'Field Mapping'!$A$2:$C$20,3,FALSE),INDEX(Source!$A$1:$Z$999,ROW()-2,MATCH(I$2,Source!$A$1:$Z$1,0))))</f>
        <v/>
      </c>
      <c r="J75" s="67" t="str">
        <f>IF(ISBLANK(Source!A73),"",IF(J$2=0,VLOOKUP(J$1,'Field Mapping'!$A$2:$C$20,3,FALSE),INDEX(Source!$A$1:$Z$999,ROW()-2,MATCH(J$2,Source!$A$1:$Z$1,0))))</f>
        <v/>
      </c>
      <c r="K75" s="50" t="str">
        <f>IF(ISBLANK(Source!A73),"",IF(K$2=0,VLOOKUP(K$1,'Field Mapping'!$A$2:$C$20,3,FALSE),INDEX(Source!$A$1:$Z$999,ROW()-2,MATCH(K$2,Source!$A$1:$Z$1,0))))</f>
        <v/>
      </c>
      <c r="L75" s="50" t="str">
        <f>IF(ISBLANK(Source!A73),"",IF(L$2=0,VLOOKUP(L$1,'Field Mapping'!$A$2:$C$20,3,FALSE),INDEX(Source!$A$1:$Z$999,ROW()-2,MATCH(L$2,Source!$A$1:$Z$1,0))))</f>
        <v/>
      </c>
      <c r="M75" s="50" t="str">
        <f>IF(ISBLANK(Source!A73),"",IF(M$2=0,VLOOKUP(M$1,'Field Mapping'!$A$2:$C$20,3,FALSE),INDEX(Source!$A$1:$Z$999,ROW()-2,MATCH(M$2,Source!$A$1:$Z$1,0))))</f>
        <v/>
      </c>
      <c r="N75" s="50" t="str">
        <f>IF(ISBLANK(Source!A73),"",INDEX('Stage Mapping (Mandatory)'!$A$3:$A$9,MATCH(IF(N$2=0,VLOOKUP(N$1,'Field Mapping'!$A$2:$C$20,3,FALSE),INDEX(Source!$A$1:$Z$999,ROW()-2,MATCH(N$2,Source!$A$1:$Z$1,0))),'Stage Mapping (Mandatory)'!$B$3:$B$9,0)))</f>
        <v/>
      </c>
      <c r="U75" s="50" t="str">
        <f>IF(ISBLANK(Source!A73),"","AWS_CUSTOM_ACE_INTEGRATION")</f>
        <v/>
      </c>
      <c r="W75" s="50" t="str">
        <f>IF(ISBLANK(Source!A73),"",IF(W$2=0,VLOOKUP(W$1,'Field Mapping'!$A$2:$C$20,3,FALSE),INDEX(Source!$A$1:$Z$999,ROW()-2,MATCH(W$2,Source!$A$1:$Z$1,0))))</f>
        <v/>
      </c>
      <c r="AO75" s="49" t="str">
        <f>IF(ISBLANK(Source!A73),"",IF(A$2=0,VLOOKUP(AO$1,'Field Mapping'!$A$2:$C$20,3,FALSE),INDEX(Source!$A$1:$Z$999,ROW()-2,MATCH(AO$2,Source!$A$1:$Z$1,0))))</f>
        <v/>
      </c>
      <c r="AR75" s="60" t="str">
        <f>IF(ISBLANK(Source!A73),"",IF(AR$2=0,VLOOKUP(AR$1,'Field Mapping'!$A$2:$C$20,3,FALSE),INDEX(Source!$A$1:$Z$999,ROW()-2,MATCH(AR$2,Source!$A$1:$Z$1,0))))</f>
        <v/>
      </c>
      <c r="AS75" s="60" t="str">
        <f>IF(ISBLANK(Source!B73),"",IF(AS$2=0,VLOOKUP(AS$1,'Field Mapping'!$A$2:$C$20,3,FALSE),INDEX(Source!$A$1:$Z$999,ROW()-2,MATCH(AS$2,Source!$A$1:$Z$1,0))))</f>
        <v/>
      </c>
    </row>
    <row r="76" spans="1:45" ht="17" x14ac:dyDescent="0.2">
      <c r="A76" s="50" t="str">
        <f>IF(ISBLANK(Source!A74),"",IF(A$2=0,VLOOKUP(A$1,'Field Mapping'!$A$2:$C$20,3,FALSE),INDEX(Source!$A$1:$Z$999,ROW()-2,MATCH(A$2,Source!$A$1:$Z$1,0))))</f>
        <v/>
      </c>
      <c r="B76" s="50" t="str">
        <f>IF(ISBLANK(Source!A74),"",IF(B$2=0,VLOOKUP(B$1,'Field Mapping'!$A$2:$C$20,3,FALSE),INDEX(Source!$A$1:$Z$999,ROW()-2,MATCH(B$2,Source!$A$1:$Z$1,0))))</f>
        <v/>
      </c>
      <c r="C76" s="50" t="str">
        <f>IF(ISBLANK(Source!A74),"",IF(C$2=0,VLOOKUP(C$1,'Field Mapping'!$A$2:$C$20,3,FALSE),INDEX(Source!$A$1:$Z$999,ROW()-2,MATCH(C$2,Source!$A$1:$Z$1,0))))</f>
        <v/>
      </c>
      <c r="D76" s="50" t="str">
        <f>IF(ISBLANK(Source!A74),"",IF(D$2=0,VLOOKUP(D$1,'Field Mapping'!$A$2:$C$20,3,FALSE),INDEX(Source!$A$1:$Z$999,ROW()-2,MATCH(D$2,Source!$A$1:$Z$1,0))))</f>
        <v/>
      </c>
      <c r="E76" s="50" t="str">
        <f>IF(ISBLANK(Source!A74),"",IF(E$2=0,VLOOKUP(E$1,'Field Mapping'!$A$2:$C$20,3,FALSE),INDEX(Source!$A$1:$Z$999,ROW()-2,MATCH(E$2,Source!$A$1:$Z$1,0))))</f>
        <v/>
      </c>
      <c r="F76" s="50" t="str">
        <f>IF(ISBLANK(Source!A74),"",IF(F$2=0,VLOOKUP(F$1,'Field Mapping'!$A$2:$C$20,3,FALSE),INDEX(Source!$A$1:$Z$999,ROW()-2,MATCH(F$2,Source!$A$1:$Z$1,0))))</f>
        <v/>
      </c>
      <c r="G76" s="50" t="str">
        <f>IF(ISBLANK(Source!A74),"",IF(ISBLANK(Source!A74),"",IF(G$2=0,VLOOKUP(G$1,'Field Mapping'!$A$2:$C$20,3,FALSE),INDEX(Source!$A$1:$Z$999,ROW()-2,MATCH(G$2,Source!$A$1:$Z$1,0)))))</f>
        <v/>
      </c>
      <c r="H76" s="50" t="str">
        <f>IF(ISBLANK(Source!A74),"",IF(H$2=0,VLOOKUP(H$1,'Field Mapping'!$A$2:$C$20,3,FALSE),INDEX(Source!$A$1:$Z$999,ROW()-2,MATCH(H$2,Source!$A$1:$Z$1,0))))</f>
        <v/>
      </c>
      <c r="I76" s="50" t="str">
        <f>IF(ISBLANK(Source!A74),"",IF(I$2=0,VLOOKUP(I$1,'Field Mapping'!$A$2:$C$20,3,FALSE),INDEX(Source!$A$1:$Z$999,ROW()-2,MATCH(I$2,Source!$A$1:$Z$1,0))))</f>
        <v/>
      </c>
      <c r="J76" s="67" t="str">
        <f>IF(ISBLANK(Source!A74),"",IF(J$2=0,VLOOKUP(J$1,'Field Mapping'!$A$2:$C$20,3,FALSE),INDEX(Source!$A$1:$Z$999,ROW()-2,MATCH(J$2,Source!$A$1:$Z$1,0))))</f>
        <v/>
      </c>
      <c r="K76" s="50" t="str">
        <f>IF(ISBLANK(Source!A74),"",IF(K$2=0,VLOOKUP(K$1,'Field Mapping'!$A$2:$C$20,3,FALSE),INDEX(Source!$A$1:$Z$999,ROW()-2,MATCH(K$2,Source!$A$1:$Z$1,0))))</f>
        <v/>
      </c>
      <c r="L76" s="50" t="str">
        <f>IF(ISBLANK(Source!A74),"",IF(L$2=0,VLOOKUP(L$1,'Field Mapping'!$A$2:$C$20,3,FALSE),INDEX(Source!$A$1:$Z$999,ROW()-2,MATCH(L$2,Source!$A$1:$Z$1,0))))</f>
        <v/>
      </c>
      <c r="M76" s="50" t="str">
        <f>IF(ISBLANK(Source!A74),"",IF(M$2=0,VLOOKUP(M$1,'Field Mapping'!$A$2:$C$20,3,FALSE),INDEX(Source!$A$1:$Z$999,ROW()-2,MATCH(M$2,Source!$A$1:$Z$1,0))))</f>
        <v/>
      </c>
      <c r="N76" s="50" t="str">
        <f>IF(ISBLANK(Source!A74),"",INDEX('Stage Mapping (Mandatory)'!$A$3:$A$9,MATCH(IF(N$2=0,VLOOKUP(N$1,'Field Mapping'!$A$2:$C$20,3,FALSE),INDEX(Source!$A$1:$Z$999,ROW()-2,MATCH(N$2,Source!$A$1:$Z$1,0))),'Stage Mapping (Mandatory)'!$B$3:$B$9,0)))</f>
        <v/>
      </c>
      <c r="U76" s="50" t="str">
        <f>IF(ISBLANK(Source!A74),"","AWS_CUSTOM_ACE_INTEGRATION")</f>
        <v/>
      </c>
      <c r="W76" s="50" t="str">
        <f>IF(ISBLANK(Source!A74),"",IF(W$2=0,VLOOKUP(W$1,'Field Mapping'!$A$2:$C$20,3,FALSE),INDEX(Source!$A$1:$Z$999,ROW()-2,MATCH(W$2,Source!$A$1:$Z$1,0))))</f>
        <v/>
      </c>
      <c r="AO76" s="49" t="str">
        <f>IF(ISBLANK(Source!A74),"",IF(A$2=0,VLOOKUP(AO$1,'Field Mapping'!$A$2:$C$20,3,FALSE),INDEX(Source!$A$1:$Z$999,ROW()-2,MATCH(AO$2,Source!$A$1:$Z$1,0))))</f>
        <v/>
      </c>
      <c r="AR76" s="60" t="str">
        <f>IF(ISBLANK(Source!A74),"",IF(AR$2=0,VLOOKUP(AR$1,'Field Mapping'!$A$2:$C$20,3,FALSE),INDEX(Source!$A$1:$Z$999,ROW()-2,MATCH(AR$2,Source!$A$1:$Z$1,0))))</f>
        <v/>
      </c>
      <c r="AS76" s="60" t="str">
        <f>IF(ISBLANK(Source!B74),"",IF(AS$2=0,VLOOKUP(AS$1,'Field Mapping'!$A$2:$C$20,3,FALSE),INDEX(Source!$A$1:$Z$999,ROW()-2,MATCH(AS$2,Source!$A$1:$Z$1,0))))</f>
        <v/>
      </c>
    </row>
    <row r="77" spans="1:45" ht="17" x14ac:dyDescent="0.2">
      <c r="A77" s="50" t="str">
        <f>IF(ISBLANK(Source!A75),"",IF(A$2=0,VLOOKUP(A$1,'Field Mapping'!$A$2:$C$20,3,FALSE),INDEX(Source!$A$1:$Z$999,ROW()-2,MATCH(A$2,Source!$A$1:$Z$1,0))))</f>
        <v/>
      </c>
      <c r="B77" s="50" t="str">
        <f>IF(ISBLANK(Source!A75),"",IF(B$2=0,VLOOKUP(B$1,'Field Mapping'!$A$2:$C$20,3,FALSE),INDEX(Source!$A$1:$Z$999,ROW()-2,MATCH(B$2,Source!$A$1:$Z$1,0))))</f>
        <v/>
      </c>
      <c r="C77" s="50" t="str">
        <f>IF(ISBLANK(Source!A75),"",IF(C$2=0,VLOOKUP(C$1,'Field Mapping'!$A$2:$C$20,3,FALSE),INDEX(Source!$A$1:$Z$999,ROW()-2,MATCH(C$2,Source!$A$1:$Z$1,0))))</f>
        <v/>
      </c>
      <c r="D77" s="50" t="str">
        <f>IF(ISBLANK(Source!A75),"",IF(D$2=0,VLOOKUP(D$1,'Field Mapping'!$A$2:$C$20,3,FALSE),INDEX(Source!$A$1:$Z$999,ROW()-2,MATCH(D$2,Source!$A$1:$Z$1,0))))</f>
        <v/>
      </c>
      <c r="E77" s="50" t="str">
        <f>IF(ISBLANK(Source!A75),"",IF(E$2=0,VLOOKUP(E$1,'Field Mapping'!$A$2:$C$20,3,FALSE),INDEX(Source!$A$1:$Z$999,ROW()-2,MATCH(E$2,Source!$A$1:$Z$1,0))))</f>
        <v/>
      </c>
      <c r="F77" s="50" t="str">
        <f>IF(ISBLANK(Source!A75),"",IF(F$2=0,VLOOKUP(F$1,'Field Mapping'!$A$2:$C$20,3,FALSE),INDEX(Source!$A$1:$Z$999,ROW()-2,MATCH(F$2,Source!$A$1:$Z$1,0))))</f>
        <v/>
      </c>
      <c r="G77" s="50" t="str">
        <f>IF(ISBLANK(Source!A75),"",IF(ISBLANK(Source!A75),"",IF(G$2=0,VLOOKUP(G$1,'Field Mapping'!$A$2:$C$20,3,FALSE),INDEX(Source!$A$1:$Z$999,ROW()-2,MATCH(G$2,Source!$A$1:$Z$1,0)))))</f>
        <v/>
      </c>
      <c r="H77" s="50" t="str">
        <f>IF(ISBLANK(Source!A75),"",IF(H$2=0,VLOOKUP(H$1,'Field Mapping'!$A$2:$C$20,3,FALSE),INDEX(Source!$A$1:$Z$999,ROW()-2,MATCH(H$2,Source!$A$1:$Z$1,0))))</f>
        <v/>
      </c>
      <c r="I77" s="50" t="str">
        <f>IF(ISBLANK(Source!A75),"",IF(I$2=0,VLOOKUP(I$1,'Field Mapping'!$A$2:$C$20,3,FALSE),INDEX(Source!$A$1:$Z$999,ROW()-2,MATCH(I$2,Source!$A$1:$Z$1,0))))</f>
        <v/>
      </c>
      <c r="J77" s="67" t="str">
        <f>IF(ISBLANK(Source!A75),"",IF(J$2=0,VLOOKUP(J$1,'Field Mapping'!$A$2:$C$20,3,FALSE),INDEX(Source!$A$1:$Z$999,ROW()-2,MATCH(J$2,Source!$A$1:$Z$1,0))))</f>
        <v/>
      </c>
      <c r="K77" s="50" t="str">
        <f>IF(ISBLANK(Source!A75),"",IF(K$2=0,VLOOKUP(K$1,'Field Mapping'!$A$2:$C$20,3,FALSE),INDEX(Source!$A$1:$Z$999,ROW()-2,MATCH(K$2,Source!$A$1:$Z$1,0))))</f>
        <v/>
      </c>
      <c r="L77" s="50" t="str">
        <f>IF(ISBLANK(Source!A75),"",IF(L$2=0,VLOOKUP(L$1,'Field Mapping'!$A$2:$C$20,3,FALSE),INDEX(Source!$A$1:$Z$999,ROW()-2,MATCH(L$2,Source!$A$1:$Z$1,0))))</f>
        <v/>
      </c>
      <c r="M77" s="50" t="str">
        <f>IF(ISBLANK(Source!A75),"",IF(M$2=0,VLOOKUP(M$1,'Field Mapping'!$A$2:$C$20,3,FALSE),INDEX(Source!$A$1:$Z$999,ROW()-2,MATCH(M$2,Source!$A$1:$Z$1,0))))</f>
        <v/>
      </c>
      <c r="N77" s="50" t="str">
        <f>IF(ISBLANK(Source!A75),"",INDEX('Stage Mapping (Mandatory)'!$A$3:$A$9,MATCH(IF(N$2=0,VLOOKUP(N$1,'Field Mapping'!$A$2:$C$20,3,FALSE),INDEX(Source!$A$1:$Z$999,ROW()-2,MATCH(N$2,Source!$A$1:$Z$1,0))),'Stage Mapping (Mandatory)'!$B$3:$B$9,0)))</f>
        <v/>
      </c>
      <c r="U77" s="50" t="str">
        <f>IF(ISBLANK(Source!A75),"","AWS_CUSTOM_ACE_INTEGRATION")</f>
        <v/>
      </c>
      <c r="W77" s="50" t="str">
        <f>IF(ISBLANK(Source!A75),"",IF(W$2=0,VLOOKUP(W$1,'Field Mapping'!$A$2:$C$20,3,FALSE),INDEX(Source!$A$1:$Z$999,ROW()-2,MATCH(W$2,Source!$A$1:$Z$1,0))))</f>
        <v/>
      </c>
      <c r="AO77" s="49" t="str">
        <f>IF(ISBLANK(Source!A75),"",IF(A$2=0,VLOOKUP(AO$1,'Field Mapping'!$A$2:$C$20,3,FALSE),INDEX(Source!$A$1:$Z$999,ROW()-2,MATCH(AO$2,Source!$A$1:$Z$1,0))))</f>
        <v/>
      </c>
      <c r="AR77" s="60" t="str">
        <f>IF(ISBLANK(Source!A75),"",IF(AR$2=0,VLOOKUP(AR$1,'Field Mapping'!$A$2:$C$20,3,FALSE),INDEX(Source!$A$1:$Z$999,ROW()-2,MATCH(AR$2,Source!$A$1:$Z$1,0))))</f>
        <v/>
      </c>
      <c r="AS77" s="60" t="str">
        <f>IF(ISBLANK(Source!B75),"",IF(AS$2=0,VLOOKUP(AS$1,'Field Mapping'!$A$2:$C$20,3,FALSE),INDEX(Source!$A$1:$Z$999,ROW()-2,MATCH(AS$2,Source!$A$1:$Z$1,0))))</f>
        <v/>
      </c>
    </row>
    <row r="78" spans="1:45" ht="17" x14ac:dyDescent="0.2">
      <c r="A78" s="50" t="str">
        <f>IF(ISBLANK(Source!A76),"",IF(A$2=0,VLOOKUP(A$1,'Field Mapping'!$A$2:$C$20,3,FALSE),INDEX(Source!$A$1:$Z$999,ROW()-2,MATCH(A$2,Source!$A$1:$Z$1,0))))</f>
        <v/>
      </c>
      <c r="B78" s="50" t="str">
        <f>IF(ISBLANK(Source!A76),"",IF(B$2=0,VLOOKUP(B$1,'Field Mapping'!$A$2:$C$20,3,FALSE),INDEX(Source!$A$1:$Z$999,ROW()-2,MATCH(B$2,Source!$A$1:$Z$1,0))))</f>
        <v/>
      </c>
      <c r="C78" s="50" t="str">
        <f>IF(ISBLANK(Source!A76),"",IF(C$2=0,VLOOKUP(C$1,'Field Mapping'!$A$2:$C$20,3,FALSE),INDEX(Source!$A$1:$Z$999,ROW()-2,MATCH(C$2,Source!$A$1:$Z$1,0))))</f>
        <v/>
      </c>
      <c r="D78" s="50" t="str">
        <f>IF(ISBLANK(Source!A76),"",IF(D$2=0,VLOOKUP(D$1,'Field Mapping'!$A$2:$C$20,3,FALSE),INDEX(Source!$A$1:$Z$999,ROW()-2,MATCH(D$2,Source!$A$1:$Z$1,0))))</f>
        <v/>
      </c>
      <c r="E78" s="50" t="str">
        <f>IF(ISBLANK(Source!A76),"",IF(E$2=0,VLOOKUP(E$1,'Field Mapping'!$A$2:$C$20,3,FALSE),INDEX(Source!$A$1:$Z$999,ROW()-2,MATCH(E$2,Source!$A$1:$Z$1,0))))</f>
        <v/>
      </c>
      <c r="F78" s="50" t="str">
        <f>IF(ISBLANK(Source!A76),"",IF(F$2=0,VLOOKUP(F$1,'Field Mapping'!$A$2:$C$20,3,FALSE),INDEX(Source!$A$1:$Z$999,ROW()-2,MATCH(F$2,Source!$A$1:$Z$1,0))))</f>
        <v/>
      </c>
      <c r="G78" s="50" t="str">
        <f>IF(ISBLANK(Source!A76),"",IF(ISBLANK(Source!A76),"",IF(G$2=0,VLOOKUP(G$1,'Field Mapping'!$A$2:$C$20,3,FALSE),INDEX(Source!$A$1:$Z$999,ROW()-2,MATCH(G$2,Source!$A$1:$Z$1,0)))))</f>
        <v/>
      </c>
      <c r="H78" s="50" t="str">
        <f>IF(ISBLANK(Source!A76),"",IF(H$2=0,VLOOKUP(H$1,'Field Mapping'!$A$2:$C$20,3,FALSE),INDEX(Source!$A$1:$Z$999,ROW()-2,MATCH(H$2,Source!$A$1:$Z$1,0))))</f>
        <v/>
      </c>
      <c r="I78" s="50" t="str">
        <f>IF(ISBLANK(Source!A76),"",IF(I$2=0,VLOOKUP(I$1,'Field Mapping'!$A$2:$C$20,3,FALSE),INDEX(Source!$A$1:$Z$999,ROW()-2,MATCH(I$2,Source!$A$1:$Z$1,0))))</f>
        <v/>
      </c>
      <c r="J78" s="67" t="str">
        <f>IF(ISBLANK(Source!A76),"",IF(J$2=0,VLOOKUP(J$1,'Field Mapping'!$A$2:$C$20,3,FALSE),INDEX(Source!$A$1:$Z$999,ROW()-2,MATCH(J$2,Source!$A$1:$Z$1,0))))</f>
        <v/>
      </c>
      <c r="K78" s="50" t="str">
        <f>IF(ISBLANK(Source!A76),"",IF(K$2=0,VLOOKUP(K$1,'Field Mapping'!$A$2:$C$20,3,FALSE),INDEX(Source!$A$1:$Z$999,ROW()-2,MATCH(K$2,Source!$A$1:$Z$1,0))))</f>
        <v/>
      </c>
      <c r="L78" s="50" t="str">
        <f>IF(ISBLANK(Source!A76),"",IF(L$2=0,VLOOKUP(L$1,'Field Mapping'!$A$2:$C$20,3,FALSE),INDEX(Source!$A$1:$Z$999,ROW()-2,MATCH(L$2,Source!$A$1:$Z$1,0))))</f>
        <v/>
      </c>
      <c r="M78" s="50" t="str">
        <f>IF(ISBLANK(Source!A76),"",IF(M$2=0,VLOOKUP(M$1,'Field Mapping'!$A$2:$C$20,3,FALSE),INDEX(Source!$A$1:$Z$999,ROW()-2,MATCH(M$2,Source!$A$1:$Z$1,0))))</f>
        <v/>
      </c>
      <c r="N78" s="50" t="str">
        <f>IF(ISBLANK(Source!A76),"",INDEX('Stage Mapping (Mandatory)'!$A$3:$A$9,MATCH(IF(N$2=0,VLOOKUP(N$1,'Field Mapping'!$A$2:$C$20,3,FALSE),INDEX(Source!$A$1:$Z$999,ROW()-2,MATCH(N$2,Source!$A$1:$Z$1,0))),'Stage Mapping (Mandatory)'!$B$3:$B$9,0)))</f>
        <v/>
      </c>
      <c r="U78" s="50" t="str">
        <f>IF(ISBLANK(Source!A76),"","AWS_CUSTOM_ACE_INTEGRATION")</f>
        <v/>
      </c>
      <c r="W78" s="50" t="str">
        <f>IF(ISBLANK(Source!A76),"",IF(W$2=0,VLOOKUP(W$1,'Field Mapping'!$A$2:$C$20,3,FALSE),INDEX(Source!$A$1:$Z$999,ROW()-2,MATCH(W$2,Source!$A$1:$Z$1,0))))</f>
        <v/>
      </c>
      <c r="AO78" s="49" t="str">
        <f>IF(ISBLANK(Source!A76),"",IF(A$2=0,VLOOKUP(AO$1,'Field Mapping'!$A$2:$C$20,3,FALSE),INDEX(Source!$A$1:$Z$999,ROW()-2,MATCH(AO$2,Source!$A$1:$Z$1,0))))</f>
        <v/>
      </c>
      <c r="AR78" s="60" t="str">
        <f>IF(ISBLANK(Source!A76),"",IF(AR$2=0,VLOOKUP(AR$1,'Field Mapping'!$A$2:$C$20,3,FALSE),INDEX(Source!$A$1:$Z$999,ROW()-2,MATCH(AR$2,Source!$A$1:$Z$1,0))))</f>
        <v/>
      </c>
      <c r="AS78" s="60" t="str">
        <f>IF(ISBLANK(Source!B76),"",IF(AS$2=0,VLOOKUP(AS$1,'Field Mapping'!$A$2:$C$20,3,FALSE),INDEX(Source!$A$1:$Z$999,ROW()-2,MATCH(AS$2,Source!$A$1:$Z$1,0))))</f>
        <v/>
      </c>
    </row>
    <row r="79" spans="1:45" ht="17" x14ac:dyDescent="0.2">
      <c r="A79" s="50" t="str">
        <f>IF(ISBLANK(Source!A77),"",IF(A$2=0,VLOOKUP(A$1,'Field Mapping'!$A$2:$C$20,3,FALSE),INDEX(Source!$A$1:$Z$999,ROW()-2,MATCH(A$2,Source!$A$1:$Z$1,0))))</f>
        <v/>
      </c>
      <c r="B79" s="50" t="str">
        <f>IF(ISBLANK(Source!A77),"",IF(B$2=0,VLOOKUP(B$1,'Field Mapping'!$A$2:$C$20,3,FALSE),INDEX(Source!$A$1:$Z$999,ROW()-2,MATCH(B$2,Source!$A$1:$Z$1,0))))</f>
        <v/>
      </c>
      <c r="C79" s="50" t="str">
        <f>IF(ISBLANK(Source!A77),"",IF(C$2=0,VLOOKUP(C$1,'Field Mapping'!$A$2:$C$20,3,FALSE),INDEX(Source!$A$1:$Z$999,ROW()-2,MATCH(C$2,Source!$A$1:$Z$1,0))))</f>
        <v/>
      </c>
      <c r="D79" s="50" t="str">
        <f>IF(ISBLANK(Source!A77),"",IF(D$2=0,VLOOKUP(D$1,'Field Mapping'!$A$2:$C$20,3,FALSE),INDEX(Source!$A$1:$Z$999,ROW()-2,MATCH(D$2,Source!$A$1:$Z$1,0))))</f>
        <v/>
      </c>
      <c r="E79" s="50" t="str">
        <f>IF(ISBLANK(Source!A77),"",IF(E$2=0,VLOOKUP(E$1,'Field Mapping'!$A$2:$C$20,3,FALSE),INDEX(Source!$A$1:$Z$999,ROW()-2,MATCH(E$2,Source!$A$1:$Z$1,0))))</f>
        <v/>
      </c>
      <c r="F79" s="50" t="str">
        <f>IF(ISBLANK(Source!A77),"",IF(F$2=0,VLOOKUP(F$1,'Field Mapping'!$A$2:$C$20,3,FALSE),INDEX(Source!$A$1:$Z$999,ROW()-2,MATCH(F$2,Source!$A$1:$Z$1,0))))</f>
        <v/>
      </c>
      <c r="G79" s="50" t="str">
        <f>IF(ISBLANK(Source!A77),"",IF(ISBLANK(Source!A77),"",IF(G$2=0,VLOOKUP(G$1,'Field Mapping'!$A$2:$C$20,3,FALSE),INDEX(Source!$A$1:$Z$999,ROW()-2,MATCH(G$2,Source!$A$1:$Z$1,0)))))</f>
        <v/>
      </c>
      <c r="H79" s="50" t="str">
        <f>IF(ISBLANK(Source!A77),"",IF(H$2=0,VLOOKUP(H$1,'Field Mapping'!$A$2:$C$20,3,FALSE),INDEX(Source!$A$1:$Z$999,ROW()-2,MATCH(H$2,Source!$A$1:$Z$1,0))))</f>
        <v/>
      </c>
      <c r="I79" s="50" t="str">
        <f>IF(ISBLANK(Source!A77),"",IF(I$2=0,VLOOKUP(I$1,'Field Mapping'!$A$2:$C$20,3,FALSE),INDEX(Source!$A$1:$Z$999,ROW()-2,MATCH(I$2,Source!$A$1:$Z$1,0))))</f>
        <v/>
      </c>
      <c r="J79" s="67" t="str">
        <f>IF(ISBLANK(Source!A77),"",IF(J$2=0,VLOOKUP(J$1,'Field Mapping'!$A$2:$C$20,3,FALSE),INDEX(Source!$A$1:$Z$999,ROW()-2,MATCH(J$2,Source!$A$1:$Z$1,0))))</f>
        <v/>
      </c>
      <c r="K79" s="50" t="str">
        <f>IF(ISBLANK(Source!A77),"",IF(K$2=0,VLOOKUP(K$1,'Field Mapping'!$A$2:$C$20,3,FALSE),INDEX(Source!$A$1:$Z$999,ROW()-2,MATCH(K$2,Source!$A$1:$Z$1,0))))</f>
        <v/>
      </c>
      <c r="L79" s="50" t="str">
        <f>IF(ISBLANK(Source!A77),"",IF(L$2=0,VLOOKUP(L$1,'Field Mapping'!$A$2:$C$20,3,FALSE),INDEX(Source!$A$1:$Z$999,ROW()-2,MATCH(L$2,Source!$A$1:$Z$1,0))))</f>
        <v/>
      </c>
      <c r="M79" s="50" t="str">
        <f>IF(ISBLANK(Source!A77),"",IF(M$2=0,VLOOKUP(M$1,'Field Mapping'!$A$2:$C$20,3,FALSE),INDEX(Source!$A$1:$Z$999,ROW()-2,MATCH(M$2,Source!$A$1:$Z$1,0))))</f>
        <v/>
      </c>
      <c r="N79" s="50" t="str">
        <f>IF(ISBLANK(Source!A77),"",INDEX('Stage Mapping (Mandatory)'!$A$3:$A$9,MATCH(IF(N$2=0,VLOOKUP(N$1,'Field Mapping'!$A$2:$C$20,3,FALSE),INDEX(Source!$A$1:$Z$999,ROW()-2,MATCH(N$2,Source!$A$1:$Z$1,0))),'Stage Mapping (Mandatory)'!$B$3:$B$9,0)))</f>
        <v/>
      </c>
      <c r="U79" s="50" t="str">
        <f>IF(ISBLANK(Source!A77),"","AWS_CUSTOM_ACE_INTEGRATION")</f>
        <v/>
      </c>
      <c r="W79" s="50" t="str">
        <f>IF(ISBLANK(Source!A77),"",IF(W$2=0,VLOOKUP(W$1,'Field Mapping'!$A$2:$C$20,3,FALSE),INDEX(Source!$A$1:$Z$999,ROW()-2,MATCH(W$2,Source!$A$1:$Z$1,0))))</f>
        <v/>
      </c>
      <c r="AO79" s="49" t="str">
        <f>IF(ISBLANK(Source!A77),"",IF(A$2=0,VLOOKUP(AO$1,'Field Mapping'!$A$2:$C$20,3,FALSE),INDEX(Source!$A$1:$Z$999,ROW()-2,MATCH(AO$2,Source!$A$1:$Z$1,0))))</f>
        <v/>
      </c>
      <c r="AR79" s="60" t="str">
        <f>IF(ISBLANK(Source!A77),"",IF(AR$2=0,VLOOKUP(AR$1,'Field Mapping'!$A$2:$C$20,3,FALSE),INDEX(Source!$A$1:$Z$999,ROW()-2,MATCH(AR$2,Source!$A$1:$Z$1,0))))</f>
        <v/>
      </c>
      <c r="AS79" s="60" t="str">
        <f>IF(ISBLANK(Source!B77),"",IF(AS$2=0,VLOOKUP(AS$1,'Field Mapping'!$A$2:$C$20,3,FALSE),INDEX(Source!$A$1:$Z$999,ROW()-2,MATCH(AS$2,Source!$A$1:$Z$1,0))))</f>
        <v/>
      </c>
    </row>
    <row r="80" spans="1:45" ht="17" x14ac:dyDescent="0.2">
      <c r="A80" s="50" t="str">
        <f>IF(ISBLANK(Source!A78),"",IF(A$2=0,VLOOKUP(A$1,'Field Mapping'!$A$2:$C$20,3,FALSE),INDEX(Source!$A$1:$Z$999,ROW()-2,MATCH(A$2,Source!$A$1:$Z$1,0))))</f>
        <v/>
      </c>
      <c r="B80" s="50" t="str">
        <f>IF(ISBLANK(Source!A78),"",IF(B$2=0,VLOOKUP(B$1,'Field Mapping'!$A$2:$C$20,3,FALSE),INDEX(Source!$A$1:$Z$999,ROW()-2,MATCH(B$2,Source!$A$1:$Z$1,0))))</f>
        <v/>
      </c>
      <c r="C80" s="50" t="str">
        <f>IF(ISBLANK(Source!A78),"",IF(C$2=0,VLOOKUP(C$1,'Field Mapping'!$A$2:$C$20,3,FALSE),INDEX(Source!$A$1:$Z$999,ROW()-2,MATCH(C$2,Source!$A$1:$Z$1,0))))</f>
        <v/>
      </c>
      <c r="D80" s="50" t="str">
        <f>IF(ISBLANK(Source!A78),"",IF(D$2=0,VLOOKUP(D$1,'Field Mapping'!$A$2:$C$20,3,FALSE),INDEX(Source!$A$1:$Z$999,ROW()-2,MATCH(D$2,Source!$A$1:$Z$1,0))))</f>
        <v/>
      </c>
      <c r="E80" s="50" t="str">
        <f>IF(ISBLANK(Source!A78),"",IF(E$2=0,VLOOKUP(E$1,'Field Mapping'!$A$2:$C$20,3,FALSE),INDEX(Source!$A$1:$Z$999,ROW()-2,MATCH(E$2,Source!$A$1:$Z$1,0))))</f>
        <v/>
      </c>
      <c r="F80" s="50" t="str">
        <f>IF(ISBLANK(Source!A78),"",IF(F$2=0,VLOOKUP(F$1,'Field Mapping'!$A$2:$C$20,3,FALSE),INDEX(Source!$A$1:$Z$999,ROW()-2,MATCH(F$2,Source!$A$1:$Z$1,0))))</f>
        <v/>
      </c>
      <c r="G80" s="50" t="str">
        <f>IF(ISBLANK(Source!A78),"",IF(ISBLANK(Source!A78),"",IF(G$2=0,VLOOKUP(G$1,'Field Mapping'!$A$2:$C$20,3,FALSE),INDEX(Source!$A$1:$Z$999,ROW()-2,MATCH(G$2,Source!$A$1:$Z$1,0)))))</f>
        <v/>
      </c>
      <c r="H80" s="50" t="str">
        <f>IF(ISBLANK(Source!A78),"",IF(H$2=0,VLOOKUP(H$1,'Field Mapping'!$A$2:$C$20,3,FALSE),INDEX(Source!$A$1:$Z$999,ROW()-2,MATCH(H$2,Source!$A$1:$Z$1,0))))</f>
        <v/>
      </c>
      <c r="I80" s="50" t="str">
        <f>IF(ISBLANK(Source!A78),"",IF(I$2=0,VLOOKUP(I$1,'Field Mapping'!$A$2:$C$20,3,FALSE),INDEX(Source!$A$1:$Z$999,ROW()-2,MATCH(I$2,Source!$A$1:$Z$1,0))))</f>
        <v/>
      </c>
      <c r="J80" s="67" t="str">
        <f>IF(ISBLANK(Source!A78),"",IF(J$2=0,VLOOKUP(J$1,'Field Mapping'!$A$2:$C$20,3,FALSE),INDEX(Source!$A$1:$Z$999,ROW()-2,MATCH(J$2,Source!$A$1:$Z$1,0))))</f>
        <v/>
      </c>
      <c r="K80" s="50" t="str">
        <f>IF(ISBLANK(Source!A78),"",IF(K$2=0,VLOOKUP(K$1,'Field Mapping'!$A$2:$C$20,3,FALSE),INDEX(Source!$A$1:$Z$999,ROW()-2,MATCH(K$2,Source!$A$1:$Z$1,0))))</f>
        <v/>
      </c>
      <c r="L80" s="50" t="str">
        <f>IF(ISBLANK(Source!A78),"",IF(L$2=0,VLOOKUP(L$1,'Field Mapping'!$A$2:$C$20,3,FALSE),INDEX(Source!$A$1:$Z$999,ROW()-2,MATCH(L$2,Source!$A$1:$Z$1,0))))</f>
        <v/>
      </c>
      <c r="M80" s="50" t="str">
        <f>IF(ISBLANK(Source!A78),"",IF(M$2=0,VLOOKUP(M$1,'Field Mapping'!$A$2:$C$20,3,FALSE),INDEX(Source!$A$1:$Z$999,ROW()-2,MATCH(M$2,Source!$A$1:$Z$1,0))))</f>
        <v/>
      </c>
      <c r="N80" s="50" t="str">
        <f>IF(ISBLANK(Source!A78),"",INDEX('Stage Mapping (Mandatory)'!$A$3:$A$9,MATCH(IF(N$2=0,VLOOKUP(N$1,'Field Mapping'!$A$2:$C$20,3,FALSE),INDEX(Source!$A$1:$Z$999,ROW()-2,MATCH(N$2,Source!$A$1:$Z$1,0))),'Stage Mapping (Mandatory)'!$B$3:$B$9,0)))</f>
        <v/>
      </c>
      <c r="U80" s="50" t="str">
        <f>IF(ISBLANK(Source!A78),"","AWS_CUSTOM_ACE_INTEGRATION")</f>
        <v/>
      </c>
      <c r="W80" s="50" t="str">
        <f>IF(ISBLANK(Source!A78),"",IF(W$2=0,VLOOKUP(W$1,'Field Mapping'!$A$2:$C$20,3,FALSE),INDEX(Source!$A$1:$Z$999,ROW()-2,MATCH(W$2,Source!$A$1:$Z$1,0))))</f>
        <v/>
      </c>
      <c r="AO80" s="49" t="str">
        <f>IF(ISBLANK(Source!A78),"",IF(A$2=0,VLOOKUP(AO$1,'Field Mapping'!$A$2:$C$20,3,FALSE),INDEX(Source!$A$1:$Z$999,ROW()-2,MATCH(AO$2,Source!$A$1:$Z$1,0))))</f>
        <v/>
      </c>
      <c r="AR80" s="60" t="str">
        <f>IF(ISBLANK(Source!A78),"",IF(AR$2=0,VLOOKUP(AR$1,'Field Mapping'!$A$2:$C$20,3,FALSE),INDEX(Source!$A$1:$Z$999,ROW()-2,MATCH(AR$2,Source!$A$1:$Z$1,0))))</f>
        <v/>
      </c>
      <c r="AS80" s="60" t="str">
        <f>IF(ISBLANK(Source!B78),"",IF(AS$2=0,VLOOKUP(AS$1,'Field Mapping'!$A$2:$C$20,3,FALSE),INDEX(Source!$A$1:$Z$999,ROW()-2,MATCH(AS$2,Source!$A$1:$Z$1,0))))</f>
        <v/>
      </c>
    </row>
    <row r="81" spans="1:45" ht="17" x14ac:dyDescent="0.2">
      <c r="A81" s="50" t="str">
        <f>IF(ISBLANK(Source!A79),"",IF(A$2=0,VLOOKUP(A$1,'Field Mapping'!$A$2:$C$20,3,FALSE),INDEX(Source!$A$1:$Z$999,ROW()-2,MATCH(A$2,Source!$A$1:$Z$1,0))))</f>
        <v/>
      </c>
      <c r="B81" s="50" t="str">
        <f>IF(ISBLANK(Source!A79),"",IF(B$2=0,VLOOKUP(B$1,'Field Mapping'!$A$2:$C$20,3,FALSE),INDEX(Source!$A$1:$Z$999,ROW()-2,MATCH(B$2,Source!$A$1:$Z$1,0))))</f>
        <v/>
      </c>
      <c r="C81" s="50" t="str">
        <f>IF(ISBLANK(Source!A79),"",IF(C$2=0,VLOOKUP(C$1,'Field Mapping'!$A$2:$C$20,3,FALSE),INDEX(Source!$A$1:$Z$999,ROW()-2,MATCH(C$2,Source!$A$1:$Z$1,0))))</f>
        <v/>
      </c>
      <c r="D81" s="50" t="str">
        <f>IF(ISBLANK(Source!A79),"",IF(D$2=0,VLOOKUP(D$1,'Field Mapping'!$A$2:$C$20,3,FALSE),INDEX(Source!$A$1:$Z$999,ROW()-2,MATCH(D$2,Source!$A$1:$Z$1,0))))</f>
        <v/>
      </c>
      <c r="E81" s="50" t="str">
        <f>IF(ISBLANK(Source!A79),"",IF(E$2=0,VLOOKUP(E$1,'Field Mapping'!$A$2:$C$20,3,FALSE),INDEX(Source!$A$1:$Z$999,ROW()-2,MATCH(E$2,Source!$A$1:$Z$1,0))))</f>
        <v/>
      </c>
      <c r="F81" s="50" t="str">
        <f>IF(ISBLANK(Source!A79),"",IF(F$2=0,VLOOKUP(F$1,'Field Mapping'!$A$2:$C$20,3,FALSE),INDEX(Source!$A$1:$Z$999,ROW()-2,MATCH(F$2,Source!$A$1:$Z$1,0))))</f>
        <v/>
      </c>
      <c r="G81" s="50" t="str">
        <f>IF(ISBLANK(Source!A79),"",IF(ISBLANK(Source!A79),"",IF(G$2=0,VLOOKUP(G$1,'Field Mapping'!$A$2:$C$20,3,FALSE),INDEX(Source!$A$1:$Z$999,ROW()-2,MATCH(G$2,Source!$A$1:$Z$1,0)))))</f>
        <v/>
      </c>
      <c r="H81" s="50" t="str">
        <f>IF(ISBLANK(Source!A79),"",IF(H$2=0,VLOOKUP(H$1,'Field Mapping'!$A$2:$C$20,3,FALSE),INDEX(Source!$A$1:$Z$999,ROW()-2,MATCH(H$2,Source!$A$1:$Z$1,0))))</f>
        <v/>
      </c>
      <c r="I81" s="50" t="str">
        <f>IF(ISBLANK(Source!A79),"",IF(I$2=0,VLOOKUP(I$1,'Field Mapping'!$A$2:$C$20,3,FALSE),INDEX(Source!$A$1:$Z$999,ROW()-2,MATCH(I$2,Source!$A$1:$Z$1,0))))</f>
        <v/>
      </c>
      <c r="J81" s="67" t="str">
        <f>IF(ISBLANK(Source!A79),"",IF(J$2=0,VLOOKUP(J$1,'Field Mapping'!$A$2:$C$20,3,FALSE),INDEX(Source!$A$1:$Z$999,ROW()-2,MATCH(J$2,Source!$A$1:$Z$1,0))))</f>
        <v/>
      </c>
      <c r="K81" s="50" t="str">
        <f>IF(ISBLANK(Source!A79),"",IF(K$2=0,VLOOKUP(K$1,'Field Mapping'!$A$2:$C$20,3,FALSE),INDEX(Source!$A$1:$Z$999,ROW()-2,MATCH(K$2,Source!$A$1:$Z$1,0))))</f>
        <v/>
      </c>
      <c r="L81" s="50" t="str">
        <f>IF(ISBLANK(Source!A79),"",IF(L$2=0,VLOOKUP(L$1,'Field Mapping'!$A$2:$C$20,3,FALSE),INDEX(Source!$A$1:$Z$999,ROW()-2,MATCH(L$2,Source!$A$1:$Z$1,0))))</f>
        <v/>
      </c>
      <c r="M81" s="50" t="str">
        <f>IF(ISBLANK(Source!A79),"",IF(M$2=0,VLOOKUP(M$1,'Field Mapping'!$A$2:$C$20,3,FALSE),INDEX(Source!$A$1:$Z$999,ROW()-2,MATCH(M$2,Source!$A$1:$Z$1,0))))</f>
        <v/>
      </c>
      <c r="N81" s="50" t="str">
        <f>IF(ISBLANK(Source!A79),"",INDEX('Stage Mapping (Mandatory)'!$A$3:$A$9,MATCH(IF(N$2=0,VLOOKUP(N$1,'Field Mapping'!$A$2:$C$20,3,FALSE),INDEX(Source!$A$1:$Z$999,ROW()-2,MATCH(N$2,Source!$A$1:$Z$1,0))),'Stage Mapping (Mandatory)'!$B$3:$B$9,0)))</f>
        <v/>
      </c>
      <c r="U81" s="50" t="str">
        <f>IF(ISBLANK(Source!A79),"","AWS_CUSTOM_ACE_INTEGRATION")</f>
        <v/>
      </c>
      <c r="W81" s="50" t="str">
        <f>IF(ISBLANK(Source!A79),"",IF(W$2=0,VLOOKUP(W$1,'Field Mapping'!$A$2:$C$20,3,FALSE),INDEX(Source!$A$1:$Z$999,ROW()-2,MATCH(W$2,Source!$A$1:$Z$1,0))))</f>
        <v/>
      </c>
      <c r="AO81" s="49" t="str">
        <f>IF(ISBLANK(Source!A79),"",IF(A$2=0,VLOOKUP(AO$1,'Field Mapping'!$A$2:$C$20,3,FALSE),INDEX(Source!$A$1:$Z$999,ROW()-2,MATCH(AO$2,Source!$A$1:$Z$1,0))))</f>
        <v/>
      </c>
      <c r="AR81" s="60" t="str">
        <f>IF(ISBLANK(Source!A79),"",IF(AR$2=0,VLOOKUP(AR$1,'Field Mapping'!$A$2:$C$20,3,FALSE),INDEX(Source!$A$1:$Z$999,ROW()-2,MATCH(AR$2,Source!$A$1:$Z$1,0))))</f>
        <v/>
      </c>
      <c r="AS81" s="60" t="str">
        <f>IF(ISBLANK(Source!B79),"",IF(AS$2=0,VLOOKUP(AS$1,'Field Mapping'!$A$2:$C$20,3,FALSE),INDEX(Source!$A$1:$Z$999,ROW()-2,MATCH(AS$2,Source!$A$1:$Z$1,0))))</f>
        <v/>
      </c>
    </row>
    <row r="82" spans="1:45" ht="17" x14ac:dyDescent="0.2">
      <c r="A82" s="50" t="str">
        <f>IF(ISBLANK(Source!A80),"",IF(A$2=0,VLOOKUP(A$1,'Field Mapping'!$A$2:$C$20,3,FALSE),INDEX(Source!$A$1:$Z$999,ROW()-2,MATCH(A$2,Source!$A$1:$Z$1,0))))</f>
        <v/>
      </c>
      <c r="B82" s="50" t="str">
        <f>IF(ISBLANK(Source!A80),"",IF(B$2=0,VLOOKUP(B$1,'Field Mapping'!$A$2:$C$20,3,FALSE),INDEX(Source!$A$1:$Z$999,ROW()-2,MATCH(B$2,Source!$A$1:$Z$1,0))))</f>
        <v/>
      </c>
      <c r="C82" s="50" t="str">
        <f>IF(ISBLANK(Source!A80),"",IF(C$2=0,VLOOKUP(C$1,'Field Mapping'!$A$2:$C$20,3,FALSE),INDEX(Source!$A$1:$Z$999,ROW()-2,MATCH(C$2,Source!$A$1:$Z$1,0))))</f>
        <v/>
      </c>
      <c r="D82" s="50" t="str">
        <f>IF(ISBLANK(Source!A80),"",IF(D$2=0,VLOOKUP(D$1,'Field Mapping'!$A$2:$C$20,3,FALSE),INDEX(Source!$A$1:$Z$999,ROW()-2,MATCH(D$2,Source!$A$1:$Z$1,0))))</f>
        <v/>
      </c>
      <c r="E82" s="50" t="str">
        <f>IF(ISBLANK(Source!A80),"",IF(E$2=0,VLOOKUP(E$1,'Field Mapping'!$A$2:$C$20,3,FALSE),INDEX(Source!$A$1:$Z$999,ROW()-2,MATCH(E$2,Source!$A$1:$Z$1,0))))</f>
        <v/>
      </c>
      <c r="F82" s="50" t="str">
        <f>IF(ISBLANK(Source!A80),"",IF(F$2=0,VLOOKUP(F$1,'Field Mapping'!$A$2:$C$20,3,FALSE),INDEX(Source!$A$1:$Z$999,ROW()-2,MATCH(F$2,Source!$A$1:$Z$1,0))))</f>
        <v/>
      </c>
      <c r="G82" s="50" t="str">
        <f>IF(ISBLANK(Source!A80),"",IF(ISBLANK(Source!A80),"",IF(G$2=0,VLOOKUP(G$1,'Field Mapping'!$A$2:$C$20,3,FALSE),INDEX(Source!$A$1:$Z$999,ROW()-2,MATCH(G$2,Source!$A$1:$Z$1,0)))))</f>
        <v/>
      </c>
      <c r="H82" s="50" t="str">
        <f>IF(ISBLANK(Source!A80),"",IF(H$2=0,VLOOKUP(H$1,'Field Mapping'!$A$2:$C$20,3,FALSE),INDEX(Source!$A$1:$Z$999,ROW()-2,MATCH(H$2,Source!$A$1:$Z$1,0))))</f>
        <v/>
      </c>
      <c r="I82" s="50" t="str">
        <f>IF(ISBLANK(Source!A80),"",IF(I$2=0,VLOOKUP(I$1,'Field Mapping'!$A$2:$C$20,3,FALSE),INDEX(Source!$A$1:$Z$999,ROW()-2,MATCH(I$2,Source!$A$1:$Z$1,0))))</f>
        <v/>
      </c>
      <c r="J82" s="67" t="str">
        <f>IF(ISBLANK(Source!A80),"",IF(J$2=0,VLOOKUP(J$1,'Field Mapping'!$A$2:$C$20,3,FALSE),INDEX(Source!$A$1:$Z$999,ROW()-2,MATCH(J$2,Source!$A$1:$Z$1,0))))</f>
        <v/>
      </c>
      <c r="K82" s="50" t="str">
        <f>IF(ISBLANK(Source!A80),"",IF(K$2=0,VLOOKUP(K$1,'Field Mapping'!$A$2:$C$20,3,FALSE),INDEX(Source!$A$1:$Z$999,ROW()-2,MATCH(K$2,Source!$A$1:$Z$1,0))))</f>
        <v/>
      </c>
      <c r="L82" s="50" t="str">
        <f>IF(ISBLANK(Source!A80),"",IF(L$2=0,VLOOKUP(L$1,'Field Mapping'!$A$2:$C$20,3,FALSE),INDEX(Source!$A$1:$Z$999,ROW()-2,MATCH(L$2,Source!$A$1:$Z$1,0))))</f>
        <v/>
      </c>
      <c r="M82" s="50" t="str">
        <f>IF(ISBLANK(Source!A80),"",IF(M$2=0,VLOOKUP(M$1,'Field Mapping'!$A$2:$C$20,3,FALSE),INDEX(Source!$A$1:$Z$999,ROW()-2,MATCH(M$2,Source!$A$1:$Z$1,0))))</f>
        <v/>
      </c>
      <c r="N82" s="50" t="str">
        <f>IF(ISBLANK(Source!A80),"",INDEX('Stage Mapping (Mandatory)'!$A$3:$A$9,MATCH(IF(N$2=0,VLOOKUP(N$1,'Field Mapping'!$A$2:$C$20,3,FALSE),INDEX(Source!$A$1:$Z$999,ROW()-2,MATCH(N$2,Source!$A$1:$Z$1,0))),'Stage Mapping (Mandatory)'!$B$3:$B$9,0)))</f>
        <v/>
      </c>
      <c r="U82" s="50" t="str">
        <f>IF(ISBLANK(Source!A80),"","AWS_CUSTOM_ACE_INTEGRATION")</f>
        <v/>
      </c>
      <c r="W82" s="50" t="str">
        <f>IF(ISBLANK(Source!A80),"",IF(W$2=0,VLOOKUP(W$1,'Field Mapping'!$A$2:$C$20,3,FALSE),INDEX(Source!$A$1:$Z$999,ROW()-2,MATCH(W$2,Source!$A$1:$Z$1,0))))</f>
        <v/>
      </c>
      <c r="AO82" s="49" t="str">
        <f>IF(ISBLANK(Source!A80),"",IF(A$2=0,VLOOKUP(AO$1,'Field Mapping'!$A$2:$C$20,3,FALSE),INDEX(Source!$A$1:$Z$999,ROW()-2,MATCH(AO$2,Source!$A$1:$Z$1,0))))</f>
        <v/>
      </c>
      <c r="AR82" s="60" t="str">
        <f>IF(ISBLANK(Source!A80),"",IF(AR$2=0,VLOOKUP(AR$1,'Field Mapping'!$A$2:$C$20,3,FALSE),INDEX(Source!$A$1:$Z$999,ROW()-2,MATCH(AR$2,Source!$A$1:$Z$1,0))))</f>
        <v/>
      </c>
      <c r="AS82" s="60" t="str">
        <f>IF(ISBLANK(Source!B80),"",IF(AS$2=0,VLOOKUP(AS$1,'Field Mapping'!$A$2:$C$20,3,FALSE),INDEX(Source!$A$1:$Z$999,ROW()-2,MATCH(AS$2,Source!$A$1:$Z$1,0))))</f>
        <v/>
      </c>
    </row>
    <row r="83" spans="1:45" ht="17" x14ac:dyDescent="0.2">
      <c r="A83" s="50" t="str">
        <f>IF(ISBLANK(Source!A81),"",IF(A$2=0,VLOOKUP(A$1,'Field Mapping'!$A$2:$C$20,3,FALSE),INDEX(Source!$A$1:$Z$999,ROW()-2,MATCH(A$2,Source!$A$1:$Z$1,0))))</f>
        <v/>
      </c>
      <c r="B83" s="50" t="str">
        <f>IF(ISBLANK(Source!A81),"",IF(B$2=0,VLOOKUP(B$1,'Field Mapping'!$A$2:$C$20,3,FALSE),INDEX(Source!$A$1:$Z$999,ROW()-2,MATCH(B$2,Source!$A$1:$Z$1,0))))</f>
        <v/>
      </c>
      <c r="C83" s="50" t="str">
        <f>IF(ISBLANK(Source!A81),"",IF(C$2=0,VLOOKUP(C$1,'Field Mapping'!$A$2:$C$20,3,FALSE),INDEX(Source!$A$1:$Z$999,ROW()-2,MATCH(C$2,Source!$A$1:$Z$1,0))))</f>
        <v/>
      </c>
      <c r="D83" s="50" t="str">
        <f>IF(ISBLANK(Source!A81),"",IF(D$2=0,VLOOKUP(D$1,'Field Mapping'!$A$2:$C$20,3,FALSE),INDEX(Source!$A$1:$Z$999,ROW()-2,MATCH(D$2,Source!$A$1:$Z$1,0))))</f>
        <v/>
      </c>
      <c r="E83" s="50" t="str">
        <f>IF(ISBLANK(Source!A81),"",IF(E$2=0,VLOOKUP(E$1,'Field Mapping'!$A$2:$C$20,3,FALSE),INDEX(Source!$A$1:$Z$999,ROW()-2,MATCH(E$2,Source!$A$1:$Z$1,0))))</f>
        <v/>
      </c>
      <c r="F83" s="50" t="str">
        <f>IF(ISBLANK(Source!A81),"",IF(F$2=0,VLOOKUP(F$1,'Field Mapping'!$A$2:$C$20,3,FALSE),INDEX(Source!$A$1:$Z$999,ROW()-2,MATCH(F$2,Source!$A$1:$Z$1,0))))</f>
        <v/>
      </c>
      <c r="G83" s="50" t="str">
        <f>IF(ISBLANK(Source!A81),"",IF(ISBLANK(Source!A81),"",IF(G$2=0,VLOOKUP(G$1,'Field Mapping'!$A$2:$C$20,3,FALSE),INDEX(Source!$A$1:$Z$999,ROW()-2,MATCH(G$2,Source!$A$1:$Z$1,0)))))</f>
        <v/>
      </c>
      <c r="H83" s="50" t="str">
        <f>IF(ISBLANK(Source!A81),"",IF(H$2=0,VLOOKUP(H$1,'Field Mapping'!$A$2:$C$20,3,FALSE),INDEX(Source!$A$1:$Z$999,ROW()-2,MATCH(H$2,Source!$A$1:$Z$1,0))))</f>
        <v/>
      </c>
      <c r="I83" s="50" t="str">
        <f>IF(ISBLANK(Source!A81),"",IF(I$2=0,VLOOKUP(I$1,'Field Mapping'!$A$2:$C$20,3,FALSE),INDEX(Source!$A$1:$Z$999,ROW()-2,MATCH(I$2,Source!$A$1:$Z$1,0))))</f>
        <v/>
      </c>
      <c r="J83" s="67" t="str">
        <f>IF(ISBLANK(Source!A81),"",IF(J$2=0,VLOOKUP(J$1,'Field Mapping'!$A$2:$C$20,3,FALSE),INDEX(Source!$A$1:$Z$999,ROW()-2,MATCH(J$2,Source!$A$1:$Z$1,0))))</f>
        <v/>
      </c>
      <c r="K83" s="50" t="str">
        <f>IF(ISBLANK(Source!A81),"",IF(K$2=0,VLOOKUP(K$1,'Field Mapping'!$A$2:$C$20,3,FALSE),INDEX(Source!$A$1:$Z$999,ROW()-2,MATCH(K$2,Source!$A$1:$Z$1,0))))</f>
        <v/>
      </c>
      <c r="L83" s="50" t="str">
        <f>IF(ISBLANK(Source!A81),"",IF(L$2=0,VLOOKUP(L$1,'Field Mapping'!$A$2:$C$20,3,FALSE),INDEX(Source!$A$1:$Z$999,ROW()-2,MATCH(L$2,Source!$A$1:$Z$1,0))))</f>
        <v/>
      </c>
      <c r="M83" s="50" t="str">
        <f>IF(ISBLANK(Source!A81),"",IF(M$2=0,VLOOKUP(M$1,'Field Mapping'!$A$2:$C$20,3,FALSE),INDEX(Source!$A$1:$Z$999,ROW()-2,MATCH(M$2,Source!$A$1:$Z$1,0))))</f>
        <v/>
      </c>
      <c r="N83" s="50" t="str">
        <f>IF(ISBLANK(Source!A81),"",INDEX('Stage Mapping (Mandatory)'!$A$3:$A$9,MATCH(IF(N$2=0,VLOOKUP(N$1,'Field Mapping'!$A$2:$C$20,3,FALSE),INDEX(Source!$A$1:$Z$999,ROW()-2,MATCH(N$2,Source!$A$1:$Z$1,0))),'Stage Mapping (Mandatory)'!$B$3:$B$9,0)))</f>
        <v/>
      </c>
      <c r="U83" s="50" t="str">
        <f>IF(ISBLANK(Source!A81),"","AWS_CUSTOM_ACE_INTEGRATION")</f>
        <v/>
      </c>
      <c r="W83" s="50" t="str">
        <f>IF(ISBLANK(Source!A81),"",IF(W$2=0,VLOOKUP(W$1,'Field Mapping'!$A$2:$C$20,3,FALSE),INDEX(Source!$A$1:$Z$999,ROW()-2,MATCH(W$2,Source!$A$1:$Z$1,0))))</f>
        <v/>
      </c>
      <c r="AO83" s="49" t="str">
        <f>IF(ISBLANK(Source!A81),"",IF(A$2=0,VLOOKUP(AO$1,'Field Mapping'!$A$2:$C$20,3,FALSE),INDEX(Source!$A$1:$Z$999,ROW()-2,MATCH(AO$2,Source!$A$1:$Z$1,0))))</f>
        <v/>
      </c>
      <c r="AR83" s="60" t="str">
        <f>IF(ISBLANK(Source!A81),"",IF(AR$2=0,VLOOKUP(AR$1,'Field Mapping'!$A$2:$C$20,3,FALSE),INDEX(Source!$A$1:$Z$999,ROW()-2,MATCH(AR$2,Source!$A$1:$Z$1,0))))</f>
        <v/>
      </c>
      <c r="AS83" s="60" t="str">
        <f>IF(ISBLANK(Source!B81),"",IF(AS$2=0,VLOOKUP(AS$1,'Field Mapping'!$A$2:$C$20,3,FALSE),INDEX(Source!$A$1:$Z$999,ROW()-2,MATCH(AS$2,Source!$A$1:$Z$1,0))))</f>
        <v/>
      </c>
    </row>
    <row r="84" spans="1:45" ht="17" x14ac:dyDescent="0.2">
      <c r="A84" s="50" t="str">
        <f>IF(ISBLANK(Source!A82),"",IF(A$2=0,VLOOKUP(A$1,'Field Mapping'!$A$2:$C$20,3,FALSE),INDEX(Source!$A$1:$Z$999,ROW()-2,MATCH(A$2,Source!$A$1:$Z$1,0))))</f>
        <v/>
      </c>
      <c r="B84" s="50" t="str">
        <f>IF(ISBLANK(Source!A82),"",IF(B$2=0,VLOOKUP(B$1,'Field Mapping'!$A$2:$C$20,3,FALSE),INDEX(Source!$A$1:$Z$999,ROW()-2,MATCH(B$2,Source!$A$1:$Z$1,0))))</f>
        <v/>
      </c>
      <c r="C84" s="50" t="str">
        <f>IF(ISBLANK(Source!A82),"",IF(C$2=0,VLOOKUP(C$1,'Field Mapping'!$A$2:$C$20,3,FALSE),INDEX(Source!$A$1:$Z$999,ROW()-2,MATCH(C$2,Source!$A$1:$Z$1,0))))</f>
        <v/>
      </c>
      <c r="D84" s="50" t="str">
        <f>IF(ISBLANK(Source!A82),"",IF(D$2=0,VLOOKUP(D$1,'Field Mapping'!$A$2:$C$20,3,FALSE),INDEX(Source!$A$1:$Z$999,ROW()-2,MATCH(D$2,Source!$A$1:$Z$1,0))))</f>
        <v/>
      </c>
      <c r="E84" s="50" t="str">
        <f>IF(ISBLANK(Source!A82),"",IF(E$2=0,VLOOKUP(E$1,'Field Mapping'!$A$2:$C$20,3,FALSE),INDEX(Source!$A$1:$Z$999,ROW()-2,MATCH(E$2,Source!$A$1:$Z$1,0))))</f>
        <v/>
      </c>
      <c r="F84" s="50" t="str">
        <f>IF(ISBLANK(Source!A82),"",IF(F$2=0,VLOOKUP(F$1,'Field Mapping'!$A$2:$C$20,3,FALSE),INDEX(Source!$A$1:$Z$999,ROW()-2,MATCH(F$2,Source!$A$1:$Z$1,0))))</f>
        <v/>
      </c>
      <c r="G84" s="50" t="str">
        <f>IF(ISBLANK(Source!A82),"",IF(ISBLANK(Source!A82),"",IF(G$2=0,VLOOKUP(G$1,'Field Mapping'!$A$2:$C$20,3,FALSE),INDEX(Source!$A$1:$Z$999,ROW()-2,MATCH(G$2,Source!$A$1:$Z$1,0)))))</f>
        <v/>
      </c>
      <c r="H84" s="50" t="str">
        <f>IF(ISBLANK(Source!A82),"",IF(H$2=0,VLOOKUP(H$1,'Field Mapping'!$A$2:$C$20,3,FALSE),INDEX(Source!$A$1:$Z$999,ROW()-2,MATCH(H$2,Source!$A$1:$Z$1,0))))</f>
        <v/>
      </c>
      <c r="I84" s="50" t="str">
        <f>IF(ISBLANK(Source!A82),"",IF(I$2=0,VLOOKUP(I$1,'Field Mapping'!$A$2:$C$20,3,FALSE),INDEX(Source!$A$1:$Z$999,ROW()-2,MATCH(I$2,Source!$A$1:$Z$1,0))))</f>
        <v/>
      </c>
      <c r="J84" s="67" t="str">
        <f>IF(ISBLANK(Source!A82),"",IF(J$2=0,VLOOKUP(J$1,'Field Mapping'!$A$2:$C$20,3,FALSE),INDEX(Source!$A$1:$Z$999,ROW()-2,MATCH(J$2,Source!$A$1:$Z$1,0))))</f>
        <v/>
      </c>
      <c r="K84" s="50" t="str">
        <f>IF(ISBLANK(Source!A82),"",IF(K$2=0,VLOOKUP(K$1,'Field Mapping'!$A$2:$C$20,3,FALSE),INDEX(Source!$A$1:$Z$999,ROW()-2,MATCH(K$2,Source!$A$1:$Z$1,0))))</f>
        <v/>
      </c>
      <c r="L84" s="50" t="str">
        <f>IF(ISBLANK(Source!A82),"",IF(L$2=0,VLOOKUP(L$1,'Field Mapping'!$A$2:$C$20,3,FALSE),INDEX(Source!$A$1:$Z$999,ROW()-2,MATCH(L$2,Source!$A$1:$Z$1,0))))</f>
        <v/>
      </c>
      <c r="M84" s="50" t="str">
        <f>IF(ISBLANK(Source!A82),"",IF(M$2=0,VLOOKUP(M$1,'Field Mapping'!$A$2:$C$20,3,FALSE),INDEX(Source!$A$1:$Z$999,ROW()-2,MATCH(M$2,Source!$A$1:$Z$1,0))))</f>
        <v/>
      </c>
      <c r="N84" s="50" t="str">
        <f>IF(ISBLANK(Source!A82),"",INDEX('Stage Mapping (Mandatory)'!$A$3:$A$9,MATCH(IF(N$2=0,VLOOKUP(N$1,'Field Mapping'!$A$2:$C$20,3,FALSE),INDEX(Source!$A$1:$Z$999,ROW()-2,MATCH(N$2,Source!$A$1:$Z$1,0))),'Stage Mapping (Mandatory)'!$B$3:$B$9,0)))</f>
        <v/>
      </c>
      <c r="U84" s="50" t="str">
        <f>IF(ISBLANK(Source!A82),"","AWS_CUSTOM_ACE_INTEGRATION")</f>
        <v/>
      </c>
      <c r="W84" s="50" t="str">
        <f>IF(ISBLANK(Source!A82),"",IF(W$2=0,VLOOKUP(W$1,'Field Mapping'!$A$2:$C$20,3,FALSE),INDEX(Source!$A$1:$Z$999,ROW()-2,MATCH(W$2,Source!$A$1:$Z$1,0))))</f>
        <v/>
      </c>
      <c r="AO84" s="49" t="str">
        <f>IF(ISBLANK(Source!A82),"",IF(A$2=0,VLOOKUP(AO$1,'Field Mapping'!$A$2:$C$20,3,FALSE),INDEX(Source!$A$1:$Z$999,ROW()-2,MATCH(AO$2,Source!$A$1:$Z$1,0))))</f>
        <v/>
      </c>
      <c r="AR84" s="60" t="str">
        <f>IF(ISBLANK(Source!A82),"",IF(AR$2=0,VLOOKUP(AR$1,'Field Mapping'!$A$2:$C$20,3,FALSE),INDEX(Source!$A$1:$Z$999,ROW()-2,MATCH(AR$2,Source!$A$1:$Z$1,0))))</f>
        <v/>
      </c>
      <c r="AS84" s="60" t="str">
        <f>IF(ISBLANK(Source!B82),"",IF(AS$2=0,VLOOKUP(AS$1,'Field Mapping'!$A$2:$C$20,3,FALSE),INDEX(Source!$A$1:$Z$999,ROW()-2,MATCH(AS$2,Source!$A$1:$Z$1,0))))</f>
        <v/>
      </c>
    </row>
    <row r="85" spans="1:45" ht="17" x14ac:dyDescent="0.2">
      <c r="A85" s="50" t="str">
        <f>IF(ISBLANK(Source!A83),"",IF(A$2=0,VLOOKUP(A$1,'Field Mapping'!$A$2:$C$20,3,FALSE),INDEX(Source!$A$1:$Z$999,ROW()-2,MATCH(A$2,Source!$A$1:$Z$1,0))))</f>
        <v/>
      </c>
      <c r="B85" s="50" t="str">
        <f>IF(ISBLANK(Source!A83),"",IF(B$2=0,VLOOKUP(B$1,'Field Mapping'!$A$2:$C$20,3,FALSE),INDEX(Source!$A$1:$Z$999,ROW()-2,MATCH(B$2,Source!$A$1:$Z$1,0))))</f>
        <v/>
      </c>
      <c r="C85" s="50" t="str">
        <f>IF(ISBLANK(Source!A83),"",IF(C$2=0,VLOOKUP(C$1,'Field Mapping'!$A$2:$C$20,3,FALSE),INDEX(Source!$A$1:$Z$999,ROW()-2,MATCH(C$2,Source!$A$1:$Z$1,0))))</f>
        <v/>
      </c>
      <c r="D85" s="50" t="str">
        <f>IF(ISBLANK(Source!A83),"",IF(D$2=0,VLOOKUP(D$1,'Field Mapping'!$A$2:$C$20,3,FALSE),INDEX(Source!$A$1:$Z$999,ROW()-2,MATCH(D$2,Source!$A$1:$Z$1,0))))</f>
        <v/>
      </c>
      <c r="E85" s="50" t="str">
        <f>IF(ISBLANK(Source!A83),"",IF(E$2=0,VLOOKUP(E$1,'Field Mapping'!$A$2:$C$20,3,FALSE),INDEX(Source!$A$1:$Z$999,ROW()-2,MATCH(E$2,Source!$A$1:$Z$1,0))))</f>
        <v/>
      </c>
      <c r="F85" s="50" t="str">
        <f>IF(ISBLANK(Source!A83),"",IF(F$2=0,VLOOKUP(F$1,'Field Mapping'!$A$2:$C$20,3,FALSE),INDEX(Source!$A$1:$Z$999,ROW()-2,MATCH(F$2,Source!$A$1:$Z$1,0))))</f>
        <v/>
      </c>
      <c r="G85" s="50" t="str">
        <f>IF(ISBLANK(Source!A83),"",IF(ISBLANK(Source!A83),"",IF(G$2=0,VLOOKUP(G$1,'Field Mapping'!$A$2:$C$20,3,FALSE),INDEX(Source!$A$1:$Z$999,ROW()-2,MATCH(G$2,Source!$A$1:$Z$1,0)))))</f>
        <v/>
      </c>
      <c r="H85" s="50" t="str">
        <f>IF(ISBLANK(Source!A83),"",IF(H$2=0,VLOOKUP(H$1,'Field Mapping'!$A$2:$C$20,3,FALSE),INDEX(Source!$A$1:$Z$999,ROW()-2,MATCH(H$2,Source!$A$1:$Z$1,0))))</f>
        <v/>
      </c>
      <c r="I85" s="50" t="str">
        <f>IF(ISBLANK(Source!A83),"",IF(I$2=0,VLOOKUP(I$1,'Field Mapping'!$A$2:$C$20,3,FALSE),INDEX(Source!$A$1:$Z$999,ROW()-2,MATCH(I$2,Source!$A$1:$Z$1,0))))</f>
        <v/>
      </c>
      <c r="J85" s="67" t="str">
        <f>IF(ISBLANK(Source!A83),"",IF(J$2=0,VLOOKUP(J$1,'Field Mapping'!$A$2:$C$20,3,FALSE),INDEX(Source!$A$1:$Z$999,ROW()-2,MATCH(J$2,Source!$A$1:$Z$1,0))))</f>
        <v/>
      </c>
      <c r="K85" s="50" t="str">
        <f>IF(ISBLANK(Source!A83),"",IF(K$2=0,VLOOKUP(K$1,'Field Mapping'!$A$2:$C$20,3,FALSE),INDEX(Source!$A$1:$Z$999,ROW()-2,MATCH(K$2,Source!$A$1:$Z$1,0))))</f>
        <v/>
      </c>
      <c r="L85" s="50" t="str">
        <f>IF(ISBLANK(Source!A83),"",IF(L$2=0,VLOOKUP(L$1,'Field Mapping'!$A$2:$C$20,3,FALSE),INDEX(Source!$A$1:$Z$999,ROW()-2,MATCH(L$2,Source!$A$1:$Z$1,0))))</f>
        <v/>
      </c>
      <c r="M85" s="50" t="str">
        <f>IF(ISBLANK(Source!A83),"",IF(M$2=0,VLOOKUP(M$1,'Field Mapping'!$A$2:$C$20,3,FALSE),INDEX(Source!$A$1:$Z$999,ROW()-2,MATCH(M$2,Source!$A$1:$Z$1,0))))</f>
        <v/>
      </c>
      <c r="N85" s="50" t="str">
        <f>IF(ISBLANK(Source!A83),"",INDEX('Stage Mapping (Mandatory)'!$A$3:$A$9,MATCH(IF(N$2=0,VLOOKUP(N$1,'Field Mapping'!$A$2:$C$20,3,FALSE),INDEX(Source!$A$1:$Z$999,ROW()-2,MATCH(N$2,Source!$A$1:$Z$1,0))),'Stage Mapping (Mandatory)'!$B$3:$B$9,0)))</f>
        <v/>
      </c>
      <c r="U85" s="50" t="str">
        <f>IF(ISBLANK(Source!A83),"","AWS_CUSTOM_ACE_INTEGRATION")</f>
        <v/>
      </c>
      <c r="W85" s="50" t="str">
        <f>IF(ISBLANK(Source!A83),"",IF(W$2=0,VLOOKUP(W$1,'Field Mapping'!$A$2:$C$20,3,FALSE),INDEX(Source!$A$1:$Z$999,ROW()-2,MATCH(W$2,Source!$A$1:$Z$1,0))))</f>
        <v/>
      </c>
      <c r="AO85" s="49" t="str">
        <f>IF(ISBLANK(Source!A83),"",IF(A$2=0,VLOOKUP(AO$1,'Field Mapping'!$A$2:$C$20,3,FALSE),INDEX(Source!$A$1:$Z$999,ROW()-2,MATCH(AO$2,Source!$A$1:$Z$1,0))))</f>
        <v/>
      </c>
      <c r="AR85" s="60" t="str">
        <f>IF(ISBLANK(Source!A83),"",IF(AR$2=0,VLOOKUP(AR$1,'Field Mapping'!$A$2:$C$20,3,FALSE),INDEX(Source!$A$1:$Z$999,ROW()-2,MATCH(AR$2,Source!$A$1:$Z$1,0))))</f>
        <v/>
      </c>
      <c r="AS85" s="60" t="str">
        <f>IF(ISBLANK(Source!B83),"",IF(AS$2=0,VLOOKUP(AS$1,'Field Mapping'!$A$2:$C$20,3,FALSE),INDEX(Source!$A$1:$Z$999,ROW()-2,MATCH(AS$2,Source!$A$1:$Z$1,0))))</f>
        <v/>
      </c>
    </row>
    <row r="86" spans="1:45" ht="17" x14ac:dyDescent="0.2">
      <c r="A86" s="50" t="str">
        <f>IF(ISBLANK(Source!A84),"",IF(A$2=0,VLOOKUP(A$1,'Field Mapping'!$A$2:$C$20,3,FALSE),INDEX(Source!$A$1:$Z$999,ROW()-2,MATCH(A$2,Source!$A$1:$Z$1,0))))</f>
        <v/>
      </c>
      <c r="B86" s="50" t="str">
        <f>IF(ISBLANK(Source!A84),"",IF(B$2=0,VLOOKUP(B$1,'Field Mapping'!$A$2:$C$20,3,FALSE),INDEX(Source!$A$1:$Z$999,ROW()-2,MATCH(B$2,Source!$A$1:$Z$1,0))))</f>
        <v/>
      </c>
      <c r="C86" s="50" t="str">
        <f>IF(ISBLANK(Source!A84),"",IF(C$2=0,VLOOKUP(C$1,'Field Mapping'!$A$2:$C$20,3,FALSE),INDEX(Source!$A$1:$Z$999,ROW()-2,MATCH(C$2,Source!$A$1:$Z$1,0))))</f>
        <v/>
      </c>
      <c r="D86" s="50" t="str">
        <f>IF(ISBLANK(Source!A84),"",IF(D$2=0,VLOOKUP(D$1,'Field Mapping'!$A$2:$C$20,3,FALSE),INDEX(Source!$A$1:$Z$999,ROW()-2,MATCH(D$2,Source!$A$1:$Z$1,0))))</f>
        <v/>
      </c>
      <c r="E86" s="50" t="str">
        <f>IF(ISBLANK(Source!A84),"",IF(E$2=0,VLOOKUP(E$1,'Field Mapping'!$A$2:$C$20,3,FALSE),INDEX(Source!$A$1:$Z$999,ROW()-2,MATCH(E$2,Source!$A$1:$Z$1,0))))</f>
        <v/>
      </c>
      <c r="F86" s="50" t="str">
        <f>IF(ISBLANK(Source!A84),"",IF(F$2=0,VLOOKUP(F$1,'Field Mapping'!$A$2:$C$20,3,FALSE),INDEX(Source!$A$1:$Z$999,ROW()-2,MATCH(F$2,Source!$A$1:$Z$1,0))))</f>
        <v/>
      </c>
      <c r="G86" s="50" t="str">
        <f>IF(ISBLANK(Source!A84),"",IF(ISBLANK(Source!A84),"",IF(G$2=0,VLOOKUP(G$1,'Field Mapping'!$A$2:$C$20,3,FALSE),INDEX(Source!$A$1:$Z$999,ROW()-2,MATCH(G$2,Source!$A$1:$Z$1,0)))))</f>
        <v/>
      </c>
      <c r="H86" s="50" t="str">
        <f>IF(ISBLANK(Source!A84),"",IF(H$2=0,VLOOKUP(H$1,'Field Mapping'!$A$2:$C$20,3,FALSE),INDEX(Source!$A$1:$Z$999,ROW()-2,MATCH(H$2,Source!$A$1:$Z$1,0))))</f>
        <v/>
      </c>
      <c r="I86" s="50" t="str">
        <f>IF(ISBLANK(Source!A84),"",IF(I$2=0,VLOOKUP(I$1,'Field Mapping'!$A$2:$C$20,3,FALSE),INDEX(Source!$A$1:$Z$999,ROW()-2,MATCH(I$2,Source!$A$1:$Z$1,0))))</f>
        <v/>
      </c>
      <c r="J86" s="67" t="str">
        <f>IF(ISBLANK(Source!A84),"",IF(J$2=0,VLOOKUP(J$1,'Field Mapping'!$A$2:$C$20,3,FALSE),INDEX(Source!$A$1:$Z$999,ROW()-2,MATCH(J$2,Source!$A$1:$Z$1,0))))</f>
        <v/>
      </c>
      <c r="K86" s="50" t="str">
        <f>IF(ISBLANK(Source!A84),"",IF(K$2=0,VLOOKUP(K$1,'Field Mapping'!$A$2:$C$20,3,FALSE),INDEX(Source!$A$1:$Z$999,ROW()-2,MATCH(K$2,Source!$A$1:$Z$1,0))))</f>
        <v/>
      </c>
      <c r="L86" s="50" t="str">
        <f>IF(ISBLANK(Source!A84),"",IF(L$2=0,VLOOKUP(L$1,'Field Mapping'!$A$2:$C$20,3,FALSE),INDEX(Source!$A$1:$Z$999,ROW()-2,MATCH(L$2,Source!$A$1:$Z$1,0))))</f>
        <v/>
      </c>
      <c r="M86" s="50" t="str">
        <f>IF(ISBLANK(Source!A84),"",IF(M$2=0,VLOOKUP(M$1,'Field Mapping'!$A$2:$C$20,3,FALSE),INDEX(Source!$A$1:$Z$999,ROW()-2,MATCH(M$2,Source!$A$1:$Z$1,0))))</f>
        <v/>
      </c>
      <c r="N86" s="50" t="str">
        <f>IF(ISBLANK(Source!A84),"",INDEX('Stage Mapping (Mandatory)'!$A$3:$A$9,MATCH(IF(N$2=0,VLOOKUP(N$1,'Field Mapping'!$A$2:$C$20,3,FALSE),INDEX(Source!$A$1:$Z$999,ROW()-2,MATCH(N$2,Source!$A$1:$Z$1,0))),'Stage Mapping (Mandatory)'!$B$3:$B$9,0)))</f>
        <v/>
      </c>
      <c r="U86" s="50" t="str">
        <f>IF(ISBLANK(Source!A84),"","AWS_CUSTOM_ACE_INTEGRATION")</f>
        <v/>
      </c>
      <c r="W86" s="50" t="str">
        <f>IF(ISBLANK(Source!A84),"",IF(W$2=0,VLOOKUP(W$1,'Field Mapping'!$A$2:$C$20,3,FALSE),INDEX(Source!$A$1:$Z$999,ROW()-2,MATCH(W$2,Source!$A$1:$Z$1,0))))</f>
        <v/>
      </c>
      <c r="AO86" s="49" t="str">
        <f>IF(ISBLANK(Source!A84),"",IF(A$2=0,VLOOKUP(AO$1,'Field Mapping'!$A$2:$C$20,3,FALSE),INDEX(Source!$A$1:$Z$999,ROW()-2,MATCH(AO$2,Source!$A$1:$Z$1,0))))</f>
        <v/>
      </c>
      <c r="AR86" s="60" t="str">
        <f>IF(ISBLANK(Source!A84),"",IF(AR$2=0,VLOOKUP(AR$1,'Field Mapping'!$A$2:$C$20,3,FALSE),INDEX(Source!$A$1:$Z$999,ROW()-2,MATCH(AR$2,Source!$A$1:$Z$1,0))))</f>
        <v/>
      </c>
      <c r="AS86" s="60" t="str">
        <f>IF(ISBLANK(Source!B84),"",IF(AS$2=0,VLOOKUP(AS$1,'Field Mapping'!$A$2:$C$20,3,FALSE),INDEX(Source!$A$1:$Z$999,ROW()-2,MATCH(AS$2,Source!$A$1:$Z$1,0))))</f>
        <v/>
      </c>
    </row>
    <row r="87" spans="1:45" ht="17" x14ac:dyDescent="0.2">
      <c r="A87" s="50" t="str">
        <f>IF(ISBLANK(Source!A85),"",IF(A$2=0,VLOOKUP(A$1,'Field Mapping'!$A$2:$C$20,3,FALSE),INDEX(Source!$A$1:$Z$999,ROW()-2,MATCH(A$2,Source!$A$1:$Z$1,0))))</f>
        <v/>
      </c>
      <c r="B87" s="50" t="str">
        <f>IF(ISBLANK(Source!A85),"",IF(B$2=0,VLOOKUP(B$1,'Field Mapping'!$A$2:$C$20,3,FALSE),INDEX(Source!$A$1:$Z$999,ROW()-2,MATCH(B$2,Source!$A$1:$Z$1,0))))</f>
        <v/>
      </c>
      <c r="C87" s="50" t="str">
        <f>IF(ISBLANK(Source!A85),"",IF(C$2=0,VLOOKUP(C$1,'Field Mapping'!$A$2:$C$20,3,FALSE),INDEX(Source!$A$1:$Z$999,ROW()-2,MATCH(C$2,Source!$A$1:$Z$1,0))))</f>
        <v/>
      </c>
      <c r="D87" s="50" t="str">
        <f>IF(ISBLANK(Source!A85),"",IF(D$2=0,VLOOKUP(D$1,'Field Mapping'!$A$2:$C$20,3,FALSE),INDEX(Source!$A$1:$Z$999,ROW()-2,MATCH(D$2,Source!$A$1:$Z$1,0))))</f>
        <v/>
      </c>
      <c r="E87" s="50" t="str">
        <f>IF(ISBLANK(Source!A85),"",IF(E$2=0,VLOOKUP(E$1,'Field Mapping'!$A$2:$C$20,3,FALSE),INDEX(Source!$A$1:$Z$999,ROW()-2,MATCH(E$2,Source!$A$1:$Z$1,0))))</f>
        <v/>
      </c>
      <c r="F87" s="50" t="str">
        <f>IF(ISBLANK(Source!A85),"",IF(F$2=0,VLOOKUP(F$1,'Field Mapping'!$A$2:$C$20,3,FALSE),INDEX(Source!$A$1:$Z$999,ROW()-2,MATCH(F$2,Source!$A$1:$Z$1,0))))</f>
        <v/>
      </c>
      <c r="G87" s="50" t="str">
        <f>IF(ISBLANK(Source!A85),"",IF(ISBLANK(Source!A85),"",IF(G$2=0,VLOOKUP(G$1,'Field Mapping'!$A$2:$C$20,3,FALSE),INDEX(Source!$A$1:$Z$999,ROW()-2,MATCH(G$2,Source!$A$1:$Z$1,0)))))</f>
        <v/>
      </c>
      <c r="H87" s="50" t="str">
        <f>IF(ISBLANK(Source!A85),"",IF(H$2=0,VLOOKUP(H$1,'Field Mapping'!$A$2:$C$20,3,FALSE),INDEX(Source!$A$1:$Z$999,ROW()-2,MATCH(H$2,Source!$A$1:$Z$1,0))))</f>
        <v/>
      </c>
      <c r="I87" s="50" t="str">
        <f>IF(ISBLANK(Source!A85),"",IF(I$2=0,VLOOKUP(I$1,'Field Mapping'!$A$2:$C$20,3,FALSE),INDEX(Source!$A$1:$Z$999,ROW()-2,MATCH(I$2,Source!$A$1:$Z$1,0))))</f>
        <v/>
      </c>
      <c r="J87" s="67" t="str">
        <f>IF(ISBLANK(Source!A85),"",IF(J$2=0,VLOOKUP(J$1,'Field Mapping'!$A$2:$C$20,3,FALSE),INDEX(Source!$A$1:$Z$999,ROW()-2,MATCH(J$2,Source!$A$1:$Z$1,0))))</f>
        <v/>
      </c>
      <c r="K87" s="50" t="str">
        <f>IF(ISBLANK(Source!A85),"",IF(K$2=0,VLOOKUP(K$1,'Field Mapping'!$A$2:$C$20,3,FALSE),INDEX(Source!$A$1:$Z$999,ROW()-2,MATCH(K$2,Source!$A$1:$Z$1,0))))</f>
        <v/>
      </c>
      <c r="L87" s="50" t="str">
        <f>IF(ISBLANK(Source!A85),"",IF(L$2=0,VLOOKUP(L$1,'Field Mapping'!$A$2:$C$20,3,FALSE),INDEX(Source!$A$1:$Z$999,ROW()-2,MATCH(L$2,Source!$A$1:$Z$1,0))))</f>
        <v/>
      </c>
      <c r="M87" s="50" t="str">
        <f>IF(ISBLANK(Source!A85),"",IF(M$2=0,VLOOKUP(M$1,'Field Mapping'!$A$2:$C$20,3,FALSE),INDEX(Source!$A$1:$Z$999,ROW()-2,MATCH(M$2,Source!$A$1:$Z$1,0))))</f>
        <v/>
      </c>
      <c r="N87" s="50" t="str">
        <f>IF(ISBLANK(Source!A85),"",INDEX('Stage Mapping (Mandatory)'!$A$3:$A$9,MATCH(IF(N$2=0,VLOOKUP(N$1,'Field Mapping'!$A$2:$C$20,3,FALSE),INDEX(Source!$A$1:$Z$999,ROW()-2,MATCH(N$2,Source!$A$1:$Z$1,0))),'Stage Mapping (Mandatory)'!$B$3:$B$9,0)))</f>
        <v/>
      </c>
      <c r="U87" s="50" t="str">
        <f>IF(ISBLANK(Source!A85),"","AWS_CUSTOM_ACE_INTEGRATION")</f>
        <v/>
      </c>
      <c r="W87" s="50" t="str">
        <f>IF(ISBLANK(Source!A85),"",IF(W$2=0,VLOOKUP(W$1,'Field Mapping'!$A$2:$C$20,3,FALSE),INDEX(Source!$A$1:$Z$999,ROW()-2,MATCH(W$2,Source!$A$1:$Z$1,0))))</f>
        <v/>
      </c>
      <c r="AO87" s="49" t="str">
        <f>IF(ISBLANK(Source!A85),"",IF(A$2=0,VLOOKUP(AO$1,'Field Mapping'!$A$2:$C$20,3,FALSE),INDEX(Source!$A$1:$Z$999,ROW()-2,MATCH(AO$2,Source!$A$1:$Z$1,0))))</f>
        <v/>
      </c>
      <c r="AR87" s="60" t="str">
        <f>IF(ISBLANK(Source!A85),"",IF(AR$2=0,VLOOKUP(AR$1,'Field Mapping'!$A$2:$C$20,3,FALSE),INDEX(Source!$A$1:$Z$999,ROW()-2,MATCH(AR$2,Source!$A$1:$Z$1,0))))</f>
        <v/>
      </c>
      <c r="AS87" s="60" t="str">
        <f>IF(ISBLANK(Source!B85),"",IF(AS$2=0,VLOOKUP(AS$1,'Field Mapping'!$A$2:$C$20,3,FALSE),INDEX(Source!$A$1:$Z$999,ROW()-2,MATCH(AS$2,Source!$A$1:$Z$1,0))))</f>
        <v/>
      </c>
    </row>
    <row r="88" spans="1:45" ht="17" x14ac:dyDescent="0.2">
      <c r="A88" s="50" t="str">
        <f>IF(ISBLANK(Source!A86),"",IF(A$2=0,VLOOKUP(A$1,'Field Mapping'!$A$2:$C$20,3,FALSE),INDEX(Source!$A$1:$Z$999,ROW()-2,MATCH(A$2,Source!$A$1:$Z$1,0))))</f>
        <v/>
      </c>
      <c r="B88" s="50" t="str">
        <f>IF(ISBLANK(Source!A86),"",IF(B$2=0,VLOOKUP(B$1,'Field Mapping'!$A$2:$C$20,3,FALSE),INDEX(Source!$A$1:$Z$999,ROW()-2,MATCH(B$2,Source!$A$1:$Z$1,0))))</f>
        <v/>
      </c>
      <c r="C88" s="50" t="str">
        <f>IF(ISBLANK(Source!A86),"",IF(C$2=0,VLOOKUP(C$1,'Field Mapping'!$A$2:$C$20,3,FALSE),INDEX(Source!$A$1:$Z$999,ROW()-2,MATCH(C$2,Source!$A$1:$Z$1,0))))</f>
        <v/>
      </c>
      <c r="D88" s="50" t="str">
        <f>IF(ISBLANK(Source!A86),"",IF(D$2=0,VLOOKUP(D$1,'Field Mapping'!$A$2:$C$20,3,FALSE),INDEX(Source!$A$1:$Z$999,ROW()-2,MATCH(D$2,Source!$A$1:$Z$1,0))))</f>
        <v/>
      </c>
      <c r="E88" s="50" t="str">
        <f>IF(ISBLANK(Source!A86),"",IF(E$2=0,VLOOKUP(E$1,'Field Mapping'!$A$2:$C$20,3,FALSE),INDEX(Source!$A$1:$Z$999,ROW()-2,MATCH(E$2,Source!$A$1:$Z$1,0))))</f>
        <v/>
      </c>
      <c r="F88" s="50" t="str">
        <f>IF(ISBLANK(Source!A86),"",IF(F$2=0,VLOOKUP(F$1,'Field Mapping'!$A$2:$C$20,3,FALSE),INDEX(Source!$A$1:$Z$999,ROW()-2,MATCH(F$2,Source!$A$1:$Z$1,0))))</f>
        <v/>
      </c>
      <c r="G88" s="50" t="str">
        <f>IF(ISBLANK(Source!A86),"",IF(ISBLANK(Source!A86),"",IF(G$2=0,VLOOKUP(G$1,'Field Mapping'!$A$2:$C$20,3,FALSE),INDEX(Source!$A$1:$Z$999,ROW()-2,MATCH(G$2,Source!$A$1:$Z$1,0)))))</f>
        <v/>
      </c>
      <c r="H88" s="50" t="str">
        <f>IF(ISBLANK(Source!A86),"",IF(H$2=0,VLOOKUP(H$1,'Field Mapping'!$A$2:$C$20,3,FALSE),INDEX(Source!$A$1:$Z$999,ROW()-2,MATCH(H$2,Source!$A$1:$Z$1,0))))</f>
        <v/>
      </c>
      <c r="I88" s="50" t="str">
        <f>IF(ISBLANK(Source!A86),"",IF(I$2=0,VLOOKUP(I$1,'Field Mapping'!$A$2:$C$20,3,FALSE),INDEX(Source!$A$1:$Z$999,ROW()-2,MATCH(I$2,Source!$A$1:$Z$1,0))))</f>
        <v/>
      </c>
      <c r="J88" s="67" t="str">
        <f>IF(ISBLANK(Source!A86),"",IF(J$2=0,VLOOKUP(J$1,'Field Mapping'!$A$2:$C$20,3,FALSE),INDEX(Source!$A$1:$Z$999,ROW()-2,MATCH(J$2,Source!$A$1:$Z$1,0))))</f>
        <v/>
      </c>
      <c r="K88" s="50" t="str">
        <f>IF(ISBLANK(Source!A86),"",IF(K$2=0,VLOOKUP(K$1,'Field Mapping'!$A$2:$C$20,3,FALSE),INDEX(Source!$A$1:$Z$999,ROW()-2,MATCH(K$2,Source!$A$1:$Z$1,0))))</f>
        <v/>
      </c>
      <c r="L88" s="50" t="str">
        <f>IF(ISBLANK(Source!A86),"",IF(L$2=0,VLOOKUP(L$1,'Field Mapping'!$A$2:$C$20,3,FALSE),INDEX(Source!$A$1:$Z$999,ROW()-2,MATCH(L$2,Source!$A$1:$Z$1,0))))</f>
        <v/>
      </c>
      <c r="M88" s="50" t="str">
        <f>IF(ISBLANK(Source!A86),"",IF(M$2=0,VLOOKUP(M$1,'Field Mapping'!$A$2:$C$20,3,FALSE),INDEX(Source!$A$1:$Z$999,ROW()-2,MATCH(M$2,Source!$A$1:$Z$1,0))))</f>
        <v/>
      </c>
      <c r="N88" s="50" t="str">
        <f>IF(ISBLANK(Source!A86),"",INDEX('Stage Mapping (Mandatory)'!$A$3:$A$9,MATCH(IF(N$2=0,VLOOKUP(N$1,'Field Mapping'!$A$2:$C$20,3,FALSE),INDEX(Source!$A$1:$Z$999,ROW()-2,MATCH(N$2,Source!$A$1:$Z$1,0))),'Stage Mapping (Mandatory)'!$B$3:$B$9,0)))</f>
        <v/>
      </c>
      <c r="U88" s="50" t="str">
        <f>IF(ISBLANK(Source!A86),"","AWS_CUSTOM_ACE_INTEGRATION")</f>
        <v/>
      </c>
      <c r="W88" s="50" t="str">
        <f>IF(ISBLANK(Source!A86),"",IF(W$2=0,VLOOKUP(W$1,'Field Mapping'!$A$2:$C$20,3,FALSE),INDEX(Source!$A$1:$Z$999,ROW()-2,MATCH(W$2,Source!$A$1:$Z$1,0))))</f>
        <v/>
      </c>
      <c r="AO88" s="49" t="str">
        <f>IF(ISBLANK(Source!A86),"",IF(A$2=0,VLOOKUP(AO$1,'Field Mapping'!$A$2:$C$20,3,FALSE),INDEX(Source!$A$1:$Z$999,ROW()-2,MATCH(AO$2,Source!$A$1:$Z$1,0))))</f>
        <v/>
      </c>
      <c r="AR88" s="60" t="str">
        <f>IF(ISBLANK(Source!A86),"",IF(AR$2=0,VLOOKUP(AR$1,'Field Mapping'!$A$2:$C$20,3,FALSE),INDEX(Source!$A$1:$Z$999,ROW()-2,MATCH(AR$2,Source!$A$1:$Z$1,0))))</f>
        <v/>
      </c>
      <c r="AS88" s="60" t="str">
        <f>IF(ISBLANK(Source!B86),"",IF(AS$2=0,VLOOKUP(AS$1,'Field Mapping'!$A$2:$C$20,3,FALSE),INDEX(Source!$A$1:$Z$999,ROW()-2,MATCH(AS$2,Source!$A$1:$Z$1,0))))</f>
        <v/>
      </c>
    </row>
    <row r="89" spans="1:45" ht="17" x14ac:dyDescent="0.2">
      <c r="A89" s="50" t="str">
        <f>IF(ISBLANK(Source!A87),"",IF(A$2=0,VLOOKUP(A$1,'Field Mapping'!$A$2:$C$20,3,FALSE),INDEX(Source!$A$1:$Z$999,ROW()-2,MATCH(A$2,Source!$A$1:$Z$1,0))))</f>
        <v/>
      </c>
      <c r="B89" s="50" t="str">
        <f>IF(ISBLANK(Source!A87),"",IF(B$2=0,VLOOKUP(B$1,'Field Mapping'!$A$2:$C$20,3,FALSE),INDEX(Source!$A$1:$Z$999,ROW()-2,MATCH(B$2,Source!$A$1:$Z$1,0))))</f>
        <v/>
      </c>
      <c r="C89" s="50" t="str">
        <f>IF(ISBLANK(Source!A87),"",IF(C$2=0,VLOOKUP(C$1,'Field Mapping'!$A$2:$C$20,3,FALSE),INDEX(Source!$A$1:$Z$999,ROW()-2,MATCH(C$2,Source!$A$1:$Z$1,0))))</f>
        <v/>
      </c>
      <c r="D89" s="50" t="str">
        <f>IF(ISBLANK(Source!A87),"",IF(D$2=0,VLOOKUP(D$1,'Field Mapping'!$A$2:$C$20,3,FALSE),INDEX(Source!$A$1:$Z$999,ROW()-2,MATCH(D$2,Source!$A$1:$Z$1,0))))</f>
        <v/>
      </c>
      <c r="E89" s="50" t="str">
        <f>IF(ISBLANK(Source!A87),"",IF(E$2=0,VLOOKUP(E$1,'Field Mapping'!$A$2:$C$20,3,FALSE),INDEX(Source!$A$1:$Z$999,ROW()-2,MATCH(E$2,Source!$A$1:$Z$1,0))))</f>
        <v/>
      </c>
      <c r="F89" s="50" t="str">
        <f>IF(ISBLANK(Source!A87),"",IF(F$2=0,VLOOKUP(F$1,'Field Mapping'!$A$2:$C$20,3,FALSE),INDEX(Source!$A$1:$Z$999,ROW()-2,MATCH(F$2,Source!$A$1:$Z$1,0))))</f>
        <v/>
      </c>
      <c r="G89" s="50" t="str">
        <f>IF(ISBLANK(Source!A87),"",IF(ISBLANK(Source!A87),"",IF(G$2=0,VLOOKUP(G$1,'Field Mapping'!$A$2:$C$20,3,FALSE),INDEX(Source!$A$1:$Z$999,ROW()-2,MATCH(G$2,Source!$A$1:$Z$1,0)))))</f>
        <v/>
      </c>
      <c r="H89" s="50" t="str">
        <f>IF(ISBLANK(Source!A87),"",IF(H$2=0,VLOOKUP(H$1,'Field Mapping'!$A$2:$C$20,3,FALSE),INDEX(Source!$A$1:$Z$999,ROW()-2,MATCH(H$2,Source!$A$1:$Z$1,0))))</f>
        <v/>
      </c>
      <c r="I89" s="50" t="str">
        <f>IF(ISBLANK(Source!A87),"",IF(I$2=0,VLOOKUP(I$1,'Field Mapping'!$A$2:$C$20,3,FALSE),INDEX(Source!$A$1:$Z$999,ROW()-2,MATCH(I$2,Source!$A$1:$Z$1,0))))</f>
        <v/>
      </c>
      <c r="J89" s="67" t="str">
        <f>IF(ISBLANK(Source!A87),"",IF(J$2=0,VLOOKUP(J$1,'Field Mapping'!$A$2:$C$20,3,FALSE),INDEX(Source!$A$1:$Z$999,ROW()-2,MATCH(J$2,Source!$A$1:$Z$1,0))))</f>
        <v/>
      </c>
      <c r="K89" s="50" t="str">
        <f>IF(ISBLANK(Source!A87),"",IF(K$2=0,VLOOKUP(K$1,'Field Mapping'!$A$2:$C$20,3,FALSE),INDEX(Source!$A$1:$Z$999,ROW()-2,MATCH(K$2,Source!$A$1:$Z$1,0))))</f>
        <v/>
      </c>
      <c r="L89" s="50" t="str">
        <f>IF(ISBLANK(Source!A87),"",IF(L$2=0,VLOOKUP(L$1,'Field Mapping'!$A$2:$C$20,3,FALSE),INDEX(Source!$A$1:$Z$999,ROW()-2,MATCH(L$2,Source!$A$1:$Z$1,0))))</f>
        <v/>
      </c>
      <c r="M89" s="50" t="str">
        <f>IF(ISBLANK(Source!A87),"",IF(M$2=0,VLOOKUP(M$1,'Field Mapping'!$A$2:$C$20,3,FALSE),INDEX(Source!$A$1:$Z$999,ROW()-2,MATCH(M$2,Source!$A$1:$Z$1,0))))</f>
        <v/>
      </c>
      <c r="N89" s="50" t="str">
        <f>IF(ISBLANK(Source!A87),"",INDEX('Stage Mapping (Mandatory)'!$A$3:$A$9,MATCH(IF(N$2=0,VLOOKUP(N$1,'Field Mapping'!$A$2:$C$20,3,FALSE),INDEX(Source!$A$1:$Z$999,ROW()-2,MATCH(N$2,Source!$A$1:$Z$1,0))),'Stage Mapping (Mandatory)'!$B$3:$B$9,0)))</f>
        <v/>
      </c>
      <c r="U89" s="50" t="str">
        <f>IF(ISBLANK(Source!A87),"","AWS_CUSTOM_ACE_INTEGRATION")</f>
        <v/>
      </c>
      <c r="W89" s="50" t="str">
        <f>IF(ISBLANK(Source!A87),"",IF(W$2=0,VLOOKUP(W$1,'Field Mapping'!$A$2:$C$20,3,FALSE),INDEX(Source!$A$1:$Z$999,ROW()-2,MATCH(W$2,Source!$A$1:$Z$1,0))))</f>
        <v/>
      </c>
      <c r="AO89" s="49" t="str">
        <f>IF(ISBLANK(Source!A87),"",IF(A$2=0,VLOOKUP(AO$1,'Field Mapping'!$A$2:$C$20,3,FALSE),INDEX(Source!$A$1:$Z$999,ROW()-2,MATCH(AO$2,Source!$A$1:$Z$1,0))))</f>
        <v/>
      </c>
      <c r="AR89" s="60" t="str">
        <f>IF(ISBLANK(Source!A87),"",IF(AR$2=0,VLOOKUP(AR$1,'Field Mapping'!$A$2:$C$20,3,FALSE),INDEX(Source!$A$1:$Z$999,ROW()-2,MATCH(AR$2,Source!$A$1:$Z$1,0))))</f>
        <v/>
      </c>
      <c r="AS89" s="60" t="str">
        <f>IF(ISBLANK(Source!B87),"",IF(AS$2=0,VLOOKUP(AS$1,'Field Mapping'!$A$2:$C$20,3,FALSE),INDEX(Source!$A$1:$Z$999,ROW()-2,MATCH(AS$2,Source!$A$1:$Z$1,0))))</f>
        <v/>
      </c>
    </row>
    <row r="90" spans="1:45" ht="17" x14ac:dyDescent="0.2">
      <c r="A90" s="50" t="str">
        <f>IF(ISBLANK(Source!A88),"",IF(A$2=0,VLOOKUP(A$1,'Field Mapping'!$A$2:$C$20,3,FALSE),INDEX(Source!$A$1:$Z$999,ROW()-2,MATCH(A$2,Source!$A$1:$Z$1,0))))</f>
        <v/>
      </c>
      <c r="B90" s="50" t="str">
        <f>IF(ISBLANK(Source!A88),"",IF(B$2=0,VLOOKUP(B$1,'Field Mapping'!$A$2:$C$20,3,FALSE),INDEX(Source!$A$1:$Z$999,ROW()-2,MATCH(B$2,Source!$A$1:$Z$1,0))))</f>
        <v/>
      </c>
      <c r="C90" s="50" t="str">
        <f>IF(ISBLANK(Source!A88),"",IF(C$2=0,VLOOKUP(C$1,'Field Mapping'!$A$2:$C$20,3,FALSE),INDEX(Source!$A$1:$Z$999,ROW()-2,MATCH(C$2,Source!$A$1:$Z$1,0))))</f>
        <v/>
      </c>
      <c r="D90" s="50" t="str">
        <f>IF(ISBLANK(Source!A88),"",IF(D$2=0,VLOOKUP(D$1,'Field Mapping'!$A$2:$C$20,3,FALSE),INDEX(Source!$A$1:$Z$999,ROW()-2,MATCH(D$2,Source!$A$1:$Z$1,0))))</f>
        <v/>
      </c>
      <c r="E90" s="50" t="str">
        <f>IF(ISBLANK(Source!A88),"",IF(E$2=0,VLOOKUP(E$1,'Field Mapping'!$A$2:$C$20,3,FALSE),INDEX(Source!$A$1:$Z$999,ROW()-2,MATCH(E$2,Source!$A$1:$Z$1,0))))</f>
        <v/>
      </c>
      <c r="F90" s="50" t="str">
        <f>IF(ISBLANK(Source!A88),"",IF(F$2=0,VLOOKUP(F$1,'Field Mapping'!$A$2:$C$20,3,FALSE),INDEX(Source!$A$1:$Z$999,ROW()-2,MATCH(F$2,Source!$A$1:$Z$1,0))))</f>
        <v/>
      </c>
      <c r="G90" s="50" t="str">
        <f>IF(ISBLANK(Source!A88),"",IF(ISBLANK(Source!A88),"",IF(G$2=0,VLOOKUP(G$1,'Field Mapping'!$A$2:$C$20,3,FALSE),INDEX(Source!$A$1:$Z$999,ROW()-2,MATCH(G$2,Source!$A$1:$Z$1,0)))))</f>
        <v/>
      </c>
      <c r="H90" s="50" t="str">
        <f>IF(ISBLANK(Source!A88),"",IF(H$2=0,VLOOKUP(H$1,'Field Mapping'!$A$2:$C$20,3,FALSE),INDEX(Source!$A$1:$Z$999,ROW()-2,MATCH(H$2,Source!$A$1:$Z$1,0))))</f>
        <v/>
      </c>
      <c r="I90" s="50" t="str">
        <f>IF(ISBLANK(Source!A88),"",IF(I$2=0,VLOOKUP(I$1,'Field Mapping'!$A$2:$C$20,3,FALSE),INDEX(Source!$A$1:$Z$999,ROW()-2,MATCH(I$2,Source!$A$1:$Z$1,0))))</f>
        <v/>
      </c>
      <c r="J90" s="67" t="str">
        <f>IF(ISBLANK(Source!A88),"",IF(J$2=0,VLOOKUP(J$1,'Field Mapping'!$A$2:$C$20,3,FALSE),INDEX(Source!$A$1:$Z$999,ROW()-2,MATCH(J$2,Source!$A$1:$Z$1,0))))</f>
        <v/>
      </c>
      <c r="K90" s="50" t="str">
        <f>IF(ISBLANK(Source!A88),"",IF(K$2=0,VLOOKUP(K$1,'Field Mapping'!$A$2:$C$20,3,FALSE),INDEX(Source!$A$1:$Z$999,ROW()-2,MATCH(K$2,Source!$A$1:$Z$1,0))))</f>
        <v/>
      </c>
      <c r="L90" s="50" t="str">
        <f>IF(ISBLANK(Source!A88),"",IF(L$2=0,VLOOKUP(L$1,'Field Mapping'!$A$2:$C$20,3,FALSE),INDEX(Source!$A$1:$Z$999,ROW()-2,MATCH(L$2,Source!$A$1:$Z$1,0))))</f>
        <v/>
      </c>
      <c r="M90" s="50" t="str">
        <f>IF(ISBLANK(Source!A88),"",IF(M$2=0,VLOOKUP(M$1,'Field Mapping'!$A$2:$C$20,3,FALSE),INDEX(Source!$A$1:$Z$999,ROW()-2,MATCH(M$2,Source!$A$1:$Z$1,0))))</f>
        <v/>
      </c>
      <c r="N90" s="50" t="str">
        <f>IF(ISBLANK(Source!A88),"",INDEX('Stage Mapping (Mandatory)'!$A$3:$A$9,MATCH(IF(N$2=0,VLOOKUP(N$1,'Field Mapping'!$A$2:$C$20,3,FALSE),INDEX(Source!$A$1:$Z$999,ROW()-2,MATCH(N$2,Source!$A$1:$Z$1,0))),'Stage Mapping (Mandatory)'!$B$3:$B$9,0)))</f>
        <v/>
      </c>
      <c r="U90" s="50" t="str">
        <f>IF(ISBLANK(Source!A88),"","AWS_CUSTOM_ACE_INTEGRATION")</f>
        <v/>
      </c>
      <c r="W90" s="50" t="str">
        <f>IF(ISBLANK(Source!A88),"",IF(W$2=0,VLOOKUP(W$1,'Field Mapping'!$A$2:$C$20,3,FALSE),INDEX(Source!$A$1:$Z$999,ROW()-2,MATCH(W$2,Source!$A$1:$Z$1,0))))</f>
        <v/>
      </c>
      <c r="AO90" s="49" t="str">
        <f>IF(ISBLANK(Source!A88),"",IF(A$2=0,VLOOKUP(AO$1,'Field Mapping'!$A$2:$C$20,3,FALSE),INDEX(Source!$A$1:$Z$999,ROW()-2,MATCH(AO$2,Source!$A$1:$Z$1,0))))</f>
        <v/>
      </c>
      <c r="AR90" s="60" t="str">
        <f>IF(ISBLANK(Source!A88),"",IF(AR$2=0,VLOOKUP(AR$1,'Field Mapping'!$A$2:$C$20,3,FALSE),INDEX(Source!$A$1:$Z$999,ROW()-2,MATCH(AR$2,Source!$A$1:$Z$1,0))))</f>
        <v/>
      </c>
      <c r="AS90" s="60" t="str">
        <f>IF(ISBLANK(Source!B88),"",IF(AS$2=0,VLOOKUP(AS$1,'Field Mapping'!$A$2:$C$20,3,FALSE),INDEX(Source!$A$1:$Z$999,ROW()-2,MATCH(AS$2,Source!$A$1:$Z$1,0))))</f>
        <v/>
      </c>
    </row>
    <row r="91" spans="1:45" ht="17" x14ac:dyDescent="0.2">
      <c r="A91" s="50" t="str">
        <f>IF(ISBLANK(Source!A89),"",IF(A$2=0,VLOOKUP(A$1,'Field Mapping'!$A$2:$C$20,3,FALSE),INDEX(Source!$A$1:$Z$999,ROW()-2,MATCH(A$2,Source!$A$1:$Z$1,0))))</f>
        <v/>
      </c>
      <c r="B91" s="50" t="str">
        <f>IF(ISBLANK(Source!A89),"",IF(B$2=0,VLOOKUP(B$1,'Field Mapping'!$A$2:$C$20,3,FALSE),INDEX(Source!$A$1:$Z$999,ROW()-2,MATCH(B$2,Source!$A$1:$Z$1,0))))</f>
        <v/>
      </c>
      <c r="C91" s="50" t="str">
        <f>IF(ISBLANK(Source!A89),"",IF(C$2=0,VLOOKUP(C$1,'Field Mapping'!$A$2:$C$20,3,FALSE),INDEX(Source!$A$1:$Z$999,ROW()-2,MATCH(C$2,Source!$A$1:$Z$1,0))))</f>
        <v/>
      </c>
      <c r="D91" s="50" t="str">
        <f>IF(ISBLANK(Source!A89),"",IF(D$2=0,VLOOKUP(D$1,'Field Mapping'!$A$2:$C$20,3,FALSE),INDEX(Source!$A$1:$Z$999,ROW()-2,MATCH(D$2,Source!$A$1:$Z$1,0))))</f>
        <v/>
      </c>
      <c r="E91" s="50" t="str">
        <f>IF(ISBLANK(Source!A89),"",IF(E$2=0,VLOOKUP(E$1,'Field Mapping'!$A$2:$C$20,3,FALSE),INDEX(Source!$A$1:$Z$999,ROW()-2,MATCH(E$2,Source!$A$1:$Z$1,0))))</f>
        <v/>
      </c>
      <c r="F91" s="50" t="str">
        <f>IF(ISBLANK(Source!A89),"",IF(F$2=0,VLOOKUP(F$1,'Field Mapping'!$A$2:$C$20,3,FALSE),INDEX(Source!$A$1:$Z$999,ROW()-2,MATCH(F$2,Source!$A$1:$Z$1,0))))</f>
        <v/>
      </c>
      <c r="G91" s="50" t="str">
        <f>IF(ISBLANK(Source!A89),"",IF(ISBLANK(Source!A89),"",IF(G$2=0,VLOOKUP(G$1,'Field Mapping'!$A$2:$C$20,3,FALSE),INDEX(Source!$A$1:$Z$999,ROW()-2,MATCH(G$2,Source!$A$1:$Z$1,0)))))</f>
        <v/>
      </c>
      <c r="H91" s="50" t="str">
        <f>IF(ISBLANK(Source!A89),"",IF(H$2=0,VLOOKUP(H$1,'Field Mapping'!$A$2:$C$20,3,FALSE),INDEX(Source!$A$1:$Z$999,ROW()-2,MATCH(H$2,Source!$A$1:$Z$1,0))))</f>
        <v/>
      </c>
      <c r="I91" s="50" t="str">
        <f>IF(ISBLANK(Source!A89),"",IF(I$2=0,VLOOKUP(I$1,'Field Mapping'!$A$2:$C$20,3,FALSE),INDEX(Source!$A$1:$Z$999,ROW()-2,MATCH(I$2,Source!$A$1:$Z$1,0))))</f>
        <v/>
      </c>
      <c r="J91" s="67" t="str">
        <f>IF(ISBLANK(Source!A89),"",IF(J$2=0,VLOOKUP(J$1,'Field Mapping'!$A$2:$C$20,3,FALSE),INDEX(Source!$A$1:$Z$999,ROW()-2,MATCH(J$2,Source!$A$1:$Z$1,0))))</f>
        <v/>
      </c>
      <c r="K91" s="50" t="str">
        <f>IF(ISBLANK(Source!A89),"",IF(K$2=0,VLOOKUP(K$1,'Field Mapping'!$A$2:$C$20,3,FALSE),INDEX(Source!$A$1:$Z$999,ROW()-2,MATCH(K$2,Source!$A$1:$Z$1,0))))</f>
        <v/>
      </c>
      <c r="L91" s="50" t="str">
        <f>IF(ISBLANK(Source!A89),"",IF(L$2=0,VLOOKUP(L$1,'Field Mapping'!$A$2:$C$20,3,FALSE),INDEX(Source!$A$1:$Z$999,ROW()-2,MATCH(L$2,Source!$A$1:$Z$1,0))))</f>
        <v/>
      </c>
      <c r="M91" s="50" t="str">
        <f>IF(ISBLANK(Source!A89),"",IF(M$2=0,VLOOKUP(M$1,'Field Mapping'!$A$2:$C$20,3,FALSE),INDEX(Source!$A$1:$Z$999,ROW()-2,MATCH(M$2,Source!$A$1:$Z$1,0))))</f>
        <v/>
      </c>
      <c r="N91" s="50" t="str">
        <f>IF(ISBLANK(Source!A89),"",INDEX('Stage Mapping (Mandatory)'!$A$3:$A$9,MATCH(IF(N$2=0,VLOOKUP(N$1,'Field Mapping'!$A$2:$C$20,3,FALSE),INDEX(Source!$A$1:$Z$999,ROW()-2,MATCH(N$2,Source!$A$1:$Z$1,0))),'Stage Mapping (Mandatory)'!$B$3:$B$9,0)))</f>
        <v/>
      </c>
      <c r="U91" s="50" t="str">
        <f>IF(ISBLANK(Source!A89),"","AWS_CUSTOM_ACE_INTEGRATION")</f>
        <v/>
      </c>
      <c r="W91" s="50" t="str">
        <f>IF(ISBLANK(Source!A89),"",IF(W$2=0,VLOOKUP(W$1,'Field Mapping'!$A$2:$C$20,3,FALSE),INDEX(Source!$A$1:$Z$999,ROW()-2,MATCH(W$2,Source!$A$1:$Z$1,0))))</f>
        <v/>
      </c>
      <c r="AO91" s="49" t="str">
        <f>IF(ISBLANK(Source!A89),"",IF(A$2=0,VLOOKUP(AO$1,'Field Mapping'!$A$2:$C$20,3,FALSE),INDEX(Source!$A$1:$Z$999,ROW()-2,MATCH(AO$2,Source!$A$1:$Z$1,0))))</f>
        <v/>
      </c>
      <c r="AR91" s="60" t="str">
        <f>IF(ISBLANK(Source!A89),"",IF(AR$2=0,VLOOKUP(AR$1,'Field Mapping'!$A$2:$C$20,3,FALSE),INDEX(Source!$A$1:$Z$999,ROW()-2,MATCH(AR$2,Source!$A$1:$Z$1,0))))</f>
        <v/>
      </c>
      <c r="AS91" s="60" t="str">
        <f>IF(ISBLANK(Source!B89),"",IF(AS$2=0,VLOOKUP(AS$1,'Field Mapping'!$A$2:$C$20,3,FALSE),INDEX(Source!$A$1:$Z$999,ROW()-2,MATCH(AS$2,Source!$A$1:$Z$1,0))))</f>
        <v/>
      </c>
    </row>
    <row r="92" spans="1:45" ht="17" x14ac:dyDescent="0.2">
      <c r="A92" s="50" t="str">
        <f>IF(ISBLANK(Source!A90),"",IF(A$2=0,VLOOKUP(A$1,'Field Mapping'!$A$2:$C$20,3,FALSE),INDEX(Source!$A$1:$Z$999,ROW()-2,MATCH(A$2,Source!$A$1:$Z$1,0))))</f>
        <v/>
      </c>
      <c r="B92" s="50" t="str">
        <f>IF(ISBLANK(Source!A90),"",IF(B$2=0,VLOOKUP(B$1,'Field Mapping'!$A$2:$C$20,3,FALSE),INDEX(Source!$A$1:$Z$999,ROW()-2,MATCH(B$2,Source!$A$1:$Z$1,0))))</f>
        <v/>
      </c>
      <c r="C92" s="50" t="str">
        <f>IF(ISBLANK(Source!A90),"",IF(C$2=0,VLOOKUP(C$1,'Field Mapping'!$A$2:$C$20,3,FALSE),INDEX(Source!$A$1:$Z$999,ROW()-2,MATCH(C$2,Source!$A$1:$Z$1,0))))</f>
        <v/>
      </c>
      <c r="D92" s="50" t="str">
        <f>IF(ISBLANK(Source!A90),"",IF(D$2=0,VLOOKUP(D$1,'Field Mapping'!$A$2:$C$20,3,FALSE),INDEX(Source!$A$1:$Z$999,ROW()-2,MATCH(D$2,Source!$A$1:$Z$1,0))))</f>
        <v/>
      </c>
      <c r="E92" s="50" t="str">
        <f>IF(ISBLANK(Source!A90),"",IF(E$2=0,VLOOKUP(E$1,'Field Mapping'!$A$2:$C$20,3,FALSE),INDEX(Source!$A$1:$Z$999,ROW()-2,MATCH(E$2,Source!$A$1:$Z$1,0))))</f>
        <v/>
      </c>
      <c r="F92" s="50" t="str">
        <f>IF(ISBLANK(Source!A90),"",IF(F$2=0,VLOOKUP(F$1,'Field Mapping'!$A$2:$C$20,3,FALSE),INDEX(Source!$A$1:$Z$999,ROW()-2,MATCH(F$2,Source!$A$1:$Z$1,0))))</f>
        <v/>
      </c>
      <c r="G92" s="50" t="str">
        <f>IF(ISBLANK(Source!A90),"",IF(ISBLANK(Source!A90),"",IF(G$2=0,VLOOKUP(G$1,'Field Mapping'!$A$2:$C$20,3,FALSE),INDEX(Source!$A$1:$Z$999,ROW()-2,MATCH(G$2,Source!$A$1:$Z$1,0)))))</f>
        <v/>
      </c>
      <c r="H92" s="50" t="str">
        <f>IF(ISBLANK(Source!A90),"",IF(H$2=0,VLOOKUP(H$1,'Field Mapping'!$A$2:$C$20,3,FALSE),INDEX(Source!$A$1:$Z$999,ROW()-2,MATCH(H$2,Source!$A$1:$Z$1,0))))</f>
        <v/>
      </c>
      <c r="I92" s="50" t="str">
        <f>IF(ISBLANK(Source!A90),"",IF(I$2=0,VLOOKUP(I$1,'Field Mapping'!$A$2:$C$20,3,FALSE),INDEX(Source!$A$1:$Z$999,ROW()-2,MATCH(I$2,Source!$A$1:$Z$1,0))))</f>
        <v/>
      </c>
      <c r="J92" s="67" t="str">
        <f>IF(ISBLANK(Source!A90),"",IF(J$2=0,VLOOKUP(J$1,'Field Mapping'!$A$2:$C$20,3,FALSE),INDEX(Source!$A$1:$Z$999,ROW()-2,MATCH(J$2,Source!$A$1:$Z$1,0))))</f>
        <v/>
      </c>
      <c r="K92" s="50" t="str">
        <f>IF(ISBLANK(Source!A90),"",IF(K$2=0,VLOOKUP(K$1,'Field Mapping'!$A$2:$C$20,3,FALSE),INDEX(Source!$A$1:$Z$999,ROW()-2,MATCH(K$2,Source!$A$1:$Z$1,0))))</f>
        <v/>
      </c>
      <c r="L92" s="50" t="str">
        <f>IF(ISBLANK(Source!A90),"",IF(L$2=0,VLOOKUP(L$1,'Field Mapping'!$A$2:$C$20,3,FALSE),INDEX(Source!$A$1:$Z$999,ROW()-2,MATCH(L$2,Source!$A$1:$Z$1,0))))</f>
        <v/>
      </c>
      <c r="M92" s="50" t="str">
        <f>IF(ISBLANK(Source!A90),"",IF(M$2=0,VLOOKUP(M$1,'Field Mapping'!$A$2:$C$20,3,FALSE),INDEX(Source!$A$1:$Z$999,ROW()-2,MATCH(M$2,Source!$A$1:$Z$1,0))))</f>
        <v/>
      </c>
      <c r="N92" s="50" t="str">
        <f>IF(ISBLANK(Source!A90),"",INDEX('Stage Mapping (Mandatory)'!$A$3:$A$9,MATCH(IF(N$2=0,VLOOKUP(N$1,'Field Mapping'!$A$2:$C$20,3,FALSE),INDEX(Source!$A$1:$Z$999,ROW()-2,MATCH(N$2,Source!$A$1:$Z$1,0))),'Stage Mapping (Mandatory)'!$B$3:$B$9,0)))</f>
        <v/>
      </c>
      <c r="U92" s="50" t="str">
        <f>IF(ISBLANK(Source!A90),"","AWS_CUSTOM_ACE_INTEGRATION")</f>
        <v/>
      </c>
      <c r="W92" s="50" t="str">
        <f>IF(ISBLANK(Source!A90),"",IF(W$2=0,VLOOKUP(W$1,'Field Mapping'!$A$2:$C$20,3,FALSE),INDEX(Source!$A$1:$Z$999,ROW()-2,MATCH(W$2,Source!$A$1:$Z$1,0))))</f>
        <v/>
      </c>
      <c r="AO92" s="49" t="str">
        <f>IF(ISBLANK(Source!A90),"",IF(A$2=0,VLOOKUP(AO$1,'Field Mapping'!$A$2:$C$20,3,FALSE),INDEX(Source!$A$1:$Z$999,ROW()-2,MATCH(AO$2,Source!$A$1:$Z$1,0))))</f>
        <v/>
      </c>
      <c r="AR92" s="60" t="str">
        <f>IF(ISBLANK(Source!A90),"",IF(AR$2=0,VLOOKUP(AR$1,'Field Mapping'!$A$2:$C$20,3,FALSE),INDEX(Source!$A$1:$Z$999,ROW()-2,MATCH(AR$2,Source!$A$1:$Z$1,0))))</f>
        <v/>
      </c>
      <c r="AS92" s="60" t="str">
        <f>IF(ISBLANK(Source!B90),"",IF(AS$2=0,VLOOKUP(AS$1,'Field Mapping'!$A$2:$C$20,3,FALSE),INDEX(Source!$A$1:$Z$999,ROW()-2,MATCH(AS$2,Source!$A$1:$Z$1,0))))</f>
        <v/>
      </c>
    </row>
    <row r="93" spans="1:45" ht="17" x14ac:dyDescent="0.2">
      <c r="A93" s="50" t="str">
        <f>IF(ISBLANK(Source!A91),"",IF(A$2=0,VLOOKUP(A$1,'Field Mapping'!$A$2:$C$20,3,FALSE),INDEX(Source!$A$1:$Z$999,ROW()-2,MATCH(A$2,Source!$A$1:$Z$1,0))))</f>
        <v/>
      </c>
      <c r="B93" s="50" t="str">
        <f>IF(ISBLANK(Source!A91),"",IF(B$2=0,VLOOKUP(B$1,'Field Mapping'!$A$2:$C$20,3,FALSE),INDEX(Source!$A$1:$Z$999,ROW()-2,MATCH(B$2,Source!$A$1:$Z$1,0))))</f>
        <v/>
      </c>
      <c r="C93" s="50" t="str">
        <f>IF(ISBLANK(Source!A91),"",IF(C$2=0,VLOOKUP(C$1,'Field Mapping'!$A$2:$C$20,3,FALSE),INDEX(Source!$A$1:$Z$999,ROW()-2,MATCH(C$2,Source!$A$1:$Z$1,0))))</f>
        <v/>
      </c>
      <c r="D93" s="50" t="str">
        <f>IF(ISBLANK(Source!A91),"",IF(D$2=0,VLOOKUP(D$1,'Field Mapping'!$A$2:$C$20,3,FALSE),INDEX(Source!$A$1:$Z$999,ROW()-2,MATCH(D$2,Source!$A$1:$Z$1,0))))</f>
        <v/>
      </c>
      <c r="E93" s="50" t="str">
        <f>IF(ISBLANK(Source!A91),"",IF(E$2=0,VLOOKUP(E$1,'Field Mapping'!$A$2:$C$20,3,FALSE),INDEX(Source!$A$1:$Z$999,ROW()-2,MATCH(E$2,Source!$A$1:$Z$1,0))))</f>
        <v/>
      </c>
      <c r="F93" s="50" t="str">
        <f>IF(ISBLANK(Source!A91),"",IF(F$2=0,VLOOKUP(F$1,'Field Mapping'!$A$2:$C$20,3,FALSE),INDEX(Source!$A$1:$Z$999,ROW()-2,MATCH(F$2,Source!$A$1:$Z$1,0))))</f>
        <v/>
      </c>
      <c r="G93" s="50" t="str">
        <f>IF(ISBLANK(Source!A91),"",IF(ISBLANK(Source!A91),"",IF(G$2=0,VLOOKUP(G$1,'Field Mapping'!$A$2:$C$20,3,FALSE),INDEX(Source!$A$1:$Z$999,ROW()-2,MATCH(G$2,Source!$A$1:$Z$1,0)))))</f>
        <v/>
      </c>
      <c r="H93" s="50" t="str">
        <f>IF(ISBLANK(Source!A91),"",IF(H$2=0,VLOOKUP(H$1,'Field Mapping'!$A$2:$C$20,3,FALSE),INDEX(Source!$A$1:$Z$999,ROW()-2,MATCH(H$2,Source!$A$1:$Z$1,0))))</f>
        <v/>
      </c>
      <c r="I93" s="50" t="str">
        <f>IF(ISBLANK(Source!A91),"",IF(I$2=0,VLOOKUP(I$1,'Field Mapping'!$A$2:$C$20,3,FALSE),INDEX(Source!$A$1:$Z$999,ROW()-2,MATCH(I$2,Source!$A$1:$Z$1,0))))</f>
        <v/>
      </c>
      <c r="J93" s="67" t="str">
        <f>IF(ISBLANK(Source!A91),"",IF(J$2=0,VLOOKUP(J$1,'Field Mapping'!$A$2:$C$20,3,FALSE),INDEX(Source!$A$1:$Z$999,ROW()-2,MATCH(J$2,Source!$A$1:$Z$1,0))))</f>
        <v/>
      </c>
      <c r="K93" s="50" t="str">
        <f>IF(ISBLANK(Source!A91),"",IF(K$2=0,VLOOKUP(K$1,'Field Mapping'!$A$2:$C$20,3,FALSE),INDEX(Source!$A$1:$Z$999,ROW()-2,MATCH(K$2,Source!$A$1:$Z$1,0))))</f>
        <v/>
      </c>
      <c r="L93" s="50" t="str">
        <f>IF(ISBLANK(Source!A91),"",IF(L$2=0,VLOOKUP(L$1,'Field Mapping'!$A$2:$C$20,3,FALSE),INDEX(Source!$A$1:$Z$999,ROW()-2,MATCH(L$2,Source!$A$1:$Z$1,0))))</f>
        <v/>
      </c>
      <c r="M93" s="50" t="str">
        <f>IF(ISBLANK(Source!A91),"",IF(M$2=0,VLOOKUP(M$1,'Field Mapping'!$A$2:$C$20,3,FALSE),INDEX(Source!$A$1:$Z$999,ROW()-2,MATCH(M$2,Source!$A$1:$Z$1,0))))</f>
        <v/>
      </c>
      <c r="N93" s="50" t="str">
        <f>IF(ISBLANK(Source!A91),"",INDEX('Stage Mapping (Mandatory)'!$A$3:$A$9,MATCH(IF(N$2=0,VLOOKUP(N$1,'Field Mapping'!$A$2:$C$20,3,FALSE),INDEX(Source!$A$1:$Z$999,ROW()-2,MATCH(N$2,Source!$A$1:$Z$1,0))),'Stage Mapping (Mandatory)'!$B$3:$B$9,0)))</f>
        <v/>
      </c>
      <c r="U93" s="50" t="str">
        <f>IF(ISBLANK(Source!A91),"","AWS_CUSTOM_ACE_INTEGRATION")</f>
        <v/>
      </c>
      <c r="W93" s="50" t="str">
        <f>IF(ISBLANK(Source!A91),"",IF(W$2=0,VLOOKUP(W$1,'Field Mapping'!$A$2:$C$20,3,FALSE),INDEX(Source!$A$1:$Z$999,ROW()-2,MATCH(W$2,Source!$A$1:$Z$1,0))))</f>
        <v/>
      </c>
      <c r="AO93" s="49" t="str">
        <f>IF(ISBLANK(Source!A91),"",IF(A$2=0,VLOOKUP(AO$1,'Field Mapping'!$A$2:$C$20,3,FALSE),INDEX(Source!$A$1:$Z$999,ROW()-2,MATCH(AO$2,Source!$A$1:$Z$1,0))))</f>
        <v/>
      </c>
      <c r="AR93" s="60" t="str">
        <f>IF(ISBLANK(Source!A91),"",IF(AR$2=0,VLOOKUP(AR$1,'Field Mapping'!$A$2:$C$20,3,FALSE),INDEX(Source!$A$1:$Z$999,ROW()-2,MATCH(AR$2,Source!$A$1:$Z$1,0))))</f>
        <v/>
      </c>
      <c r="AS93" s="60" t="str">
        <f>IF(ISBLANK(Source!B91),"",IF(AS$2=0,VLOOKUP(AS$1,'Field Mapping'!$A$2:$C$20,3,FALSE),INDEX(Source!$A$1:$Z$999,ROW()-2,MATCH(AS$2,Source!$A$1:$Z$1,0))))</f>
        <v/>
      </c>
    </row>
    <row r="94" spans="1:45" ht="17" x14ac:dyDescent="0.2">
      <c r="A94" s="50" t="str">
        <f>IF(ISBLANK(Source!A92),"",IF(A$2=0,VLOOKUP(A$1,'Field Mapping'!$A$2:$C$20,3,FALSE),INDEX(Source!$A$1:$Z$999,ROW()-2,MATCH(A$2,Source!$A$1:$Z$1,0))))</f>
        <v/>
      </c>
      <c r="B94" s="50" t="str">
        <f>IF(ISBLANK(Source!A92),"",IF(B$2=0,VLOOKUP(B$1,'Field Mapping'!$A$2:$C$20,3,FALSE),INDEX(Source!$A$1:$Z$999,ROW()-2,MATCH(B$2,Source!$A$1:$Z$1,0))))</f>
        <v/>
      </c>
      <c r="C94" s="50" t="str">
        <f>IF(ISBLANK(Source!A92),"",IF(C$2=0,VLOOKUP(C$1,'Field Mapping'!$A$2:$C$20,3,FALSE),INDEX(Source!$A$1:$Z$999,ROW()-2,MATCH(C$2,Source!$A$1:$Z$1,0))))</f>
        <v/>
      </c>
      <c r="D94" s="50" t="str">
        <f>IF(ISBLANK(Source!A92),"",IF(D$2=0,VLOOKUP(D$1,'Field Mapping'!$A$2:$C$20,3,FALSE),INDEX(Source!$A$1:$Z$999,ROW()-2,MATCH(D$2,Source!$A$1:$Z$1,0))))</f>
        <v/>
      </c>
      <c r="E94" s="50" t="str">
        <f>IF(ISBLANK(Source!A92),"",IF(E$2=0,VLOOKUP(E$1,'Field Mapping'!$A$2:$C$20,3,FALSE),INDEX(Source!$A$1:$Z$999,ROW()-2,MATCH(E$2,Source!$A$1:$Z$1,0))))</f>
        <v/>
      </c>
      <c r="F94" s="50" t="str">
        <f>IF(ISBLANK(Source!A92),"",IF(F$2=0,VLOOKUP(F$1,'Field Mapping'!$A$2:$C$20,3,FALSE),INDEX(Source!$A$1:$Z$999,ROW()-2,MATCH(F$2,Source!$A$1:$Z$1,0))))</f>
        <v/>
      </c>
      <c r="G94" s="50" t="str">
        <f>IF(ISBLANK(Source!A92),"",IF(ISBLANK(Source!A92),"",IF(G$2=0,VLOOKUP(G$1,'Field Mapping'!$A$2:$C$20,3,FALSE),INDEX(Source!$A$1:$Z$999,ROW()-2,MATCH(G$2,Source!$A$1:$Z$1,0)))))</f>
        <v/>
      </c>
      <c r="H94" s="50" t="str">
        <f>IF(ISBLANK(Source!A92),"",IF(H$2=0,VLOOKUP(H$1,'Field Mapping'!$A$2:$C$20,3,FALSE),INDEX(Source!$A$1:$Z$999,ROW()-2,MATCH(H$2,Source!$A$1:$Z$1,0))))</f>
        <v/>
      </c>
      <c r="I94" s="50" t="str">
        <f>IF(ISBLANK(Source!A92),"",IF(I$2=0,VLOOKUP(I$1,'Field Mapping'!$A$2:$C$20,3,FALSE),INDEX(Source!$A$1:$Z$999,ROW()-2,MATCH(I$2,Source!$A$1:$Z$1,0))))</f>
        <v/>
      </c>
      <c r="J94" s="67" t="str">
        <f>IF(ISBLANK(Source!A92),"",IF(J$2=0,VLOOKUP(J$1,'Field Mapping'!$A$2:$C$20,3,FALSE),INDEX(Source!$A$1:$Z$999,ROW()-2,MATCH(J$2,Source!$A$1:$Z$1,0))))</f>
        <v/>
      </c>
      <c r="K94" s="50" t="str">
        <f>IF(ISBLANK(Source!A92),"",IF(K$2=0,VLOOKUP(K$1,'Field Mapping'!$A$2:$C$20,3,FALSE),INDEX(Source!$A$1:$Z$999,ROW()-2,MATCH(K$2,Source!$A$1:$Z$1,0))))</f>
        <v/>
      </c>
      <c r="L94" s="50" t="str">
        <f>IF(ISBLANK(Source!A92),"",IF(L$2=0,VLOOKUP(L$1,'Field Mapping'!$A$2:$C$20,3,FALSE),INDEX(Source!$A$1:$Z$999,ROW()-2,MATCH(L$2,Source!$A$1:$Z$1,0))))</f>
        <v/>
      </c>
      <c r="M94" s="50" t="str">
        <f>IF(ISBLANK(Source!A92),"",IF(M$2=0,VLOOKUP(M$1,'Field Mapping'!$A$2:$C$20,3,FALSE),INDEX(Source!$A$1:$Z$999,ROW()-2,MATCH(M$2,Source!$A$1:$Z$1,0))))</f>
        <v/>
      </c>
      <c r="N94" s="50" t="str">
        <f>IF(ISBLANK(Source!A92),"",INDEX('Stage Mapping (Mandatory)'!$A$3:$A$9,MATCH(IF(N$2=0,VLOOKUP(N$1,'Field Mapping'!$A$2:$C$20,3,FALSE),INDEX(Source!$A$1:$Z$999,ROW()-2,MATCH(N$2,Source!$A$1:$Z$1,0))),'Stage Mapping (Mandatory)'!$B$3:$B$9,0)))</f>
        <v/>
      </c>
      <c r="U94" s="50" t="str">
        <f>IF(ISBLANK(Source!A92),"","AWS_CUSTOM_ACE_INTEGRATION")</f>
        <v/>
      </c>
      <c r="W94" s="50" t="str">
        <f>IF(ISBLANK(Source!A92),"",IF(W$2=0,VLOOKUP(W$1,'Field Mapping'!$A$2:$C$20,3,FALSE),INDEX(Source!$A$1:$Z$999,ROW()-2,MATCH(W$2,Source!$A$1:$Z$1,0))))</f>
        <v/>
      </c>
      <c r="AO94" s="49" t="str">
        <f>IF(ISBLANK(Source!A92),"",IF(A$2=0,VLOOKUP(AO$1,'Field Mapping'!$A$2:$C$20,3,FALSE),INDEX(Source!$A$1:$Z$999,ROW()-2,MATCH(AO$2,Source!$A$1:$Z$1,0))))</f>
        <v/>
      </c>
      <c r="AR94" s="60" t="str">
        <f>IF(ISBLANK(Source!A92),"",IF(AR$2=0,VLOOKUP(AR$1,'Field Mapping'!$A$2:$C$20,3,FALSE),INDEX(Source!$A$1:$Z$999,ROW()-2,MATCH(AR$2,Source!$A$1:$Z$1,0))))</f>
        <v/>
      </c>
      <c r="AS94" s="60" t="str">
        <f>IF(ISBLANK(Source!B92),"",IF(AS$2=0,VLOOKUP(AS$1,'Field Mapping'!$A$2:$C$20,3,FALSE),INDEX(Source!$A$1:$Z$999,ROW()-2,MATCH(AS$2,Source!$A$1:$Z$1,0))))</f>
        <v/>
      </c>
    </row>
    <row r="95" spans="1:45" ht="17" x14ac:dyDescent="0.2">
      <c r="A95" s="50" t="str">
        <f>IF(ISBLANK(Source!A93),"",IF(A$2=0,VLOOKUP(A$1,'Field Mapping'!$A$2:$C$20,3,FALSE),INDEX(Source!$A$1:$Z$999,ROW()-2,MATCH(A$2,Source!$A$1:$Z$1,0))))</f>
        <v/>
      </c>
      <c r="B95" s="50" t="str">
        <f>IF(ISBLANK(Source!A93),"",IF(B$2=0,VLOOKUP(B$1,'Field Mapping'!$A$2:$C$20,3,FALSE),INDEX(Source!$A$1:$Z$999,ROW()-2,MATCH(B$2,Source!$A$1:$Z$1,0))))</f>
        <v/>
      </c>
      <c r="C95" s="50" t="str">
        <f>IF(ISBLANK(Source!A93),"",IF(C$2=0,VLOOKUP(C$1,'Field Mapping'!$A$2:$C$20,3,FALSE),INDEX(Source!$A$1:$Z$999,ROW()-2,MATCH(C$2,Source!$A$1:$Z$1,0))))</f>
        <v/>
      </c>
      <c r="D95" s="50" t="str">
        <f>IF(ISBLANK(Source!A93),"",IF(D$2=0,VLOOKUP(D$1,'Field Mapping'!$A$2:$C$20,3,FALSE),INDEX(Source!$A$1:$Z$999,ROW()-2,MATCH(D$2,Source!$A$1:$Z$1,0))))</f>
        <v/>
      </c>
      <c r="E95" s="50" t="str">
        <f>IF(ISBLANK(Source!A93),"",IF(E$2=0,VLOOKUP(E$1,'Field Mapping'!$A$2:$C$20,3,FALSE),INDEX(Source!$A$1:$Z$999,ROW()-2,MATCH(E$2,Source!$A$1:$Z$1,0))))</f>
        <v/>
      </c>
      <c r="F95" s="50" t="str">
        <f>IF(ISBLANK(Source!A93),"",IF(F$2=0,VLOOKUP(F$1,'Field Mapping'!$A$2:$C$20,3,FALSE),INDEX(Source!$A$1:$Z$999,ROW()-2,MATCH(F$2,Source!$A$1:$Z$1,0))))</f>
        <v/>
      </c>
      <c r="G95" s="50" t="str">
        <f>IF(ISBLANK(Source!A93),"",IF(ISBLANK(Source!A93),"",IF(G$2=0,VLOOKUP(G$1,'Field Mapping'!$A$2:$C$20,3,FALSE),INDEX(Source!$A$1:$Z$999,ROW()-2,MATCH(G$2,Source!$A$1:$Z$1,0)))))</f>
        <v/>
      </c>
      <c r="H95" s="50" t="str">
        <f>IF(ISBLANK(Source!A93),"",IF(H$2=0,VLOOKUP(H$1,'Field Mapping'!$A$2:$C$20,3,FALSE),INDEX(Source!$A$1:$Z$999,ROW()-2,MATCH(H$2,Source!$A$1:$Z$1,0))))</f>
        <v/>
      </c>
      <c r="I95" s="50" t="str">
        <f>IF(ISBLANK(Source!A93),"",IF(I$2=0,VLOOKUP(I$1,'Field Mapping'!$A$2:$C$20,3,FALSE),INDEX(Source!$A$1:$Z$999,ROW()-2,MATCH(I$2,Source!$A$1:$Z$1,0))))</f>
        <v/>
      </c>
      <c r="J95" s="67" t="str">
        <f>IF(ISBLANK(Source!A93),"",IF(J$2=0,VLOOKUP(J$1,'Field Mapping'!$A$2:$C$20,3,FALSE),INDEX(Source!$A$1:$Z$999,ROW()-2,MATCH(J$2,Source!$A$1:$Z$1,0))))</f>
        <v/>
      </c>
      <c r="K95" s="50" t="str">
        <f>IF(ISBLANK(Source!A93),"",IF(K$2=0,VLOOKUP(K$1,'Field Mapping'!$A$2:$C$20,3,FALSE),INDEX(Source!$A$1:$Z$999,ROW()-2,MATCH(K$2,Source!$A$1:$Z$1,0))))</f>
        <v/>
      </c>
      <c r="L95" s="50" t="str">
        <f>IF(ISBLANK(Source!A93),"",IF(L$2=0,VLOOKUP(L$1,'Field Mapping'!$A$2:$C$20,3,FALSE),INDEX(Source!$A$1:$Z$999,ROW()-2,MATCH(L$2,Source!$A$1:$Z$1,0))))</f>
        <v/>
      </c>
      <c r="M95" s="50" t="str">
        <f>IF(ISBLANK(Source!A93),"",IF(M$2=0,VLOOKUP(M$1,'Field Mapping'!$A$2:$C$20,3,FALSE),INDEX(Source!$A$1:$Z$999,ROW()-2,MATCH(M$2,Source!$A$1:$Z$1,0))))</f>
        <v/>
      </c>
      <c r="N95" s="50" t="str">
        <f>IF(ISBLANK(Source!A93),"",INDEX('Stage Mapping (Mandatory)'!$A$3:$A$9,MATCH(IF(N$2=0,VLOOKUP(N$1,'Field Mapping'!$A$2:$C$20,3,FALSE),INDEX(Source!$A$1:$Z$999,ROW()-2,MATCH(N$2,Source!$A$1:$Z$1,0))),'Stage Mapping (Mandatory)'!$B$3:$B$9,0)))</f>
        <v/>
      </c>
      <c r="U95" s="50" t="str">
        <f>IF(ISBLANK(Source!A93),"","AWS_CUSTOM_ACE_INTEGRATION")</f>
        <v/>
      </c>
      <c r="W95" s="50" t="str">
        <f>IF(ISBLANK(Source!A93),"",IF(W$2=0,VLOOKUP(W$1,'Field Mapping'!$A$2:$C$20,3,FALSE),INDEX(Source!$A$1:$Z$999,ROW()-2,MATCH(W$2,Source!$A$1:$Z$1,0))))</f>
        <v/>
      </c>
      <c r="AO95" s="49" t="str">
        <f>IF(ISBLANK(Source!A93),"",IF(A$2=0,VLOOKUP(AO$1,'Field Mapping'!$A$2:$C$20,3,FALSE),INDEX(Source!$A$1:$Z$999,ROW()-2,MATCH(AO$2,Source!$A$1:$Z$1,0))))</f>
        <v/>
      </c>
      <c r="AR95" s="60" t="str">
        <f>IF(ISBLANK(Source!A93),"",IF(AR$2=0,VLOOKUP(AR$1,'Field Mapping'!$A$2:$C$20,3,FALSE),INDEX(Source!$A$1:$Z$999,ROW()-2,MATCH(AR$2,Source!$A$1:$Z$1,0))))</f>
        <v/>
      </c>
      <c r="AS95" s="60" t="str">
        <f>IF(ISBLANK(Source!B93),"",IF(AS$2=0,VLOOKUP(AS$1,'Field Mapping'!$A$2:$C$20,3,FALSE),INDEX(Source!$A$1:$Z$999,ROW()-2,MATCH(AS$2,Source!$A$1:$Z$1,0))))</f>
        <v/>
      </c>
    </row>
    <row r="96" spans="1:45" ht="17" x14ac:dyDescent="0.2">
      <c r="A96" s="50" t="str">
        <f>IF(ISBLANK(Source!A94),"",IF(A$2=0,VLOOKUP(A$1,'Field Mapping'!$A$2:$C$20,3,FALSE),INDEX(Source!$A$1:$Z$999,ROW()-2,MATCH(A$2,Source!$A$1:$Z$1,0))))</f>
        <v/>
      </c>
      <c r="B96" s="50" t="str">
        <f>IF(ISBLANK(Source!A94),"",IF(B$2=0,VLOOKUP(B$1,'Field Mapping'!$A$2:$C$20,3,FALSE),INDEX(Source!$A$1:$Z$999,ROW()-2,MATCH(B$2,Source!$A$1:$Z$1,0))))</f>
        <v/>
      </c>
      <c r="C96" s="50" t="str">
        <f>IF(ISBLANK(Source!A94),"",IF(C$2=0,VLOOKUP(C$1,'Field Mapping'!$A$2:$C$20,3,FALSE),INDEX(Source!$A$1:$Z$999,ROW()-2,MATCH(C$2,Source!$A$1:$Z$1,0))))</f>
        <v/>
      </c>
      <c r="D96" s="50" t="str">
        <f>IF(ISBLANK(Source!A94),"",IF(D$2=0,VLOOKUP(D$1,'Field Mapping'!$A$2:$C$20,3,FALSE),INDEX(Source!$A$1:$Z$999,ROW()-2,MATCH(D$2,Source!$A$1:$Z$1,0))))</f>
        <v/>
      </c>
      <c r="E96" s="50" t="str">
        <f>IF(ISBLANK(Source!A94),"",IF(E$2=0,VLOOKUP(E$1,'Field Mapping'!$A$2:$C$20,3,FALSE),INDEX(Source!$A$1:$Z$999,ROW()-2,MATCH(E$2,Source!$A$1:$Z$1,0))))</f>
        <v/>
      </c>
      <c r="F96" s="50" t="str">
        <f>IF(ISBLANK(Source!A94),"",IF(F$2=0,VLOOKUP(F$1,'Field Mapping'!$A$2:$C$20,3,FALSE),INDEX(Source!$A$1:$Z$999,ROW()-2,MATCH(F$2,Source!$A$1:$Z$1,0))))</f>
        <v/>
      </c>
      <c r="G96" s="50" t="str">
        <f>IF(ISBLANK(Source!A94),"",IF(ISBLANK(Source!A94),"",IF(G$2=0,VLOOKUP(G$1,'Field Mapping'!$A$2:$C$20,3,FALSE),INDEX(Source!$A$1:$Z$999,ROW()-2,MATCH(G$2,Source!$A$1:$Z$1,0)))))</f>
        <v/>
      </c>
      <c r="H96" s="50" t="str">
        <f>IF(ISBLANK(Source!A94),"",IF(H$2=0,VLOOKUP(H$1,'Field Mapping'!$A$2:$C$20,3,FALSE),INDEX(Source!$A$1:$Z$999,ROW()-2,MATCH(H$2,Source!$A$1:$Z$1,0))))</f>
        <v/>
      </c>
      <c r="I96" s="50" t="str">
        <f>IF(ISBLANK(Source!A94),"",IF(I$2=0,VLOOKUP(I$1,'Field Mapping'!$A$2:$C$20,3,FALSE),INDEX(Source!$A$1:$Z$999,ROW()-2,MATCH(I$2,Source!$A$1:$Z$1,0))))</f>
        <v/>
      </c>
      <c r="J96" s="67" t="str">
        <f>IF(ISBLANK(Source!A94),"",IF(J$2=0,VLOOKUP(J$1,'Field Mapping'!$A$2:$C$20,3,FALSE),INDEX(Source!$A$1:$Z$999,ROW()-2,MATCH(J$2,Source!$A$1:$Z$1,0))))</f>
        <v/>
      </c>
      <c r="K96" s="50" t="str">
        <f>IF(ISBLANK(Source!A94),"",IF(K$2=0,VLOOKUP(K$1,'Field Mapping'!$A$2:$C$20,3,FALSE),INDEX(Source!$A$1:$Z$999,ROW()-2,MATCH(K$2,Source!$A$1:$Z$1,0))))</f>
        <v/>
      </c>
      <c r="L96" s="50" t="str">
        <f>IF(ISBLANK(Source!A94),"",IF(L$2=0,VLOOKUP(L$1,'Field Mapping'!$A$2:$C$20,3,FALSE),INDEX(Source!$A$1:$Z$999,ROW()-2,MATCH(L$2,Source!$A$1:$Z$1,0))))</f>
        <v/>
      </c>
      <c r="M96" s="50" t="str">
        <f>IF(ISBLANK(Source!A94),"",IF(M$2=0,VLOOKUP(M$1,'Field Mapping'!$A$2:$C$20,3,FALSE),INDEX(Source!$A$1:$Z$999,ROW()-2,MATCH(M$2,Source!$A$1:$Z$1,0))))</f>
        <v/>
      </c>
      <c r="N96" s="50" t="str">
        <f>IF(ISBLANK(Source!A94),"",INDEX('Stage Mapping (Mandatory)'!$A$3:$A$9,MATCH(IF(N$2=0,VLOOKUP(N$1,'Field Mapping'!$A$2:$C$20,3,FALSE),INDEX(Source!$A$1:$Z$999,ROW()-2,MATCH(N$2,Source!$A$1:$Z$1,0))),'Stage Mapping (Mandatory)'!$B$3:$B$9,0)))</f>
        <v/>
      </c>
      <c r="U96" s="50" t="str">
        <f>IF(ISBLANK(Source!A94),"","AWS_CUSTOM_ACE_INTEGRATION")</f>
        <v/>
      </c>
      <c r="W96" s="50" t="str">
        <f>IF(ISBLANK(Source!A94),"",IF(W$2=0,VLOOKUP(W$1,'Field Mapping'!$A$2:$C$20,3,FALSE),INDEX(Source!$A$1:$Z$999,ROW()-2,MATCH(W$2,Source!$A$1:$Z$1,0))))</f>
        <v/>
      </c>
      <c r="AO96" s="49" t="str">
        <f>IF(ISBLANK(Source!A94),"",IF(A$2=0,VLOOKUP(AO$1,'Field Mapping'!$A$2:$C$20,3,FALSE),INDEX(Source!$A$1:$Z$999,ROW()-2,MATCH(AO$2,Source!$A$1:$Z$1,0))))</f>
        <v/>
      </c>
      <c r="AR96" s="60" t="str">
        <f>IF(ISBLANK(Source!A94),"",IF(AR$2=0,VLOOKUP(AR$1,'Field Mapping'!$A$2:$C$20,3,FALSE),INDEX(Source!$A$1:$Z$999,ROW()-2,MATCH(AR$2,Source!$A$1:$Z$1,0))))</f>
        <v/>
      </c>
      <c r="AS96" s="60" t="str">
        <f>IF(ISBLANK(Source!B94),"",IF(AS$2=0,VLOOKUP(AS$1,'Field Mapping'!$A$2:$C$20,3,FALSE),INDEX(Source!$A$1:$Z$999,ROW()-2,MATCH(AS$2,Source!$A$1:$Z$1,0))))</f>
        <v/>
      </c>
    </row>
    <row r="97" spans="1:45" ht="17" x14ac:dyDescent="0.2">
      <c r="A97" s="50" t="str">
        <f>IF(ISBLANK(Source!A95),"",IF(A$2=0,VLOOKUP(A$1,'Field Mapping'!$A$2:$C$20,3,FALSE),INDEX(Source!$A$1:$Z$999,ROW()-2,MATCH(A$2,Source!$A$1:$Z$1,0))))</f>
        <v/>
      </c>
      <c r="B97" s="50" t="str">
        <f>IF(ISBLANK(Source!A95),"",IF(B$2=0,VLOOKUP(B$1,'Field Mapping'!$A$2:$C$20,3,FALSE),INDEX(Source!$A$1:$Z$999,ROW()-2,MATCH(B$2,Source!$A$1:$Z$1,0))))</f>
        <v/>
      </c>
      <c r="C97" s="50" t="str">
        <f>IF(ISBLANK(Source!A95),"",IF(C$2=0,VLOOKUP(C$1,'Field Mapping'!$A$2:$C$20,3,FALSE),INDEX(Source!$A$1:$Z$999,ROW()-2,MATCH(C$2,Source!$A$1:$Z$1,0))))</f>
        <v/>
      </c>
      <c r="D97" s="50" t="str">
        <f>IF(ISBLANK(Source!A95),"",IF(D$2=0,VLOOKUP(D$1,'Field Mapping'!$A$2:$C$20,3,FALSE),INDEX(Source!$A$1:$Z$999,ROW()-2,MATCH(D$2,Source!$A$1:$Z$1,0))))</f>
        <v/>
      </c>
      <c r="E97" s="50" t="str">
        <f>IF(ISBLANK(Source!A95),"",IF(E$2=0,VLOOKUP(E$1,'Field Mapping'!$A$2:$C$20,3,FALSE),INDEX(Source!$A$1:$Z$999,ROW()-2,MATCH(E$2,Source!$A$1:$Z$1,0))))</f>
        <v/>
      </c>
      <c r="F97" s="50" t="str">
        <f>IF(ISBLANK(Source!A95),"",IF(F$2=0,VLOOKUP(F$1,'Field Mapping'!$A$2:$C$20,3,FALSE),INDEX(Source!$A$1:$Z$999,ROW()-2,MATCH(F$2,Source!$A$1:$Z$1,0))))</f>
        <v/>
      </c>
      <c r="G97" s="50" t="str">
        <f>IF(ISBLANK(Source!A95),"",IF(ISBLANK(Source!A95),"",IF(G$2=0,VLOOKUP(G$1,'Field Mapping'!$A$2:$C$20,3,FALSE),INDEX(Source!$A$1:$Z$999,ROW()-2,MATCH(G$2,Source!$A$1:$Z$1,0)))))</f>
        <v/>
      </c>
      <c r="H97" s="50" t="str">
        <f>IF(ISBLANK(Source!A95),"",IF(H$2=0,VLOOKUP(H$1,'Field Mapping'!$A$2:$C$20,3,FALSE),INDEX(Source!$A$1:$Z$999,ROW()-2,MATCH(H$2,Source!$A$1:$Z$1,0))))</f>
        <v/>
      </c>
      <c r="I97" s="50" t="str">
        <f>IF(ISBLANK(Source!A95),"",IF(I$2=0,VLOOKUP(I$1,'Field Mapping'!$A$2:$C$20,3,FALSE),INDEX(Source!$A$1:$Z$999,ROW()-2,MATCH(I$2,Source!$A$1:$Z$1,0))))</f>
        <v/>
      </c>
      <c r="J97" s="67" t="str">
        <f>IF(ISBLANK(Source!A95),"",IF(J$2=0,VLOOKUP(J$1,'Field Mapping'!$A$2:$C$20,3,FALSE),INDEX(Source!$A$1:$Z$999,ROW()-2,MATCH(J$2,Source!$A$1:$Z$1,0))))</f>
        <v/>
      </c>
      <c r="K97" s="50" t="str">
        <f>IF(ISBLANK(Source!A95),"",IF(K$2=0,VLOOKUP(K$1,'Field Mapping'!$A$2:$C$20,3,FALSE),INDEX(Source!$A$1:$Z$999,ROW()-2,MATCH(K$2,Source!$A$1:$Z$1,0))))</f>
        <v/>
      </c>
      <c r="L97" s="50" t="str">
        <f>IF(ISBLANK(Source!A95),"",IF(L$2=0,VLOOKUP(L$1,'Field Mapping'!$A$2:$C$20,3,FALSE),INDEX(Source!$A$1:$Z$999,ROW()-2,MATCH(L$2,Source!$A$1:$Z$1,0))))</f>
        <v/>
      </c>
      <c r="M97" s="50" t="str">
        <f>IF(ISBLANK(Source!A95),"",IF(M$2=0,VLOOKUP(M$1,'Field Mapping'!$A$2:$C$20,3,FALSE),INDEX(Source!$A$1:$Z$999,ROW()-2,MATCH(M$2,Source!$A$1:$Z$1,0))))</f>
        <v/>
      </c>
      <c r="N97" s="50" t="str">
        <f>IF(ISBLANK(Source!A95),"",INDEX('Stage Mapping (Mandatory)'!$A$3:$A$9,MATCH(IF(N$2=0,VLOOKUP(N$1,'Field Mapping'!$A$2:$C$20,3,FALSE),INDEX(Source!$A$1:$Z$999,ROW()-2,MATCH(N$2,Source!$A$1:$Z$1,0))),'Stage Mapping (Mandatory)'!$B$3:$B$9,0)))</f>
        <v/>
      </c>
      <c r="U97" s="50" t="str">
        <f>IF(ISBLANK(Source!A95),"","AWS_CUSTOM_ACE_INTEGRATION")</f>
        <v/>
      </c>
      <c r="W97" s="50" t="str">
        <f>IF(ISBLANK(Source!A95),"",IF(W$2=0,VLOOKUP(W$1,'Field Mapping'!$A$2:$C$20,3,FALSE),INDEX(Source!$A$1:$Z$999,ROW()-2,MATCH(W$2,Source!$A$1:$Z$1,0))))</f>
        <v/>
      </c>
      <c r="AO97" s="49" t="str">
        <f>IF(ISBLANK(Source!A95),"",IF(A$2=0,VLOOKUP(AO$1,'Field Mapping'!$A$2:$C$20,3,FALSE),INDEX(Source!$A$1:$Z$999,ROW()-2,MATCH(AO$2,Source!$A$1:$Z$1,0))))</f>
        <v/>
      </c>
      <c r="AR97" s="60" t="str">
        <f>IF(ISBLANK(Source!A95),"",IF(AR$2=0,VLOOKUP(AR$1,'Field Mapping'!$A$2:$C$20,3,FALSE),INDEX(Source!$A$1:$Z$999,ROW()-2,MATCH(AR$2,Source!$A$1:$Z$1,0))))</f>
        <v/>
      </c>
      <c r="AS97" s="60" t="str">
        <f>IF(ISBLANK(Source!B95),"",IF(AS$2=0,VLOOKUP(AS$1,'Field Mapping'!$A$2:$C$20,3,FALSE),INDEX(Source!$A$1:$Z$999,ROW()-2,MATCH(AS$2,Source!$A$1:$Z$1,0))))</f>
        <v/>
      </c>
    </row>
    <row r="98" spans="1:45" ht="17" x14ac:dyDescent="0.2">
      <c r="A98" s="50" t="str">
        <f>IF(ISBLANK(Source!A96),"",IF(A$2=0,VLOOKUP(A$1,'Field Mapping'!$A$2:$C$20,3,FALSE),INDEX(Source!$A$1:$Z$999,ROW()-2,MATCH(A$2,Source!$A$1:$Z$1,0))))</f>
        <v/>
      </c>
      <c r="B98" s="50" t="str">
        <f>IF(ISBLANK(Source!A96),"",IF(B$2=0,VLOOKUP(B$1,'Field Mapping'!$A$2:$C$20,3,FALSE),INDEX(Source!$A$1:$Z$999,ROW()-2,MATCH(B$2,Source!$A$1:$Z$1,0))))</f>
        <v/>
      </c>
      <c r="C98" s="50" t="str">
        <f>IF(ISBLANK(Source!A96),"",IF(C$2=0,VLOOKUP(C$1,'Field Mapping'!$A$2:$C$20,3,FALSE),INDEX(Source!$A$1:$Z$999,ROW()-2,MATCH(C$2,Source!$A$1:$Z$1,0))))</f>
        <v/>
      </c>
      <c r="D98" s="50" t="str">
        <f>IF(ISBLANK(Source!A96),"",IF(D$2=0,VLOOKUP(D$1,'Field Mapping'!$A$2:$C$20,3,FALSE),INDEX(Source!$A$1:$Z$999,ROW()-2,MATCH(D$2,Source!$A$1:$Z$1,0))))</f>
        <v/>
      </c>
      <c r="E98" s="50" t="str">
        <f>IF(ISBLANK(Source!A96),"",IF(E$2=0,VLOOKUP(E$1,'Field Mapping'!$A$2:$C$20,3,FALSE),INDEX(Source!$A$1:$Z$999,ROW()-2,MATCH(E$2,Source!$A$1:$Z$1,0))))</f>
        <v/>
      </c>
      <c r="F98" s="50" t="str">
        <f>IF(ISBLANK(Source!A96),"",IF(F$2=0,VLOOKUP(F$1,'Field Mapping'!$A$2:$C$20,3,FALSE),INDEX(Source!$A$1:$Z$999,ROW()-2,MATCH(F$2,Source!$A$1:$Z$1,0))))</f>
        <v/>
      </c>
      <c r="G98" s="50" t="str">
        <f>IF(ISBLANK(Source!A96),"",IF(ISBLANK(Source!A96),"",IF(G$2=0,VLOOKUP(G$1,'Field Mapping'!$A$2:$C$20,3,FALSE),INDEX(Source!$A$1:$Z$999,ROW()-2,MATCH(G$2,Source!$A$1:$Z$1,0)))))</f>
        <v/>
      </c>
      <c r="H98" s="50" t="str">
        <f>IF(ISBLANK(Source!A96),"",IF(H$2=0,VLOOKUP(H$1,'Field Mapping'!$A$2:$C$20,3,FALSE),INDEX(Source!$A$1:$Z$999,ROW()-2,MATCH(H$2,Source!$A$1:$Z$1,0))))</f>
        <v/>
      </c>
      <c r="I98" s="50" t="str">
        <f>IF(ISBLANK(Source!A96),"",IF(I$2=0,VLOOKUP(I$1,'Field Mapping'!$A$2:$C$20,3,FALSE),INDEX(Source!$A$1:$Z$999,ROW()-2,MATCH(I$2,Source!$A$1:$Z$1,0))))</f>
        <v/>
      </c>
      <c r="J98" s="67" t="str">
        <f>IF(ISBLANK(Source!A96),"",IF(J$2=0,VLOOKUP(J$1,'Field Mapping'!$A$2:$C$20,3,FALSE),INDEX(Source!$A$1:$Z$999,ROW()-2,MATCH(J$2,Source!$A$1:$Z$1,0))))</f>
        <v/>
      </c>
      <c r="K98" s="50" t="str">
        <f>IF(ISBLANK(Source!A96),"",IF(K$2=0,VLOOKUP(K$1,'Field Mapping'!$A$2:$C$20,3,FALSE),INDEX(Source!$A$1:$Z$999,ROW()-2,MATCH(K$2,Source!$A$1:$Z$1,0))))</f>
        <v/>
      </c>
      <c r="L98" s="50" t="str">
        <f>IF(ISBLANK(Source!A96),"",IF(L$2=0,VLOOKUP(L$1,'Field Mapping'!$A$2:$C$20,3,FALSE),INDEX(Source!$A$1:$Z$999,ROW()-2,MATCH(L$2,Source!$A$1:$Z$1,0))))</f>
        <v/>
      </c>
      <c r="M98" s="50" t="str">
        <f>IF(ISBLANK(Source!A96),"",IF(M$2=0,VLOOKUP(M$1,'Field Mapping'!$A$2:$C$20,3,FALSE),INDEX(Source!$A$1:$Z$999,ROW()-2,MATCH(M$2,Source!$A$1:$Z$1,0))))</f>
        <v/>
      </c>
      <c r="N98" s="50" t="str">
        <f>IF(ISBLANK(Source!A96),"",INDEX('Stage Mapping (Mandatory)'!$A$3:$A$9,MATCH(IF(N$2=0,VLOOKUP(N$1,'Field Mapping'!$A$2:$C$20,3,FALSE),INDEX(Source!$A$1:$Z$999,ROW()-2,MATCH(N$2,Source!$A$1:$Z$1,0))),'Stage Mapping (Mandatory)'!$B$3:$B$9,0)))</f>
        <v/>
      </c>
      <c r="U98" s="50" t="str">
        <f>IF(ISBLANK(Source!A96),"","AWS_CUSTOM_ACE_INTEGRATION")</f>
        <v/>
      </c>
      <c r="W98" s="50" t="str">
        <f>IF(ISBLANK(Source!A96),"",IF(W$2=0,VLOOKUP(W$1,'Field Mapping'!$A$2:$C$20,3,FALSE),INDEX(Source!$A$1:$Z$999,ROW()-2,MATCH(W$2,Source!$A$1:$Z$1,0))))</f>
        <v/>
      </c>
      <c r="AO98" s="49" t="str">
        <f>IF(ISBLANK(Source!A96),"",IF(A$2=0,VLOOKUP(AO$1,'Field Mapping'!$A$2:$C$20,3,FALSE),INDEX(Source!$A$1:$Z$999,ROW()-2,MATCH(AO$2,Source!$A$1:$Z$1,0))))</f>
        <v/>
      </c>
      <c r="AR98" s="60" t="str">
        <f>IF(ISBLANK(Source!A96),"",IF(AR$2=0,VLOOKUP(AR$1,'Field Mapping'!$A$2:$C$20,3,FALSE),INDEX(Source!$A$1:$Z$999,ROW()-2,MATCH(AR$2,Source!$A$1:$Z$1,0))))</f>
        <v/>
      </c>
      <c r="AS98" s="60" t="str">
        <f>IF(ISBLANK(Source!B96),"",IF(AS$2=0,VLOOKUP(AS$1,'Field Mapping'!$A$2:$C$20,3,FALSE),INDEX(Source!$A$1:$Z$999,ROW()-2,MATCH(AS$2,Source!$A$1:$Z$1,0))))</f>
        <v/>
      </c>
    </row>
    <row r="99" spans="1:45" ht="17" x14ac:dyDescent="0.2">
      <c r="A99" s="50" t="str">
        <f>IF(ISBLANK(Source!A97),"",IF(A$2=0,VLOOKUP(A$1,'Field Mapping'!$A$2:$C$20,3,FALSE),INDEX(Source!$A$1:$Z$999,ROW()-2,MATCH(A$2,Source!$A$1:$Z$1,0))))</f>
        <v/>
      </c>
      <c r="B99" s="50" t="str">
        <f>IF(ISBLANK(Source!A97),"",IF(B$2=0,VLOOKUP(B$1,'Field Mapping'!$A$2:$C$20,3,FALSE),INDEX(Source!$A$1:$Z$999,ROW()-2,MATCH(B$2,Source!$A$1:$Z$1,0))))</f>
        <v/>
      </c>
      <c r="C99" s="50" t="str">
        <f>IF(ISBLANK(Source!A97),"",IF(C$2=0,VLOOKUP(C$1,'Field Mapping'!$A$2:$C$20,3,FALSE),INDEX(Source!$A$1:$Z$999,ROW()-2,MATCH(C$2,Source!$A$1:$Z$1,0))))</f>
        <v/>
      </c>
      <c r="D99" s="50" t="str">
        <f>IF(ISBLANK(Source!A97),"",IF(D$2=0,VLOOKUP(D$1,'Field Mapping'!$A$2:$C$20,3,FALSE),INDEX(Source!$A$1:$Z$999,ROW()-2,MATCH(D$2,Source!$A$1:$Z$1,0))))</f>
        <v/>
      </c>
      <c r="E99" s="50" t="str">
        <f>IF(ISBLANK(Source!A97),"",IF(E$2=0,VLOOKUP(E$1,'Field Mapping'!$A$2:$C$20,3,FALSE),INDEX(Source!$A$1:$Z$999,ROW()-2,MATCH(E$2,Source!$A$1:$Z$1,0))))</f>
        <v/>
      </c>
      <c r="F99" s="50" t="str">
        <f>IF(ISBLANK(Source!A97),"",IF(F$2=0,VLOOKUP(F$1,'Field Mapping'!$A$2:$C$20,3,FALSE),INDEX(Source!$A$1:$Z$999,ROW()-2,MATCH(F$2,Source!$A$1:$Z$1,0))))</f>
        <v/>
      </c>
      <c r="G99" s="50" t="str">
        <f>IF(ISBLANK(Source!A97),"",IF(ISBLANK(Source!A97),"",IF(G$2=0,VLOOKUP(G$1,'Field Mapping'!$A$2:$C$20,3,FALSE),INDEX(Source!$A$1:$Z$999,ROW()-2,MATCH(G$2,Source!$A$1:$Z$1,0)))))</f>
        <v/>
      </c>
      <c r="H99" s="50" t="str">
        <f>IF(ISBLANK(Source!A97),"",IF(H$2=0,VLOOKUP(H$1,'Field Mapping'!$A$2:$C$20,3,FALSE),INDEX(Source!$A$1:$Z$999,ROW()-2,MATCH(H$2,Source!$A$1:$Z$1,0))))</f>
        <v/>
      </c>
      <c r="I99" s="50" t="str">
        <f>IF(ISBLANK(Source!A97),"",IF(I$2=0,VLOOKUP(I$1,'Field Mapping'!$A$2:$C$20,3,FALSE),INDEX(Source!$A$1:$Z$999,ROW()-2,MATCH(I$2,Source!$A$1:$Z$1,0))))</f>
        <v/>
      </c>
      <c r="J99" s="67" t="str">
        <f>IF(ISBLANK(Source!A97),"",IF(J$2=0,VLOOKUP(J$1,'Field Mapping'!$A$2:$C$20,3,FALSE),INDEX(Source!$A$1:$Z$999,ROW()-2,MATCH(J$2,Source!$A$1:$Z$1,0))))</f>
        <v/>
      </c>
      <c r="K99" s="50" t="str">
        <f>IF(ISBLANK(Source!A97),"",IF(K$2=0,VLOOKUP(K$1,'Field Mapping'!$A$2:$C$20,3,FALSE),INDEX(Source!$A$1:$Z$999,ROW()-2,MATCH(K$2,Source!$A$1:$Z$1,0))))</f>
        <v/>
      </c>
      <c r="L99" s="50" t="str">
        <f>IF(ISBLANK(Source!A97),"",IF(L$2=0,VLOOKUP(L$1,'Field Mapping'!$A$2:$C$20,3,FALSE),INDEX(Source!$A$1:$Z$999,ROW()-2,MATCH(L$2,Source!$A$1:$Z$1,0))))</f>
        <v/>
      </c>
      <c r="M99" s="50" t="str">
        <f>IF(ISBLANK(Source!A97),"",IF(M$2=0,VLOOKUP(M$1,'Field Mapping'!$A$2:$C$20,3,FALSE),INDEX(Source!$A$1:$Z$999,ROW()-2,MATCH(M$2,Source!$A$1:$Z$1,0))))</f>
        <v/>
      </c>
      <c r="N99" s="50" t="str">
        <f>IF(ISBLANK(Source!A97),"",INDEX('Stage Mapping (Mandatory)'!$A$3:$A$9,MATCH(IF(N$2=0,VLOOKUP(N$1,'Field Mapping'!$A$2:$C$20,3,FALSE),INDEX(Source!$A$1:$Z$999,ROW()-2,MATCH(N$2,Source!$A$1:$Z$1,0))),'Stage Mapping (Mandatory)'!$B$3:$B$9,0)))</f>
        <v/>
      </c>
      <c r="U99" s="50" t="str">
        <f>IF(ISBLANK(Source!A97),"","AWS_CUSTOM_ACE_INTEGRATION")</f>
        <v/>
      </c>
      <c r="W99" s="50" t="str">
        <f>IF(ISBLANK(Source!A97),"",IF(W$2=0,VLOOKUP(W$1,'Field Mapping'!$A$2:$C$20,3,FALSE),INDEX(Source!$A$1:$Z$999,ROW()-2,MATCH(W$2,Source!$A$1:$Z$1,0))))</f>
        <v/>
      </c>
      <c r="AO99" s="49" t="str">
        <f>IF(ISBLANK(Source!A97),"",IF(A$2=0,VLOOKUP(AO$1,'Field Mapping'!$A$2:$C$20,3,FALSE),INDEX(Source!$A$1:$Z$999,ROW()-2,MATCH(AO$2,Source!$A$1:$Z$1,0))))</f>
        <v/>
      </c>
      <c r="AR99" s="60" t="str">
        <f>IF(ISBLANK(Source!A97),"",IF(AR$2=0,VLOOKUP(AR$1,'Field Mapping'!$A$2:$C$20,3,FALSE),INDEX(Source!$A$1:$Z$999,ROW()-2,MATCH(AR$2,Source!$A$1:$Z$1,0))))</f>
        <v/>
      </c>
      <c r="AS99" s="60" t="str">
        <f>IF(ISBLANK(Source!B97),"",IF(AS$2=0,VLOOKUP(AS$1,'Field Mapping'!$A$2:$C$20,3,FALSE),INDEX(Source!$A$1:$Z$999,ROW()-2,MATCH(AS$2,Source!$A$1:$Z$1,0))))</f>
        <v/>
      </c>
    </row>
    <row r="100" spans="1:45" ht="17" x14ac:dyDescent="0.2">
      <c r="A100" s="50" t="str">
        <f>IF(ISBLANK(Source!A98),"",IF(A$2=0,VLOOKUP(A$1,'Field Mapping'!$A$2:$C$20,3,FALSE),INDEX(Source!$A$1:$Z$999,ROW()-2,MATCH(A$2,Source!$A$1:$Z$1,0))))</f>
        <v/>
      </c>
      <c r="B100" s="50" t="str">
        <f>IF(ISBLANK(Source!A98),"",IF(B$2=0,VLOOKUP(B$1,'Field Mapping'!$A$2:$C$20,3,FALSE),INDEX(Source!$A$1:$Z$999,ROW()-2,MATCH(B$2,Source!$A$1:$Z$1,0))))</f>
        <v/>
      </c>
      <c r="C100" s="50" t="str">
        <f>IF(ISBLANK(Source!A98),"",IF(C$2=0,VLOOKUP(C$1,'Field Mapping'!$A$2:$C$20,3,FALSE),INDEX(Source!$A$1:$Z$999,ROW()-2,MATCH(C$2,Source!$A$1:$Z$1,0))))</f>
        <v/>
      </c>
      <c r="D100" s="50" t="str">
        <f>IF(ISBLANK(Source!A98),"",IF(D$2=0,VLOOKUP(D$1,'Field Mapping'!$A$2:$C$20,3,FALSE),INDEX(Source!$A$1:$Z$999,ROW()-2,MATCH(D$2,Source!$A$1:$Z$1,0))))</f>
        <v/>
      </c>
      <c r="E100" s="50" t="str">
        <f>IF(ISBLANK(Source!A98),"",IF(E$2=0,VLOOKUP(E$1,'Field Mapping'!$A$2:$C$20,3,FALSE),INDEX(Source!$A$1:$Z$999,ROW()-2,MATCH(E$2,Source!$A$1:$Z$1,0))))</f>
        <v/>
      </c>
      <c r="F100" s="50" t="str">
        <f>IF(ISBLANK(Source!A98),"",IF(F$2=0,VLOOKUP(F$1,'Field Mapping'!$A$2:$C$20,3,FALSE),INDEX(Source!$A$1:$Z$999,ROW()-2,MATCH(F$2,Source!$A$1:$Z$1,0))))</f>
        <v/>
      </c>
      <c r="G100" s="50" t="str">
        <f>IF(ISBLANK(Source!A98),"",IF(ISBLANK(Source!A98),"",IF(G$2=0,VLOOKUP(G$1,'Field Mapping'!$A$2:$C$20,3,FALSE),INDEX(Source!$A$1:$Z$999,ROW()-2,MATCH(G$2,Source!$A$1:$Z$1,0)))))</f>
        <v/>
      </c>
      <c r="H100" s="50" t="str">
        <f>IF(ISBLANK(Source!A98),"",IF(H$2=0,VLOOKUP(H$1,'Field Mapping'!$A$2:$C$20,3,FALSE),INDEX(Source!$A$1:$Z$999,ROW()-2,MATCH(H$2,Source!$A$1:$Z$1,0))))</f>
        <v/>
      </c>
      <c r="I100" s="50" t="str">
        <f>IF(ISBLANK(Source!A98),"",IF(I$2=0,VLOOKUP(I$1,'Field Mapping'!$A$2:$C$20,3,FALSE),INDEX(Source!$A$1:$Z$999,ROW()-2,MATCH(I$2,Source!$A$1:$Z$1,0))))</f>
        <v/>
      </c>
      <c r="J100" s="67" t="str">
        <f>IF(ISBLANK(Source!A98),"",IF(J$2=0,VLOOKUP(J$1,'Field Mapping'!$A$2:$C$20,3,FALSE),INDEX(Source!$A$1:$Z$999,ROW()-2,MATCH(J$2,Source!$A$1:$Z$1,0))))</f>
        <v/>
      </c>
      <c r="K100" s="50" t="str">
        <f>IF(ISBLANK(Source!A98),"",IF(K$2=0,VLOOKUP(K$1,'Field Mapping'!$A$2:$C$20,3,FALSE),INDEX(Source!$A$1:$Z$999,ROW()-2,MATCH(K$2,Source!$A$1:$Z$1,0))))</f>
        <v/>
      </c>
      <c r="L100" s="50" t="str">
        <f>IF(ISBLANK(Source!A98),"",IF(L$2=0,VLOOKUP(L$1,'Field Mapping'!$A$2:$C$20,3,FALSE),INDEX(Source!$A$1:$Z$999,ROW()-2,MATCH(L$2,Source!$A$1:$Z$1,0))))</f>
        <v/>
      </c>
      <c r="M100" s="50" t="str">
        <f>IF(ISBLANK(Source!A98),"",IF(M$2=0,VLOOKUP(M$1,'Field Mapping'!$A$2:$C$20,3,FALSE),INDEX(Source!$A$1:$Z$999,ROW()-2,MATCH(M$2,Source!$A$1:$Z$1,0))))</f>
        <v/>
      </c>
      <c r="N100" s="50" t="str">
        <f>IF(ISBLANK(Source!A98),"",INDEX('Stage Mapping (Mandatory)'!$A$3:$A$9,MATCH(IF(N$2=0,VLOOKUP(N$1,'Field Mapping'!$A$2:$C$20,3,FALSE),INDEX(Source!$A$1:$Z$999,ROW()-2,MATCH(N$2,Source!$A$1:$Z$1,0))),'Stage Mapping (Mandatory)'!$B$3:$B$9,0)))</f>
        <v/>
      </c>
      <c r="U100" s="50" t="str">
        <f>IF(ISBLANK(Source!A98),"","AWS_CUSTOM_ACE_INTEGRATION")</f>
        <v/>
      </c>
      <c r="W100" s="50" t="str">
        <f>IF(ISBLANK(Source!A98),"",IF(W$2=0,VLOOKUP(W$1,'Field Mapping'!$A$2:$C$20,3,FALSE),INDEX(Source!$A$1:$Z$999,ROW()-2,MATCH(W$2,Source!$A$1:$Z$1,0))))</f>
        <v/>
      </c>
      <c r="AO100" s="49" t="str">
        <f>IF(ISBLANK(Source!A98),"",IF(A$2=0,VLOOKUP(AO$1,'Field Mapping'!$A$2:$C$20,3,FALSE),INDEX(Source!$A$1:$Z$999,ROW()-2,MATCH(AO$2,Source!$A$1:$Z$1,0))))</f>
        <v/>
      </c>
      <c r="AR100" s="60" t="str">
        <f>IF(ISBLANK(Source!A98),"",IF(AR$2=0,VLOOKUP(AR$1,'Field Mapping'!$A$2:$C$20,3,FALSE),INDEX(Source!$A$1:$Z$999,ROW()-2,MATCH(AR$2,Source!$A$1:$Z$1,0))))</f>
        <v/>
      </c>
      <c r="AS100" s="60" t="str">
        <f>IF(ISBLANK(Source!B98),"",IF(AS$2=0,VLOOKUP(AS$1,'Field Mapping'!$A$2:$C$20,3,FALSE),INDEX(Source!$A$1:$Z$999,ROW()-2,MATCH(AS$2,Source!$A$1:$Z$1,0))))</f>
        <v/>
      </c>
    </row>
    <row r="101" spans="1:45" ht="17" x14ac:dyDescent="0.2">
      <c r="U101" s="50" t="str">
        <f t="shared" ref="U101:U133" si="0">IF(ISBLANK(A101),"","AWS_CUSTOM_ACE_INTEGRATION")</f>
        <v/>
      </c>
    </row>
    <row r="102" spans="1:45" ht="17" x14ac:dyDescent="0.2">
      <c r="U102" s="50" t="str">
        <f t="shared" si="0"/>
        <v/>
      </c>
    </row>
    <row r="103" spans="1:45" ht="17" x14ac:dyDescent="0.2">
      <c r="U103" s="50" t="str">
        <f t="shared" si="0"/>
        <v/>
      </c>
    </row>
    <row r="104" spans="1:45" ht="17" x14ac:dyDescent="0.2">
      <c r="U104" s="50" t="str">
        <f t="shared" si="0"/>
        <v/>
      </c>
    </row>
    <row r="105" spans="1:45" ht="17" x14ac:dyDescent="0.2">
      <c r="U105" s="50" t="str">
        <f t="shared" si="0"/>
        <v/>
      </c>
    </row>
    <row r="106" spans="1:45" ht="17" x14ac:dyDescent="0.2">
      <c r="U106" s="50" t="str">
        <f t="shared" si="0"/>
        <v/>
      </c>
    </row>
    <row r="107" spans="1:45" ht="17" x14ac:dyDescent="0.2">
      <c r="U107" s="50" t="str">
        <f t="shared" si="0"/>
        <v/>
      </c>
    </row>
    <row r="108" spans="1:45" ht="17" x14ac:dyDescent="0.2">
      <c r="U108" s="50" t="str">
        <f t="shared" si="0"/>
        <v/>
      </c>
    </row>
    <row r="109" spans="1:45" ht="17" x14ac:dyDescent="0.2">
      <c r="U109" s="50" t="str">
        <f t="shared" si="0"/>
        <v/>
      </c>
    </row>
    <row r="110" spans="1:45" ht="17" x14ac:dyDescent="0.2">
      <c r="U110" s="50" t="str">
        <f t="shared" si="0"/>
        <v/>
      </c>
    </row>
    <row r="111" spans="1:45" ht="17" x14ac:dyDescent="0.2">
      <c r="U111" s="50" t="str">
        <f t="shared" si="0"/>
        <v/>
      </c>
    </row>
    <row r="112" spans="1:45" ht="17" x14ac:dyDescent="0.2">
      <c r="U112" s="50" t="str">
        <f t="shared" si="0"/>
        <v/>
      </c>
    </row>
    <row r="113" spans="21:21" ht="17" x14ac:dyDescent="0.2">
      <c r="U113" s="50" t="str">
        <f t="shared" si="0"/>
        <v/>
      </c>
    </row>
    <row r="114" spans="21:21" ht="17" x14ac:dyDescent="0.2">
      <c r="U114" s="50" t="str">
        <f t="shared" si="0"/>
        <v/>
      </c>
    </row>
    <row r="115" spans="21:21" ht="17" x14ac:dyDescent="0.2">
      <c r="U115" s="50" t="str">
        <f t="shared" si="0"/>
        <v/>
      </c>
    </row>
    <row r="116" spans="21:21" ht="17" x14ac:dyDescent="0.2">
      <c r="U116" s="50" t="str">
        <f t="shared" si="0"/>
        <v/>
      </c>
    </row>
    <row r="117" spans="21:21" ht="17" x14ac:dyDescent="0.2">
      <c r="U117" s="50" t="str">
        <f t="shared" si="0"/>
        <v/>
      </c>
    </row>
    <row r="118" spans="21:21" ht="17" x14ac:dyDescent="0.2">
      <c r="U118" s="50" t="str">
        <f t="shared" si="0"/>
        <v/>
      </c>
    </row>
    <row r="119" spans="21:21" ht="17" x14ac:dyDescent="0.2">
      <c r="U119" s="50" t="str">
        <f t="shared" si="0"/>
        <v/>
      </c>
    </row>
    <row r="120" spans="21:21" ht="17" x14ac:dyDescent="0.2">
      <c r="U120" s="50" t="str">
        <f t="shared" si="0"/>
        <v/>
      </c>
    </row>
    <row r="121" spans="21:21" ht="17" x14ac:dyDescent="0.2">
      <c r="U121" s="50" t="str">
        <f t="shared" si="0"/>
        <v/>
      </c>
    </row>
    <row r="122" spans="21:21" ht="17" x14ac:dyDescent="0.2">
      <c r="U122" s="50" t="str">
        <f t="shared" si="0"/>
        <v/>
      </c>
    </row>
    <row r="123" spans="21:21" ht="17" x14ac:dyDescent="0.2">
      <c r="U123" s="50" t="str">
        <f t="shared" si="0"/>
        <v/>
      </c>
    </row>
    <row r="124" spans="21:21" ht="17" x14ac:dyDescent="0.2">
      <c r="U124" s="50" t="str">
        <f t="shared" si="0"/>
        <v/>
      </c>
    </row>
    <row r="125" spans="21:21" ht="17" x14ac:dyDescent="0.2">
      <c r="U125" s="50" t="str">
        <f t="shared" si="0"/>
        <v/>
      </c>
    </row>
    <row r="126" spans="21:21" ht="17" x14ac:dyDescent="0.2">
      <c r="U126" s="50" t="str">
        <f t="shared" si="0"/>
        <v/>
      </c>
    </row>
    <row r="127" spans="21:21" ht="17" x14ac:dyDescent="0.2">
      <c r="U127" s="50" t="str">
        <f t="shared" si="0"/>
        <v/>
      </c>
    </row>
    <row r="128" spans="21:21" ht="17" x14ac:dyDescent="0.2">
      <c r="U128" s="50" t="str">
        <f t="shared" si="0"/>
        <v/>
      </c>
    </row>
    <row r="129" spans="21:21" ht="17" x14ac:dyDescent="0.2">
      <c r="U129" s="50" t="str">
        <f t="shared" si="0"/>
        <v/>
      </c>
    </row>
    <row r="130" spans="21:21" ht="17" x14ac:dyDescent="0.2">
      <c r="U130" s="50" t="str">
        <f t="shared" si="0"/>
        <v/>
      </c>
    </row>
    <row r="131" spans="21:21" ht="17" x14ac:dyDescent="0.2">
      <c r="U131" s="50" t="str">
        <f t="shared" si="0"/>
        <v/>
      </c>
    </row>
    <row r="132" spans="21:21" ht="17" x14ac:dyDescent="0.2">
      <c r="U132" s="50" t="str">
        <f t="shared" si="0"/>
        <v/>
      </c>
    </row>
    <row r="133" spans="21:21" ht="17" x14ac:dyDescent="0.2">
      <c r="U133" s="50" t="str">
        <f t="shared" si="0"/>
        <v/>
      </c>
    </row>
    <row r="134" spans="21:21" ht="17" x14ac:dyDescent="0.2">
      <c r="U134" s="50" t="str">
        <f t="shared" ref="U134:U197" si="1">IF(ISBLANK(A134),"","AWS_CUSTOM_ACE_INTEGRATION")</f>
        <v/>
      </c>
    </row>
    <row r="135" spans="21:21" ht="17" x14ac:dyDescent="0.2">
      <c r="U135" s="50" t="str">
        <f t="shared" si="1"/>
        <v/>
      </c>
    </row>
    <row r="136" spans="21:21" ht="17" x14ac:dyDescent="0.2">
      <c r="U136" s="50" t="str">
        <f t="shared" si="1"/>
        <v/>
      </c>
    </row>
    <row r="137" spans="21:21" ht="17" x14ac:dyDescent="0.2">
      <c r="U137" s="50" t="str">
        <f t="shared" si="1"/>
        <v/>
      </c>
    </row>
    <row r="138" spans="21:21" ht="17" x14ac:dyDescent="0.2">
      <c r="U138" s="50" t="str">
        <f t="shared" si="1"/>
        <v/>
      </c>
    </row>
    <row r="139" spans="21:21" ht="17" x14ac:dyDescent="0.2">
      <c r="U139" s="50" t="str">
        <f t="shared" si="1"/>
        <v/>
      </c>
    </row>
    <row r="140" spans="21:21" ht="17" x14ac:dyDescent="0.2">
      <c r="U140" s="50" t="str">
        <f t="shared" si="1"/>
        <v/>
      </c>
    </row>
    <row r="141" spans="21:21" ht="17" x14ac:dyDescent="0.2">
      <c r="U141" s="50" t="str">
        <f t="shared" si="1"/>
        <v/>
      </c>
    </row>
    <row r="142" spans="21:21" ht="17" x14ac:dyDescent="0.2">
      <c r="U142" s="50" t="str">
        <f t="shared" si="1"/>
        <v/>
      </c>
    </row>
    <row r="143" spans="21:21" ht="17" x14ac:dyDescent="0.2">
      <c r="U143" s="50" t="str">
        <f t="shared" si="1"/>
        <v/>
      </c>
    </row>
    <row r="144" spans="21:21" ht="17" x14ac:dyDescent="0.2">
      <c r="U144" s="50" t="str">
        <f t="shared" si="1"/>
        <v/>
      </c>
    </row>
    <row r="145" spans="21:21" ht="17" x14ac:dyDescent="0.2">
      <c r="U145" s="50" t="str">
        <f t="shared" si="1"/>
        <v/>
      </c>
    </row>
    <row r="146" spans="21:21" ht="17" x14ac:dyDescent="0.2">
      <c r="U146" s="50" t="str">
        <f t="shared" si="1"/>
        <v/>
      </c>
    </row>
    <row r="147" spans="21:21" ht="17" x14ac:dyDescent="0.2">
      <c r="U147" s="50" t="str">
        <f t="shared" si="1"/>
        <v/>
      </c>
    </row>
    <row r="148" spans="21:21" ht="17" x14ac:dyDescent="0.2">
      <c r="U148" s="50" t="str">
        <f t="shared" si="1"/>
        <v/>
      </c>
    </row>
    <row r="149" spans="21:21" ht="17" x14ac:dyDescent="0.2">
      <c r="U149" s="50" t="str">
        <f t="shared" si="1"/>
        <v/>
      </c>
    </row>
    <row r="150" spans="21:21" ht="17" x14ac:dyDescent="0.2">
      <c r="U150" s="50" t="str">
        <f t="shared" si="1"/>
        <v/>
      </c>
    </row>
    <row r="151" spans="21:21" ht="17" x14ac:dyDescent="0.2">
      <c r="U151" s="50" t="str">
        <f t="shared" si="1"/>
        <v/>
      </c>
    </row>
    <row r="152" spans="21:21" ht="17" x14ac:dyDescent="0.2">
      <c r="U152" s="50" t="str">
        <f t="shared" si="1"/>
        <v/>
      </c>
    </row>
    <row r="153" spans="21:21" ht="17" x14ac:dyDescent="0.2">
      <c r="U153" s="50" t="str">
        <f t="shared" si="1"/>
        <v/>
      </c>
    </row>
    <row r="154" spans="21:21" ht="17" x14ac:dyDescent="0.2">
      <c r="U154" s="50" t="str">
        <f t="shared" si="1"/>
        <v/>
      </c>
    </row>
    <row r="155" spans="21:21" ht="17" x14ac:dyDescent="0.2">
      <c r="U155" s="50" t="str">
        <f t="shared" si="1"/>
        <v/>
      </c>
    </row>
    <row r="156" spans="21:21" ht="17" x14ac:dyDescent="0.2">
      <c r="U156" s="50" t="str">
        <f t="shared" si="1"/>
        <v/>
      </c>
    </row>
    <row r="157" spans="21:21" ht="17" x14ac:dyDescent="0.2">
      <c r="U157" s="50" t="str">
        <f t="shared" si="1"/>
        <v/>
      </c>
    </row>
    <row r="158" spans="21:21" ht="17" x14ac:dyDescent="0.2">
      <c r="U158" s="50" t="str">
        <f t="shared" si="1"/>
        <v/>
      </c>
    </row>
    <row r="159" spans="21:21" ht="17" x14ac:dyDescent="0.2">
      <c r="U159" s="50" t="str">
        <f t="shared" si="1"/>
        <v/>
      </c>
    </row>
    <row r="160" spans="21:21" ht="17" x14ac:dyDescent="0.2">
      <c r="U160" s="50" t="str">
        <f t="shared" si="1"/>
        <v/>
      </c>
    </row>
    <row r="161" spans="21:21" ht="17" x14ac:dyDescent="0.2">
      <c r="U161" s="50" t="str">
        <f t="shared" si="1"/>
        <v/>
      </c>
    </row>
    <row r="162" spans="21:21" ht="17" x14ac:dyDescent="0.2">
      <c r="U162" s="50" t="str">
        <f t="shared" si="1"/>
        <v/>
      </c>
    </row>
    <row r="163" spans="21:21" ht="17" x14ac:dyDescent="0.2">
      <c r="U163" s="50" t="str">
        <f t="shared" si="1"/>
        <v/>
      </c>
    </row>
    <row r="164" spans="21:21" ht="17" x14ac:dyDescent="0.2">
      <c r="U164" s="50" t="str">
        <f t="shared" si="1"/>
        <v/>
      </c>
    </row>
    <row r="165" spans="21:21" ht="17" x14ac:dyDescent="0.2">
      <c r="U165" s="50" t="str">
        <f t="shared" si="1"/>
        <v/>
      </c>
    </row>
    <row r="166" spans="21:21" ht="17" x14ac:dyDescent="0.2">
      <c r="U166" s="50" t="str">
        <f t="shared" si="1"/>
        <v/>
      </c>
    </row>
    <row r="167" spans="21:21" ht="17" x14ac:dyDescent="0.2">
      <c r="U167" s="50" t="str">
        <f t="shared" si="1"/>
        <v/>
      </c>
    </row>
    <row r="168" spans="21:21" ht="17" x14ac:dyDescent="0.2">
      <c r="U168" s="50" t="str">
        <f t="shared" si="1"/>
        <v/>
      </c>
    </row>
    <row r="169" spans="21:21" ht="17" x14ac:dyDescent="0.2">
      <c r="U169" s="50" t="str">
        <f t="shared" si="1"/>
        <v/>
      </c>
    </row>
    <row r="170" spans="21:21" ht="17" x14ac:dyDescent="0.2">
      <c r="U170" s="50" t="str">
        <f t="shared" si="1"/>
        <v/>
      </c>
    </row>
    <row r="171" spans="21:21" ht="17" x14ac:dyDescent="0.2">
      <c r="U171" s="50" t="str">
        <f t="shared" si="1"/>
        <v/>
      </c>
    </row>
    <row r="172" spans="21:21" ht="17" x14ac:dyDescent="0.2">
      <c r="U172" s="50" t="str">
        <f t="shared" si="1"/>
        <v/>
      </c>
    </row>
    <row r="173" spans="21:21" ht="17" x14ac:dyDescent="0.2">
      <c r="U173" s="50" t="str">
        <f t="shared" si="1"/>
        <v/>
      </c>
    </row>
    <row r="174" spans="21:21" ht="17" x14ac:dyDescent="0.2">
      <c r="U174" s="50" t="str">
        <f t="shared" si="1"/>
        <v/>
      </c>
    </row>
    <row r="175" spans="21:21" ht="17" x14ac:dyDescent="0.2">
      <c r="U175" s="50" t="str">
        <f t="shared" si="1"/>
        <v/>
      </c>
    </row>
    <row r="176" spans="21:21" ht="17" x14ac:dyDescent="0.2">
      <c r="U176" s="50" t="str">
        <f t="shared" si="1"/>
        <v/>
      </c>
    </row>
    <row r="177" spans="21:21" ht="17" x14ac:dyDescent="0.2">
      <c r="U177" s="50" t="str">
        <f t="shared" si="1"/>
        <v/>
      </c>
    </row>
    <row r="178" spans="21:21" ht="17" x14ac:dyDescent="0.2">
      <c r="U178" s="50" t="str">
        <f t="shared" si="1"/>
        <v/>
      </c>
    </row>
    <row r="179" spans="21:21" ht="17" x14ac:dyDescent="0.2">
      <c r="U179" s="50" t="str">
        <f t="shared" si="1"/>
        <v/>
      </c>
    </row>
    <row r="180" spans="21:21" ht="17" x14ac:dyDescent="0.2">
      <c r="U180" s="50" t="str">
        <f t="shared" si="1"/>
        <v/>
      </c>
    </row>
    <row r="181" spans="21:21" ht="17" x14ac:dyDescent="0.2">
      <c r="U181" s="50" t="str">
        <f t="shared" si="1"/>
        <v/>
      </c>
    </row>
    <row r="182" spans="21:21" ht="17" x14ac:dyDescent="0.2">
      <c r="U182" s="50" t="str">
        <f t="shared" si="1"/>
        <v/>
      </c>
    </row>
    <row r="183" spans="21:21" ht="17" x14ac:dyDescent="0.2">
      <c r="U183" s="50" t="str">
        <f t="shared" si="1"/>
        <v/>
      </c>
    </row>
    <row r="184" spans="21:21" ht="17" x14ac:dyDescent="0.2">
      <c r="U184" s="50" t="str">
        <f t="shared" si="1"/>
        <v/>
      </c>
    </row>
    <row r="185" spans="21:21" ht="17" x14ac:dyDescent="0.2">
      <c r="U185" s="50" t="str">
        <f t="shared" si="1"/>
        <v/>
      </c>
    </row>
    <row r="186" spans="21:21" ht="17" x14ac:dyDescent="0.2">
      <c r="U186" s="50" t="str">
        <f t="shared" si="1"/>
        <v/>
      </c>
    </row>
    <row r="187" spans="21:21" ht="17" x14ac:dyDescent="0.2">
      <c r="U187" s="50" t="str">
        <f t="shared" si="1"/>
        <v/>
      </c>
    </row>
    <row r="188" spans="21:21" ht="17" x14ac:dyDescent="0.2">
      <c r="U188" s="50" t="str">
        <f t="shared" si="1"/>
        <v/>
      </c>
    </row>
    <row r="189" spans="21:21" ht="17" x14ac:dyDescent="0.2">
      <c r="U189" s="50" t="str">
        <f t="shared" si="1"/>
        <v/>
      </c>
    </row>
    <row r="190" spans="21:21" ht="17" x14ac:dyDescent="0.2">
      <c r="U190" s="50" t="str">
        <f t="shared" si="1"/>
        <v/>
      </c>
    </row>
    <row r="191" spans="21:21" ht="17" x14ac:dyDescent="0.2">
      <c r="U191" s="50" t="str">
        <f t="shared" si="1"/>
        <v/>
      </c>
    </row>
    <row r="192" spans="21:21" ht="17" x14ac:dyDescent="0.2">
      <c r="U192" s="50" t="str">
        <f t="shared" si="1"/>
        <v/>
      </c>
    </row>
    <row r="193" spans="21:21" ht="17" x14ac:dyDescent="0.2">
      <c r="U193" s="50" t="str">
        <f t="shared" si="1"/>
        <v/>
      </c>
    </row>
    <row r="194" spans="21:21" ht="17" x14ac:dyDescent="0.2">
      <c r="U194" s="50" t="str">
        <f t="shared" si="1"/>
        <v/>
      </c>
    </row>
    <row r="195" spans="21:21" ht="17" x14ac:dyDescent="0.2">
      <c r="U195" s="50" t="str">
        <f t="shared" si="1"/>
        <v/>
      </c>
    </row>
    <row r="196" spans="21:21" ht="17" x14ac:dyDescent="0.2">
      <c r="U196" s="50" t="str">
        <f t="shared" si="1"/>
        <v/>
      </c>
    </row>
    <row r="197" spans="21:21" ht="17" x14ac:dyDescent="0.2">
      <c r="U197" s="50" t="str">
        <f t="shared" si="1"/>
        <v/>
      </c>
    </row>
    <row r="198" spans="21:21" ht="17" x14ac:dyDescent="0.2">
      <c r="U198" s="50" t="str">
        <f t="shared" ref="U198:U200" si="2">IF(ISBLANK(A198),"","AWS_CUSTOM_ACE_INTEGRATION")</f>
        <v/>
      </c>
    </row>
    <row r="199" spans="21:21" ht="17" x14ac:dyDescent="0.2">
      <c r="U199" s="50" t="str">
        <f t="shared" si="2"/>
        <v/>
      </c>
    </row>
    <row r="200" spans="21:21" ht="17" x14ac:dyDescent="0.2">
      <c r="U200" s="50" t="str">
        <f t="shared" si="2"/>
        <v/>
      </c>
    </row>
  </sheetData>
  <dataConsolidate function="var">
    <dataRefs count="1">
      <dataRef ref="J2:J14" sheet="Values" r:id="rId1"/>
    </dataRefs>
  </dataConsolidate>
  <conditionalFormatting sqref="C4:C200">
    <cfRule type="expression" dxfId="1" priority="1" stopIfTrue="1">
      <formula>IF(LEN(C4)=0,1,0)</formula>
    </cfRule>
    <cfRule type="expression" dxfId="0" priority="2">
      <formula>IF(LEN(C4)&lt;50,1,0)</formula>
    </cfRule>
  </conditionalFormatting>
  <dataValidations count="21">
    <dataValidation allowBlank="1" showInputMessage="1" showErrorMessage="1" prompt="Please enter values from provided values for Marketing Activity Use-case, each separated by a &quot;;&quot;" sqref="AL1 AG3:AG1048576" xr:uid="{231F668C-9B6E-224D-A442-CC24DCAEB472}"/>
    <dataValidation allowBlank="1" showInputMessage="1" showErrorMessage="1" prompt="Please enter values from provided values for Marketing Activity Channel, each separated by a &quot;;&quot;" sqref="AG1 AI1 AK1 AF3:AF1048576" xr:uid="{59A6F6E1-EA9E-3143-9BE2-9FE68E8C4AE7}"/>
    <dataValidation allowBlank="1" showInputMessage="1" showErrorMessage="1" prompt="Was this opportunity the result of a marketing development fund (MDF) funded activity?" sqref="AK3" xr:uid="{00000000-0002-0000-0000-000002000000}"/>
    <dataValidation allowBlank="1" showInputMessage="1" showErrorMessage="1" prompt="Please provide the RFx or solicitation number. If unknown, please state 'unknown'." sqref="AE1 AJ1 AD3:AD1048576" xr:uid="{44065E0E-8299-4140-9306-26C1A94773AC}"/>
    <dataValidation allowBlank="1" showInputMessage="1" showErrorMessage="1" prompt="Please provide contract vehicle name (e.g., NASPO Value Point, GSA Schedule 70) and contract number (e.g., Contract: GS-22F-1111U, QUILT) if applicable. If unknown, please state ‘Unknown’." sqref="AC1:AD1 AC3:AC1048576" xr:uid="{0DFA553E-9064-0245-BDC5-F26135981BD6}"/>
    <dataValidation allowBlank="1" showInputMessage="1" showErrorMessage="1" prompt="&lt;mm/dd/yyyy&gt;" sqref="J3 J1 J101:J1048576" xr:uid="{00000000-0002-0000-0000-00000E000000}"/>
    <dataValidation allowBlank="1" showInputMessage="1" showErrorMessage="1" prompt="&lt;max 20 chars&gt;" sqref="G3 G1 G101:G1048576" xr:uid="{00000000-0002-0000-0000-00000D000000}"/>
    <dataValidation allowBlank="1" showInputMessage="1" showErrorMessage="1" prompt="&lt;max 255 chars&gt;" sqref="W1 Y1:Z1 AH1 H3 AF1 H1 H101:H1048576 V3:V1048576 AE3:AE1048576 AB3:AB1048576 X3:Y1048576" xr:uid="{00000000-0002-0000-0000-00000C000000}"/>
    <dataValidation type="textLength" operator="equal" allowBlank="1" showInputMessage="1" showErrorMessage="1" errorTitle="Warning:" error="You have entered an innacurate AWS Account ID, please ensure your ID is exactly 12 digits." prompt="&lt;must be 12 digit number&gt;" sqref="T3:T1048576" xr:uid="{00000000-0002-0000-0000-00000B000000}">
      <formula1>12</formula1>
    </dataValidation>
    <dataValidation allowBlank="1" showInputMessage="1" showErrorMessage="1" prompt="&lt;must be valid single email address&gt;" sqref="T1 S3:S1048576" xr:uid="{00000000-0002-0000-0000-00000A000000}"/>
    <dataValidation allowBlank="1" showInputMessage="1" showErrorMessage="1" prompt="&lt;enter numbers only&gt;" sqref="S1 R3:R1048576" xr:uid="{00000000-0002-0000-0000-000009000000}"/>
    <dataValidation type="textLength" allowBlank="1" showInputMessage="1" showErrorMessage="1" errorTitle="Error:" error="You have exceeded the character limit in this cell; please adjust to continue." prompt="&lt;max 255 chars&gt;" sqref="V1" xr:uid="{00000000-0002-0000-0000-000008000000}">
      <formula1>1</formula1>
      <formula2>255</formula2>
    </dataValidation>
    <dataValidation type="textLength" allowBlank="1" showInputMessage="1" showErrorMessage="1" errorTitle="Error:" error="You have exceeded the character limit in this cell; please adjust to continue." prompt="&lt;max 60 chars&gt;" sqref="B3 B1 B101:B1048576" xr:uid="{00000000-0002-0000-0000-000006000000}">
      <formula1>1</formula1>
      <formula2>60</formula2>
    </dataValidation>
    <dataValidation type="textLength" allowBlank="1" showInputMessage="1" showErrorMessage="1" errorTitle="Error:" error="You have exceeded the character limit in this cell; please adjust to continue." prompt="&lt;max 80 chars&gt;" sqref="A1:A3 P1:R1 V2:AQ2 D2:M2 O2:T2 B2 O3:Q1048576 A101:A1048576" xr:uid="{00000000-0002-0000-0000-000005000000}">
      <formula1>1</formula1>
      <formula2>80</formula2>
    </dataValidation>
    <dataValidation type="decimal" allowBlank="1" showInputMessage="1" showErrorMessage="1" errorTitle="Error:" error="You have exceeded the character limit in this cell; please adjust to continue." prompt="&lt;numeric digits only&gt;" sqref="D101:D1048576" xr:uid="{00000000-0002-0000-0000-000004000000}">
      <formula1>0</formula1>
      <formula2>9.99999999999999E+34</formula2>
    </dataValidation>
    <dataValidation allowBlank="1" showInputMessage="1" showErrorMessage="1" prompt="&lt;Select Valid Values Only&gt;" sqref="I3" xr:uid="{00000000-0002-0000-0000-000003000000}"/>
    <dataValidation allowBlank="1" showInputMessage="1" showErrorMessage="1" prompt="Your estimate of AWS MRR should approximate the monthly service fees to AWS at standard catalog pricing at 3 months post-launch. To be used as an approximation of opportunity size only._x000a_" sqref="D3" xr:uid="{00000000-0002-0000-0000-000001000000}"/>
    <dataValidation allowBlank="1" showInputMessage="1" showErrorMessage="1" prompt="&lt;select valid value only&gt;" sqref="K3 W3 E3:F3 AA3" xr:uid="{00000000-0002-0000-0000-000000000000}"/>
    <dataValidation allowBlank="1" showInputMessage="1" showErrorMessage="1" errorTitle="Error:" error="You have exceeded the character limit in this cell; please adjust to continue." prompt="&lt;max 80 chars&gt;" sqref="A4:B100 D4:D100 J4:J100 G4:H100 W4:W100" xr:uid="{6C8E55C4-23BB-BD4C-87B3-B3875AFB1C4B}"/>
    <dataValidation type="textLength" allowBlank="1" showInputMessage="1" showErrorMessage="1" sqref="C1:C1048576" xr:uid="{1728A8CE-E78A-8B40-9399-5D7759F5457A}">
      <formula1>50</formula1>
      <formula2>3200</formula2>
    </dataValidation>
    <dataValidation type="textLength" allowBlank="1" showInputMessage="1" showErrorMessage="1" promptTitle="Max 255 chars" sqref="U1:U1048576" xr:uid="{8F143345-4E88-B543-AFBB-026B4E448155}">
      <formula1>1</formula1>
      <formula2>255</formula2>
    </dataValidation>
  </dataValidations>
  <pageMargins left="0.75" right="0.75" top="1" bottom="1" header="0.5" footer="0.5"/>
  <pageSetup orientation="portrait" horizontalDpi="4294967292" verticalDpi="4294967292" r:id="rId2"/>
  <extLst>
    <ext xmlns:x14="http://schemas.microsoft.com/office/spreadsheetml/2009/9/main" uri="{CCE6A557-97BC-4b89-ADB6-D9C93CAAB3DF}">
      <x14:dataValidations xmlns:xm="http://schemas.microsoft.com/office/excel/2006/main" count="12">
        <x14:dataValidation type="list" allowBlank="1" showInputMessage="1" showErrorMessage="1" xr:uid="{6D07DBF8-17AC-5648-BCBE-6F9C52EA1F38}">
          <x14:formula1>
            <xm:f>VH_Target!#REF!</xm:f>
          </x14:formula1>
          <xm:sqref>M787:M1048576</xm:sqref>
        </x14:dataValidation>
        <x14:dataValidation type="list" allowBlank="1" showInputMessage="1" showErrorMessage="1" prompt="Sub Use Case should map to a valid use case. Mapping available in Value Sheet. " xr:uid="{00000000-0002-0000-0000-00001B000000}">
          <x14:formula1>
            <xm:f>VH_Target!$I$2:$I$88</xm:f>
          </x14:formula1>
          <xm:sqref>Z4:Z1048576</xm:sqref>
        </x14:dataValidation>
        <x14:dataValidation type="list" allowBlank="1" showInputMessage="1" showErrorMessage="1" xr:uid="{25343D74-C9D2-DA4B-BBEF-0F09E614E3F6}">
          <x14:formula1>
            <xm:f>VH_Target!$L$2:$L$16</xm:f>
          </x14:formula1>
          <xm:sqref>AI4:AI100</xm:sqref>
        </x14:dataValidation>
        <x14:dataValidation type="list" allowBlank="1" showInputMessage="1" showErrorMessage="1" prompt="&lt;Select from a list of valid values only&gt;" xr:uid="{00000000-0002-0000-0000-000018000000}">
          <x14:formula1>
            <xm:f>VH_Target!$B$2:$B$252</xm:f>
          </x14:formula1>
          <xm:sqref>F4:F1048576</xm:sqref>
        </x14:dataValidation>
        <x14:dataValidation type="list" allowBlank="1" showInputMessage="1" showErrorMessage="1" xr:uid="{00000000-0002-0000-0000-000016000000}">
          <x14:formula1>
            <xm:f>VH_Target!$A$2:$A$29</xm:f>
          </x14:formula1>
          <xm:sqref>E4:E1048576</xm:sqref>
        </x14:dataValidation>
        <x14:dataValidation type="list" allowBlank="1" showInputMessage="1" showErrorMessage="1" xr:uid="{787D5E7D-640A-314B-8066-A462AFDC3CC1}">
          <x14:formula1>
            <xm:f>VH_Target!$M$2:$M$61</xm:f>
          </x14:formula1>
          <xm:sqref>L1 L3:L1048576</xm:sqref>
        </x14:dataValidation>
        <x14:dataValidation type="list" allowBlank="1" showInputMessage="1" showErrorMessage="1" xr:uid="{00000000-0002-0000-0000-000017000000}">
          <x14:formula1>
            <xm:f>VH_Target!$L$2:$L$20</xm:f>
          </x14:formula1>
          <xm:sqref>AI101:AI1048576</xm:sqref>
        </x14:dataValidation>
        <x14:dataValidation type="list" allowBlank="1" showInputMessage="1" showErrorMessage="1" prompt="&lt;select valid value only&gt;" xr:uid="{00000000-0002-0000-0000-000014000000}">
          <x14:formula1>
            <xm:f>VH_Target!$F$2:$F$12</xm:f>
          </x14:formula1>
          <xm:sqref>AA4:AA1048576</xm:sqref>
        </x14:dataValidation>
        <x14:dataValidation type="list" allowBlank="1" showInputMessage="1" showErrorMessage="1" xr:uid="{00000000-0002-0000-0000-000012000000}">
          <x14:formula1>
            <xm:f>VH_Target!$E$2:$E$3</xm:f>
          </x14:formula1>
          <xm:sqref>AO1 AM1 M4:M786 AJ3:AJ1048576 AH3:AH1048576 AK4:AK1048576</xm:sqref>
        </x14:dataValidation>
        <x14:dataValidation type="list" allowBlank="1" showInputMessage="1" showErrorMessage="1" prompt="&lt;select valid value only&gt;" xr:uid="{00000000-0002-0000-0000-000011000000}">
          <x14:formula1>
            <xm:f>VH_Target!$C$2:$C$164</xm:f>
          </x14:formula1>
          <xm:sqref>W101:W1048576</xm:sqref>
        </x14:dataValidation>
        <x14:dataValidation type="list" allowBlank="1" showInputMessage="1" showErrorMessage="1" prompt="&lt;select valid value only&gt;" xr:uid="{00000000-0002-0000-0000-000019000000}">
          <x14:formula1>
            <xm:f>VH_Target!D$2:D$10</xm:f>
          </x14:formula1>
          <xm:sqref>K4:K1048576</xm:sqref>
        </x14:dataValidation>
        <x14:dataValidation type="list" allowBlank="1" showInputMessage="1" showErrorMessage="1" xr:uid="{00000000-0002-0000-0000-00001A000000}">
          <x14:formula1>
            <xm:f>VH_Target!H$2:H$19</xm:f>
          </x14:formula1>
          <xm:sqref>I4:I1048576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3E451-B693-2D49-BA2A-DF9C4891E6FA}">
  <dimension ref="B2:B10"/>
  <sheetViews>
    <sheetView workbookViewId="0">
      <selection activeCell="B4" sqref="B4"/>
    </sheetView>
  </sheetViews>
  <sheetFormatPr baseColWidth="10" defaultRowHeight="15" x14ac:dyDescent="0.2"/>
  <cols>
    <col min="2" max="2" width="38.1640625" customWidth="1"/>
  </cols>
  <sheetData>
    <row r="2" spans="2:2" ht="19" x14ac:dyDescent="0.25">
      <c r="B2" s="83" t="s">
        <v>1168</v>
      </c>
    </row>
    <row r="4" spans="2:2" x14ac:dyDescent="0.2">
      <c r="B4" t="s">
        <v>1173</v>
      </c>
    </row>
    <row r="6" spans="2:2" x14ac:dyDescent="0.2">
      <c r="B6" t="s">
        <v>1174</v>
      </c>
    </row>
    <row r="8" spans="2:2" x14ac:dyDescent="0.2">
      <c r="B8" t="s">
        <v>1169</v>
      </c>
    </row>
    <row r="10" spans="2:2" x14ac:dyDescent="0.2">
      <c r="B10" t="s">
        <v>1170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BCFE96-C008-C84A-B209-0CF3BE3E4931}">
  <dimension ref="A1:B30"/>
  <sheetViews>
    <sheetView workbookViewId="0">
      <selection activeCell="B2" sqref="B2"/>
    </sheetView>
  </sheetViews>
  <sheetFormatPr baseColWidth="10" defaultRowHeight="15" x14ac:dyDescent="0.2"/>
  <cols>
    <col min="1" max="1" width="53.33203125" customWidth="1"/>
    <col min="2" max="2" width="23" customWidth="1"/>
  </cols>
  <sheetData>
    <row r="1" spans="1:2" x14ac:dyDescent="0.2">
      <c r="A1" s="3" t="s">
        <v>94</v>
      </c>
    </row>
    <row r="2" spans="1:2" ht="32" x14ac:dyDescent="0.2">
      <c r="A2" s="10" t="s">
        <v>165</v>
      </c>
      <c r="B2" s="69" t="s">
        <v>1162</v>
      </c>
    </row>
    <row r="3" spans="1:2" x14ac:dyDescent="0.2">
      <c r="A3" t="s">
        <v>774</v>
      </c>
    </row>
    <row r="4" spans="1:2" x14ac:dyDescent="0.2">
      <c r="A4" t="s">
        <v>775</v>
      </c>
    </row>
    <row r="5" spans="1:2" x14ac:dyDescent="0.2">
      <c r="A5" t="s">
        <v>776</v>
      </c>
    </row>
    <row r="6" spans="1:2" x14ac:dyDescent="0.2">
      <c r="A6" t="s">
        <v>226</v>
      </c>
    </row>
    <row r="7" spans="1:2" x14ac:dyDescent="0.2">
      <c r="A7" t="s">
        <v>242</v>
      </c>
    </row>
    <row r="8" spans="1:2" x14ac:dyDescent="0.2">
      <c r="A8" t="s">
        <v>256</v>
      </c>
    </row>
    <row r="9" spans="1:2" x14ac:dyDescent="0.2">
      <c r="A9" t="s">
        <v>239</v>
      </c>
    </row>
    <row r="10" spans="1:2" x14ac:dyDescent="0.2">
      <c r="A10" t="s">
        <v>274</v>
      </c>
    </row>
    <row r="11" spans="1:2" x14ac:dyDescent="0.2">
      <c r="A11" t="s">
        <v>281</v>
      </c>
    </row>
    <row r="12" spans="1:2" x14ac:dyDescent="0.2">
      <c r="A12" t="s">
        <v>292</v>
      </c>
    </row>
    <row r="13" spans="1:2" x14ac:dyDescent="0.2">
      <c r="A13" t="s">
        <v>777</v>
      </c>
    </row>
    <row r="14" spans="1:2" x14ac:dyDescent="0.2">
      <c r="A14" t="s">
        <v>308</v>
      </c>
    </row>
    <row r="15" spans="1:2" x14ac:dyDescent="0.2">
      <c r="A15" t="s">
        <v>313</v>
      </c>
    </row>
    <row r="16" spans="1:2" x14ac:dyDescent="0.2">
      <c r="A16" t="s">
        <v>778</v>
      </c>
    </row>
    <row r="17" spans="1:1" x14ac:dyDescent="0.2">
      <c r="A17" t="s">
        <v>321</v>
      </c>
    </row>
    <row r="18" spans="1:1" x14ac:dyDescent="0.2">
      <c r="A18" t="s">
        <v>779</v>
      </c>
    </row>
    <row r="19" spans="1:1" x14ac:dyDescent="0.2">
      <c r="A19" t="s">
        <v>329</v>
      </c>
    </row>
    <row r="20" spans="1:1" x14ac:dyDescent="0.2">
      <c r="A20" t="s">
        <v>794</v>
      </c>
    </row>
    <row r="21" spans="1:1" x14ac:dyDescent="0.2">
      <c r="A21" t="s">
        <v>224</v>
      </c>
    </row>
    <row r="22" spans="1:1" x14ac:dyDescent="0.2">
      <c r="A22" s="16" t="s">
        <v>795</v>
      </c>
    </row>
    <row r="23" spans="1:1" x14ac:dyDescent="0.2">
      <c r="A23" t="s">
        <v>206</v>
      </c>
    </row>
    <row r="24" spans="1:1" x14ac:dyDescent="0.2">
      <c r="A24" t="s">
        <v>343</v>
      </c>
    </row>
    <row r="25" spans="1:1" x14ac:dyDescent="0.2">
      <c r="A25" t="s">
        <v>347</v>
      </c>
    </row>
    <row r="26" spans="1:1" x14ac:dyDescent="0.2">
      <c r="A26" t="s">
        <v>356</v>
      </c>
    </row>
    <row r="27" spans="1:1" x14ac:dyDescent="0.2">
      <c r="A27" t="s">
        <v>359</v>
      </c>
    </row>
    <row r="28" spans="1:1" x14ac:dyDescent="0.2">
      <c r="A28" t="s">
        <v>363</v>
      </c>
    </row>
    <row r="29" spans="1:1" x14ac:dyDescent="0.2">
      <c r="A29" t="s">
        <v>780</v>
      </c>
    </row>
    <row r="30" spans="1:1" x14ac:dyDescent="0.2">
      <c r="A30" t="s">
        <v>370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2D46F-1741-A74C-9A9D-A923C4A73FD5}">
  <dimension ref="A1:R416"/>
  <sheetViews>
    <sheetView workbookViewId="0">
      <selection activeCell="P5" sqref="P5"/>
    </sheetView>
  </sheetViews>
  <sheetFormatPr baseColWidth="10" defaultColWidth="8.83203125" defaultRowHeight="14" x14ac:dyDescent="0.2"/>
  <cols>
    <col min="1" max="1" width="34.83203125" style="34" bestFit="1" customWidth="1"/>
    <col min="2" max="2" width="39" style="34" bestFit="1" customWidth="1"/>
    <col min="3" max="3" width="26.5" style="34" bestFit="1" customWidth="1"/>
    <col min="4" max="4" width="31.33203125" style="34" bestFit="1" customWidth="1"/>
    <col min="5" max="5" width="8.83203125" style="34"/>
    <col min="6" max="6" width="21.5" style="34" bestFit="1" customWidth="1"/>
    <col min="7" max="7" width="8.83203125" style="34"/>
    <col min="8" max="8" width="45.33203125" style="34" customWidth="1"/>
    <col min="9" max="9" width="95" style="34" customWidth="1"/>
    <col min="10" max="10" width="31.33203125" style="34" customWidth="1"/>
    <col min="11" max="11" width="25.5" style="34" customWidth="1"/>
    <col min="12" max="12" width="45.5" style="34" customWidth="1"/>
    <col min="13" max="13" width="68.1640625" style="34" bestFit="1" customWidth="1"/>
    <col min="14" max="14" width="16.5" style="34" customWidth="1"/>
    <col min="15" max="15" width="48.5" style="34" customWidth="1"/>
    <col min="16" max="16" width="42.83203125" style="34" customWidth="1"/>
    <col min="17" max="17" width="31.6640625" style="34" bestFit="1" customWidth="1"/>
    <col min="18" max="18" width="82.6640625" style="34" bestFit="1" customWidth="1"/>
    <col min="19" max="16384" width="8.83203125" style="34"/>
  </cols>
  <sheetData>
    <row r="1" spans="1:18" ht="68" x14ac:dyDescent="0.2">
      <c r="A1" s="48" t="s">
        <v>165</v>
      </c>
      <c r="B1" s="48" t="s">
        <v>166</v>
      </c>
      <c r="C1" s="47" t="s">
        <v>16</v>
      </c>
      <c r="D1" s="46" t="s">
        <v>167</v>
      </c>
      <c r="F1" s="45" t="s">
        <v>21</v>
      </c>
      <c r="H1" s="46" t="s">
        <v>168</v>
      </c>
      <c r="I1" s="45" t="s">
        <v>10</v>
      </c>
      <c r="J1" s="45" t="s">
        <v>1145</v>
      </c>
      <c r="K1" s="45" t="s">
        <v>1144</v>
      </c>
      <c r="L1" s="45" t="s">
        <v>1143</v>
      </c>
      <c r="M1" s="46" t="s">
        <v>1142</v>
      </c>
      <c r="N1" s="45" t="s">
        <v>1141</v>
      </c>
      <c r="O1" s="45" t="s">
        <v>1140</v>
      </c>
      <c r="P1" s="45" t="s">
        <v>1139</v>
      </c>
      <c r="Q1" s="88" t="s">
        <v>169</v>
      </c>
      <c r="R1" s="88"/>
    </row>
    <row r="2" spans="1:18" ht="51" x14ac:dyDescent="0.2">
      <c r="A2" s="41" t="s">
        <v>774</v>
      </c>
      <c r="B2" s="79" t="s">
        <v>170</v>
      </c>
      <c r="C2" s="34" t="s">
        <v>171</v>
      </c>
      <c r="D2" s="79" t="s">
        <v>172</v>
      </c>
      <c r="E2" s="34" t="s">
        <v>17</v>
      </c>
      <c r="F2" s="79" t="s">
        <v>173</v>
      </c>
      <c r="G2" s="34" t="s">
        <v>17</v>
      </c>
      <c r="H2" s="79" t="s">
        <v>174</v>
      </c>
      <c r="I2" s="79" t="s">
        <v>175</v>
      </c>
      <c r="J2" s="40" t="s">
        <v>848</v>
      </c>
      <c r="K2" s="40" t="s">
        <v>846</v>
      </c>
      <c r="L2" s="40" t="s">
        <v>781</v>
      </c>
      <c r="M2" s="40" t="s">
        <v>178</v>
      </c>
      <c r="N2" s="34" t="s">
        <v>17</v>
      </c>
      <c r="O2" s="89" t="s">
        <v>1138</v>
      </c>
      <c r="P2" s="43" t="s">
        <v>1137</v>
      </c>
      <c r="Q2" s="44" t="s">
        <v>168</v>
      </c>
      <c r="R2" s="44" t="s">
        <v>10</v>
      </c>
    </row>
    <row r="3" spans="1:18" ht="16" x14ac:dyDescent="0.2">
      <c r="A3" s="41" t="s">
        <v>775</v>
      </c>
      <c r="B3" s="35" t="s">
        <v>179</v>
      </c>
      <c r="C3" s="34" t="s">
        <v>180</v>
      </c>
      <c r="D3" s="35" t="s">
        <v>181</v>
      </c>
      <c r="E3" s="34" t="s">
        <v>18</v>
      </c>
      <c r="F3" s="35" t="s">
        <v>182</v>
      </c>
      <c r="G3" s="34" t="s">
        <v>18</v>
      </c>
      <c r="H3" s="35" t="s">
        <v>183</v>
      </c>
      <c r="I3" s="35" t="s">
        <v>184</v>
      </c>
      <c r="J3" s="40" t="s">
        <v>851</v>
      </c>
      <c r="K3" s="40" t="s">
        <v>849</v>
      </c>
      <c r="L3" s="40" t="s">
        <v>782</v>
      </c>
      <c r="M3" s="40" t="s">
        <v>188</v>
      </c>
      <c r="N3" s="34" t="s">
        <v>18</v>
      </c>
      <c r="O3" s="89"/>
      <c r="P3" s="42"/>
      <c r="Q3" s="34" t="s">
        <v>174</v>
      </c>
      <c r="R3" s="34" t="s">
        <v>189</v>
      </c>
    </row>
    <row r="4" spans="1:18" ht="16" x14ac:dyDescent="0.2">
      <c r="A4" s="41" t="s">
        <v>776</v>
      </c>
      <c r="B4" s="35" t="s">
        <v>190</v>
      </c>
      <c r="C4" s="34" t="s">
        <v>191</v>
      </c>
      <c r="D4" s="35" t="s">
        <v>192</v>
      </c>
      <c r="F4" s="35" t="s">
        <v>193</v>
      </c>
      <c r="H4" s="35" t="s">
        <v>194</v>
      </c>
      <c r="I4" s="35" t="s">
        <v>195</v>
      </c>
      <c r="J4" s="40" t="s">
        <v>853</v>
      </c>
      <c r="K4" s="40" t="s">
        <v>852</v>
      </c>
      <c r="L4" s="40" t="s">
        <v>841</v>
      </c>
      <c r="M4" s="40" t="s">
        <v>197</v>
      </c>
      <c r="O4" s="89"/>
      <c r="P4" s="42"/>
      <c r="Q4" s="34" t="s">
        <v>174</v>
      </c>
      <c r="R4" s="34" t="s">
        <v>198</v>
      </c>
    </row>
    <row r="5" spans="1:18" ht="16" x14ac:dyDescent="0.2">
      <c r="A5" s="41" t="s">
        <v>226</v>
      </c>
      <c r="B5" s="35" t="s">
        <v>199</v>
      </c>
      <c r="C5" s="34" t="s">
        <v>200</v>
      </c>
      <c r="D5" s="35" t="s">
        <v>201</v>
      </c>
      <c r="F5" s="35" t="s">
        <v>202</v>
      </c>
      <c r="H5" s="35" t="s">
        <v>203</v>
      </c>
      <c r="I5" s="35" t="s">
        <v>204</v>
      </c>
      <c r="J5" s="40" t="s">
        <v>1</v>
      </c>
      <c r="K5" s="40" t="s">
        <v>854</v>
      </c>
      <c r="L5" s="40" t="s">
        <v>214</v>
      </c>
      <c r="M5" s="40" t="s">
        <v>206</v>
      </c>
      <c r="Q5" s="34" t="s">
        <v>174</v>
      </c>
      <c r="R5" s="34" t="s">
        <v>207</v>
      </c>
    </row>
    <row r="6" spans="1:18" ht="16" x14ac:dyDescent="0.2">
      <c r="A6" s="41" t="s">
        <v>242</v>
      </c>
      <c r="B6" s="35" t="s">
        <v>208</v>
      </c>
      <c r="C6" s="34" t="s">
        <v>209</v>
      </c>
      <c r="D6" s="35" t="s">
        <v>210</v>
      </c>
      <c r="F6" s="35" t="s">
        <v>211</v>
      </c>
      <c r="H6" s="35" t="s">
        <v>212</v>
      </c>
      <c r="I6" s="35" t="s">
        <v>213</v>
      </c>
      <c r="J6" s="40" t="s">
        <v>855</v>
      </c>
      <c r="K6" s="40" t="s">
        <v>194</v>
      </c>
      <c r="L6" s="40" t="s">
        <v>842</v>
      </c>
      <c r="M6" s="40" t="s">
        <v>216</v>
      </c>
      <c r="Q6" s="34" t="s">
        <v>174</v>
      </c>
      <c r="R6" s="34" t="s">
        <v>217</v>
      </c>
    </row>
    <row r="7" spans="1:18" ht="16" x14ac:dyDescent="0.2">
      <c r="A7" s="41" t="s">
        <v>256</v>
      </c>
      <c r="B7" s="35" t="s">
        <v>209</v>
      </c>
      <c r="C7" s="34" t="s">
        <v>218</v>
      </c>
      <c r="D7" s="35" t="s">
        <v>219</v>
      </c>
      <c r="F7" s="35" t="s">
        <v>220</v>
      </c>
      <c r="H7" s="35" t="s">
        <v>221</v>
      </c>
      <c r="I7" s="35" t="s">
        <v>222</v>
      </c>
      <c r="J7" s="40" t="s">
        <v>857</v>
      </c>
      <c r="K7" s="40" t="s">
        <v>856</v>
      </c>
      <c r="L7" s="40" t="s">
        <v>248</v>
      </c>
      <c r="M7" s="40" t="s">
        <v>224</v>
      </c>
      <c r="Q7" s="34" t="s">
        <v>174</v>
      </c>
      <c r="R7" s="34" t="s">
        <v>225</v>
      </c>
    </row>
    <row r="8" spans="1:18" ht="16" x14ac:dyDescent="0.2">
      <c r="A8" s="41" t="s">
        <v>239</v>
      </c>
      <c r="B8" s="35" t="s">
        <v>227</v>
      </c>
      <c r="C8" s="34" t="s">
        <v>228</v>
      </c>
      <c r="D8" s="35" t="s">
        <v>229</v>
      </c>
      <c r="F8" s="35" t="s">
        <v>230</v>
      </c>
      <c r="H8" s="35" t="s">
        <v>231</v>
      </c>
      <c r="I8" s="35" t="s">
        <v>232</v>
      </c>
      <c r="J8" s="40" t="s">
        <v>859</v>
      </c>
      <c r="K8" s="40" t="s">
        <v>858</v>
      </c>
      <c r="L8" s="40" t="s">
        <v>783</v>
      </c>
      <c r="M8" s="40" t="s">
        <v>1136</v>
      </c>
      <c r="Q8" s="34" t="s">
        <v>174</v>
      </c>
      <c r="R8" s="34" t="s">
        <v>234</v>
      </c>
    </row>
    <row r="9" spans="1:18" ht="16" x14ac:dyDescent="0.2">
      <c r="A9" s="41" t="s">
        <v>274</v>
      </c>
      <c r="B9" s="35" t="s">
        <v>235</v>
      </c>
      <c r="C9" s="34" t="s">
        <v>236</v>
      </c>
      <c r="D9" s="35" t="s">
        <v>237</v>
      </c>
      <c r="F9" s="35" t="s">
        <v>238</v>
      </c>
      <c r="H9" s="35" t="s">
        <v>239</v>
      </c>
      <c r="I9" s="35" t="s">
        <v>240</v>
      </c>
      <c r="J9" s="40" t="s">
        <v>861</v>
      </c>
      <c r="K9" s="40" t="s">
        <v>860</v>
      </c>
      <c r="L9" s="40" t="s">
        <v>262</v>
      </c>
      <c r="M9" s="40" t="s">
        <v>1135</v>
      </c>
      <c r="Q9" s="34" t="s">
        <v>174</v>
      </c>
      <c r="R9" s="34" t="s">
        <v>241</v>
      </c>
    </row>
    <row r="10" spans="1:18" ht="16" x14ac:dyDescent="0.2">
      <c r="A10" s="41" t="s">
        <v>281</v>
      </c>
      <c r="B10" s="35" t="s">
        <v>243</v>
      </c>
      <c r="C10" s="34" t="s">
        <v>244</v>
      </c>
      <c r="D10" s="35" t="s">
        <v>224</v>
      </c>
      <c r="F10" s="35" t="s">
        <v>245</v>
      </c>
      <c r="H10" s="35" t="s">
        <v>246</v>
      </c>
      <c r="I10" s="35" t="s">
        <v>247</v>
      </c>
      <c r="J10" s="40" t="s">
        <v>863</v>
      </c>
      <c r="K10" s="40" t="s">
        <v>862</v>
      </c>
      <c r="L10" s="40" t="s">
        <v>279</v>
      </c>
      <c r="M10" s="40" t="s">
        <v>1134</v>
      </c>
      <c r="Q10" s="34" t="s">
        <v>174</v>
      </c>
      <c r="R10" s="34" t="s">
        <v>249</v>
      </c>
    </row>
    <row r="11" spans="1:18" ht="16" x14ac:dyDescent="0.2">
      <c r="A11" s="41" t="s">
        <v>292</v>
      </c>
      <c r="B11" s="35" t="s">
        <v>250</v>
      </c>
      <c r="C11" s="34" t="s">
        <v>251</v>
      </c>
      <c r="F11" s="35" t="s">
        <v>252</v>
      </c>
      <c r="H11" s="35" t="s">
        <v>253</v>
      </c>
      <c r="I11" s="35" t="s">
        <v>254</v>
      </c>
      <c r="J11" s="40" t="s">
        <v>865</v>
      </c>
      <c r="K11" s="40" t="s">
        <v>864</v>
      </c>
      <c r="L11" s="40" t="s">
        <v>297</v>
      </c>
      <c r="M11" s="40" t="s">
        <v>1133</v>
      </c>
      <c r="Q11" s="34" t="s">
        <v>174</v>
      </c>
      <c r="R11" s="34" t="s">
        <v>255</v>
      </c>
    </row>
    <row r="12" spans="1:18" ht="16" x14ac:dyDescent="0.2">
      <c r="A12" s="41" t="s">
        <v>777</v>
      </c>
      <c r="B12" s="35" t="s">
        <v>257</v>
      </c>
      <c r="C12" s="34" t="s">
        <v>258</v>
      </c>
      <c r="F12" s="35" t="s">
        <v>259</v>
      </c>
      <c r="H12" s="35" t="s">
        <v>260</v>
      </c>
      <c r="I12" s="35" t="s">
        <v>261</v>
      </c>
      <c r="J12" s="40" t="s">
        <v>867</v>
      </c>
      <c r="K12" s="40" t="s">
        <v>866</v>
      </c>
      <c r="L12" s="40" t="s">
        <v>843</v>
      </c>
      <c r="M12" s="40" t="s">
        <v>1132</v>
      </c>
      <c r="Q12" s="34" t="s">
        <v>183</v>
      </c>
      <c r="R12" s="34" t="s">
        <v>263</v>
      </c>
    </row>
    <row r="13" spans="1:18" ht="16" x14ac:dyDescent="0.2">
      <c r="A13" s="41" t="s">
        <v>308</v>
      </c>
      <c r="B13" s="35" t="s">
        <v>264</v>
      </c>
      <c r="C13" s="34" t="s">
        <v>265</v>
      </c>
      <c r="H13" s="35" t="s">
        <v>266</v>
      </c>
      <c r="I13" s="35" t="s">
        <v>267</v>
      </c>
      <c r="J13" s="40" t="s">
        <v>868</v>
      </c>
      <c r="K13" s="40" t="s">
        <v>221</v>
      </c>
      <c r="L13" s="40" t="s">
        <v>304</v>
      </c>
      <c r="M13" s="40" t="s">
        <v>1131</v>
      </c>
      <c r="Q13" s="34" t="s">
        <v>183</v>
      </c>
      <c r="R13" s="34" t="s">
        <v>268</v>
      </c>
    </row>
    <row r="14" spans="1:18" ht="16" x14ac:dyDescent="0.2">
      <c r="A14" s="41" t="s">
        <v>313</v>
      </c>
      <c r="B14" s="35" t="s">
        <v>269</v>
      </c>
      <c r="C14" s="34" t="s">
        <v>270</v>
      </c>
      <c r="H14" s="35" t="s">
        <v>271</v>
      </c>
      <c r="I14" s="35" t="s">
        <v>272</v>
      </c>
      <c r="J14" s="40" t="s">
        <v>870</v>
      </c>
      <c r="K14" s="40" t="s">
        <v>869</v>
      </c>
      <c r="L14" s="40" t="s">
        <v>844</v>
      </c>
      <c r="M14" s="40" t="s">
        <v>1130</v>
      </c>
      <c r="Q14" s="34" t="s">
        <v>183</v>
      </c>
      <c r="R14" s="34" t="s">
        <v>273</v>
      </c>
    </row>
    <row r="15" spans="1:18" ht="16" x14ac:dyDescent="0.2">
      <c r="A15" s="41" t="s">
        <v>778</v>
      </c>
      <c r="B15" s="35" t="s">
        <v>275</v>
      </c>
      <c r="C15" s="34" t="s">
        <v>276</v>
      </c>
      <c r="H15" s="35" t="s">
        <v>277</v>
      </c>
      <c r="I15" s="35" t="s">
        <v>278</v>
      </c>
      <c r="J15" s="35"/>
      <c r="K15" s="40" t="s">
        <v>871</v>
      </c>
      <c r="L15" s="40" t="s">
        <v>312</v>
      </c>
      <c r="M15" s="40" t="s">
        <v>1129</v>
      </c>
      <c r="Q15" s="34" t="s">
        <v>183</v>
      </c>
      <c r="R15" s="34" t="s">
        <v>280</v>
      </c>
    </row>
    <row r="16" spans="1:18" ht="16" x14ac:dyDescent="0.2">
      <c r="A16" s="41" t="s">
        <v>321</v>
      </c>
      <c r="B16" s="35" t="s">
        <v>282</v>
      </c>
      <c r="C16" s="34" t="s">
        <v>283</v>
      </c>
      <c r="H16" s="35" t="s">
        <v>284</v>
      </c>
      <c r="I16" s="35" t="s">
        <v>285</v>
      </c>
      <c r="J16" s="40"/>
      <c r="K16" s="40" t="s">
        <v>872</v>
      </c>
      <c r="L16" s="40" t="s">
        <v>320</v>
      </c>
      <c r="M16" s="40" t="s">
        <v>1128</v>
      </c>
      <c r="Q16" s="34" t="s">
        <v>183</v>
      </c>
      <c r="R16" s="34" t="s">
        <v>286</v>
      </c>
    </row>
    <row r="17" spans="1:18" ht="16" x14ac:dyDescent="0.2">
      <c r="A17" s="41" t="s">
        <v>779</v>
      </c>
      <c r="B17" s="35" t="s">
        <v>287</v>
      </c>
      <c r="C17" s="34" t="s">
        <v>288</v>
      </c>
      <c r="H17" s="35" t="s">
        <v>289</v>
      </c>
      <c r="I17" s="35" t="s">
        <v>290</v>
      </c>
      <c r="J17" s="40"/>
      <c r="K17" s="40" t="s">
        <v>873</v>
      </c>
      <c r="L17" s="35"/>
      <c r="M17" s="40" t="s">
        <v>1127</v>
      </c>
      <c r="Q17" s="34" t="s">
        <v>183</v>
      </c>
      <c r="R17" s="34" t="s">
        <v>291</v>
      </c>
    </row>
    <row r="18" spans="1:18" ht="16" x14ac:dyDescent="0.2">
      <c r="A18" s="41" t="s">
        <v>329</v>
      </c>
      <c r="B18" s="35" t="s">
        <v>293</v>
      </c>
      <c r="C18" s="34" t="s">
        <v>294</v>
      </c>
      <c r="H18" s="35" t="s">
        <v>295</v>
      </c>
      <c r="I18" s="35" t="s">
        <v>296</v>
      </c>
      <c r="J18" s="40"/>
      <c r="K18" s="40" t="s">
        <v>874</v>
      </c>
      <c r="L18" s="35"/>
      <c r="M18" s="40" t="s">
        <v>1126</v>
      </c>
      <c r="Q18" s="34" t="s">
        <v>194</v>
      </c>
      <c r="R18" s="34" t="s">
        <v>267</v>
      </c>
    </row>
    <row r="19" spans="1:18" ht="16" x14ac:dyDescent="0.2">
      <c r="A19" s="41" t="s">
        <v>794</v>
      </c>
      <c r="B19" s="35" t="s">
        <v>298</v>
      </c>
      <c r="C19" s="34" t="s">
        <v>299</v>
      </c>
      <c r="H19" s="35" t="s">
        <v>1125</v>
      </c>
      <c r="I19" s="35" t="s">
        <v>300</v>
      </c>
      <c r="J19" s="40"/>
      <c r="K19" s="40" t="s">
        <v>875</v>
      </c>
      <c r="L19" s="35"/>
      <c r="M19" s="40" t="s">
        <v>1124</v>
      </c>
      <c r="Q19" s="34" t="s">
        <v>194</v>
      </c>
      <c r="R19" s="34" t="s">
        <v>272</v>
      </c>
    </row>
    <row r="20" spans="1:18" ht="16" x14ac:dyDescent="0.2">
      <c r="A20" s="41" t="s">
        <v>224</v>
      </c>
      <c r="B20" s="35" t="s">
        <v>301</v>
      </c>
      <c r="C20" s="34" t="s">
        <v>302</v>
      </c>
      <c r="I20" s="35" t="s">
        <v>303</v>
      </c>
      <c r="J20" s="40"/>
      <c r="K20" s="40" t="s">
        <v>876</v>
      </c>
      <c r="L20" s="35"/>
      <c r="M20" s="40" t="s">
        <v>1123</v>
      </c>
      <c r="Q20" s="34" t="s">
        <v>194</v>
      </c>
      <c r="R20" s="34" t="s">
        <v>278</v>
      </c>
    </row>
    <row r="21" spans="1:18" ht="16" x14ac:dyDescent="0.2">
      <c r="A21" s="41" t="s">
        <v>795</v>
      </c>
      <c r="B21" s="35" t="s">
        <v>305</v>
      </c>
      <c r="C21" s="34" t="s">
        <v>306</v>
      </c>
      <c r="I21" s="35" t="s">
        <v>307</v>
      </c>
      <c r="J21" s="40"/>
      <c r="K21" s="40" t="s">
        <v>877</v>
      </c>
      <c r="L21" s="35"/>
      <c r="M21" s="40" t="s">
        <v>1122</v>
      </c>
      <c r="Q21" s="34" t="s">
        <v>194</v>
      </c>
      <c r="R21" s="34" t="s">
        <v>285</v>
      </c>
    </row>
    <row r="22" spans="1:18" ht="16" x14ac:dyDescent="0.2">
      <c r="A22" s="41" t="s">
        <v>206</v>
      </c>
      <c r="B22" s="35" t="s">
        <v>309</v>
      </c>
      <c r="C22" s="34" t="s">
        <v>310</v>
      </c>
      <c r="I22" s="35" t="s">
        <v>311</v>
      </c>
      <c r="J22" s="40"/>
      <c r="K22" s="40" t="s">
        <v>878</v>
      </c>
      <c r="L22" s="35"/>
      <c r="M22" s="40" t="s">
        <v>1121</v>
      </c>
      <c r="Q22" s="34" t="s">
        <v>194</v>
      </c>
      <c r="R22" s="34" t="s">
        <v>290</v>
      </c>
    </row>
    <row r="23" spans="1:18" ht="16" x14ac:dyDescent="0.2">
      <c r="A23" s="41" t="s">
        <v>343</v>
      </c>
      <c r="B23" s="35" t="s">
        <v>314</v>
      </c>
      <c r="C23" s="34" t="s">
        <v>315</v>
      </c>
      <c r="I23" s="35" t="s">
        <v>316</v>
      </c>
      <c r="J23" s="40"/>
      <c r="K23" s="40" t="s">
        <v>879</v>
      </c>
      <c r="L23" s="35"/>
      <c r="M23" s="40" t="s">
        <v>1120</v>
      </c>
      <c r="Q23" s="34" t="s">
        <v>194</v>
      </c>
      <c r="R23" s="34" t="s">
        <v>296</v>
      </c>
    </row>
    <row r="24" spans="1:18" ht="16" x14ac:dyDescent="0.2">
      <c r="A24" s="41" t="s">
        <v>347</v>
      </c>
      <c r="B24" s="35" t="s">
        <v>317</v>
      </c>
      <c r="C24" s="34" t="s">
        <v>318</v>
      </c>
      <c r="I24" s="35" t="s">
        <v>319</v>
      </c>
      <c r="J24" s="40"/>
      <c r="K24" s="40" t="s">
        <v>289</v>
      </c>
      <c r="L24" s="35"/>
      <c r="M24" s="40" t="s">
        <v>1119</v>
      </c>
      <c r="Q24" s="34" t="s">
        <v>194</v>
      </c>
      <c r="R24" s="34" t="s">
        <v>300</v>
      </c>
    </row>
    <row r="25" spans="1:18" ht="16" x14ac:dyDescent="0.2">
      <c r="A25" s="41" t="s">
        <v>356</v>
      </c>
      <c r="B25" s="35" t="s">
        <v>322</v>
      </c>
      <c r="C25" s="34" t="s">
        <v>323</v>
      </c>
      <c r="I25" s="35" t="s">
        <v>324</v>
      </c>
      <c r="J25" s="40"/>
      <c r="K25" s="40" t="s">
        <v>880</v>
      </c>
      <c r="M25" s="40" t="s">
        <v>1118</v>
      </c>
      <c r="Q25" s="34" t="s">
        <v>203</v>
      </c>
      <c r="R25" s="34" t="s">
        <v>224</v>
      </c>
    </row>
    <row r="26" spans="1:18" ht="16" x14ac:dyDescent="0.2">
      <c r="A26" s="41" t="s">
        <v>359</v>
      </c>
      <c r="B26" s="35" t="s">
        <v>325</v>
      </c>
      <c r="C26" s="34" t="s">
        <v>326</v>
      </c>
      <c r="I26" s="35" t="s">
        <v>327</v>
      </c>
      <c r="J26" s="40"/>
      <c r="K26" s="40" t="s">
        <v>295</v>
      </c>
      <c r="M26" s="40" t="s">
        <v>1117</v>
      </c>
      <c r="Q26" s="34" t="s">
        <v>203</v>
      </c>
      <c r="R26" s="34" t="s">
        <v>328</v>
      </c>
    </row>
    <row r="27" spans="1:18" ht="16" x14ac:dyDescent="0.2">
      <c r="A27" s="41" t="s">
        <v>363</v>
      </c>
      <c r="B27" s="35" t="s">
        <v>330</v>
      </c>
      <c r="C27" s="34" t="s">
        <v>331</v>
      </c>
      <c r="I27" s="35" t="s">
        <v>332</v>
      </c>
      <c r="J27" s="40"/>
      <c r="K27" s="40" t="s">
        <v>881</v>
      </c>
      <c r="M27" s="40" t="s">
        <v>1116</v>
      </c>
      <c r="Q27" s="34" t="s">
        <v>203</v>
      </c>
      <c r="R27" s="34" t="s">
        <v>333</v>
      </c>
    </row>
    <row r="28" spans="1:18" ht="16" x14ac:dyDescent="0.2">
      <c r="A28" s="41" t="s">
        <v>780</v>
      </c>
      <c r="B28" s="35" t="s">
        <v>334</v>
      </c>
      <c r="C28" s="34" t="s">
        <v>335</v>
      </c>
      <c r="I28" s="35" t="s">
        <v>336</v>
      </c>
      <c r="J28" s="40"/>
      <c r="K28" s="35"/>
      <c r="M28" s="40" t="s">
        <v>1115</v>
      </c>
      <c r="Q28" s="34" t="s">
        <v>203</v>
      </c>
      <c r="R28" s="34" t="s">
        <v>337</v>
      </c>
    </row>
    <row r="29" spans="1:18" ht="16" x14ac:dyDescent="0.2">
      <c r="A29" s="41" t="s">
        <v>370</v>
      </c>
      <c r="B29" s="35" t="s">
        <v>338</v>
      </c>
      <c r="C29" s="34" t="s">
        <v>339</v>
      </c>
      <c r="I29" s="35" t="s">
        <v>340</v>
      </c>
      <c r="J29" s="40"/>
      <c r="K29" s="35"/>
      <c r="M29" s="40" t="s">
        <v>1114</v>
      </c>
      <c r="Q29" s="34" t="s">
        <v>203</v>
      </c>
      <c r="R29" s="34" t="s">
        <v>341</v>
      </c>
    </row>
    <row r="30" spans="1:18" ht="16" x14ac:dyDescent="0.2">
      <c r="B30" s="35" t="s">
        <v>796</v>
      </c>
      <c r="C30" s="34" t="s">
        <v>342</v>
      </c>
      <c r="I30" s="35" t="s">
        <v>224</v>
      </c>
      <c r="J30" s="40"/>
      <c r="K30" s="35"/>
      <c r="M30" s="40" t="s">
        <v>1113</v>
      </c>
      <c r="Q30" s="34" t="s">
        <v>212</v>
      </c>
      <c r="R30" s="34" t="s">
        <v>303</v>
      </c>
    </row>
    <row r="31" spans="1:18" ht="16" x14ac:dyDescent="0.2">
      <c r="B31" s="35" t="s">
        <v>344</v>
      </c>
      <c r="C31" s="34" t="s">
        <v>345</v>
      </c>
      <c r="I31" s="35" t="s">
        <v>346</v>
      </c>
      <c r="J31" s="40"/>
      <c r="K31" s="35"/>
      <c r="M31" s="40" t="s">
        <v>1112</v>
      </c>
      <c r="Q31" s="34" t="s">
        <v>212</v>
      </c>
      <c r="R31" s="34" t="s">
        <v>307</v>
      </c>
    </row>
    <row r="32" spans="1:18" ht="16" x14ac:dyDescent="0.2">
      <c r="B32" s="35" t="s">
        <v>348</v>
      </c>
      <c r="C32" s="34" t="s">
        <v>349</v>
      </c>
      <c r="I32" s="35" t="s">
        <v>350</v>
      </c>
      <c r="J32" s="40"/>
      <c r="K32" s="35"/>
      <c r="M32" s="40" t="s">
        <v>1111</v>
      </c>
      <c r="Q32" s="34" t="s">
        <v>212</v>
      </c>
      <c r="R32" s="34" t="s">
        <v>311</v>
      </c>
    </row>
    <row r="33" spans="2:18" ht="16" x14ac:dyDescent="0.2">
      <c r="B33" s="35" t="s">
        <v>351</v>
      </c>
      <c r="C33" s="34" t="s">
        <v>352</v>
      </c>
      <c r="I33" s="35" t="s">
        <v>353</v>
      </c>
      <c r="J33" s="40"/>
      <c r="K33" s="35"/>
      <c r="M33" s="40" t="s">
        <v>1110</v>
      </c>
      <c r="Q33" s="34" t="s">
        <v>221</v>
      </c>
      <c r="R33" s="34" t="s">
        <v>346</v>
      </c>
    </row>
    <row r="34" spans="2:18" ht="16" x14ac:dyDescent="0.2">
      <c r="B34" s="35" t="s">
        <v>354</v>
      </c>
      <c r="C34" s="34" t="s">
        <v>355</v>
      </c>
      <c r="I34" s="35" t="s">
        <v>263</v>
      </c>
      <c r="J34" s="40"/>
      <c r="K34" s="35"/>
      <c r="M34" s="40" t="s">
        <v>1109</v>
      </c>
      <c r="Q34" s="34" t="s">
        <v>221</v>
      </c>
      <c r="R34" s="34" t="s">
        <v>350</v>
      </c>
    </row>
    <row r="35" spans="2:18" ht="16" x14ac:dyDescent="0.2">
      <c r="B35" s="35" t="s">
        <v>357</v>
      </c>
      <c r="C35" s="34" t="s">
        <v>358</v>
      </c>
      <c r="I35" s="35" t="s">
        <v>268</v>
      </c>
      <c r="J35" s="40"/>
      <c r="K35" s="35"/>
      <c r="M35" s="40" t="s">
        <v>1108</v>
      </c>
      <c r="Q35" s="34" t="s">
        <v>221</v>
      </c>
      <c r="R35" s="34" t="s">
        <v>353</v>
      </c>
    </row>
    <row r="36" spans="2:18" ht="16" x14ac:dyDescent="0.2">
      <c r="B36" s="35" t="s">
        <v>360</v>
      </c>
      <c r="C36" s="34" t="s">
        <v>361</v>
      </c>
      <c r="I36" s="35" t="s">
        <v>273</v>
      </c>
      <c r="J36" s="40"/>
      <c r="K36" s="35"/>
      <c r="M36" s="40" t="s">
        <v>1107</v>
      </c>
      <c r="Q36" s="34" t="s">
        <v>231</v>
      </c>
      <c r="R36" s="34" t="s">
        <v>362</v>
      </c>
    </row>
    <row r="37" spans="2:18" ht="16" x14ac:dyDescent="0.2">
      <c r="B37" s="35" t="s">
        <v>364</v>
      </c>
      <c r="C37" s="34" t="s">
        <v>365</v>
      </c>
      <c r="I37" s="35" t="s">
        <v>280</v>
      </c>
      <c r="J37" s="40"/>
      <c r="K37" s="35"/>
      <c r="M37" s="40" t="s">
        <v>1106</v>
      </c>
      <c r="Q37" s="34" t="s">
        <v>231</v>
      </c>
      <c r="R37" s="34" t="s">
        <v>366</v>
      </c>
    </row>
    <row r="38" spans="2:18" ht="16" x14ac:dyDescent="0.2">
      <c r="B38" s="35" t="s">
        <v>367</v>
      </c>
      <c r="C38" s="34" t="s">
        <v>368</v>
      </c>
      <c r="I38" s="35" t="s">
        <v>286</v>
      </c>
      <c r="J38" s="40"/>
      <c r="K38" s="35"/>
      <c r="M38" s="40" t="s">
        <v>1105</v>
      </c>
      <c r="Q38" s="34" t="s">
        <v>239</v>
      </c>
      <c r="R38" s="34" t="s">
        <v>369</v>
      </c>
    </row>
    <row r="39" spans="2:18" ht="16" x14ac:dyDescent="0.2">
      <c r="B39" s="35" t="s">
        <v>371</v>
      </c>
      <c r="C39" s="34" t="s">
        <v>372</v>
      </c>
      <c r="I39" s="35" t="s">
        <v>291</v>
      </c>
      <c r="J39" s="40"/>
      <c r="K39" s="35"/>
      <c r="M39" s="40" t="s">
        <v>1104</v>
      </c>
      <c r="Q39" s="34" t="s">
        <v>239</v>
      </c>
      <c r="R39" s="34" t="s">
        <v>373</v>
      </c>
    </row>
    <row r="40" spans="2:18" ht="16" x14ac:dyDescent="0.2">
      <c r="B40" s="35" t="s">
        <v>374</v>
      </c>
      <c r="C40" s="34" t="s">
        <v>375</v>
      </c>
      <c r="I40" s="35" t="s">
        <v>189</v>
      </c>
      <c r="J40" s="40"/>
      <c r="K40" s="35"/>
      <c r="M40" s="40" t="s">
        <v>1103</v>
      </c>
      <c r="Q40" s="34" t="s">
        <v>239</v>
      </c>
      <c r="R40" s="34" t="s">
        <v>376</v>
      </c>
    </row>
    <row r="41" spans="2:18" ht="16" x14ac:dyDescent="0.2">
      <c r="B41" s="35" t="s">
        <v>377</v>
      </c>
      <c r="C41" s="34" t="s">
        <v>378</v>
      </c>
      <c r="I41" s="35" t="s">
        <v>198</v>
      </c>
      <c r="J41" s="40"/>
      <c r="K41" s="35"/>
      <c r="M41" s="40" t="s">
        <v>1102</v>
      </c>
      <c r="Q41" s="34" t="s">
        <v>239</v>
      </c>
      <c r="R41" s="34" t="s">
        <v>379</v>
      </c>
    </row>
    <row r="42" spans="2:18" ht="16" x14ac:dyDescent="0.2">
      <c r="B42" s="35" t="s">
        <v>380</v>
      </c>
      <c r="C42" s="34" t="s">
        <v>381</v>
      </c>
      <c r="I42" s="35" t="s">
        <v>207</v>
      </c>
      <c r="J42" s="40"/>
      <c r="K42" s="35"/>
      <c r="M42" s="40" t="s">
        <v>1101</v>
      </c>
      <c r="Q42" s="34" t="s">
        <v>239</v>
      </c>
      <c r="R42" s="34" t="s">
        <v>382</v>
      </c>
    </row>
    <row r="43" spans="2:18" ht="16" x14ac:dyDescent="0.2">
      <c r="B43" s="35" t="s">
        <v>383</v>
      </c>
      <c r="C43" s="34" t="s">
        <v>384</v>
      </c>
      <c r="I43" s="35" t="s">
        <v>217</v>
      </c>
      <c r="J43" s="40"/>
      <c r="K43" s="35"/>
      <c r="M43" s="40" t="s">
        <v>1100</v>
      </c>
      <c r="Q43" s="34" t="s">
        <v>239</v>
      </c>
      <c r="R43" s="34" t="s">
        <v>385</v>
      </c>
    </row>
    <row r="44" spans="2:18" ht="16" x14ac:dyDescent="0.2">
      <c r="B44" s="35" t="s">
        <v>386</v>
      </c>
      <c r="C44" s="34" t="s">
        <v>387</v>
      </c>
      <c r="I44" s="35" t="s">
        <v>225</v>
      </c>
      <c r="J44" s="40"/>
      <c r="K44" s="35"/>
      <c r="M44" s="40" t="s">
        <v>1099</v>
      </c>
      <c r="Q44" s="34" t="s">
        <v>239</v>
      </c>
      <c r="R44" s="34" t="s">
        <v>388</v>
      </c>
    </row>
    <row r="45" spans="2:18" ht="16" x14ac:dyDescent="0.2">
      <c r="B45" s="35" t="s">
        <v>389</v>
      </c>
      <c r="C45" s="34" t="s">
        <v>390</v>
      </c>
      <c r="I45" s="35" t="s">
        <v>234</v>
      </c>
      <c r="J45" s="40"/>
      <c r="K45" s="35"/>
      <c r="M45" s="40" t="s">
        <v>1098</v>
      </c>
      <c r="Q45" s="34" t="s">
        <v>239</v>
      </c>
      <c r="R45" s="34" t="s">
        <v>391</v>
      </c>
    </row>
    <row r="46" spans="2:18" ht="16" x14ac:dyDescent="0.2">
      <c r="B46" s="35" t="s">
        <v>392</v>
      </c>
      <c r="C46" s="34" t="s">
        <v>393</v>
      </c>
      <c r="I46" s="35" t="s">
        <v>241</v>
      </c>
      <c r="J46" s="40"/>
      <c r="K46" s="35"/>
      <c r="M46" s="40" t="s">
        <v>1097</v>
      </c>
      <c r="Q46" s="34" t="s">
        <v>239</v>
      </c>
      <c r="R46" s="34" t="s">
        <v>394</v>
      </c>
    </row>
    <row r="47" spans="2:18" ht="16" x14ac:dyDescent="0.2">
      <c r="B47" s="35" t="s">
        <v>395</v>
      </c>
      <c r="C47" s="34" t="s">
        <v>396</v>
      </c>
      <c r="I47" s="35" t="s">
        <v>249</v>
      </c>
      <c r="J47" s="40"/>
      <c r="K47" s="35"/>
      <c r="M47" s="40" t="s">
        <v>1096</v>
      </c>
      <c r="Q47" s="34" t="s">
        <v>239</v>
      </c>
      <c r="R47" s="34" t="s">
        <v>397</v>
      </c>
    </row>
    <row r="48" spans="2:18" ht="16" x14ac:dyDescent="0.2">
      <c r="B48" s="35" t="s">
        <v>398</v>
      </c>
      <c r="C48" s="34" t="s">
        <v>399</v>
      </c>
      <c r="I48" s="35" t="s">
        <v>255</v>
      </c>
      <c r="J48" s="40"/>
      <c r="K48" s="35"/>
      <c r="M48" s="40" t="s">
        <v>1095</v>
      </c>
      <c r="Q48" s="34" t="s">
        <v>246</v>
      </c>
      <c r="R48" s="34" t="s">
        <v>400</v>
      </c>
    </row>
    <row r="49" spans="2:18" ht="16" x14ac:dyDescent="0.2">
      <c r="B49" s="35" t="s">
        <v>401</v>
      </c>
      <c r="C49" s="34" t="s">
        <v>402</v>
      </c>
      <c r="I49" s="35" t="s">
        <v>328</v>
      </c>
      <c r="J49" s="40"/>
      <c r="K49" s="35"/>
      <c r="M49" s="40" t="s">
        <v>1094</v>
      </c>
      <c r="Q49" s="34" t="s">
        <v>246</v>
      </c>
      <c r="R49" s="34" t="s">
        <v>403</v>
      </c>
    </row>
    <row r="50" spans="2:18" ht="16" x14ac:dyDescent="0.2">
      <c r="B50" s="35" t="s">
        <v>404</v>
      </c>
      <c r="C50" s="34" t="s">
        <v>405</v>
      </c>
      <c r="I50" s="35" t="s">
        <v>333</v>
      </c>
      <c r="J50" s="40"/>
      <c r="K50" s="35"/>
      <c r="M50" s="40" t="s">
        <v>1093</v>
      </c>
      <c r="Q50" s="34" t="s">
        <v>246</v>
      </c>
      <c r="R50" s="34" t="s">
        <v>406</v>
      </c>
    </row>
    <row r="51" spans="2:18" ht="16" x14ac:dyDescent="0.2">
      <c r="B51" s="35" t="s">
        <v>407</v>
      </c>
      <c r="C51" s="34" t="s">
        <v>408</v>
      </c>
      <c r="I51" s="35" t="s">
        <v>337</v>
      </c>
      <c r="J51" s="40"/>
      <c r="K51" s="35"/>
      <c r="M51" s="40" t="s">
        <v>1092</v>
      </c>
      <c r="Q51" s="34" t="s">
        <v>246</v>
      </c>
      <c r="R51" s="34" t="s">
        <v>409</v>
      </c>
    </row>
    <row r="52" spans="2:18" ht="16" x14ac:dyDescent="0.2">
      <c r="B52" s="35" t="s">
        <v>410</v>
      </c>
      <c r="C52" s="34" t="s">
        <v>411</v>
      </c>
      <c r="I52" s="35" t="s">
        <v>341</v>
      </c>
      <c r="J52" s="40"/>
      <c r="K52" s="35"/>
      <c r="M52" s="40" t="s">
        <v>1091</v>
      </c>
      <c r="Q52" s="34" t="s">
        <v>246</v>
      </c>
      <c r="R52" s="34" t="s">
        <v>412</v>
      </c>
    </row>
    <row r="53" spans="2:18" ht="16" x14ac:dyDescent="0.2">
      <c r="B53" s="35" t="s">
        <v>413</v>
      </c>
      <c r="C53" s="34" t="s">
        <v>414</v>
      </c>
      <c r="I53" s="35" t="s">
        <v>400</v>
      </c>
      <c r="J53" s="40"/>
      <c r="K53" s="35"/>
      <c r="M53" s="40" t="s">
        <v>1090</v>
      </c>
      <c r="Q53" s="34" t="s">
        <v>246</v>
      </c>
      <c r="R53" s="34" t="s">
        <v>415</v>
      </c>
    </row>
    <row r="54" spans="2:18" ht="16" x14ac:dyDescent="0.2">
      <c r="B54" s="35" t="s">
        <v>416</v>
      </c>
      <c r="C54" s="34" t="s">
        <v>417</v>
      </c>
      <c r="I54" s="35" t="s">
        <v>403</v>
      </c>
      <c r="J54" s="40"/>
      <c r="K54" s="35"/>
      <c r="M54" s="40" t="s">
        <v>1089</v>
      </c>
      <c r="Q54" s="34" t="s">
        <v>246</v>
      </c>
      <c r="R54" s="34" t="s">
        <v>418</v>
      </c>
    </row>
    <row r="55" spans="2:18" ht="16" x14ac:dyDescent="0.2">
      <c r="B55" s="35" t="s">
        <v>419</v>
      </c>
      <c r="C55" s="34" t="s">
        <v>420</v>
      </c>
      <c r="I55" s="35" t="s">
        <v>406</v>
      </c>
      <c r="J55" s="40"/>
      <c r="K55" s="35"/>
      <c r="M55" s="40" t="s">
        <v>1088</v>
      </c>
      <c r="Q55" s="34" t="s">
        <v>246</v>
      </c>
      <c r="R55" s="34" t="s">
        <v>421</v>
      </c>
    </row>
    <row r="56" spans="2:18" ht="16" x14ac:dyDescent="0.2">
      <c r="B56" s="35" t="s">
        <v>422</v>
      </c>
      <c r="C56" s="34" t="s">
        <v>423</v>
      </c>
      <c r="I56" s="35" t="s">
        <v>409</v>
      </c>
      <c r="J56" s="40"/>
      <c r="K56" s="35"/>
      <c r="M56" s="40" t="s">
        <v>1087</v>
      </c>
      <c r="Q56" s="34" t="s">
        <v>246</v>
      </c>
      <c r="R56" s="34" t="s">
        <v>424</v>
      </c>
    </row>
    <row r="57" spans="2:18" ht="16" x14ac:dyDescent="0.2">
      <c r="B57" s="35" t="s">
        <v>425</v>
      </c>
      <c r="C57" s="34" t="s">
        <v>426</v>
      </c>
      <c r="I57" s="35" t="s">
        <v>412</v>
      </c>
      <c r="J57" s="40"/>
      <c r="K57" s="35"/>
      <c r="M57" s="40" t="s">
        <v>1086</v>
      </c>
      <c r="Q57" s="34" t="s">
        <v>260</v>
      </c>
      <c r="R57" s="34" t="s">
        <v>427</v>
      </c>
    </row>
    <row r="58" spans="2:18" ht="16" x14ac:dyDescent="0.2">
      <c r="B58" s="35" t="s">
        <v>428</v>
      </c>
      <c r="C58" s="34" t="s">
        <v>429</v>
      </c>
      <c r="I58" s="35" t="s">
        <v>415</v>
      </c>
      <c r="J58" s="40"/>
      <c r="K58" s="35"/>
      <c r="M58" s="40" t="s">
        <v>1085</v>
      </c>
      <c r="Q58" s="34" t="s">
        <v>260</v>
      </c>
      <c r="R58" s="34" t="s">
        <v>430</v>
      </c>
    </row>
    <row r="59" spans="2:18" ht="16" x14ac:dyDescent="0.2">
      <c r="B59" s="35" t="s">
        <v>431</v>
      </c>
      <c r="C59" s="34" t="s">
        <v>432</v>
      </c>
      <c r="I59" s="35" t="s">
        <v>418</v>
      </c>
      <c r="J59" s="40"/>
      <c r="K59" s="35"/>
      <c r="M59" s="40" t="s">
        <v>1084</v>
      </c>
      <c r="Q59" s="34" t="s">
        <v>260</v>
      </c>
      <c r="R59" s="34" t="s">
        <v>433</v>
      </c>
    </row>
    <row r="60" spans="2:18" ht="16" x14ac:dyDescent="0.2">
      <c r="B60" s="35" t="s">
        <v>434</v>
      </c>
      <c r="C60" s="34" t="s">
        <v>435</v>
      </c>
      <c r="I60" s="35" t="s">
        <v>421</v>
      </c>
      <c r="J60" s="40"/>
      <c r="K60" s="35"/>
      <c r="M60" s="40" t="s">
        <v>1083</v>
      </c>
      <c r="Q60" s="34" t="s">
        <v>260</v>
      </c>
      <c r="R60" s="34" t="s">
        <v>436</v>
      </c>
    </row>
    <row r="61" spans="2:18" ht="16" x14ac:dyDescent="0.2">
      <c r="B61" s="35" t="s">
        <v>437</v>
      </c>
      <c r="C61" s="34" t="s">
        <v>438</v>
      </c>
      <c r="I61" s="35" t="s">
        <v>424</v>
      </c>
      <c r="J61" s="40"/>
      <c r="K61" s="35"/>
      <c r="M61" s="40" t="s">
        <v>1082</v>
      </c>
      <c r="Q61" s="34" t="s">
        <v>260</v>
      </c>
      <c r="R61" s="34" t="s">
        <v>439</v>
      </c>
    </row>
    <row r="62" spans="2:18" ht="17" thickBot="1" x14ac:dyDescent="0.25">
      <c r="B62" s="35" t="s">
        <v>797</v>
      </c>
      <c r="C62" s="34" t="s">
        <v>441</v>
      </c>
      <c r="I62" s="35" t="s">
        <v>369</v>
      </c>
      <c r="J62" s="40"/>
      <c r="K62" s="35"/>
      <c r="M62" s="38"/>
      <c r="Q62" s="34" t="s">
        <v>260</v>
      </c>
      <c r="R62" s="34" t="s">
        <v>442</v>
      </c>
    </row>
    <row r="63" spans="2:18" ht="17" thickBot="1" x14ac:dyDescent="0.25">
      <c r="B63" s="35" t="s">
        <v>440</v>
      </c>
      <c r="C63" s="34" t="s">
        <v>444</v>
      </c>
      <c r="I63" s="35" t="s">
        <v>373</v>
      </c>
      <c r="J63" s="40"/>
      <c r="K63" s="35"/>
      <c r="M63" s="38"/>
      <c r="Q63" s="34" t="s">
        <v>260</v>
      </c>
      <c r="R63" s="34" t="s">
        <v>445</v>
      </c>
    </row>
    <row r="64" spans="2:18" ht="17" thickBot="1" x14ac:dyDescent="0.25">
      <c r="B64" s="35" t="s">
        <v>443</v>
      </c>
      <c r="C64" s="34" t="s">
        <v>447</v>
      </c>
      <c r="I64" s="35" t="s">
        <v>376</v>
      </c>
      <c r="J64" s="40"/>
      <c r="K64" s="35"/>
      <c r="M64" s="38"/>
      <c r="Q64" s="34" t="s">
        <v>260</v>
      </c>
      <c r="R64" s="34" t="s">
        <v>448</v>
      </c>
    </row>
    <row r="65" spans="2:18" ht="17" thickBot="1" x14ac:dyDescent="0.25">
      <c r="B65" s="35" t="s">
        <v>446</v>
      </c>
      <c r="C65" s="34" t="s">
        <v>450</v>
      </c>
      <c r="I65" s="35" t="s">
        <v>379</v>
      </c>
      <c r="J65" s="36"/>
      <c r="K65" s="35"/>
      <c r="M65" s="38"/>
      <c r="Q65" s="34" t="s">
        <v>260</v>
      </c>
      <c r="R65" s="34" t="s">
        <v>451</v>
      </c>
    </row>
    <row r="66" spans="2:18" ht="17" thickBot="1" x14ac:dyDescent="0.25">
      <c r="B66" s="35" t="s">
        <v>449</v>
      </c>
      <c r="C66" s="34" t="s">
        <v>453</v>
      </c>
      <c r="I66" s="35" t="s">
        <v>382</v>
      </c>
      <c r="J66" s="36"/>
      <c r="K66" s="35"/>
      <c r="M66" s="38"/>
      <c r="Q66" s="34" t="s">
        <v>260</v>
      </c>
      <c r="R66" s="34" t="s">
        <v>454</v>
      </c>
    </row>
    <row r="67" spans="2:18" ht="17" thickBot="1" x14ac:dyDescent="0.25">
      <c r="B67" s="35" t="s">
        <v>452</v>
      </c>
      <c r="C67" s="34" t="s">
        <v>456</v>
      </c>
      <c r="I67" s="35" t="s">
        <v>385</v>
      </c>
      <c r="J67" s="36"/>
      <c r="K67" s="35"/>
      <c r="M67" s="38"/>
      <c r="Q67" s="34" t="s">
        <v>260</v>
      </c>
      <c r="R67" s="34" t="s">
        <v>457</v>
      </c>
    </row>
    <row r="68" spans="2:18" ht="17" thickBot="1" x14ac:dyDescent="0.25">
      <c r="B68" s="35" t="s">
        <v>455</v>
      </c>
      <c r="C68" s="34" t="s">
        <v>459</v>
      </c>
      <c r="I68" s="35" t="s">
        <v>388</v>
      </c>
      <c r="J68" s="36"/>
      <c r="K68" s="35"/>
      <c r="M68" s="38"/>
      <c r="Q68" s="34" t="s">
        <v>260</v>
      </c>
      <c r="R68" s="34" t="s">
        <v>460</v>
      </c>
    </row>
    <row r="69" spans="2:18" ht="17" thickBot="1" x14ac:dyDescent="0.25">
      <c r="B69" s="35" t="s">
        <v>458</v>
      </c>
      <c r="C69" s="34" t="s">
        <v>462</v>
      </c>
      <c r="I69" s="35" t="s">
        <v>391</v>
      </c>
      <c r="J69" s="36"/>
      <c r="K69" s="35"/>
      <c r="M69" s="38"/>
      <c r="Q69" s="34" t="s">
        <v>260</v>
      </c>
      <c r="R69" s="34" t="s">
        <v>463</v>
      </c>
    </row>
    <row r="70" spans="2:18" ht="17" thickBot="1" x14ac:dyDescent="0.25">
      <c r="B70" s="35" t="s">
        <v>461</v>
      </c>
      <c r="C70" s="34" t="s">
        <v>465</v>
      </c>
      <c r="I70" s="35" t="s">
        <v>394</v>
      </c>
      <c r="J70" s="36"/>
      <c r="K70" s="35"/>
      <c r="M70" s="38"/>
      <c r="Q70" s="34" t="s">
        <v>260</v>
      </c>
      <c r="R70" s="34" t="s">
        <v>466</v>
      </c>
    </row>
    <row r="71" spans="2:18" ht="17" thickBot="1" x14ac:dyDescent="0.25">
      <c r="B71" s="35" t="s">
        <v>464</v>
      </c>
      <c r="C71" s="34" t="s">
        <v>468</v>
      </c>
      <c r="I71" s="35" t="s">
        <v>397</v>
      </c>
      <c r="J71" s="36"/>
      <c r="K71" s="35"/>
      <c r="M71" s="38"/>
      <c r="Q71" s="34" t="s">
        <v>260</v>
      </c>
      <c r="R71" s="34" t="s">
        <v>469</v>
      </c>
    </row>
    <row r="72" spans="2:18" ht="17" thickBot="1" x14ac:dyDescent="0.25">
      <c r="B72" s="35" t="s">
        <v>467</v>
      </c>
      <c r="C72" s="34" t="s">
        <v>471</v>
      </c>
      <c r="I72" s="35" t="s">
        <v>427</v>
      </c>
      <c r="J72" s="36"/>
      <c r="K72" s="35"/>
      <c r="M72" s="38"/>
      <c r="Q72" s="34" t="s">
        <v>266</v>
      </c>
      <c r="R72" s="34" t="s">
        <v>232</v>
      </c>
    </row>
    <row r="73" spans="2:18" ht="17" thickBot="1" x14ac:dyDescent="0.25">
      <c r="B73" s="35" t="s">
        <v>470</v>
      </c>
      <c r="C73" s="34" t="s">
        <v>473</v>
      </c>
      <c r="I73" s="35" t="s">
        <v>430</v>
      </c>
      <c r="J73" s="36"/>
      <c r="K73" s="35"/>
      <c r="M73" s="38"/>
      <c r="Q73" s="34" t="s">
        <v>266</v>
      </c>
      <c r="R73" s="34" t="s">
        <v>240</v>
      </c>
    </row>
    <row r="74" spans="2:18" ht="17" thickBot="1" x14ac:dyDescent="0.25">
      <c r="B74" s="35" t="s">
        <v>472</v>
      </c>
      <c r="C74" s="34" t="s">
        <v>475</v>
      </c>
      <c r="I74" s="35" t="s">
        <v>433</v>
      </c>
      <c r="J74" s="36"/>
      <c r="K74" s="35"/>
      <c r="M74" s="38"/>
      <c r="Q74" s="34" t="s">
        <v>266</v>
      </c>
      <c r="R74" s="34" t="s">
        <v>247</v>
      </c>
    </row>
    <row r="75" spans="2:18" ht="17" thickBot="1" x14ac:dyDescent="0.25">
      <c r="B75" s="35" t="s">
        <v>474</v>
      </c>
      <c r="C75" s="34" t="s">
        <v>477</v>
      </c>
      <c r="I75" s="35" t="s">
        <v>436</v>
      </c>
      <c r="J75" s="36"/>
      <c r="K75" s="35"/>
      <c r="M75" s="38"/>
      <c r="Q75" s="34" t="s">
        <v>266</v>
      </c>
      <c r="R75" s="34" t="s">
        <v>254</v>
      </c>
    </row>
    <row r="76" spans="2:18" ht="17" thickBot="1" x14ac:dyDescent="0.25">
      <c r="B76" s="35" t="s">
        <v>476</v>
      </c>
      <c r="C76" s="34" t="s">
        <v>479</v>
      </c>
      <c r="I76" s="35" t="s">
        <v>439</v>
      </c>
      <c r="J76" s="36"/>
      <c r="K76" s="35"/>
      <c r="M76" s="38"/>
      <c r="Q76" s="34" t="s">
        <v>266</v>
      </c>
      <c r="R76" s="34" t="s">
        <v>261</v>
      </c>
    </row>
    <row r="77" spans="2:18" ht="17" thickBot="1" x14ac:dyDescent="0.25">
      <c r="B77" s="35" t="s">
        <v>478</v>
      </c>
      <c r="C77" s="34" t="s">
        <v>481</v>
      </c>
      <c r="I77" s="35" t="s">
        <v>442</v>
      </c>
      <c r="J77" s="36"/>
      <c r="K77" s="35"/>
      <c r="M77" s="38"/>
      <c r="Q77" s="34" t="s">
        <v>271</v>
      </c>
      <c r="R77" s="34" t="s">
        <v>175</v>
      </c>
    </row>
    <row r="78" spans="2:18" ht="17" thickBot="1" x14ac:dyDescent="0.25">
      <c r="B78" s="35" t="s">
        <v>480</v>
      </c>
      <c r="C78" s="34" t="s">
        <v>483</v>
      </c>
      <c r="I78" s="35" t="s">
        <v>445</v>
      </c>
      <c r="J78" s="36"/>
      <c r="K78" s="35"/>
      <c r="M78" s="38"/>
      <c r="Q78" s="34" t="s">
        <v>271</v>
      </c>
      <c r="R78" s="34" t="s">
        <v>184</v>
      </c>
    </row>
    <row r="79" spans="2:18" ht="17" thickBot="1" x14ac:dyDescent="0.25">
      <c r="B79" s="35" t="s">
        <v>482</v>
      </c>
      <c r="C79" s="34" t="s">
        <v>485</v>
      </c>
      <c r="I79" s="35" t="s">
        <v>448</v>
      </c>
      <c r="J79" s="36"/>
      <c r="K79" s="35"/>
      <c r="M79" s="38"/>
      <c r="Q79" s="34" t="s">
        <v>271</v>
      </c>
      <c r="R79" s="34" t="s">
        <v>195</v>
      </c>
    </row>
    <row r="80" spans="2:18" ht="17" thickBot="1" x14ac:dyDescent="0.25">
      <c r="B80" s="35" t="s">
        <v>484</v>
      </c>
      <c r="C80" s="34" t="s">
        <v>487</v>
      </c>
      <c r="I80" s="35" t="s">
        <v>451</v>
      </c>
      <c r="J80" s="36"/>
      <c r="K80" s="35"/>
      <c r="M80" s="38"/>
      <c r="Q80" s="34" t="s">
        <v>271</v>
      </c>
      <c r="R80" s="34" t="s">
        <v>204</v>
      </c>
    </row>
    <row r="81" spans="2:18" ht="17" thickBot="1" x14ac:dyDescent="0.25">
      <c r="B81" s="35" t="s">
        <v>486</v>
      </c>
      <c r="C81" s="34" t="s">
        <v>489</v>
      </c>
      <c r="I81" s="35" t="s">
        <v>454</v>
      </c>
      <c r="J81" s="36"/>
      <c r="K81" s="35"/>
      <c r="M81" s="38"/>
      <c r="Q81" s="34" t="s">
        <v>271</v>
      </c>
      <c r="R81" s="34" t="s">
        <v>213</v>
      </c>
    </row>
    <row r="82" spans="2:18" ht="17" thickBot="1" x14ac:dyDescent="0.25">
      <c r="B82" s="35" t="s">
        <v>488</v>
      </c>
      <c r="C82" s="34" t="s">
        <v>491</v>
      </c>
      <c r="I82" s="35" t="s">
        <v>457</v>
      </c>
      <c r="J82" s="36"/>
      <c r="K82" s="35"/>
      <c r="M82" s="38"/>
      <c r="Q82" s="34" t="s">
        <v>271</v>
      </c>
      <c r="R82" s="34" t="s">
        <v>222</v>
      </c>
    </row>
    <row r="83" spans="2:18" ht="17" thickBot="1" x14ac:dyDescent="0.25">
      <c r="B83" s="35" t="s">
        <v>490</v>
      </c>
      <c r="C83" s="34" t="s">
        <v>492</v>
      </c>
      <c r="I83" s="35" t="s">
        <v>460</v>
      </c>
      <c r="J83" s="36"/>
      <c r="K83" s="35"/>
      <c r="M83" s="38"/>
      <c r="Q83" s="34" t="s">
        <v>277</v>
      </c>
      <c r="R83" s="34" t="s">
        <v>316</v>
      </c>
    </row>
    <row r="84" spans="2:18" ht="17" thickBot="1" x14ac:dyDescent="0.25">
      <c r="B84" s="35" t="s">
        <v>355</v>
      </c>
      <c r="C84" s="34" t="s">
        <v>494</v>
      </c>
      <c r="I84" s="35" t="s">
        <v>463</v>
      </c>
      <c r="J84" s="36"/>
      <c r="K84" s="35"/>
      <c r="M84" s="38"/>
      <c r="Q84" s="34" t="s">
        <v>277</v>
      </c>
      <c r="R84" s="34" t="s">
        <v>319</v>
      </c>
    </row>
    <row r="85" spans="2:18" ht="17" thickBot="1" x14ac:dyDescent="0.25">
      <c r="B85" s="35" t="s">
        <v>493</v>
      </c>
      <c r="C85" s="34" t="s">
        <v>496</v>
      </c>
      <c r="I85" s="35" t="s">
        <v>466</v>
      </c>
      <c r="J85" s="36"/>
      <c r="K85" s="35"/>
      <c r="M85" s="38"/>
      <c r="Q85" s="34" t="s">
        <v>284</v>
      </c>
      <c r="R85" s="34" t="s">
        <v>340</v>
      </c>
    </row>
    <row r="86" spans="2:18" ht="17" thickBot="1" x14ac:dyDescent="0.25">
      <c r="B86" s="35" t="s">
        <v>495</v>
      </c>
      <c r="C86" s="34" t="s">
        <v>498</v>
      </c>
      <c r="I86" s="35" t="s">
        <v>469</v>
      </c>
      <c r="J86" s="36"/>
      <c r="K86" s="35"/>
      <c r="M86" s="38"/>
      <c r="Q86" s="34" t="s">
        <v>284</v>
      </c>
      <c r="R86" s="34" t="s">
        <v>224</v>
      </c>
    </row>
    <row r="87" spans="2:18" ht="17" thickBot="1" x14ac:dyDescent="0.25">
      <c r="B87" s="35" t="s">
        <v>497</v>
      </c>
      <c r="C87" s="34" t="s">
        <v>500</v>
      </c>
      <c r="I87" s="35" t="s">
        <v>362</v>
      </c>
      <c r="J87" s="36"/>
      <c r="K87" s="35"/>
      <c r="M87" s="38"/>
      <c r="Q87" s="34" t="s">
        <v>295</v>
      </c>
      <c r="R87" s="34" t="s">
        <v>324</v>
      </c>
    </row>
    <row r="88" spans="2:18" ht="17" thickBot="1" x14ac:dyDescent="0.25">
      <c r="B88" s="35" t="s">
        <v>499</v>
      </c>
      <c r="C88" s="34" t="s">
        <v>502</v>
      </c>
      <c r="I88" s="35" t="s">
        <v>366</v>
      </c>
      <c r="J88" s="36"/>
      <c r="K88" s="35"/>
      <c r="M88" s="38"/>
      <c r="Q88" s="34" t="s">
        <v>295</v>
      </c>
      <c r="R88" s="34" t="s">
        <v>327</v>
      </c>
    </row>
    <row r="89" spans="2:18" ht="16" x14ac:dyDescent="0.2">
      <c r="B89" s="35" t="s">
        <v>501</v>
      </c>
      <c r="C89" s="34" t="s">
        <v>504</v>
      </c>
      <c r="J89" s="36"/>
      <c r="Q89" s="34" t="s">
        <v>295</v>
      </c>
      <c r="R89" s="34" t="s">
        <v>332</v>
      </c>
    </row>
    <row r="90" spans="2:18" ht="16" x14ac:dyDescent="0.2">
      <c r="B90" s="35" t="s">
        <v>503</v>
      </c>
      <c r="C90" s="34" t="s">
        <v>506</v>
      </c>
      <c r="J90" s="36"/>
      <c r="Q90" s="34" t="s">
        <v>295</v>
      </c>
      <c r="R90" s="34" t="s">
        <v>336</v>
      </c>
    </row>
    <row r="91" spans="2:18" ht="17" thickBot="1" x14ac:dyDescent="0.25">
      <c r="B91" s="35" t="s">
        <v>505</v>
      </c>
      <c r="C91" s="34" t="s">
        <v>508</v>
      </c>
      <c r="H91" s="37"/>
      <c r="I91" s="38"/>
      <c r="J91" s="36"/>
      <c r="K91" s="39"/>
    </row>
    <row r="92" spans="2:18" ht="16" x14ac:dyDescent="0.2">
      <c r="B92" s="35" t="s">
        <v>507</v>
      </c>
      <c r="C92" s="34" t="s">
        <v>509</v>
      </c>
      <c r="J92" s="36"/>
    </row>
    <row r="93" spans="2:18" ht="16" x14ac:dyDescent="0.2">
      <c r="B93" s="35" t="s">
        <v>361</v>
      </c>
      <c r="C93" s="34" t="s">
        <v>511</v>
      </c>
      <c r="J93" s="36"/>
    </row>
    <row r="94" spans="2:18" ht="16" x14ac:dyDescent="0.2">
      <c r="B94" s="35" t="s">
        <v>510</v>
      </c>
      <c r="C94" s="34" t="s">
        <v>513</v>
      </c>
      <c r="J94" s="36"/>
    </row>
    <row r="95" spans="2:18" ht="16" x14ac:dyDescent="0.2">
      <c r="B95" s="35" t="s">
        <v>512</v>
      </c>
      <c r="C95" s="34" t="s">
        <v>515</v>
      </c>
      <c r="J95" s="36"/>
    </row>
    <row r="96" spans="2:18" ht="16" x14ac:dyDescent="0.2">
      <c r="B96" s="35" t="s">
        <v>514</v>
      </c>
      <c r="C96" s="34" t="s">
        <v>517</v>
      </c>
      <c r="J96" s="36"/>
    </row>
    <row r="97" spans="2:10" ht="16" x14ac:dyDescent="0.2">
      <c r="B97" s="35" t="s">
        <v>516</v>
      </c>
      <c r="C97" s="34" t="s">
        <v>519</v>
      </c>
      <c r="J97" s="36"/>
    </row>
    <row r="98" spans="2:10" ht="16" x14ac:dyDescent="0.2">
      <c r="B98" s="35" t="s">
        <v>518</v>
      </c>
      <c r="C98" s="34" t="s">
        <v>521</v>
      </c>
      <c r="J98" s="36"/>
    </row>
    <row r="99" spans="2:10" ht="16" x14ac:dyDescent="0.2">
      <c r="B99" s="35" t="s">
        <v>520</v>
      </c>
      <c r="C99" s="34" t="s">
        <v>523</v>
      </c>
      <c r="J99" s="36"/>
    </row>
    <row r="100" spans="2:10" ht="16" x14ac:dyDescent="0.2">
      <c r="B100" s="35" t="s">
        <v>522</v>
      </c>
      <c r="C100" s="34" t="s">
        <v>525</v>
      </c>
      <c r="J100" s="36"/>
    </row>
    <row r="101" spans="2:10" ht="16" x14ac:dyDescent="0.2">
      <c r="B101" s="35" t="s">
        <v>524</v>
      </c>
      <c r="C101" s="34" t="s">
        <v>527</v>
      </c>
      <c r="J101" s="36"/>
    </row>
    <row r="102" spans="2:10" ht="16" x14ac:dyDescent="0.2">
      <c r="B102" s="35" t="s">
        <v>526</v>
      </c>
      <c r="C102" s="34" t="s">
        <v>529</v>
      </c>
      <c r="J102" s="36"/>
    </row>
    <row r="103" spans="2:10" ht="16" x14ac:dyDescent="0.2">
      <c r="B103" s="35" t="s">
        <v>528</v>
      </c>
      <c r="C103" s="34" t="s">
        <v>531</v>
      </c>
      <c r="J103" s="36"/>
    </row>
    <row r="104" spans="2:10" ht="16" x14ac:dyDescent="0.2">
      <c r="B104" s="35" t="s">
        <v>530</v>
      </c>
      <c r="C104" s="34" t="s">
        <v>533</v>
      </c>
      <c r="J104" s="36"/>
    </row>
    <row r="105" spans="2:10" ht="16" x14ac:dyDescent="0.2">
      <c r="B105" s="35" t="s">
        <v>532</v>
      </c>
      <c r="C105" s="34" t="s">
        <v>535</v>
      </c>
      <c r="J105" s="36"/>
    </row>
    <row r="106" spans="2:10" ht="16" x14ac:dyDescent="0.2">
      <c r="B106" s="35" t="s">
        <v>534</v>
      </c>
      <c r="C106" s="34" t="s">
        <v>537</v>
      </c>
      <c r="J106" s="36"/>
    </row>
    <row r="107" spans="2:10" ht="16" x14ac:dyDescent="0.2">
      <c r="B107" s="35" t="s">
        <v>536</v>
      </c>
      <c r="C107" s="34" t="s">
        <v>539</v>
      </c>
      <c r="J107" s="36"/>
    </row>
    <row r="108" spans="2:10" ht="16" x14ac:dyDescent="0.2">
      <c r="B108" s="35" t="s">
        <v>798</v>
      </c>
      <c r="C108" s="34" t="s">
        <v>541</v>
      </c>
      <c r="J108" s="36"/>
    </row>
    <row r="109" spans="2:10" ht="16" x14ac:dyDescent="0.2">
      <c r="B109" s="35" t="s">
        <v>538</v>
      </c>
      <c r="C109" s="34" t="s">
        <v>543</v>
      </c>
      <c r="J109" s="36"/>
    </row>
    <row r="110" spans="2:10" ht="16" x14ac:dyDescent="0.2">
      <c r="B110" s="35" t="s">
        <v>540</v>
      </c>
      <c r="C110" s="34" t="s">
        <v>545</v>
      </c>
      <c r="J110" s="36"/>
    </row>
    <row r="111" spans="2:10" ht="16" x14ac:dyDescent="0.2">
      <c r="B111" s="35" t="s">
        <v>542</v>
      </c>
      <c r="C111" s="34" t="s">
        <v>547</v>
      </c>
      <c r="J111" s="36"/>
    </row>
    <row r="112" spans="2:10" ht="16" x14ac:dyDescent="0.2">
      <c r="B112" s="35" t="s">
        <v>544</v>
      </c>
      <c r="C112" s="34" t="s">
        <v>549</v>
      </c>
      <c r="J112" s="36"/>
    </row>
    <row r="113" spans="2:10" ht="16" x14ac:dyDescent="0.2">
      <c r="B113" s="35" t="s">
        <v>546</v>
      </c>
      <c r="C113" s="34" t="s">
        <v>551</v>
      </c>
      <c r="J113" s="36"/>
    </row>
    <row r="114" spans="2:10" ht="16" x14ac:dyDescent="0.2">
      <c r="B114" s="35" t="s">
        <v>548</v>
      </c>
      <c r="C114" s="34" t="s">
        <v>553</v>
      </c>
      <c r="J114" s="36"/>
    </row>
    <row r="115" spans="2:10" ht="16" x14ac:dyDescent="0.2">
      <c r="B115" s="35" t="s">
        <v>550</v>
      </c>
      <c r="C115" s="34" t="s">
        <v>555</v>
      </c>
      <c r="J115" s="36"/>
    </row>
    <row r="116" spans="2:10" ht="16" x14ac:dyDescent="0.2">
      <c r="B116" s="35" t="s">
        <v>552</v>
      </c>
      <c r="C116" s="34" t="s">
        <v>557</v>
      </c>
      <c r="J116" s="36"/>
    </row>
    <row r="117" spans="2:10" ht="16" x14ac:dyDescent="0.2">
      <c r="B117" s="35" t="s">
        <v>554</v>
      </c>
      <c r="C117" s="34" t="s">
        <v>559</v>
      </c>
      <c r="J117" s="36"/>
    </row>
    <row r="118" spans="2:10" ht="16" x14ac:dyDescent="0.2">
      <c r="B118" s="35" t="s">
        <v>556</v>
      </c>
      <c r="C118" s="34" t="s">
        <v>561</v>
      </c>
      <c r="J118" s="36"/>
    </row>
    <row r="119" spans="2:10" ht="16" x14ac:dyDescent="0.2">
      <c r="B119" s="35" t="s">
        <v>558</v>
      </c>
      <c r="C119" s="34" t="s">
        <v>563</v>
      </c>
      <c r="J119" s="36"/>
    </row>
    <row r="120" spans="2:10" ht="16" x14ac:dyDescent="0.2">
      <c r="B120" s="35" t="s">
        <v>560</v>
      </c>
      <c r="C120" s="34" t="s">
        <v>565</v>
      </c>
      <c r="J120" s="36"/>
    </row>
    <row r="121" spans="2:10" ht="16" x14ac:dyDescent="0.2">
      <c r="B121" s="35" t="s">
        <v>562</v>
      </c>
      <c r="C121" s="34" t="s">
        <v>567</v>
      </c>
      <c r="J121" s="36"/>
    </row>
    <row r="122" spans="2:10" ht="16" x14ac:dyDescent="0.2">
      <c r="B122" s="35" t="s">
        <v>564</v>
      </c>
      <c r="C122" s="34" t="s">
        <v>569</v>
      </c>
      <c r="J122" s="36"/>
    </row>
    <row r="123" spans="2:10" ht="16" x14ac:dyDescent="0.2">
      <c r="B123" s="35" t="s">
        <v>566</v>
      </c>
      <c r="C123" s="34" t="s">
        <v>571</v>
      </c>
      <c r="J123" s="36"/>
    </row>
    <row r="124" spans="2:10" ht="16" x14ac:dyDescent="0.2">
      <c r="B124" s="35" t="s">
        <v>568</v>
      </c>
      <c r="C124" s="34" t="s">
        <v>573</v>
      </c>
      <c r="J124" s="36"/>
    </row>
    <row r="125" spans="2:10" ht="16" x14ac:dyDescent="0.2">
      <c r="B125" s="35" t="s">
        <v>570</v>
      </c>
      <c r="C125" s="34" t="s">
        <v>575</v>
      </c>
      <c r="J125" s="36"/>
    </row>
    <row r="126" spans="2:10" ht="16" x14ac:dyDescent="0.2">
      <c r="B126" s="35" t="s">
        <v>572</v>
      </c>
      <c r="C126" s="34" t="s">
        <v>577</v>
      </c>
      <c r="J126" s="36"/>
    </row>
    <row r="127" spans="2:10" ht="16" x14ac:dyDescent="0.2">
      <c r="B127" s="35" t="s">
        <v>574</v>
      </c>
      <c r="C127" s="34" t="s">
        <v>579</v>
      </c>
      <c r="J127" s="36"/>
    </row>
    <row r="128" spans="2:10" ht="16" x14ac:dyDescent="0.2">
      <c r="B128" s="35" t="s">
        <v>576</v>
      </c>
      <c r="C128" s="34" t="s">
        <v>581</v>
      </c>
      <c r="J128" s="36"/>
    </row>
    <row r="129" spans="2:10" ht="16" x14ac:dyDescent="0.2">
      <c r="B129" s="35" t="s">
        <v>578</v>
      </c>
      <c r="C129" s="34" t="s">
        <v>583</v>
      </c>
      <c r="J129" s="36"/>
    </row>
    <row r="130" spans="2:10" ht="16" x14ac:dyDescent="0.2">
      <c r="B130" s="35" t="s">
        <v>580</v>
      </c>
      <c r="C130" s="34" t="s">
        <v>585</v>
      </c>
      <c r="J130" s="36"/>
    </row>
    <row r="131" spans="2:10" ht="16" x14ac:dyDescent="0.2">
      <c r="B131" s="35" t="s">
        <v>582</v>
      </c>
      <c r="C131" s="34" t="s">
        <v>587</v>
      </c>
      <c r="J131" s="36"/>
    </row>
    <row r="132" spans="2:10" ht="16" x14ac:dyDescent="0.2">
      <c r="B132" s="35" t="s">
        <v>584</v>
      </c>
      <c r="C132" s="34" t="s">
        <v>589</v>
      </c>
      <c r="J132" s="36"/>
    </row>
    <row r="133" spans="2:10" ht="16" x14ac:dyDescent="0.2">
      <c r="B133" s="35" t="s">
        <v>586</v>
      </c>
      <c r="C133" s="34" t="s">
        <v>591</v>
      </c>
      <c r="J133" s="36"/>
    </row>
    <row r="134" spans="2:10" ht="16" x14ac:dyDescent="0.2">
      <c r="B134" s="35" t="s">
        <v>588</v>
      </c>
      <c r="C134" s="34" t="s">
        <v>593</v>
      </c>
      <c r="J134" s="36"/>
    </row>
    <row r="135" spans="2:10" ht="16" x14ac:dyDescent="0.2">
      <c r="B135" s="35" t="s">
        <v>590</v>
      </c>
      <c r="C135" s="34" t="s">
        <v>595</v>
      </c>
      <c r="J135" s="36"/>
    </row>
    <row r="136" spans="2:10" ht="16" x14ac:dyDescent="0.2">
      <c r="B136" s="35" t="s">
        <v>592</v>
      </c>
      <c r="C136" s="34" t="s">
        <v>597</v>
      </c>
      <c r="J136" s="36"/>
    </row>
    <row r="137" spans="2:10" ht="16" x14ac:dyDescent="0.2">
      <c r="B137" s="35" t="s">
        <v>594</v>
      </c>
      <c r="C137" s="34" t="s">
        <v>599</v>
      </c>
      <c r="J137" s="36"/>
    </row>
    <row r="138" spans="2:10" ht="16" x14ac:dyDescent="0.2">
      <c r="B138" s="35" t="s">
        <v>596</v>
      </c>
      <c r="C138" s="34" t="s">
        <v>601</v>
      </c>
      <c r="J138" s="36"/>
    </row>
    <row r="139" spans="2:10" ht="16" x14ac:dyDescent="0.2">
      <c r="B139" s="35" t="s">
        <v>598</v>
      </c>
      <c r="C139" s="34" t="s">
        <v>602</v>
      </c>
      <c r="J139" s="36"/>
    </row>
    <row r="140" spans="2:10" ht="16" x14ac:dyDescent="0.2">
      <c r="B140" s="35" t="s">
        <v>600</v>
      </c>
      <c r="C140" s="34" t="s">
        <v>604</v>
      </c>
      <c r="J140" s="36"/>
    </row>
    <row r="141" spans="2:10" ht="16" x14ac:dyDescent="0.2">
      <c r="B141" s="35" t="s">
        <v>475</v>
      </c>
      <c r="C141" s="34" t="s">
        <v>606</v>
      </c>
      <c r="J141" s="36"/>
    </row>
    <row r="142" spans="2:10" ht="16" x14ac:dyDescent="0.2">
      <c r="B142" s="35" t="s">
        <v>603</v>
      </c>
      <c r="C142" s="34" t="s">
        <v>608</v>
      </c>
      <c r="J142" s="36"/>
    </row>
    <row r="143" spans="2:10" ht="16" x14ac:dyDescent="0.2">
      <c r="B143" s="35" t="s">
        <v>605</v>
      </c>
      <c r="C143" s="34" t="s">
        <v>610</v>
      </c>
      <c r="J143" s="36"/>
    </row>
    <row r="144" spans="2:10" ht="16" x14ac:dyDescent="0.2">
      <c r="B144" s="35" t="s">
        <v>607</v>
      </c>
      <c r="C144" s="34" t="s">
        <v>612</v>
      </c>
      <c r="J144" s="36"/>
    </row>
    <row r="145" spans="2:10" ht="16" x14ac:dyDescent="0.2">
      <c r="B145" s="35" t="s">
        <v>609</v>
      </c>
      <c r="C145" s="34" t="s">
        <v>614</v>
      </c>
      <c r="J145" s="36"/>
    </row>
    <row r="146" spans="2:10" ht="16" x14ac:dyDescent="0.2">
      <c r="B146" s="35" t="s">
        <v>611</v>
      </c>
      <c r="C146" s="34" t="s">
        <v>616</v>
      </c>
      <c r="J146" s="36"/>
    </row>
    <row r="147" spans="2:10" ht="16" x14ac:dyDescent="0.2">
      <c r="B147" s="35" t="s">
        <v>613</v>
      </c>
      <c r="C147" s="34" t="s">
        <v>618</v>
      </c>
      <c r="J147" s="36"/>
    </row>
    <row r="148" spans="2:10" ht="16" x14ac:dyDescent="0.2">
      <c r="B148" s="35" t="s">
        <v>615</v>
      </c>
      <c r="C148" s="34" t="s">
        <v>620</v>
      </c>
      <c r="J148" s="36"/>
    </row>
    <row r="149" spans="2:10" ht="16" x14ac:dyDescent="0.2">
      <c r="B149" s="35" t="s">
        <v>617</v>
      </c>
      <c r="C149" s="34" t="s">
        <v>622</v>
      </c>
      <c r="J149" s="36"/>
    </row>
    <row r="150" spans="2:10" ht="16" x14ac:dyDescent="0.2">
      <c r="B150" s="35" t="s">
        <v>619</v>
      </c>
      <c r="C150" s="34" t="s">
        <v>624</v>
      </c>
      <c r="J150" s="36"/>
    </row>
    <row r="151" spans="2:10" ht="16" x14ac:dyDescent="0.2">
      <c r="B151" s="35" t="s">
        <v>621</v>
      </c>
      <c r="C151" s="34" t="s">
        <v>626</v>
      </c>
      <c r="J151" s="36"/>
    </row>
    <row r="152" spans="2:10" ht="16" x14ac:dyDescent="0.2">
      <c r="B152" s="35" t="s">
        <v>623</v>
      </c>
      <c r="C152" s="34" t="s">
        <v>628</v>
      </c>
      <c r="J152" s="36"/>
    </row>
    <row r="153" spans="2:10" ht="16" x14ac:dyDescent="0.2">
      <c r="B153" s="35" t="s">
        <v>625</v>
      </c>
      <c r="C153" s="34" t="s">
        <v>630</v>
      </c>
      <c r="J153" s="36"/>
    </row>
    <row r="154" spans="2:10" ht="16" x14ac:dyDescent="0.2">
      <c r="B154" s="35" t="s">
        <v>627</v>
      </c>
      <c r="C154" s="34" t="s">
        <v>632</v>
      </c>
      <c r="J154" s="36"/>
    </row>
    <row r="155" spans="2:10" ht="16" x14ac:dyDescent="0.2">
      <c r="B155" s="35" t="s">
        <v>629</v>
      </c>
      <c r="C155" s="34" t="s">
        <v>634</v>
      </c>
      <c r="J155" s="36"/>
    </row>
    <row r="156" spans="2:10" ht="16" x14ac:dyDescent="0.2">
      <c r="B156" s="35" t="s">
        <v>631</v>
      </c>
      <c r="C156" s="34" t="s">
        <v>636</v>
      </c>
      <c r="J156" s="36"/>
    </row>
    <row r="157" spans="2:10" ht="16" x14ac:dyDescent="0.2">
      <c r="B157" s="35" t="s">
        <v>633</v>
      </c>
      <c r="C157" s="34" t="s">
        <v>638</v>
      </c>
      <c r="J157" s="36"/>
    </row>
    <row r="158" spans="2:10" ht="16" x14ac:dyDescent="0.2">
      <c r="B158" s="35" t="s">
        <v>635</v>
      </c>
      <c r="C158" s="34" t="s">
        <v>640</v>
      </c>
      <c r="J158" s="36"/>
    </row>
    <row r="159" spans="2:10" ht="16" x14ac:dyDescent="0.2">
      <c r="B159" s="35" t="s">
        <v>637</v>
      </c>
      <c r="C159" s="34" t="s">
        <v>642</v>
      </c>
      <c r="J159" s="36"/>
    </row>
    <row r="160" spans="2:10" ht="16" x14ac:dyDescent="0.2">
      <c r="B160" s="35" t="s">
        <v>639</v>
      </c>
      <c r="C160" s="34" t="s">
        <v>644</v>
      </c>
      <c r="J160" s="36"/>
    </row>
    <row r="161" spans="2:10" ht="16" x14ac:dyDescent="0.2">
      <c r="B161" s="35" t="s">
        <v>641</v>
      </c>
      <c r="C161" s="34" t="s">
        <v>646</v>
      </c>
      <c r="J161" s="36"/>
    </row>
    <row r="162" spans="2:10" ht="16" x14ac:dyDescent="0.2">
      <c r="B162" s="35" t="s">
        <v>643</v>
      </c>
      <c r="C162" s="34" t="s">
        <v>648</v>
      </c>
      <c r="J162" s="36"/>
    </row>
    <row r="163" spans="2:10" ht="16" x14ac:dyDescent="0.2">
      <c r="B163" s="35" t="s">
        <v>645</v>
      </c>
      <c r="C163" s="34" t="s">
        <v>650</v>
      </c>
      <c r="J163" s="36"/>
    </row>
    <row r="164" spans="2:10" ht="16" x14ac:dyDescent="0.2">
      <c r="B164" s="35" t="s">
        <v>647</v>
      </c>
      <c r="C164" s="34" t="s">
        <v>652</v>
      </c>
      <c r="J164" s="36"/>
    </row>
    <row r="165" spans="2:10" ht="16" x14ac:dyDescent="0.2">
      <c r="B165" s="35" t="s">
        <v>649</v>
      </c>
      <c r="J165" s="36"/>
    </row>
    <row r="166" spans="2:10" ht="16" x14ac:dyDescent="0.2">
      <c r="B166" s="35" t="s">
        <v>651</v>
      </c>
      <c r="J166" s="36"/>
    </row>
    <row r="167" spans="2:10" ht="16" x14ac:dyDescent="0.2">
      <c r="B167" s="35" t="s">
        <v>653</v>
      </c>
      <c r="J167" s="36"/>
    </row>
    <row r="168" spans="2:10" ht="16" x14ac:dyDescent="0.2">
      <c r="B168" s="35" t="s">
        <v>529</v>
      </c>
      <c r="J168" s="36"/>
    </row>
    <row r="169" spans="2:10" ht="16" x14ac:dyDescent="0.2">
      <c r="B169" s="35" t="s">
        <v>654</v>
      </c>
      <c r="J169" s="36"/>
    </row>
    <row r="170" spans="2:10" ht="16" x14ac:dyDescent="0.2">
      <c r="B170" s="35" t="s">
        <v>655</v>
      </c>
      <c r="J170" s="36"/>
    </row>
    <row r="171" spans="2:10" ht="16" x14ac:dyDescent="0.2">
      <c r="B171" s="35" t="s">
        <v>656</v>
      </c>
      <c r="J171" s="36"/>
    </row>
    <row r="172" spans="2:10" ht="16" x14ac:dyDescent="0.2">
      <c r="B172" s="35" t="s">
        <v>549</v>
      </c>
      <c r="J172" s="36"/>
    </row>
    <row r="173" spans="2:10" ht="16" x14ac:dyDescent="0.2">
      <c r="B173" s="35" t="s">
        <v>657</v>
      </c>
      <c r="J173" s="36"/>
    </row>
    <row r="174" spans="2:10" ht="16" x14ac:dyDescent="0.2">
      <c r="B174" s="35" t="s">
        <v>658</v>
      </c>
      <c r="J174" s="36"/>
    </row>
    <row r="175" spans="2:10" ht="16" x14ac:dyDescent="0.2">
      <c r="B175" s="35" t="s">
        <v>659</v>
      </c>
      <c r="J175" s="36"/>
    </row>
    <row r="176" spans="2:10" ht="16" x14ac:dyDescent="0.2">
      <c r="B176" s="35" t="s">
        <v>660</v>
      </c>
      <c r="J176" s="36"/>
    </row>
    <row r="177" spans="2:10" ht="16" x14ac:dyDescent="0.2">
      <c r="B177" s="35" t="s">
        <v>661</v>
      </c>
      <c r="J177" s="36"/>
    </row>
    <row r="178" spans="2:10" ht="16" x14ac:dyDescent="0.2">
      <c r="B178" s="35" t="s">
        <v>662</v>
      </c>
      <c r="J178" s="36"/>
    </row>
    <row r="179" spans="2:10" ht="16" x14ac:dyDescent="0.2">
      <c r="B179" s="35" t="s">
        <v>663</v>
      </c>
      <c r="J179" s="36"/>
    </row>
    <row r="180" spans="2:10" ht="16" x14ac:dyDescent="0.2">
      <c r="B180" s="35" t="s">
        <v>664</v>
      </c>
      <c r="J180" s="36"/>
    </row>
    <row r="181" spans="2:10" ht="16" x14ac:dyDescent="0.2">
      <c r="B181" s="35" t="s">
        <v>665</v>
      </c>
      <c r="J181" s="36"/>
    </row>
    <row r="182" spans="2:10" ht="16" x14ac:dyDescent="0.2">
      <c r="B182" s="35" t="s">
        <v>557</v>
      </c>
      <c r="J182" s="36"/>
    </row>
    <row r="183" spans="2:10" ht="16" x14ac:dyDescent="0.2">
      <c r="B183" s="35" t="s">
        <v>666</v>
      </c>
      <c r="J183" s="36"/>
    </row>
    <row r="184" spans="2:10" ht="16" x14ac:dyDescent="0.2">
      <c r="B184" s="35" t="s">
        <v>667</v>
      </c>
      <c r="J184" s="36"/>
    </row>
    <row r="185" spans="2:10" ht="16" x14ac:dyDescent="0.2">
      <c r="B185" s="35" t="s">
        <v>668</v>
      </c>
      <c r="J185" s="36"/>
    </row>
    <row r="186" spans="2:10" ht="16" x14ac:dyDescent="0.2">
      <c r="B186" s="35" t="s">
        <v>669</v>
      </c>
      <c r="J186" s="36"/>
    </row>
    <row r="187" spans="2:10" ht="16" x14ac:dyDescent="0.2">
      <c r="B187" s="35" t="s">
        <v>670</v>
      </c>
      <c r="J187" s="36"/>
    </row>
    <row r="188" spans="2:10" ht="16" x14ac:dyDescent="0.2">
      <c r="B188" s="35" t="s">
        <v>671</v>
      </c>
      <c r="J188" s="36"/>
    </row>
    <row r="189" spans="2:10" ht="16" x14ac:dyDescent="0.2">
      <c r="B189" s="35" t="s">
        <v>672</v>
      </c>
      <c r="J189" s="36"/>
    </row>
    <row r="190" spans="2:10" ht="16" x14ac:dyDescent="0.2">
      <c r="B190" s="35" t="s">
        <v>673</v>
      </c>
      <c r="J190" s="36"/>
    </row>
    <row r="191" spans="2:10" ht="16" x14ac:dyDescent="0.2">
      <c r="B191" s="35" t="s">
        <v>674</v>
      </c>
      <c r="J191" s="36"/>
    </row>
    <row r="192" spans="2:10" ht="16" x14ac:dyDescent="0.2">
      <c r="B192" s="35" t="s">
        <v>799</v>
      </c>
      <c r="J192" s="36"/>
    </row>
    <row r="193" spans="1:10" ht="16" x14ac:dyDescent="0.2">
      <c r="B193" s="35" t="s">
        <v>675</v>
      </c>
      <c r="J193" s="36"/>
    </row>
    <row r="194" spans="1:10" ht="16" x14ac:dyDescent="0.2">
      <c r="B194" s="35" t="s">
        <v>676</v>
      </c>
      <c r="J194" s="36"/>
    </row>
    <row r="195" spans="1:10" ht="17" thickBot="1" x14ac:dyDescent="0.25">
      <c r="A195" s="37"/>
      <c r="B195" s="35" t="s">
        <v>677</v>
      </c>
      <c r="J195" s="36"/>
    </row>
    <row r="196" spans="1:10" ht="16" x14ac:dyDescent="0.2">
      <c r="A196" s="35"/>
      <c r="B196" s="35" t="s">
        <v>678</v>
      </c>
      <c r="J196" s="36"/>
    </row>
    <row r="197" spans="1:10" ht="16" x14ac:dyDescent="0.2">
      <c r="A197" s="35"/>
      <c r="B197" s="35" t="s">
        <v>679</v>
      </c>
      <c r="J197" s="36"/>
    </row>
    <row r="198" spans="1:10" ht="16" x14ac:dyDescent="0.2">
      <c r="A198" s="35"/>
      <c r="B198" s="35" t="s">
        <v>680</v>
      </c>
      <c r="J198" s="36"/>
    </row>
    <row r="199" spans="1:10" ht="16" x14ac:dyDescent="0.2">
      <c r="A199" s="35"/>
      <c r="B199" s="35" t="s">
        <v>681</v>
      </c>
      <c r="J199" s="36"/>
    </row>
    <row r="200" spans="1:10" ht="16" x14ac:dyDescent="0.2">
      <c r="A200" s="35"/>
      <c r="B200" s="35" t="s">
        <v>682</v>
      </c>
      <c r="J200" s="36"/>
    </row>
    <row r="201" spans="1:10" ht="16" x14ac:dyDescent="0.2">
      <c r="A201" s="35"/>
      <c r="B201" s="35" t="s">
        <v>683</v>
      </c>
      <c r="J201" s="36"/>
    </row>
    <row r="202" spans="1:10" ht="16" x14ac:dyDescent="0.2">
      <c r="A202" s="35"/>
      <c r="B202" s="35" t="s">
        <v>684</v>
      </c>
      <c r="J202" s="36"/>
    </row>
    <row r="203" spans="1:10" ht="16" x14ac:dyDescent="0.2">
      <c r="A203" s="35"/>
      <c r="B203" s="35" t="s">
        <v>685</v>
      </c>
      <c r="J203" s="36"/>
    </row>
    <row r="204" spans="1:10" ht="16" x14ac:dyDescent="0.2">
      <c r="A204" s="35"/>
      <c r="B204" s="35" t="s">
        <v>587</v>
      </c>
      <c r="J204" s="36"/>
    </row>
    <row r="205" spans="1:10" ht="16" x14ac:dyDescent="0.2">
      <c r="A205" s="35"/>
      <c r="B205" s="35" t="s">
        <v>686</v>
      </c>
      <c r="J205" s="36"/>
    </row>
    <row r="206" spans="1:10" ht="16" x14ac:dyDescent="0.2">
      <c r="A206" s="35"/>
      <c r="B206" s="35" t="s">
        <v>687</v>
      </c>
      <c r="J206" s="36"/>
    </row>
    <row r="207" spans="1:10" ht="16" x14ac:dyDescent="0.2">
      <c r="A207" s="35"/>
      <c r="B207" s="35" t="s">
        <v>688</v>
      </c>
      <c r="J207" s="36"/>
    </row>
    <row r="208" spans="1:10" ht="16" x14ac:dyDescent="0.2">
      <c r="A208" s="35"/>
      <c r="B208" s="35" t="s">
        <v>689</v>
      </c>
      <c r="J208" s="36"/>
    </row>
    <row r="209" spans="1:10" ht="16" x14ac:dyDescent="0.2">
      <c r="A209" s="35"/>
      <c r="B209" s="35" t="s">
        <v>690</v>
      </c>
      <c r="J209" s="36"/>
    </row>
    <row r="210" spans="1:10" ht="16" x14ac:dyDescent="0.2">
      <c r="A210" s="35"/>
      <c r="B210" s="35" t="s">
        <v>691</v>
      </c>
      <c r="J210" s="36"/>
    </row>
    <row r="211" spans="1:10" ht="16" x14ac:dyDescent="0.2">
      <c r="A211" s="35"/>
      <c r="B211" s="35" t="s">
        <v>692</v>
      </c>
      <c r="J211" s="36"/>
    </row>
    <row r="212" spans="1:10" ht="16" x14ac:dyDescent="0.2">
      <c r="A212" s="35"/>
      <c r="B212" s="35" t="s">
        <v>693</v>
      </c>
      <c r="J212" s="36"/>
    </row>
    <row r="213" spans="1:10" ht="16" x14ac:dyDescent="0.2">
      <c r="A213" s="35"/>
      <c r="B213" s="35" t="s">
        <v>694</v>
      </c>
      <c r="J213" s="36"/>
    </row>
    <row r="214" spans="1:10" ht="16" x14ac:dyDescent="0.2">
      <c r="A214" s="35"/>
      <c r="B214" s="35" t="s">
        <v>695</v>
      </c>
      <c r="J214" s="36"/>
    </row>
    <row r="215" spans="1:10" ht="16" x14ac:dyDescent="0.2">
      <c r="A215" s="35"/>
      <c r="B215" s="35" t="s">
        <v>696</v>
      </c>
      <c r="J215" s="36"/>
    </row>
    <row r="216" spans="1:10" ht="16" x14ac:dyDescent="0.2">
      <c r="A216" s="35"/>
      <c r="B216" s="35" t="s">
        <v>697</v>
      </c>
      <c r="J216" s="36"/>
    </row>
    <row r="217" spans="1:10" ht="16" x14ac:dyDescent="0.2">
      <c r="A217" s="35"/>
      <c r="B217" s="35" t="s">
        <v>698</v>
      </c>
      <c r="J217" s="36"/>
    </row>
    <row r="218" spans="1:10" ht="16" x14ac:dyDescent="0.2">
      <c r="A218" s="35"/>
      <c r="B218" s="35" t="s">
        <v>699</v>
      </c>
      <c r="J218" s="36"/>
    </row>
    <row r="219" spans="1:10" ht="16" x14ac:dyDescent="0.2">
      <c r="A219" s="35"/>
      <c r="B219" s="35" t="s">
        <v>700</v>
      </c>
      <c r="J219" s="36"/>
    </row>
    <row r="220" spans="1:10" ht="16" x14ac:dyDescent="0.2">
      <c r="A220" s="35"/>
      <c r="B220" s="35" t="s">
        <v>701</v>
      </c>
      <c r="J220" s="36"/>
    </row>
    <row r="221" spans="1:10" ht="16" x14ac:dyDescent="0.2">
      <c r="A221" s="35"/>
      <c r="B221" s="35" t="s">
        <v>702</v>
      </c>
      <c r="J221" s="36"/>
    </row>
    <row r="222" spans="1:10" ht="16" x14ac:dyDescent="0.2">
      <c r="A222" s="35"/>
      <c r="B222" s="35" t="s">
        <v>703</v>
      </c>
      <c r="J222" s="36"/>
    </row>
    <row r="223" spans="1:10" ht="16" x14ac:dyDescent="0.2">
      <c r="A223" s="35"/>
      <c r="B223" s="35" t="s">
        <v>704</v>
      </c>
      <c r="J223" s="36"/>
    </row>
    <row r="224" spans="1:10" ht="16" x14ac:dyDescent="0.2">
      <c r="A224" s="35"/>
      <c r="B224" s="35" t="s">
        <v>705</v>
      </c>
      <c r="J224" s="36"/>
    </row>
    <row r="225" spans="1:10" ht="16" x14ac:dyDescent="0.2">
      <c r="A225" s="35"/>
      <c r="B225" s="35" t="s">
        <v>706</v>
      </c>
      <c r="J225" s="36"/>
    </row>
    <row r="226" spans="1:10" ht="16" x14ac:dyDescent="0.2">
      <c r="A226" s="35"/>
      <c r="B226" s="35" t="s">
        <v>707</v>
      </c>
      <c r="J226" s="36"/>
    </row>
    <row r="227" spans="1:10" ht="16" x14ac:dyDescent="0.2">
      <c r="A227" s="35"/>
      <c r="B227" s="35" t="s">
        <v>708</v>
      </c>
      <c r="J227" s="36"/>
    </row>
    <row r="228" spans="1:10" ht="16" x14ac:dyDescent="0.2">
      <c r="A228" s="35"/>
      <c r="B228" s="35" t="s">
        <v>709</v>
      </c>
      <c r="J228" s="36"/>
    </row>
    <row r="229" spans="1:10" ht="16" x14ac:dyDescent="0.2">
      <c r="A229" s="35"/>
      <c r="B229" s="35" t="s">
        <v>710</v>
      </c>
      <c r="J229" s="36"/>
    </row>
    <row r="230" spans="1:10" ht="16" x14ac:dyDescent="0.2">
      <c r="A230" s="35"/>
      <c r="B230" s="35" t="s">
        <v>711</v>
      </c>
      <c r="J230" s="36"/>
    </row>
    <row r="231" spans="1:10" ht="16" x14ac:dyDescent="0.2">
      <c r="A231" s="35"/>
      <c r="B231" s="35" t="s">
        <v>712</v>
      </c>
      <c r="J231" s="36"/>
    </row>
    <row r="232" spans="1:10" ht="16" x14ac:dyDescent="0.2">
      <c r="A232" s="35"/>
      <c r="B232" s="35" t="s">
        <v>713</v>
      </c>
      <c r="J232" s="36"/>
    </row>
    <row r="233" spans="1:10" ht="16" x14ac:dyDescent="0.2">
      <c r="A233" s="35"/>
      <c r="B233" s="35" t="s">
        <v>714</v>
      </c>
      <c r="J233" s="36"/>
    </row>
    <row r="234" spans="1:10" ht="16" x14ac:dyDescent="0.2">
      <c r="B234" s="35" t="s">
        <v>715</v>
      </c>
      <c r="J234" s="36"/>
    </row>
    <row r="235" spans="1:10" ht="16" x14ac:dyDescent="0.2">
      <c r="B235" s="35" t="s">
        <v>716</v>
      </c>
      <c r="J235" s="36"/>
    </row>
    <row r="236" spans="1:10" ht="16" x14ac:dyDescent="0.2">
      <c r="B236" s="35" t="s">
        <v>717</v>
      </c>
      <c r="J236" s="36"/>
    </row>
    <row r="237" spans="1:10" ht="16" x14ac:dyDescent="0.2">
      <c r="B237" s="35" t="s">
        <v>718</v>
      </c>
      <c r="J237" s="36"/>
    </row>
    <row r="238" spans="1:10" ht="16" x14ac:dyDescent="0.2">
      <c r="B238" s="35" t="s">
        <v>719</v>
      </c>
      <c r="J238" s="36"/>
    </row>
    <row r="239" spans="1:10" ht="16" x14ac:dyDescent="0.2">
      <c r="B239" s="35" t="s">
        <v>720</v>
      </c>
      <c r="J239" s="36"/>
    </row>
    <row r="240" spans="1:10" ht="16" x14ac:dyDescent="0.2">
      <c r="B240" s="35" t="s">
        <v>721</v>
      </c>
      <c r="J240" s="36"/>
    </row>
    <row r="241" spans="2:13" ht="16" x14ac:dyDescent="0.2">
      <c r="B241" s="35" t="s">
        <v>722</v>
      </c>
      <c r="J241" s="36"/>
    </row>
    <row r="242" spans="2:13" ht="16" x14ac:dyDescent="0.2">
      <c r="B242" s="35" t="s">
        <v>723</v>
      </c>
      <c r="J242" s="36"/>
    </row>
    <row r="243" spans="2:13" ht="16" x14ac:dyDescent="0.2">
      <c r="B243" s="35" t="s">
        <v>724</v>
      </c>
      <c r="J243" s="36"/>
    </row>
    <row r="244" spans="2:13" ht="16" x14ac:dyDescent="0.2">
      <c r="B244" s="35" t="s">
        <v>725</v>
      </c>
      <c r="J244" s="36"/>
    </row>
    <row r="245" spans="2:13" ht="16" x14ac:dyDescent="0.2">
      <c r="B245" s="35" t="s">
        <v>726</v>
      </c>
      <c r="J245" s="36"/>
    </row>
    <row r="246" spans="2:13" ht="16" x14ac:dyDescent="0.2">
      <c r="B246" s="35" t="s">
        <v>727</v>
      </c>
      <c r="J246" s="36"/>
    </row>
    <row r="247" spans="2:13" ht="16" x14ac:dyDescent="0.2">
      <c r="B247" s="35" t="s">
        <v>728</v>
      </c>
      <c r="J247" s="36"/>
    </row>
    <row r="248" spans="2:13" ht="16" x14ac:dyDescent="0.2">
      <c r="B248" s="35" t="s">
        <v>729</v>
      </c>
      <c r="J248" s="36"/>
    </row>
    <row r="249" spans="2:13" ht="16" x14ac:dyDescent="0.2">
      <c r="B249" s="35" t="s">
        <v>730</v>
      </c>
      <c r="J249" s="36"/>
    </row>
    <row r="250" spans="2:13" ht="16" x14ac:dyDescent="0.2">
      <c r="B250" s="35" t="s">
        <v>731</v>
      </c>
      <c r="J250" s="36"/>
    </row>
    <row r="251" spans="2:13" ht="16" x14ac:dyDescent="0.2">
      <c r="B251" s="35" t="s">
        <v>732</v>
      </c>
      <c r="J251" s="36"/>
    </row>
    <row r="252" spans="2:13" ht="17" thickBot="1" x14ac:dyDescent="0.25">
      <c r="B252" s="35" t="s">
        <v>733</v>
      </c>
      <c r="C252" s="37"/>
      <c r="J252" s="36"/>
      <c r="L252" s="37"/>
      <c r="M252" s="38"/>
    </row>
    <row r="253" spans="2:13" ht="16" x14ac:dyDescent="0.2">
      <c r="J253" s="36"/>
    </row>
    <row r="254" spans="2:13" ht="17" thickBot="1" x14ac:dyDescent="0.25">
      <c r="B254" s="37"/>
      <c r="J254" s="36"/>
    </row>
    <row r="255" spans="2:13" ht="16" x14ac:dyDescent="0.2">
      <c r="J255" s="36"/>
    </row>
    <row r="256" spans="2:13" ht="16" x14ac:dyDescent="0.2">
      <c r="J256" s="36"/>
    </row>
    <row r="257" spans="3:10" ht="16" x14ac:dyDescent="0.2">
      <c r="J257" s="36"/>
    </row>
    <row r="258" spans="3:10" ht="16" x14ac:dyDescent="0.2">
      <c r="J258" s="36"/>
    </row>
    <row r="259" spans="3:10" ht="16" x14ac:dyDescent="0.2">
      <c r="J259" s="36"/>
    </row>
    <row r="260" spans="3:10" ht="16" x14ac:dyDescent="0.2">
      <c r="J260" s="36"/>
    </row>
    <row r="261" spans="3:10" ht="16" x14ac:dyDescent="0.2">
      <c r="J261" s="36"/>
    </row>
    <row r="262" spans="3:10" ht="16" x14ac:dyDescent="0.2">
      <c r="J262" s="36"/>
    </row>
    <row r="263" spans="3:10" ht="16" x14ac:dyDescent="0.2">
      <c r="J263" s="36"/>
    </row>
    <row r="264" spans="3:10" ht="16" x14ac:dyDescent="0.2">
      <c r="C264" s="35"/>
      <c r="J264" s="36"/>
    </row>
    <row r="265" spans="3:10" ht="16" x14ac:dyDescent="0.2">
      <c r="C265" s="35"/>
      <c r="J265" s="36"/>
    </row>
    <row r="266" spans="3:10" ht="16" x14ac:dyDescent="0.2">
      <c r="C266" s="35"/>
      <c r="J266" s="36"/>
    </row>
    <row r="267" spans="3:10" ht="16" x14ac:dyDescent="0.2">
      <c r="C267" s="35"/>
      <c r="J267" s="36"/>
    </row>
    <row r="268" spans="3:10" ht="16" x14ac:dyDescent="0.2">
      <c r="C268" s="35"/>
      <c r="J268" s="36"/>
    </row>
    <row r="269" spans="3:10" ht="16" x14ac:dyDescent="0.2">
      <c r="C269" s="35"/>
      <c r="J269" s="36"/>
    </row>
    <row r="270" spans="3:10" ht="16" x14ac:dyDescent="0.2">
      <c r="C270" s="35"/>
      <c r="J270" s="36"/>
    </row>
    <row r="271" spans="3:10" ht="16" x14ac:dyDescent="0.2">
      <c r="C271" s="35"/>
      <c r="J271" s="36"/>
    </row>
    <row r="272" spans="3:10" ht="16" x14ac:dyDescent="0.2">
      <c r="C272" s="35"/>
      <c r="J272" s="36"/>
    </row>
    <row r="273" spans="3:10" ht="16" x14ac:dyDescent="0.2">
      <c r="C273" s="35"/>
      <c r="J273" s="36"/>
    </row>
    <row r="274" spans="3:10" ht="16" x14ac:dyDescent="0.2">
      <c r="C274" s="35"/>
      <c r="J274" s="36"/>
    </row>
    <row r="275" spans="3:10" ht="16" x14ac:dyDescent="0.2">
      <c r="C275" s="35"/>
      <c r="J275" s="36"/>
    </row>
    <row r="276" spans="3:10" ht="16" x14ac:dyDescent="0.2">
      <c r="C276" s="35"/>
      <c r="J276" s="36"/>
    </row>
    <row r="277" spans="3:10" ht="16" x14ac:dyDescent="0.2">
      <c r="C277" s="35"/>
      <c r="J277" s="36"/>
    </row>
    <row r="278" spans="3:10" ht="16" x14ac:dyDescent="0.2">
      <c r="C278" s="35"/>
      <c r="J278" s="36"/>
    </row>
    <row r="279" spans="3:10" ht="16" x14ac:dyDescent="0.2">
      <c r="C279" s="35"/>
      <c r="J279" s="36"/>
    </row>
    <row r="280" spans="3:10" ht="16" x14ac:dyDescent="0.2">
      <c r="C280" s="35"/>
      <c r="J280" s="36"/>
    </row>
    <row r="281" spans="3:10" ht="16" x14ac:dyDescent="0.2">
      <c r="C281" s="35"/>
      <c r="J281" s="36"/>
    </row>
    <row r="282" spans="3:10" ht="16" x14ac:dyDescent="0.2">
      <c r="C282" s="35"/>
      <c r="J282" s="36"/>
    </row>
    <row r="283" spans="3:10" ht="16" x14ac:dyDescent="0.2">
      <c r="C283" s="35"/>
      <c r="J283" s="36"/>
    </row>
    <row r="284" spans="3:10" ht="16" x14ac:dyDescent="0.2">
      <c r="C284" s="35"/>
      <c r="J284" s="36"/>
    </row>
    <row r="285" spans="3:10" ht="16" x14ac:dyDescent="0.2">
      <c r="C285" s="35"/>
      <c r="J285" s="36"/>
    </row>
    <row r="286" spans="3:10" ht="16" x14ac:dyDescent="0.2">
      <c r="C286" s="35"/>
      <c r="J286" s="36"/>
    </row>
    <row r="287" spans="3:10" ht="16" x14ac:dyDescent="0.2">
      <c r="C287" s="35"/>
      <c r="J287" s="36"/>
    </row>
    <row r="288" spans="3:10" ht="16" x14ac:dyDescent="0.2">
      <c r="C288" s="35"/>
      <c r="J288" s="36"/>
    </row>
    <row r="289" spans="3:10" ht="16" x14ac:dyDescent="0.2">
      <c r="C289" s="35"/>
      <c r="J289" s="36"/>
    </row>
    <row r="290" spans="3:10" ht="16" x14ac:dyDescent="0.2">
      <c r="C290" s="35"/>
      <c r="J290" s="36"/>
    </row>
    <row r="291" spans="3:10" ht="16" x14ac:dyDescent="0.2">
      <c r="C291" s="35"/>
      <c r="J291" s="36"/>
    </row>
    <row r="292" spans="3:10" ht="16" x14ac:dyDescent="0.2">
      <c r="C292" s="35"/>
      <c r="J292" s="36"/>
    </row>
    <row r="293" spans="3:10" ht="16" x14ac:dyDescent="0.2">
      <c r="C293" s="35"/>
      <c r="J293" s="36"/>
    </row>
    <row r="294" spans="3:10" ht="16" x14ac:dyDescent="0.2">
      <c r="C294" s="35"/>
      <c r="J294" s="36"/>
    </row>
    <row r="295" spans="3:10" ht="16" x14ac:dyDescent="0.2">
      <c r="C295" s="35"/>
      <c r="J295" s="36"/>
    </row>
    <row r="296" spans="3:10" ht="16" x14ac:dyDescent="0.2">
      <c r="C296" s="35"/>
      <c r="J296" s="36"/>
    </row>
    <row r="297" spans="3:10" ht="16" x14ac:dyDescent="0.2">
      <c r="C297" s="35"/>
      <c r="J297" s="36"/>
    </row>
    <row r="298" spans="3:10" ht="16" x14ac:dyDescent="0.2">
      <c r="C298" s="35"/>
      <c r="J298" s="36"/>
    </row>
    <row r="299" spans="3:10" ht="16" x14ac:dyDescent="0.2">
      <c r="C299" s="35"/>
      <c r="J299" s="36"/>
    </row>
    <row r="300" spans="3:10" ht="16" x14ac:dyDescent="0.2">
      <c r="C300" s="35"/>
      <c r="J300" s="36"/>
    </row>
    <row r="301" spans="3:10" ht="16" x14ac:dyDescent="0.2">
      <c r="C301" s="35"/>
      <c r="J301" s="36"/>
    </row>
    <row r="302" spans="3:10" ht="16" x14ac:dyDescent="0.2">
      <c r="C302" s="35"/>
      <c r="J302" s="36"/>
    </row>
    <row r="303" spans="3:10" ht="16" x14ac:dyDescent="0.2">
      <c r="C303" s="35"/>
      <c r="J303" s="36"/>
    </row>
    <row r="304" spans="3:10" ht="16" x14ac:dyDescent="0.2">
      <c r="C304" s="35"/>
      <c r="J304" s="36"/>
    </row>
    <row r="305" spans="3:10" ht="16" x14ac:dyDescent="0.2">
      <c r="C305" s="35"/>
      <c r="J305" s="36"/>
    </row>
    <row r="306" spans="3:10" ht="16" x14ac:dyDescent="0.2">
      <c r="C306" s="35"/>
      <c r="J306" s="36"/>
    </row>
    <row r="307" spans="3:10" ht="16" x14ac:dyDescent="0.2">
      <c r="C307" s="35"/>
      <c r="J307" s="36"/>
    </row>
    <row r="308" spans="3:10" ht="16" x14ac:dyDescent="0.2">
      <c r="C308" s="35"/>
      <c r="J308" s="36"/>
    </row>
    <row r="309" spans="3:10" ht="16" x14ac:dyDescent="0.2">
      <c r="C309" s="35"/>
      <c r="J309" s="36"/>
    </row>
    <row r="310" spans="3:10" ht="16" x14ac:dyDescent="0.2">
      <c r="C310" s="35"/>
      <c r="J310" s="36"/>
    </row>
    <row r="311" spans="3:10" ht="16" x14ac:dyDescent="0.2">
      <c r="C311" s="35"/>
      <c r="J311" s="36"/>
    </row>
    <row r="312" spans="3:10" ht="16" x14ac:dyDescent="0.2">
      <c r="C312" s="35"/>
      <c r="J312" s="36"/>
    </row>
    <row r="313" spans="3:10" ht="16" x14ac:dyDescent="0.2">
      <c r="C313" s="35"/>
      <c r="J313" s="36"/>
    </row>
    <row r="314" spans="3:10" ht="16" x14ac:dyDescent="0.2">
      <c r="C314" s="35"/>
      <c r="J314" s="36"/>
    </row>
    <row r="315" spans="3:10" ht="16" x14ac:dyDescent="0.2">
      <c r="C315" s="35"/>
      <c r="J315" s="36"/>
    </row>
    <row r="316" spans="3:10" ht="16" x14ac:dyDescent="0.2">
      <c r="C316" s="35"/>
      <c r="J316" s="36"/>
    </row>
    <row r="317" spans="3:10" ht="16" x14ac:dyDescent="0.2">
      <c r="C317" s="35"/>
      <c r="J317" s="36"/>
    </row>
    <row r="318" spans="3:10" ht="16" x14ac:dyDescent="0.2">
      <c r="C318" s="35"/>
      <c r="J318" s="36"/>
    </row>
    <row r="319" spans="3:10" ht="16" x14ac:dyDescent="0.2">
      <c r="C319" s="35"/>
      <c r="J319" s="36"/>
    </row>
    <row r="320" spans="3:10" ht="16" x14ac:dyDescent="0.2">
      <c r="C320" s="35"/>
      <c r="J320" s="36"/>
    </row>
    <row r="321" spans="3:10" ht="16" x14ac:dyDescent="0.2">
      <c r="C321" s="35"/>
      <c r="J321" s="36"/>
    </row>
    <row r="322" spans="3:10" ht="16" x14ac:dyDescent="0.2">
      <c r="C322" s="35"/>
      <c r="J322" s="36"/>
    </row>
    <row r="323" spans="3:10" x14ac:dyDescent="0.2">
      <c r="C323" s="35"/>
    </row>
    <row r="324" spans="3:10" x14ac:dyDescent="0.2">
      <c r="C324" s="35"/>
    </row>
    <row r="325" spans="3:10" x14ac:dyDescent="0.2">
      <c r="C325" s="35"/>
    </row>
    <row r="326" spans="3:10" x14ac:dyDescent="0.2">
      <c r="C326" s="35"/>
    </row>
    <row r="327" spans="3:10" x14ac:dyDescent="0.2">
      <c r="C327" s="35"/>
    </row>
    <row r="328" spans="3:10" x14ac:dyDescent="0.2">
      <c r="C328" s="35"/>
    </row>
    <row r="329" spans="3:10" x14ac:dyDescent="0.2">
      <c r="C329" s="35"/>
    </row>
    <row r="330" spans="3:10" x14ac:dyDescent="0.2">
      <c r="C330" s="35"/>
    </row>
    <row r="331" spans="3:10" x14ac:dyDescent="0.2">
      <c r="C331" s="35"/>
    </row>
    <row r="332" spans="3:10" x14ac:dyDescent="0.2">
      <c r="C332" s="35"/>
    </row>
    <row r="333" spans="3:10" x14ac:dyDescent="0.2">
      <c r="C333" s="35"/>
    </row>
    <row r="334" spans="3:10" x14ac:dyDescent="0.2">
      <c r="C334" s="35"/>
    </row>
    <row r="335" spans="3:10" x14ac:dyDescent="0.2">
      <c r="C335" s="35"/>
    </row>
    <row r="336" spans="3:10" x14ac:dyDescent="0.2">
      <c r="C336" s="35"/>
    </row>
    <row r="337" spans="3:3" x14ac:dyDescent="0.2">
      <c r="C337" s="35"/>
    </row>
    <row r="338" spans="3:3" x14ac:dyDescent="0.2">
      <c r="C338" s="35"/>
    </row>
    <row r="339" spans="3:3" x14ac:dyDescent="0.2">
      <c r="C339" s="35"/>
    </row>
    <row r="340" spans="3:3" x14ac:dyDescent="0.2">
      <c r="C340" s="35"/>
    </row>
    <row r="341" spans="3:3" x14ac:dyDescent="0.2">
      <c r="C341" s="35"/>
    </row>
    <row r="342" spans="3:3" x14ac:dyDescent="0.2">
      <c r="C342" s="35"/>
    </row>
    <row r="343" spans="3:3" x14ac:dyDescent="0.2">
      <c r="C343" s="35"/>
    </row>
    <row r="344" spans="3:3" x14ac:dyDescent="0.2">
      <c r="C344" s="35"/>
    </row>
    <row r="345" spans="3:3" x14ac:dyDescent="0.2">
      <c r="C345" s="35"/>
    </row>
    <row r="346" spans="3:3" x14ac:dyDescent="0.2">
      <c r="C346" s="35"/>
    </row>
    <row r="347" spans="3:3" x14ac:dyDescent="0.2">
      <c r="C347" s="35"/>
    </row>
    <row r="348" spans="3:3" x14ac:dyDescent="0.2">
      <c r="C348" s="35"/>
    </row>
    <row r="349" spans="3:3" x14ac:dyDescent="0.2">
      <c r="C349" s="35"/>
    </row>
    <row r="350" spans="3:3" x14ac:dyDescent="0.2">
      <c r="C350" s="35"/>
    </row>
    <row r="351" spans="3:3" x14ac:dyDescent="0.2">
      <c r="C351" s="35"/>
    </row>
    <row r="352" spans="3:3" x14ac:dyDescent="0.2">
      <c r="C352" s="35"/>
    </row>
    <row r="353" spans="3:3" x14ac:dyDescent="0.2">
      <c r="C353" s="35"/>
    </row>
    <row r="354" spans="3:3" x14ac:dyDescent="0.2">
      <c r="C354" s="35"/>
    </row>
    <row r="355" spans="3:3" x14ac:dyDescent="0.2">
      <c r="C355" s="35"/>
    </row>
    <row r="356" spans="3:3" x14ac:dyDescent="0.2">
      <c r="C356" s="35"/>
    </row>
    <row r="357" spans="3:3" x14ac:dyDescent="0.2">
      <c r="C357" s="35"/>
    </row>
    <row r="358" spans="3:3" x14ac:dyDescent="0.2">
      <c r="C358" s="35"/>
    </row>
    <row r="359" spans="3:3" x14ac:dyDescent="0.2">
      <c r="C359" s="35"/>
    </row>
    <row r="360" spans="3:3" x14ac:dyDescent="0.2">
      <c r="C360" s="35"/>
    </row>
    <row r="361" spans="3:3" x14ac:dyDescent="0.2">
      <c r="C361" s="35"/>
    </row>
    <row r="362" spans="3:3" x14ac:dyDescent="0.2">
      <c r="C362" s="35"/>
    </row>
    <row r="363" spans="3:3" x14ac:dyDescent="0.2">
      <c r="C363" s="35"/>
    </row>
    <row r="364" spans="3:3" x14ac:dyDescent="0.2">
      <c r="C364" s="35"/>
    </row>
    <row r="365" spans="3:3" x14ac:dyDescent="0.2">
      <c r="C365" s="35"/>
    </row>
    <row r="366" spans="3:3" x14ac:dyDescent="0.2">
      <c r="C366" s="35"/>
    </row>
    <row r="367" spans="3:3" x14ac:dyDescent="0.2">
      <c r="C367" s="35"/>
    </row>
    <row r="368" spans="3:3" x14ac:dyDescent="0.2">
      <c r="C368" s="35"/>
    </row>
    <row r="369" spans="3:3" x14ac:dyDescent="0.2">
      <c r="C369" s="35"/>
    </row>
    <row r="370" spans="3:3" x14ac:dyDescent="0.2">
      <c r="C370" s="35"/>
    </row>
    <row r="371" spans="3:3" x14ac:dyDescent="0.2">
      <c r="C371" s="35"/>
    </row>
    <row r="372" spans="3:3" x14ac:dyDescent="0.2">
      <c r="C372" s="35"/>
    </row>
    <row r="373" spans="3:3" x14ac:dyDescent="0.2">
      <c r="C373" s="35"/>
    </row>
    <row r="374" spans="3:3" x14ac:dyDescent="0.2">
      <c r="C374" s="35"/>
    </row>
    <row r="375" spans="3:3" x14ac:dyDescent="0.2">
      <c r="C375" s="35"/>
    </row>
    <row r="376" spans="3:3" x14ac:dyDescent="0.2">
      <c r="C376" s="35"/>
    </row>
    <row r="377" spans="3:3" x14ac:dyDescent="0.2">
      <c r="C377" s="35"/>
    </row>
    <row r="378" spans="3:3" x14ac:dyDescent="0.2">
      <c r="C378" s="35"/>
    </row>
    <row r="379" spans="3:3" x14ac:dyDescent="0.2">
      <c r="C379" s="35"/>
    </row>
    <row r="380" spans="3:3" x14ac:dyDescent="0.2">
      <c r="C380" s="35"/>
    </row>
    <row r="381" spans="3:3" x14ac:dyDescent="0.2">
      <c r="C381" s="35"/>
    </row>
    <row r="382" spans="3:3" x14ac:dyDescent="0.2">
      <c r="C382" s="35"/>
    </row>
    <row r="383" spans="3:3" x14ac:dyDescent="0.2">
      <c r="C383" s="35"/>
    </row>
    <row r="384" spans="3:3" x14ac:dyDescent="0.2">
      <c r="C384" s="35"/>
    </row>
    <row r="385" spans="3:3" x14ac:dyDescent="0.2">
      <c r="C385" s="35"/>
    </row>
    <row r="386" spans="3:3" x14ac:dyDescent="0.2">
      <c r="C386" s="35"/>
    </row>
    <row r="387" spans="3:3" x14ac:dyDescent="0.2">
      <c r="C387" s="35"/>
    </row>
    <row r="388" spans="3:3" x14ac:dyDescent="0.2">
      <c r="C388" s="35"/>
    </row>
    <row r="389" spans="3:3" x14ac:dyDescent="0.2">
      <c r="C389" s="35"/>
    </row>
    <row r="390" spans="3:3" x14ac:dyDescent="0.2">
      <c r="C390" s="35"/>
    </row>
    <row r="391" spans="3:3" x14ac:dyDescent="0.2">
      <c r="C391" s="35"/>
    </row>
    <row r="392" spans="3:3" x14ac:dyDescent="0.2">
      <c r="C392" s="35"/>
    </row>
    <row r="393" spans="3:3" x14ac:dyDescent="0.2">
      <c r="C393" s="35"/>
    </row>
    <row r="394" spans="3:3" x14ac:dyDescent="0.2">
      <c r="C394" s="35"/>
    </row>
    <row r="395" spans="3:3" x14ac:dyDescent="0.2">
      <c r="C395" s="35"/>
    </row>
    <row r="396" spans="3:3" x14ac:dyDescent="0.2">
      <c r="C396" s="35"/>
    </row>
    <row r="397" spans="3:3" x14ac:dyDescent="0.2">
      <c r="C397" s="35"/>
    </row>
    <row r="398" spans="3:3" x14ac:dyDescent="0.2">
      <c r="C398" s="35"/>
    </row>
    <row r="399" spans="3:3" x14ac:dyDescent="0.2">
      <c r="C399" s="35"/>
    </row>
    <row r="400" spans="3:3" x14ac:dyDescent="0.2">
      <c r="C400" s="35"/>
    </row>
    <row r="401" spans="3:3" x14ac:dyDescent="0.2">
      <c r="C401" s="35"/>
    </row>
    <row r="402" spans="3:3" x14ac:dyDescent="0.2">
      <c r="C402" s="35"/>
    </row>
    <row r="403" spans="3:3" x14ac:dyDescent="0.2">
      <c r="C403" s="35"/>
    </row>
    <row r="404" spans="3:3" x14ac:dyDescent="0.2">
      <c r="C404" s="35"/>
    </row>
    <row r="405" spans="3:3" x14ac:dyDescent="0.2">
      <c r="C405" s="35"/>
    </row>
    <row r="406" spans="3:3" x14ac:dyDescent="0.2">
      <c r="C406" s="35"/>
    </row>
    <row r="407" spans="3:3" x14ac:dyDescent="0.2">
      <c r="C407" s="35"/>
    </row>
    <row r="408" spans="3:3" x14ac:dyDescent="0.2">
      <c r="C408" s="35"/>
    </row>
    <row r="409" spans="3:3" x14ac:dyDescent="0.2">
      <c r="C409" s="35"/>
    </row>
    <row r="410" spans="3:3" x14ac:dyDescent="0.2">
      <c r="C410" s="35"/>
    </row>
    <row r="411" spans="3:3" x14ac:dyDescent="0.2">
      <c r="C411" s="35"/>
    </row>
    <row r="412" spans="3:3" x14ac:dyDescent="0.2">
      <c r="C412" s="35"/>
    </row>
    <row r="413" spans="3:3" x14ac:dyDescent="0.2">
      <c r="C413" s="35"/>
    </row>
    <row r="414" spans="3:3" x14ac:dyDescent="0.2">
      <c r="C414" s="35"/>
    </row>
    <row r="415" spans="3:3" x14ac:dyDescent="0.2">
      <c r="C415" s="35"/>
    </row>
    <row r="416" spans="3:3" x14ac:dyDescent="0.2">
      <c r="C416" s="35"/>
    </row>
  </sheetData>
  <mergeCells count="2">
    <mergeCell ref="Q1:R1"/>
    <mergeCell ref="O2:O4"/>
  </mergeCells>
  <dataValidations count="3">
    <dataValidation allowBlank="1" showInputMessage="1" showErrorMessage="1" prompt="&lt;max 255 chars&gt;" sqref="K1" xr:uid="{7C20474B-5E54-454A-9D9A-229BC2CFE6EF}"/>
    <dataValidation allowBlank="1" showInputMessage="1" showErrorMessage="1" prompt="&lt;Select Valid Values Only&gt;" sqref="H1 Q2" xr:uid="{00000000-0002-0000-0100-000001000000}"/>
    <dataValidation allowBlank="1" showInputMessage="1" showErrorMessage="1" prompt="&lt;select valid value only&gt;" sqref="F1 A1:D1" xr:uid="{00000000-0002-0000-0100-000000000000}"/>
  </dataValidation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4"/>
  <dimension ref="A1:H83"/>
  <sheetViews>
    <sheetView topLeftCell="B13" zoomScale="94" zoomScaleNormal="80" workbookViewId="0">
      <selection activeCell="A3" sqref="A3"/>
    </sheetView>
  </sheetViews>
  <sheetFormatPr baseColWidth="10" defaultColWidth="9.1640625" defaultRowHeight="15" x14ac:dyDescent="0.2"/>
  <cols>
    <col min="1" max="1" width="35.6640625" bestFit="1" customWidth="1"/>
    <col min="2" max="2" width="61.33203125" customWidth="1"/>
    <col min="3" max="3" width="57.6640625" bestFit="1" customWidth="1"/>
    <col min="4" max="4" width="41.6640625" bestFit="1" customWidth="1"/>
    <col min="5" max="5" width="74.6640625" bestFit="1" customWidth="1"/>
    <col min="6" max="6" width="23.83203125" customWidth="1"/>
    <col min="7" max="7" width="23.33203125" bestFit="1" customWidth="1"/>
    <col min="8" max="8" width="24.5" customWidth="1"/>
  </cols>
  <sheetData>
    <row r="1" spans="1:8" ht="70" customHeight="1" x14ac:dyDescent="0.3">
      <c r="B1" s="25" t="s">
        <v>831</v>
      </c>
      <c r="C1" s="90" t="s">
        <v>832</v>
      </c>
      <c r="D1" s="90"/>
      <c r="E1" s="90"/>
      <c r="F1" s="90"/>
      <c r="G1" s="90"/>
    </row>
    <row r="2" spans="1:8" s="6" customFormat="1" ht="32" x14ac:dyDescent="0.2">
      <c r="A2" s="24" t="s">
        <v>24</v>
      </c>
      <c r="B2" s="24" t="s">
        <v>801</v>
      </c>
      <c r="C2" s="24" t="s">
        <v>25</v>
      </c>
      <c r="D2" s="24" t="s">
        <v>735</v>
      </c>
      <c r="E2" s="24" t="s">
        <v>802</v>
      </c>
      <c r="F2" s="24" t="s">
        <v>803</v>
      </c>
      <c r="G2" s="24" t="s">
        <v>804</v>
      </c>
      <c r="H2" s="24" t="s">
        <v>805</v>
      </c>
    </row>
    <row r="3" spans="1:8" ht="16" x14ac:dyDescent="0.2">
      <c r="A3" s="28" t="s">
        <v>112</v>
      </c>
      <c r="B3" s="4" t="s">
        <v>113</v>
      </c>
      <c r="C3" s="18" t="s">
        <v>0</v>
      </c>
      <c r="D3" s="4" t="s">
        <v>37</v>
      </c>
      <c r="E3" s="5" t="s">
        <v>0</v>
      </c>
      <c r="F3" s="3" t="s">
        <v>806</v>
      </c>
      <c r="G3" s="3">
        <v>120</v>
      </c>
      <c r="H3" s="3" t="s">
        <v>807</v>
      </c>
    </row>
    <row r="4" spans="1:8" ht="16" x14ac:dyDescent="0.2">
      <c r="A4" s="28" t="s">
        <v>94</v>
      </c>
      <c r="B4" s="4" t="s">
        <v>95</v>
      </c>
      <c r="C4" s="27" t="s">
        <v>28</v>
      </c>
      <c r="D4" s="4" t="s">
        <v>29</v>
      </c>
      <c r="E4" s="5" t="s">
        <v>28</v>
      </c>
      <c r="F4" s="3" t="s">
        <v>808</v>
      </c>
      <c r="G4" s="3"/>
      <c r="H4" s="3" t="s">
        <v>807</v>
      </c>
    </row>
    <row r="5" spans="1:8" ht="16" x14ac:dyDescent="0.2">
      <c r="A5" s="28" t="s">
        <v>118</v>
      </c>
      <c r="B5" s="4" t="s">
        <v>119</v>
      </c>
      <c r="C5" s="27" t="s">
        <v>28</v>
      </c>
      <c r="D5" s="4" t="s">
        <v>37</v>
      </c>
      <c r="E5" s="5" t="s">
        <v>28</v>
      </c>
      <c r="F5" s="3" t="s">
        <v>808</v>
      </c>
      <c r="G5" s="3"/>
      <c r="H5" s="3" t="s">
        <v>807</v>
      </c>
    </row>
    <row r="6" spans="1:8" ht="16" x14ac:dyDescent="0.2">
      <c r="A6" s="28" t="s">
        <v>56</v>
      </c>
      <c r="B6" s="4" t="s">
        <v>57</v>
      </c>
      <c r="C6" s="18" t="s">
        <v>0</v>
      </c>
      <c r="D6" s="4" t="s">
        <v>37</v>
      </c>
      <c r="E6" s="5" t="s">
        <v>0</v>
      </c>
      <c r="F6" s="3" t="s">
        <v>806</v>
      </c>
      <c r="G6" s="3">
        <v>20</v>
      </c>
      <c r="H6" s="3" t="s">
        <v>807</v>
      </c>
    </row>
    <row r="7" spans="1:8" ht="16" x14ac:dyDescent="0.2">
      <c r="A7" s="28" t="s">
        <v>38</v>
      </c>
      <c r="B7" s="4" t="s">
        <v>39</v>
      </c>
      <c r="C7" s="18" t="s">
        <v>809</v>
      </c>
      <c r="D7" s="4" t="s">
        <v>37</v>
      </c>
      <c r="E7" s="4" t="s">
        <v>740</v>
      </c>
      <c r="F7" s="3" t="s">
        <v>808</v>
      </c>
      <c r="G7" s="3"/>
      <c r="H7" s="3" t="s">
        <v>807</v>
      </c>
    </row>
    <row r="8" spans="1:8" ht="16" x14ac:dyDescent="0.2">
      <c r="A8" s="28" t="s">
        <v>100</v>
      </c>
      <c r="B8" s="4" t="s">
        <v>101</v>
      </c>
      <c r="C8" s="27" t="s">
        <v>0</v>
      </c>
      <c r="D8" s="4" t="s">
        <v>37</v>
      </c>
      <c r="E8" s="5" t="s">
        <v>0</v>
      </c>
      <c r="F8" s="3" t="s">
        <v>810</v>
      </c>
      <c r="G8" s="3">
        <v>255</v>
      </c>
      <c r="H8" s="3" t="s">
        <v>807</v>
      </c>
    </row>
    <row r="9" spans="1:8" ht="16" x14ac:dyDescent="0.2">
      <c r="A9" s="28" t="s">
        <v>58</v>
      </c>
      <c r="B9" s="4" t="s">
        <v>59</v>
      </c>
      <c r="C9" s="18" t="s">
        <v>0</v>
      </c>
      <c r="D9" s="4" t="s">
        <v>37</v>
      </c>
      <c r="E9" s="5" t="s">
        <v>0</v>
      </c>
      <c r="F9" s="3" t="s">
        <v>806</v>
      </c>
      <c r="G9" s="3">
        <v>255</v>
      </c>
      <c r="H9" s="3" t="s">
        <v>807</v>
      </c>
    </row>
    <row r="10" spans="1:8" ht="32" x14ac:dyDescent="0.2">
      <c r="A10" s="28" t="s">
        <v>46</v>
      </c>
      <c r="B10" s="4" t="s">
        <v>47</v>
      </c>
      <c r="C10" s="18" t="s">
        <v>0</v>
      </c>
      <c r="D10" s="4" t="s">
        <v>37</v>
      </c>
      <c r="E10" s="5" t="s">
        <v>0</v>
      </c>
      <c r="F10" s="19" t="s">
        <v>811</v>
      </c>
      <c r="G10" s="3">
        <v>32000</v>
      </c>
      <c r="H10" s="3" t="s">
        <v>807</v>
      </c>
    </row>
    <row r="11" spans="1:8" ht="16" x14ac:dyDescent="0.2">
      <c r="A11" s="28" t="s">
        <v>60</v>
      </c>
      <c r="B11" s="4" t="s">
        <v>61</v>
      </c>
      <c r="C11" s="27" t="s">
        <v>28</v>
      </c>
      <c r="D11" s="4" t="s">
        <v>29</v>
      </c>
      <c r="E11" s="5" t="s">
        <v>28</v>
      </c>
      <c r="F11" s="3" t="s">
        <v>808</v>
      </c>
      <c r="G11" s="3"/>
      <c r="H11" s="3" t="s">
        <v>807</v>
      </c>
    </row>
    <row r="12" spans="1:8" ht="32" x14ac:dyDescent="0.2">
      <c r="A12" s="28" t="s">
        <v>26</v>
      </c>
      <c r="B12" s="4" t="s">
        <v>27</v>
      </c>
      <c r="C12" s="27" t="s">
        <v>28</v>
      </c>
      <c r="D12" s="4" t="s">
        <v>29</v>
      </c>
      <c r="E12" s="5" t="s">
        <v>28</v>
      </c>
      <c r="F12" s="3" t="s">
        <v>808</v>
      </c>
      <c r="G12" s="3"/>
      <c r="H12" s="3" t="s">
        <v>807</v>
      </c>
    </row>
    <row r="13" spans="1:8" ht="32" x14ac:dyDescent="0.2">
      <c r="A13" s="28" t="s">
        <v>96</v>
      </c>
      <c r="B13" s="4" t="s">
        <v>812</v>
      </c>
      <c r="C13" s="18" t="s">
        <v>746</v>
      </c>
      <c r="D13" s="4" t="s">
        <v>29</v>
      </c>
      <c r="E13" s="5" t="s">
        <v>747</v>
      </c>
      <c r="F13" s="3" t="s">
        <v>813</v>
      </c>
      <c r="G13" s="3"/>
      <c r="H13" s="3" t="s">
        <v>807</v>
      </c>
    </row>
    <row r="14" spans="1:8" ht="16" x14ac:dyDescent="0.2">
      <c r="A14" s="28" t="s">
        <v>30</v>
      </c>
      <c r="B14" s="4" t="s">
        <v>814</v>
      </c>
      <c r="C14" s="18" t="s">
        <v>0</v>
      </c>
      <c r="D14" s="4" t="s">
        <v>29</v>
      </c>
      <c r="E14" s="5" t="s">
        <v>736</v>
      </c>
      <c r="F14" s="3" t="s">
        <v>815</v>
      </c>
      <c r="G14" s="3" t="s">
        <v>816</v>
      </c>
      <c r="H14" s="3" t="s">
        <v>807</v>
      </c>
    </row>
    <row r="15" spans="1:8" ht="65" x14ac:dyDescent="0.25">
      <c r="A15" s="28" t="s">
        <v>97</v>
      </c>
      <c r="B15" s="9" t="s">
        <v>98</v>
      </c>
      <c r="C15" s="27" t="s">
        <v>790</v>
      </c>
      <c r="D15" s="4" t="s">
        <v>29</v>
      </c>
      <c r="E15" s="5" t="s">
        <v>99</v>
      </c>
      <c r="F15" s="3" t="s">
        <v>808</v>
      </c>
      <c r="G15" s="3"/>
      <c r="H15" s="3" t="s">
        <v>807</v>
      </c>
    </row>
    <row r="16" spans="1:8" ht="16" x14ac:dyDescent="0.2">
      <c r="A16" s="28" t="s">
        <v>40</v>
      </c>
      <c r="B16" s="4" t="s">
        <v>41</v>
      </c>
      <c r="C16" s="27" t="s">
        <v>28</v>
      </c>
      <c r="D16" s="4" t="s">
        <v>29</v>
      </c>
      <c r="E16" s="5" t="s">
        <v>739</v>
      </c>
      <c r="F16" s="3" t="s">
        <v>808</v>
      </c>
      <c r="G16" s="3"/>
      <c r="H16" s="3" t="s">
        <v>807</v>
      </c>
    </row>
    <row r="17" spans="1:8" ht="32" x14ac:dyDescent="0.2">
      <c r="A17" s="5" t="s">
        <v>70</v>
      </c>
      <c r="B17" s="5" t="s">
        <v>71</v>
      </c>
      <c r="C17" s="18" t="s">
        <v>0</v>
      </c>
      <c r="D17" s="5" t="s">
        <v>29</v>
      </c>
      <c r="E17" s="5" t="s">
        <v>739</v>
      </c>
      <c r="F17" s="3" t="s">
        <v>806</v>
      </c>
      <c r="G17" s="3">
        <v>255</v>
      </c>
      <c r="H17" s="3" t="s">
        <v>817</v>
      </c>
    </row>
    <row r="18" spans="1:8" ht="32" x14ac:dyDescent="0.2">
      <c r="A18" s="4" t="s">
        <v>72</v>
      </c>
      <c r="B18" s="4" t="s">
        <v>73</v>
      </c>
      <c r="C18" s="18" t="s">
        <v>0</v>
      </c>
      <c r="D18" s="4" t="s">
        <v>29</v>
      </c>
      <c r="E18" s="5" t="s">
        <v>745</v>
      </c>
      <c r="F18" s="3" t="s">
        <v>1</v>
      </c>
      <c r="G18" s="3"/>
      <c r="H18" s="3" t="s">
        <v>807</v>
      </c>
    </row>
    <row r="19" spans="1:8" ht="64" x14ac:dyDescent="0.2">
      <c r="A19" s="4" t="s">
        <v>88</v>
      </c>
      <c r="B19" s="4" t="s">
        <v>89</v>
      </c>
      <c r="C19" s="18" t="s">
        <v>791</v>
      </c>
      <c r="D19" s="4" t="s">
        <v>29</v>
      </c>
      <c r="E19" s="5" t="s">
        <v>737</v>
      </c>
      <c r="F19" s="3" t="s">
        <v>808</v>
      </c>
      <c r="G19" s="3"/>
      <c r="H19" s="3" t="s">
        <v>807</v>
      </c>
    </row>
    <row r="20" spans="1:8" ht="16" x14ac:dyDescent="0.2">
      <c r="A20" s="4" t="s">
        <v>120</v>
      </c>
      <c r="B20" s="4" t="s">
        <v>800</v>
      </c>
      <c r="C20" s="18" t="s">
        <v>772</v>
      </c>
      <c r="D20" s="4" t="s">
        <v>29</v>
      </c>
      <c r="E20" s="4" t="s">
        <v>772</v>
      </c>
      <c r="F20" s="3" t="s">
        <v>806</v>
      </c>
      <c r="G20" s="3">
        <v>255</v>
      </c>
      <c r="H20" s="3" t="s">
        <v>807</v>
      </c>
    </row>
    <row r="21" spans="1:8" ht="16" x14ac:dyDescent="0.2">
      <c r="A21" s="4" t="s">
        <v>123</v>
      </c>
      <c r="B21" s="4" t="s">
        <v>124</v>
      </c>
      <c r="C21" s="20" t="s">
        <v>125</v>
      </c>
      <c r="D21" s="4" t="s">
        <v>29</v>
      </c>
      <c r="E21" s="21" t="s">
        <v>739</v>
      </c>
      <c r="F21" s="3" t="s">
        <v>808</v>
      </c>
      <c r="G21" s="3"/>
      <c r="H21" s="3" t="s">
        <v>807</v>
      </c>
    </row>
    <row r="22" spans="1:8" ht="64" x14ac:dyDescent="0.2">
      <c r="A22" s="4" t="s">
        <v>144</v>
      </c>
      <c r="B22" s="4" t="s">
        <v>145</v>
      </c>
      <c r="C22" s="18" t="s">
        <v>791</v>
      </c>
      <c r="D22" s="4" t="s">
        <v>29</v>
      </c>
      <c r="E22" s="4" t="s">
        <v>737</v>
      </c>
      <c r="F22" s="3" t="s">
        <v>808</v>
      </c>
      <c r="G22" s="3"/>
      <c r="H22" s="3" t="s">
        <v>807</v>
      </c>
    </row>
    <row r="23" spans="1:8" ht="16" x14ac:dyDescent="0.2">
      <c r="A23" s="4" t="s">
        <v>152</v>
      </c>
      <c r="B23" s="4" t="s">
        <v>153</v>
      </c>
      <c r="C23" s="18" t="s">
        <v>818</v>
      </c>
      <c r="D23" s="4" t="s">
        <v>29</v>
      </c>
      <c r="E23" s="4" t="s">
        <v>738</v>
      </c>
      <c r="F23" s="3" t="s">
        <v>806</v>
      </c>
      <c r="G23" s="3">
        <v>12</v>
      </c>
      <c r="H23" s="3" t="s">
        <v>807</v>
      </c>
    </row>
    <row r="24" spans="1:8" ht="32" x14ac:dyDescent="0.2">
      <c r="A24" s="4" t="s">
        <v>76</v>
      </c>
      <c r="B24" s="4" t="s">
        <v>77</v>
      </c>
      <c r="C24" s="18" t="s">
        <v>819</v>
      </c>
      <c r="D24" s="4" t="s">
        <v>29</v>
      </c>
      <c r="E24" s="4" t="s">
        <v>820</v>
      </c>
      <c r="F24" s="3" t="s">
        <v>806</v>
      </c>
      <c r="G24" s="3">
        <v>255</v>
      </c>
      <c r="H24" s="3" t="s">
        <v>807</v>
      </c>
    </row>
    <row r="25" spans="1:8" ht="16" x14ac:dyDescent="0.2">
      <c r="A25" s="4" t="s">
        <v>128</v>
      </c>
      <c r="B25" s="4" t="s">
        <v>129</v>
      </c>
      <c r="C25" s="18" t="s">
        <v>821</v>
      </c>
      <c r="D25" s="4" t="s">
        <v>29</v>
      </c>
      <c r="E25" s="4" t="s">
        <v>738</v>
      </c>
      <c r="F25" s="3" t="s">
        <v>808</v>
      </c>
      <c r="G25" s="3"/>
      <c r="H25" s="3" t="s">
        <v>807</v>
      </c>
    </row>
    <row r="26" spans="1:8" ht="48" x14ac:dyDescent="0.2">
      <c r="A26" s="4" t="s">
        <v>158</v>
      </c>
      <c r="B26" s="4" t="s">
        <v>159</v>
      </c>
      <c r="C26" s="18" t="s">
        <v>822</v>
      </c>
      <c r="D26" s="4" t="s">
        <v>29</v>
      </c>
      <c r="E26" s="4" t="s">
        <v>739</v>
      </c>
      <c r="F26" s="3" t="s">
        <v>808</v>
      </c>
      <c r="G26" s="3"/>
      <c r="H26" s="3" t="s">
        <v>807</v>
      </c>
    </row>
    <row r="27" spans="1:8" ht="16" x14ac:dyDescent="0.2">
      <c r="A27" s="4" t="s">
        <v>154</v>
      </c>
      <c r="B27" s="4" t="s">
        <v>155</v>
      </c>
      <c r="C27" s="18" t="s">
        <v>823</v>
      </c>
      <c r="D27" s="4" t="s">
        <v>37</v>
      </c>
      <c r="E27" s="4" t="s">
        <v>739</v>
      </c>
      <c r="F27" s="3" t="s">
        <v>806</v>
      </c>
      <c r="G27" s="3">
        <v>18</v>
      </c>
      <c r="H27" s="3" t="s">
        <v>807</v>
      </c>
    </row>
    <row r="28" spans="1:8" ht="32" x14ac:dyDescent="0.2">
      <c r="A28" s="28" t="s">
        <v>66</v>
      </c>
      <c r="B28" s="4" t="s">
        <v>67</v>
      </c>
      <c r="C28" s="18" t="s">
        <v>824</v>
      </c>
      <c r="D28" s="4" t="s">
        <v>29</v>
      </c>
      <c r="E28" s="4" t="s">
        <v>744</v>
      </c>
      <c r="F28" s="3" t="s">
        <v>806</v>
      </c>
      <c r="G28" s="3">
        <v>80</v>
      </c>
      <c r="H28" s="3" t="s">
        <v>807</v>
      </c>
    </row>
    <row r="29" spans="1:8" ht="16" x14ac:dyDescent="0.2">
      <c r="A29" s="4" t="s">
        <v>35</v>
      </c>
      <c r="B29" s="4" t="s">
        <v>36</v>
      </c>
      <c r="C29" s="18" t="s">
        <v>821</v>
      </c>
      <c r="D29" s="4" t="s">
        <v>37</v>
      </c>
      <c r="E29" s="4" t="s">
        <v>739</v>
      </c>
      <c r="F29" s="3" t="s">
        <v>808</v>
      </c>
      <c r="G29" s="3"/>
      <c r="H29" s="3" t="s">
        <v>817</v>
      </c>
    </row>
    <row r="30" spans="1:8" ht="48" x14ac:dyDescent="0.2">
      <c r="A30" s="4" t="s">
        <v>68</v>
      </c>
      <c r="B30" s="4" t="s">
        <v>69</v>
      </c>
      <c r="C30" s="18" t="s">
        <v>821</v>
      </c>
      <c r="D30" s="4" t="s">
        <v>37</v>
      </c>
      <c r="E30" s="4" t="s">
        <v>739</v>
      </c>
      <c r="F30" s="3" t="s">
        <v>808</v>
      </c>
      <c r="G30" s="3"/>
      <c r="H30" s="3" t="s">
        <v>817</v>
      </c>
    </row>
    <row r="31" spans="1:8" ht="48" x14ac:dyDescent="0.2">
      <c r="A31" s="4" t="s">
        <v>31</v>
      </c>
      <c r="B31" s="4" t="s">
        <v>32</v>
      </c>
      <c r="C31" s="4" t="s">
        <v>33</v>
      </c>
      <c r="D31" s="4" t="s">
        <v>29</v>
      </c>
      <c r="E31" s="4" t="s">
        <v>737</v>
      </c>
      <c r="F31" s="4" t="s">
        <v>825</v>
      </c>
      <c r="G31" s="3"/>
      <c r="H31" s="3" t="s">
        <v>807</v>
      </c>
    </row>
    <row r="32" spans="1:8" ht="16" x14ac:dyDescent="0.2">
      <c r="A32" s="22" t="s">
        <v>734</v>
      </c>
      <c r="B32" s="4" t="s">
        <v>34</v>
      </c>
      <c r="C32" s="4"/>
      <c r="D32" s="4" t="s">
        <v>29</v>
      </c>
      <c r="E32" s="4" t="s">
        <v>738</v>
      </c>
      <c r="F32" s="3" t="s">
        <v>806</v>
      </c>
      <c r="G32" s="3">
        <v>255</v>
      </c>
      <c r="H32" s="3" t="s">
        <v>807</v>
      </c>
    </row>
    <row r="33" spans="1:8" ht="32" x14ac:dyDescent="0.2">
      <c r="A33" s="4" t="s">
        <v>86</v>
      </c>
      <c r="B33" s="4" t="s">
        <v>87</v>
      </c>
      <c r="C33" s="18" t="s">
        <v>826</v>
      </c>
      <c r="D33" s="4" t="s">
        <v>29</v>
      </c>
      <c r="E33" s="4" t="s">
        <v>737</v>
      </c>
      <c r="F33" s="3" t="s">
        <v>808</v>
      </c>
      <c r="G33" s="3"/>
      <c r="H33" s="3" t="s">
        <v>807</v>
      </c>
    </row>
    <row r="34" spans="1:8" ht="32" x14ac:dyDescent="0.2">
      <c r="A34" s="4" t="s">
        <v>42</v>
      </c>
      <c r="B34" s="4" t="s">
        <v>43</v>
      </c>
      <c r="C34" s="20" t="s">
        <v>827</v>
      </c>
      <c r="D34" s="4" t="s">
        <v>29</v>
      </c>
      <c r="E34" s="4" t="s">
        <v>738</v>
      </c>
      <c r="F34" s="3" t="s">
        <v>810</v>
      </c>
      <c r="G34" s="3">
        <v>255</v>
      </c>
      <c r="H34" s="3" t="s">
        <v>807</v>
      </c>
    </row>
    <row r="35" spans="1:8" ht="32" x14ac:dyDescent="0.2">
      <c r="A35" s="4" t="s">
        <v>44</v>
      </c>
      <c r="B35" s="4" t="s">
        <v>45</v>
      </c>
      <c r="C35" s="18" t="s">
        <v>827</v>
      </c>
      <c r="D35" s="4" t="s">
        <v>29</v>
      </c>
      <c r="E35" s="4" t="s">
        <v>738</v>
      </c>
      <c r="F35" s="3" t="s">
        <v>806</v>
      </c>
      <c r="G35" s="3">
        <v>255</v>
      </c>
      <c r="H35" s="3" t="s">
        <v>807</v>
      </c>
    </row>
    <row r="36" spans="1:8" ht="32" x14ac:dyDescent="0.2">
      <c r="A36" s="4" t="s">
        <v>48</v>
      </c>
      <c r="B36" s="4" t="s">
        <v>49</v>
      </c>
      <c r="C36" s="4"/>
      <c r="D36" s="4" t="s">
        <v>29</v>
      </c>
      <c r="E36" s="4" t="s">
        <v>738</v>
      </c>
      <c r="F36" s="3" t="s">
        <v>828</v>
      </c>
      <c r="G36" s="3"/>
      <c r="H36" s="3" t="s">
        <v>807</v>
      </c>
    </row>
    <row r="37" spans="1:8" ht="16" x14ac:dyDescent="0.2">
      <c r="A37" s="4" t="s">
        <v>50</v>
      </c>
      <c r="B37" s="4" t="s">
        <v>51</v>
      </c>
      <c r="C37" s="4"/>
      <c r="D37" s="4" t="s">
        <v>29</v>
      </c>
      <c r="E37" s="4" t="s">
        <v>738</v>
      </c>
      <c r="F37" s="3" t="s">
        <v>806</v>
      </c>
      <c r="G37" s="3">
        <v>255</v>
      </c>
      <c r="H37" s="3" t="s">
        <v>807</v>
      </c>
    </row>
    <row r="38" spans="1:8" ht="16" x14ac:dyDescent="0.2">
      <c r="A38" s="4" t="s">
        <v>52</v>
      </c>
      <c r="B38" s="4" t="s">
        <v>53</v>
      </c>
      <c r="C38" s="4"/>
      <c r="D38" s="4" t="s">
        <v>29</v>
      </c>
      <c r="E38" s="4" t="s">
        <v>738</v>
      </c>
      <c r="F38" s="3" t="s">
        <v>806</v>
      </c>
      <c r="G38" s="3">
        <v>255</v>
      </c>
      <c r="H38" s="3" t="s">
        <v>807</v>
      </c>
    </row>
    <row r="39" spans="1:8" ht="16" x14ac:dyDescent="0.2">
      <c r="A39" s="4" t="s">
        <v>54</v>
      </c>
      <c r="B39" s="4" t="s">
        <v>55</v>
      </c>
      <c r="C39" s="4"/>
      <c r="D39" s="4" t="s">
        <v>29</v>
      </c>
      <c r="E39" s="4" t="s">
        <v>738</v>
      </c>
      <c r="F39" s="3" t="s">
        <v>1</v>
      </c>
      <c r="G39" s="3"/>
      <c r="H39" s="3" t="s">
        <v>807</v>
      </c>
    </row>
    <row r="40" spans="1:8" ht="16" x14ac:dyDescent="0.2">
      <c r="A40" s="4" t="s">
        <v>741</v>
      </c>
      <c r="B40" s="4" t="s">
        <v>742</v>
      </c>
      <c r="C40" s="4"/>
      <c r="D40" s="4"/>
      <c r="E40" s="4" t="s">
        <v>743</v>
      </c>
      <c r="F40" s="3" t="s">
        <v>806</v>
      </c>
      <c r="G40" s="3">
        <v>255</v>
      </c>
      <c r="H40" s="3" t="s">
        <v>829</v>
      </c>
    </row>
    <row r="41" spans="1:8" ht="16" x14ac:dyDescent="0.2">
      <c r="A41" s="4" t="s">
        <v>62</v>
      </c>
      <c r="B41" s="4" t="s">
        <v>63</v>
      </c>
      <c r="C41" s="4"/>
      <c r="D41" s="4" t="s">
        <v>37</v>
      </c>
      <c r="E41" s="4" t="s">
        <v>739</v>
      </c>
      <c r="F41" s="3" t="s">
        <v>1</v>
      </c>
      <c r="G41" s="3"/>
      <c r="H41" s="3" t="s">
        <v>817</v>
      </c>
    </row>
    <row r="42" spans="1:8" ht="16" x14ac:dyDescent="0.2">
      <c r="A42" s="4" t="s">
        <v>64</v>
      </c>
      <c r="B42" s="4" t="s">
        <v>65</v>
      </c>
      <c r="C42" s="4"/>
      <c r="D42" s="4" t="s">
        <v>37</v>
      </c>
      <c r="E42" s="4" t="s">
        <v>739</v>
      </c>
      <c r="F42" s="3" t="s">
        <v>806</v>
      </c>
      <c r="G42" s="3">
        <v>255</v>
      </c>
      <c r="H42" s="3" t="s">
        <v>817</v>
      </c>
    </row>
    <row r="43" spans="1:8" ht="16" x14ac:dyDescent="0.2">
      <c r="A43" s="4" t="s">
        <v>74</v>
      </c>
      <c r="B43" s="4" t="s">
        <v>75</v>
      </c>
      <c r="C43" s="4"/>
      <c r="D43" s="4" t="s">
        <v>37</v>
      </c>
      <c r="E43" s="4" t="s">
        <v>739</v>
      </c>
      <c r="F43" s="19" t="s">
        <v>811</v>
      </c>
      <c r="G43" s="3">
        <v>32000</v>
      </c>
      <c r="H43" s="3" t="s">
        <v>817</v>
      </c>
    </row>
    <row r="44" spans="1:8" ht="16" x14ac:dyDescent="0.2">
      <c r="A44" s="4" t="s">
        <v>78</v>
      </c>
      <c r="B44" s="4" t="s">
        <v>79</v>
      </c>
      <c r="C44" s="4"/>
      <c r="D44" s="4" t="s">
        <v>37</v>
      </c>
      <c r="E44" s="4" t="s">
        <v>739</v>
      </c>
      <c r="F44" s="3" t="s">
        <v>806</v>
      </c>
      <c r="G44" s="3">
        <v>80</v>
      </c>
      <c r="H44" s="3" t="s">
        <v>817</v>
      </c>
    </row>
    <row r="45" spans="1:8" ht="16" x14ac:dyDescent="0.2">
      <c r="A45" s="4" t="s">
        <v>80</v>
      </c>
      <c r="B45" s="4" t="s">
        <v>81</v>
      </c>
      <c r="C45" s="4"/>
      <c r="D45" s="4" t="s">
        <v>37</v>
      </c>
      <c r="E45" s="4" t="s">
        <v>739</v>
      </c>
      <c r="F45" s="3" t="s">
        <v>815</v>
      </c>
      <c r="G45" s="3" t="s">
        <v>830</v>
      </c>
      <c r="H45" s="3" t="s">
        <v>817</v>
      </c>
    </row>
    <row r="46" spans="1:8" ht="16" x14ac:dyDescent="0.2">
      <c r="A46" s="4" t="s">
        <v>82</v>
      </c>
      <c r="B46" s="4" t="s">
        <v>83</v>
      </c>
      <c r="C46" s="4"/>
      <c r="D46" s="4" t="s">
        <v>37</v>
      </c>
      <c r="E46" s="4" t="s">
        <v>739</v>
      </c>
      <c r="F46" s="3" t="s">
        <v>806</v>
      </c>
      <c r="G46" s="3">
        <v>255</v>
      </c>
      <c r="H46" s="3" t="s">
        <v>817</v>
      </c>
    </row>
    <row r="47" spans="1:8" ht="64" x14ac:dyDescent="0.2">
      <c r="A47" s="4" t="s">
        <v>84</v>
      </c>
      <c r="B47" s="4" t="s">
        <v>85</v>
      </c>
      <c r="C47" s="18" t="s">
        <v>791</v>
      </c>
      <c r="D47" s="4" t="s">
        <v>29</v>
      </c>
      <c r="E47" s="4" t="s">
        <v>737</v>
      </c>
      <c r="F47" s="3" t="s">
        <v>808</v>
      </c>
      <c r="G47" s="3"/>
      <c r="H47" s="3" t="s">
        <v>807</v>
      </c>
    </row>
    <row r="48" spans="1:8" ht="32" x14ac:dyDescent="0.2">
      <c r="A48" s="4" t="s">
        <v>90</v>
      </c>
      <c r="B48" s="4" t="s">
        <v>91</v>
      </c>
      <c r="C48" s="18" t="s">
        <v>809</v>
      </c>
      <c r="D48" s="4" t="s">
        <v>29</v>
      </c>
      <c r="E48" s="4" t="s">
        <v>833</v>
      </c>
      <c r="F48" s="3" t="s">
        <v>808</v>
      </c>
      <c r="G48" s="3"/>
      <c r="H48" s="3" t="s">
        <v>807</v>
      </c>
    </row>
    <row r="49" spans="1:8" ht="32" x14ac:dyDescent="0.2">
      <c r="A49" s="4" t="s">
        <v>92</v>
      </c>
      <c r="B49" s="4" t="s">
        <v>93</v>
      </c>
      <c r="C49" s="4"/>
      <c r="D49" s="4" t="s">
        <v>29</v>
      </c>
      <c r="E49" s="4" t="s">
        <v>738</v>
      </c>
      <c r="F49" s="3" t="s">
        <v>806</v>
      </c>
      <c r="G49" s="3">
        <v>255</v>
      </c>
      <c r="H49" s="3" t="s">
        <v>807</v>
      </c>
    </row>
    <row r="50" spans="1:8" ht="16" x14ac:dyDescent="0.2">
      <c r="A50" s="4" t="s">
        <v>102</v>
      </c>
      <c r="B50" s="4" t="s">
        <v>103</v>
      </c>
      <c r="C50" s="4"/>
      <c r="D50" s="4" t="s">
        <v>29</v>
      </c>
      <c r="E50" s="4" t="s">
        <v>738</v>
      </c>
      <c r="F50" s="3" t="s">
        <v>806</v>
      </c>
      <c r="G50" s="3">
        <v>80</v>
      </c>
      <c r="H50" s="3" t="s">
        <v>807</v>
      </c>
    </row>
    <row r="51" spans="1:8" ht="16" x14ac:dyDescent="0.2">
      <c r="A51" s="4" t="s">
        <v>104</v>
      </c>
      <c r="B51" s="4" t="s">
        <v>105</v>
      </c>
      <c r="C51" s="4"/>
      <c r="D51" s="4" t="s">
        <v>29</v>
      </c>
      <c r="E51" s="4" t="s">
        <v>738</v>
      </c>
      <c r="F51" s="3" t="s">
        <v>6</v>
      </c>
      <c r="G51" s="3">
        <v>40</v>
      </c>
      <c r="H51" s="3" t="s">
        <v>807</v>
      </c>
    </row>
    <row r="52" spans="1:8" ht="16" x14ac:dyDescent="0.2">
      <c r="A52" s="4" t="s">
        <v>106</v>
      </c>
      <c r="B52" s="4" t="s">
        <v>107</v>
      </c>
      <c r="C52" s="4"/>
      <c r="D52" s="4" t="s">
        <v>29</v>
      </c>
      <c r="E52" s="4" t="s">
        <v>738</v>
      </c>
      <c r="F52" s="3" t="s">
        <v>806</v>
      </c>
      <c r="G52" s="3">
        <v>80</v>
      </c>
      <c r="H52" s="3" t="s">
        <v>807</v>
      </c>
    </row>
    <row r="53" spans="1:8" ht="16" x14ac:dyDescent="0.2">
      <c r="A53" s="4" t="s">
        <v>108</v>
      </c>
      <c r="B53" s="4" t="s">
        <v>109</v>
      </c>
      <c r="C53" s="4"/>
      <c r="D53" s="4" t="s">
        <v>29</v>
      </c>
      <c r="E53" s="4" t="s">
        <v>738</v>
      </c>
      <c r="F53" s="3" t="s">
        <v>806</v>
      </c>
      <c r="G53" s="3">
        <v>80</v>
      </c>
      <c r="H53" s="3" t="s">
        <v>807</v>
      </c>
    </row>
    <row r="54" spans="1:8" ht="16" x14ac:dyDescent="0.2">
      <c r="A54" s="4" t="s">
        <v>110</v>
      </c>
      <c r="B54" s="4" t="s">
        <v>111</v>
      </c>
      <c r="C54" s="4"/>
      <c r="D54" s="4" t="s">
        <v>29</v>
      </c>
      <c r="E54" s="4" t="s">
        <v>738</v>
      </c>
      <c r="F54" s="3" t="s">
        <v>1</v>
      </c>
      <c r="G54" s="3"/>
      <c r="H54" s="3" t="s">
        <v>807</v>
      </c>
    </row>
    <row r="55" spans="1:8" ht="16" x14ac:dyDescent="0.2">
      <c r="A55" s="4" t="s">
        <v>114</v>
      </c>
      <c r="B55" s="4" t="s">
        <v>115</v>
      </c>
      <c r="C55" s="4"/>
      <c r="D55" s="4" t="s">
        <v>37</v>
      </c>
      <c r="E55" s="4" t="s">
        <v>739</v>
      </c>
      <c r="F55" s="3" t="s">
        <v>815</v>
      </c>
      <c r="G55" s="3" t="s">
        <v>830</v>
      </c>
      <c r="H55" s="3" t="s">
        <v>817</v>
      </c>
    </row>
    <row r="56" spans="1:8" ht="16" x14ac:dyDescent="0.2">
      <c r="A56" s="4" t="s">
        <v>116</v>
      </c>
      <c r="B56" s="4" t="s">
        <v>117</v>
      </c>
      <c r="C56" s="4"/>
      <c r="D56" s="4" t="s">
        <v>37</v>
      </c>
      <c r="E56" s="4" t="s">
        <v>739</v>
      </c>
      <c r="F56" s="3" t="s">
        <v>806</v>
      </c>
      <c r="G56" s="3">
        <v>80</v>
      </c>
      <c r="H56" s="3" t="s">
        <v>817</v>
      </c>
    </row>
    <row r="57" spans="1:8" ht="32" x14ac:dyDescent="0.2">
      <c r="A57" s="4" t="s">
        <v>121</v>
      </c>
      <c r="B57" s="4" t="s">
        <v>122</v>
      </c>
      <c r="C57" s="4" t="s">
        <v>33</v>
      </c>
      <c r="D57" s="4" t="s">
        <v>29</v>
      </c>
      <c r="E57" s="4" t="s">
        <v>738</v>
      </c>
      <c r="F57" s="3" t="s">
        <v>808</v>
      </c>
      <c r="G57" s="3"/>
      <c r="H57" s="3" t="s">
        <v>807</v>
      </c>
    </row>
    <row r="58" spans="1:8" ht="16" x14ac:dyDescent="0.2">
      <c r="A58" s="4" t="s">
        <v>748</v>
      </c>
      <c r="B58" s="4" t="s">
        <v>749</v>
      </c>
      <c r="C58" s="4"/>
      <c r="D58" s="4"/>
      <c r="E58" s="4" t="s">
        <v>750</v>
      </c>
      <c r="F58" s="3" t="s">
        <v>806</v>
      </c>
      <c r="G58" s="3">
        <v>255</v>
      </c>
      <c r="H58" s="3" t="s">
        <v>829</v>
      </c>
    </row>
    <row r="59" spans="1:8" ht="16" x14ac:dyDescent="0.2">
      <c r="A59" s="4" t="s">
        <v>126</v>
      </c>
      <c r="B59" s="4" t="s">
        <v>127</v>
      </c>
      <c r="C59" s="4"/>
      <c r="D59" s="4" t="s">
        <v>29</v>
      </c>
      <c r="E59" s="4" t="s">
        <v>738</v>
      </c>
      <c r="F59" s="3" t="s">
        <v>806</v>
      </c>
      <c r="G59" s="3">
        <v>255</v>
      </c>
      <c r="H59" s="3" t="s">
        <v>807</v>
      </c>
    </row>
    <row r="60" spans="1:8" ht="32" x14ac:dyDescent="0.2">
      <c r="A60" s="4" t="s">
        <v>130</v>
      </c>
      <c r="B60" s="4" t="s">
        <v>131</v>
      </c>
      <c r="C60" s="4"/>
      <c r="D60" s="4" t="s">
        <v>37</v>
      </c>
      <c r="E60" s="4" t="s">
        <v>739</v>
      </c>
      <c r="F60" s="3" t="s">
        <v>806</v>
      </c>
      <c r="G60" s="3">
        <v>80</v>
      </c>
      <c r="H60" s="3" t="s">
        <v>817</v>
      </c>
    </row>
    <row r="61" spans="1:8" ht="32" x14ac:dyDescent="0.2">
      <c r="A61" s="4" t="s">
        <v>132</v>
      </c>
      <c r="B61" s="4" t="s">
        <v>133</v>
      </c>
      <c r="C61" s="4"/>
      <c r="D61" s="4" t="s">
        <v>37</v>
      </c>
      <c r="E61" s="4" t="s">
        <v>739</v>
      </c>
      <c r="F61" s="3" t="s">
        <v>806</v>
      </c>
      <c r="G61" s="3">
        <v>255</v>
      </c>
      <c r="H61" s="3" t="s">
        <v>817</v>
      </c>
    </row>
    <row r="62" spans="1:8" ht="32" x14ac:dyDescent="0.2">
      <c r="A62" s="4" t="s">
        <v>134</v>
      </c>
      <c r="B62" s="4" t="s">
        <v>135</v>
      </c>
      <c r="C62" s="4"/>
      <c r="D62" s="4" t="s">
        <v>37</v>
      </c>
      <c r="E62" s="4" t="s">
        <v>739</v>
      </c>
      <c r="F62" s="3" t="s">
        <v>1</v>
      </c>
      <c r="G62" s="3"/>
      <c r="H62" s="3" t="s">
        <v>817</v>
      </c>
    </row>
    <row r="63" spans="1:8" ht="32" x14ac:dyDescent="0.2">
      <c r="A63" s="4" t="s">
        <v>136</v>
      </c>
      <c r="B63" s="4" t="s">
        <v>137</v>
      </c>
      <c r="C63" s="4"/>
      <c r="D63" s="4" t="s">
        <v>37</v>
      </c>
      <c r="E63" s="4" t="s">
        <v>739</v>
      </c>
      <c r="F63" s="3" t="s">
        <v>806</v>
      </c>
      <c r="G63" s="3">
        <v>255</v>
      </c>
      <c r="H63" s="3" t="s">
        <v>817</v>
      </c>
    </row>
    <row r="64" spans="1:8" ht="32" x14ac:dyDescent="0.2">
      <c r="A64" s="4" t="s">
        <v>138</v>
      </c>
      <c r="B64" s="4" t="s">
        <v>139</v>
      </c>
      <c r="C64" s="4"/>
      <c r="D64" s="4" t="s">
        <v>37</v>
      </c>
      <c r="E64" s="4" t="s">
        <v>739</v>
      </c>
      <c r="F64" s="3" t="s">
        <v>1</v>
      </c>
      <c r="G64" s="3"/>
      <c r="H64" s="3" t="s">
        <v>817</v>
      </c>
    </row>
    <row r="65" spans="1:8" ht="32" x14ac:dyDescent="0.2">
      <c r="A65" s="4" t="s">
        <v>140</v>
      </c>
      <c r="B65" s="4" t="s">
        <v>141</v>
      </c>
      <c r="C65" s="4"/>
      <c r="D65" s="4" t="s">
        <v>37</v>
      </c>
      <c r="E65" s="4" t="s">
        <v>739</v>
      </c>
      <c r="F65" s="3" t="s">
        <v>806</v>
      </c>
      <c r="G65" s="3">
        <v>255</v>
      </c>
      <c r="H65" s="3" t="s">
        <v>817</v>
      </c>
    </row>
    <row r="66" spans="1:8" ht="32" x14ac:dyDescent="0.2">
      <c r="A66" s="4" t="s">
        <v>142</v>
      </c>
      <c r="B66" s="4" t="s">
        <v>143</v>
      </c>
      <c r="C66" s="4"/>
      <c r="D66" s="4" t="s">
        <v>37</v>
      </c>
      <c r="E66" s="4" t="s">
        <v>739</v>
      </c>
      <c r="F66" s="3" t="s">
        <v>1</v>
      </c>
      <c r="G66" s="3"/>
      <c r="H66" s="3" t="s">
        <v>817</v>
      </c>
    </row>
    <row r="67" spans="1:8" ht="16" x14ac:dyDescent="0.2">
      <c r="A67" s="4" t="s">
        <v>146</v>
      </c>
      <c r="B67" s="4" t="s">
        <v>147</v>
      </c>
      <c r="C67" s="4"/>
      <c r="D67" s="4" t="s">
        <v>37</v>
      </c>
      <c r="E67" s="4" t="s">
        <v>739</v>
      </c>
      <c r="F67" s="3" t="s">
        <v>815</v>
      </c>
      <c r="G67" s="3" t="s">
        <v>830</v>
      </c>
      <c r="H67" s="3" t="s">
        <v>817</v>
      </c>
    </row>
    <row r="68" spans="1:8" ht="16" x14ac:dyDescent="0.2">
      <c r="A68" s="4" t="s">
        <v>792</v>
      </c>
      <c r="B68" s="4" t="s">
        <v>793</v>
      </c>
      <c r="C68" s="4"/>
      <c r="D68" s="4" t="s">
        <v>37</v>
      </c>
      <c r="E68" s="4" t="s">
        <v>739</v>
      </c>
      <c r="F68" s="3" t="s">
        <v>806</v>
      </c>
      <c r="G68" s="3">
        <v>255</v>
      </c>
      <c r="H68" s="3" t="s">
        <v>817</v>
      </c>
    </row>
    <row r="69" spans="1:8" ht="16" x14ac:dyDescent="0.2">
      <c r="A69" s="4" t="s">
        <v>148</v>
      </c>
      <c r="B69" s="4" t="s">
        <v>149</v>
      </c>
      <c r="C69" s="4"/>
      <c r="D69" s="4" t="s">
        <v>37</v>
      </c>
      <c r="E69" s="4" t="s">
        <v>739</v>
      </c>
      <c r="F69" s="3" t="s">
        <v>806</v>
      </c>
      <c r="G69" s="3">
        <v>255</v>
      </c>
      <c r="H69" s="3" t="s">
        <v>817</v>
      </c>
    </row>
    <row r="70" spans="1:8" ht="16" x14ac:dyDescent="0.2">
      <c r="A70" s="4" t="s">
        <v>150</v>
      </c>
      <c r="B70" s="4" t="s">
        <v>151</v>
      </c>
      <c r="C70" s="4"/>
      <c r="D70" s="4" t="s">
        <v>37</v>
      </c>
      <c r="E70" s="4" t="s">
        <v>739</v>
      </c>
      <c r="F70" s="3" t="s">
        <v>1</v>
      </c>
      <c r="G70" s="3"/>
      <c r="H70" s="3" t="s">
        <v>817</v>
      </c>
    </row>
    <row r="71" spans="1:8" ht="16" x14ac:dyDescent="0.2">
      <c r="A71" s="4" t="s">
        <v>156</v>
      </c>
      <c r="B71" s="4" t="s">
        <v>157</v>
      </c>
      <c r="C71" s="18" t="s">
        <v>789</v>
      </c>
      <c r="D71" s="4" t="s">
        <v>29</v>
      </c>
      <c r="E71" s="4" t="s">
        <v>738</v>
      </c>
      <c r="F71" s="19" t="s">
        <v>811</v>
      </c>
      <c r="G71" s="3">
        <v>32768</v>
      </c>
      <c r="H71" s="3" t="s">
        <v>807</v>
      </c>
    </row>
    <row r="72" spans="1:8" ht="16" x14ac:dyDescent="0.2">
      <c r="A72" s="4" t="s">
        <v>160</v>
      </c>
      <c r="B72" s="4" t="s">
        <v>161</v>
      </c>
      <c r="C72" s="4"/>
      <c r="D72" s="4" t="s">
        <v>37</v>
      </c>
      <c r="E72" s="4" t="s">
        <v>739</v>
      </c>
      <c r="F72" s="3" t="s">
        <v>1</v>
      </c>
      <c r="G72" s="3"/>
      <c r="H72" s="3" t="s">
        <v>817</v>
      </c>
    </row>
    <row r="73" spans="1:8" ht="16" x14ac:dyDescent="0.2">
      <c r="A73" s="4" t="s">
        <v>162</v>
      </c>
      <c r="B73" s="4" t="s">
        <v>163</v>
      </c>
      <c r="C73" s="4"/>
      <c r="D73" s="4" t="s">
        <v>37</v>
      </c>
      <c r="E73" s="4" t="s">
        <v>739</v>
      </c>
      <c r="F73" s="3" t="s">
        <v>806</v>
      </c>
      <c r="G73" s="3">
        <v>255</v>
      </c>
      <c r="H73" s="3" t="s">
        <v>817</v>
      </c>
    </row>
    <row r="74" spans="1:8" ht="16" x14ac:dyDescent="0.2">
      <c r="A74" t="s">
        <v>751</v>
      </c>
      <c r="B74" t="s">
        <v>752</v>
      </c>
      <c r="C74" s="23" t="s">
        <v>773</v>
      </c>
      <c r="D74" s="12" t="s">
        <v>29</v>
      </c>
      <c r="E74" t="s">
        <v>773</v>
      </c>
      <c r="F74" s="13" t="s">
        <v>806</v>
      </c>
      <c r="G74" s="13">
        <v>255</v>
      </c>
      <c r="H74" s="3" t="s">
        <v>807</v>
      </c>
    </row>
    <row r="75" spans="1:8" ht="16" x14ac:dyDescent="0.2">
      <c r="A75" t="s">
        <v>882</v>
      </c>
      <c r="B75" s="8" t="s">
        <v>1057</v>
      </c>
      <c r="D75" s="4" t="s">
        <v>29</v>
      </c>
      <c r="E75" s="4" t="s">
        <v>738</v>
      </c>
      <c r="F75" s="3" t="s">
        <v>808</v>
      </c>
      <c r="H75" s="3" t="s">
        <v>807</v>
      </c>
    </row>
    <row r="76" spans="1:8" ht="16" x14ac:dyDescent="0.2">
      <c r="A76" t="s">
        <v>883</v>
      </c>
      <c r="B76" s="8" t="s">
        <v>1058</v>
      </c>
      <c r="D76" s="4" t="s">
        <v>29</v>
      </c>
      <c r="E76" s="4" t="s">
        <v>738</v>
      </c>
      <c r="F76" t="s">
        <v>834</v>
      </c>
      <c r="H76" s="3" t="s">
        <v>807</v>
      </c>
    </row>
    <row r="77" spans="1:8" ht="16" x14ac:dyDescent="0.2">
      <c r="A77" t="s">
        <v>884</v>
      </c>
      <c r="B77" t="s">
        <v>835</v>
      </c>
      <c r="D77" s="4" t="s">
        <v>29</v>
      </c>
      <c r="E77" s="4" t="s">
        <v>738</v>
      </c>
      <c r="F77" t="s">
        <v>815</v>
      </c>
      <c r="G77" s="3" t="s">
        <v>816</v>
      </c>
      <c r="H77" s="3" t="s">
        <v>807</v>
      </c>
    </row>
    <row r="78" spans="1:8" ht="16" x14ac:dyDescent="0.2">
      <c r="A78" t="s">
        <v>885</v>
      </c>
      <c r="B78" t="s">
        <v>836</v>
      </c>
      <c r="D78" s="4" t="s">
        <v>29</v>
      </c>
      <c r="E78" s="4" t="s">
        <v>738</v>
      </c>
      <c r="F78" t="s">
        <v>815</v>
      </c>
      <c r="G78" s="3" t="s">
        <v>816</v>
      </c>
      <c r="H78" s="3" t="s">
        <v>807</v>
      </c>
    </row>
    <row r="79" spans="1:8" ht="16" x14ac:dyDescent="0.2">
      <c r="A79" t="s">
        <v>886</v>
      </c>
      <c r="B79" t="s">
        <v>1059</v>
      </c>
      <c r="D79" s="4" t="s">
        <v>887</v>
      </c>
      <c r="E79" s="12" t="s">
        <v>738</v>
      </c>
      <c r="F79" t="s">
        <v>808</v>
      </c>
      <c r="H79" s="3" t="s">
        <v>807</v>
      </c>
    </row>
    <row r="80" spans="1:8" ht="16" x14ac:dyDescent="0.2">
      <c r="A80" s="1" t="s">
        <v>837</v>
      </c>
      <c r="B80" t="s">
        <v>1060</v>
      </c>
      <c r="C80" s="18" t="s">
        <v>0</v>
      </c>
      <c r="D80" s="4" t="s">
        <v>29</v>
      </c>
      <c r="E80" s="12" t="s">
        <v>0</v>
      </c>
      <c r="F80" s="3" t="s">
        <v>808</v>
      </c>
      <c r="H80" s="3" t="s">
        <v>807</v>
      </c>
    </row>
    <row r="81" spans="1:8" ht="16" x14ac:dyDescent="0.2">
      <c r="A81" t="s">
        <v>838</v>
      </c>
      <c r="B81" t="s">
        <v>1061</v>
      </c>
      <c r="D81" s="4" t="s">
        <v>29</v>
      </c>
      <c r="E81" s="4" t="s">
        <v>738</v>
      </c>
      <c r="F81" s="3" t="s">
        <v>808</v>
      </c>
      <c r="H81" s="3" t="s">
        <v>807</v>
      </c>
    </row>
    <row r="82" spans="1:8" ht="16" x14ac:dyDescent="0.2">
      <c r="A82" t="s">
        <v>839</v>
      </c>
      <c r="B82" t="s">
        <v>1062</v>
      </c>
      <c r="D82" s="4" t="s">
        <v>29</v>
      </c>
      <c r="E82" s="4" t="s">
        <v>738</v>
      </c>
      <c r="F82" s="3" t="s">
        <v>808</v>
      </c>
      <c r="H82" s="3" t="s">
        <v>807</v>
      </c>
    </row>
    <row r="83" spans="1:8" ht="16" x14ac:dyDescent="0.2">
      <c r="A83" t="s">
        <v>840</v>
      </c>
      <c r="B83" t="s">
        <v>1063</v>
      </c>
      <c r="D83" s="4" t="s">
        <v>29</v>
      </c>
      <c r="E83" s="4" t="s">
        <v>738</v>
      </c>
      <c r="F83" t="s">
        <v>806</v>
      </c>
      <c r="G83">
        <v>255</v>
      </c>
      <c r="H83" s="3" t="s">
        <v>807</v>
      </c>
    </row>
  </sheetData>
  <autoFilter ref="A2:E83" xr:uid="{00000000-0001-0000-0500-000000000000}"/>
  <mergeCells count="1">
    <mergeCell ref="C1:G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Instructions</vt:lpstr>
      <vt:lpstr>Source</vt:lpstr>
      <vt:lpstr>Field Mapping</vt:lpstr>
      <vt:lpstr>Stage Mapping (Mandatory)</vt:lpstr>
      <vt:lpstr>Target</vt:lpstr>
      <vt:lpstr>Version</vt:lpstr>
      <vt:lpstr>Industry Mapping (Optional)</vt:lpstr>
      <vt:lpstr>VH_Target</vt:lpstr>
      <vt:lpstr>Integration Opportunity Fields</vt:lpstr>
      <vt:lpstr>Standard Values on Opportunity</vt:lpstr>
    </vt:vector>
  </TitlesOfParts>
  <Company>Amazon Corporate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lahotia@amazon.com</dc:creator>
  <cp:lastModifiedBy>Hans Schabert</cp:lastModifiedBy>
  <cp:lastPrinted>2020-02-20T21:56:50Z</cp:lastPrinted>
  <dcterms:created xsi:type="dcterms:W3CDTF">2019-01-14T17:39:21Z</dcterms:created>
  <dcterms:modified xsi:type="dcterms:W3CDTF">2023-09-21T06:41:41Z</dcterms:modified>
</cp:coreProperties>
</file>