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le/Downloads/EXCEL-CLASSIFICATION/llamaindex/POC_data/aws/"/>
    </mc:Choice>
  </mc:AlternateContent>
  <xr:revisionPtr revIDLastSave="0" documentId="13_ncr:1_{204B4EBC-8CDF-5542-BACF-DA4B73079D6F}" xr6:coauthVersionLast="47" xr6:coauthVersionMax="47" xr10:uidLastSave="{00000000-0000-0000-0000-000000000000}"/>
  <bookViews>
    <workbookView xWindow="54780" yWindow="388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LYuRsRvS8ZhGtAJxOyRi5UhIZo5lBSmByirwFTLBtQ="/>
    </ext>
  </extLst>
</workbook>
</file>

<file path=xl/calcChain.xml><?xml version="1.0" encoding="utf-8"?>
<calcChain xmlns="http://schemas.openxmlformats.org/spreadsheetml/2006/main">
  <c r="AC19" i="1" l="1"/>
  <c r="Y19" i="1" l="1"/>
  <c r="X19" i="1"/>
  <c r="W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U17" i="1"/>
  <c r="AA17" i="1" s="1"/>
  <c r="U16" i="1"/>
  <c r="AA16" i="1" s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U14" i="1"/>
  <c r="AA14" i="1" s="1"/>
  <c r="U13" i="1"/>
  <c r="AA13" i="1" s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U11" i="1"/>
  <c r="AA11" i="1" s="1"/>
  <c r="U10" i="1"/>
  <c r="AA10" i="1" s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U8" i="1"/>
  <c r="AA8" i="1" s="1"/>
  <c r="U7" i="1"/>
  <c r="AA7" i="1" s="1"/>
  <c r="T6" i="1"/>
  <c r="T19" i="1" s="1"/>
  <c r="S6" i="1"/>
  <c r="S19" i="1" s="1"/>
  <c r="R6" i="1"/>
  <c r="Q6" i="1"/>
  <c r="P6" i="1"/>
  <c r="O6" i="1"/>
  <c r="N6" i="1"/>
  <c r="M6" i="1"/>
  <c r="L6" i="1"/>
  <c r="K6" i="1"/>
  <c r="K19" i="1" s="1"/>
  <c r="J6" i="1"/>
  <c r="I6" i="1"/>
  <c r="I19" i="1" s="1"/>
  <c r="H6" i="1"/>
  <c r="G6" i="1"/>
  <c r="G19" i="1" s="1"/>
  <c r="U5" i="1"/>
  <c r="AA5" i="1" s="1"/>
  <c r="U4" i="1"/>
  <c r="AA4" i="1" s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H3" i="1"/>
  <c r="U6" i="1" l="1"/>
  <c r="J19" i="1"/>
  <c r="U18" i="1"/>
  <c r="AB18" i="1" s="1"/>
  <c r="U9" i="1"/>
  <c r="AB9" i="1" s="1"/>
  <c r="M19" i="1"/>
  <c r="N19" i="1"/>
  <c r="O19" i="1"/>
  <c r="U15" i="1"/>
  <c r="AB15" i="1" s="1"/>
  <c r="P19" i="1"/>
  <c r="U12" i="1"/>
  <c r="AB12" i="1" s="1"/>
  <c r="L19" i="1"/>
  <c r="Q19" i="1"/>
  <c r="R19" i="1"/>
  <c r="AB6" i="1"/>
  <c r="AA19" i="1"/>
  <c r="H19" i="1"/>
  <c r="U19" i="1" l="1"/>
  <c r="AB19" i="1"/>
</calcChain>
</file>

<file path=xl/sharedStrings.xml><?xml version="1.0" encoding="utf-8"?>
<sst xmlns="http://schemas.openxmlformats.org/spreadsheetml/2006/main" count="71" uniqueCount="37">
  <si>
    <t xml:space="preserve"> RETAIL Payroll: 4/14/25-4/27/25</t>
  </si>
  <si>
    <t>FLAGSHIP</t>
  </si>
  <si>
    <t>Gen. O/H</t>
  </si>
  <si>
    <t>Per Diems</t>
  </si>
  <si>
    <t>Reimbursements</t>
  </si>
  <si>
    <t>Bonus</t>
  </si>
  <si>
    <t>TOTAL HRS</t>
  </si>
  <si>
    <t>TOTAL PAY</t>
  </si>
  <si>
    <t>Retail Employees</t>
  </si>
  <si>
    <t>Home State</t>
  </si>
  <si>
    <t>Occupation</t>
  </si>
  <si>
    <t>SS #</t>
  </si>
  <si>
    <t>Hourly Rate</t>
  </si>
  <si>
    <t>TYPE</t>
  </si>
  <si>
    <t>Salary</t>
  </si>
  <si>
    <t>CA</t>
  </si>
  <si>
    <t>FLAGSHIP STAFF</t>
  </si>
  <si>
    <t>PAID HOURS</t>
  </si>
  <si>
    <t>OVERTIME</t>
  </si>
  <si>
    <t>LABOR COST</t>
  </si>
  <si>
    <t>TOUR (OUTSIDE SERVICES)</t>
  </si>
  <si>
    <t>NOT WORKED</t>
  </si>
  <si>
    <t>BENCH</t>
  </si>
  <si>
    <t>TOTAL</t>
  </si>
  <si>
    <t>HOLIDAY</t>
  </si>
  <si>
    <t xml:space="preserve">Medical Insurance Deduction Pre-Tax: </t>
  </si>
  <si>
    <t>1122</t>
  </si>
  <si>
    <t>1133</t>
  </si>
  <si>
    <t>1144</t>
  </si>
  <si>
    <t>1155</t>
  </si>
  <si>
    <t>1166</t>
  </si>
  <si>
    <t>Stephanie Collins</t>
  </si>
  <si>
    <t>David Johnson</t>
  </si>
  <si>
    <t>Andrew Hernandez</t>
  </si>
  <si>
    <t>Axel Bailey</t>
  </si>
  <si>
    <t>Matthew Perez</t>
  </si>
  <si>
    <t xml:space="preserve">Golf, LLC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</si>
</sst>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mm/dd/yy"/>
  </numFmts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4"/>
      <color rgb="FFC0000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rgb="FF002060"/>
      <name val="Arial"/>
      <family val="2"/>
    </font>
    <font>
      <b/>
      <sz val="11"/>
      <color rgb="FFC00000"/>
      <name val="Arial"/>
      <family val="2"/>
    </font>
    <font>
      <i/>
      <sz val="10"/>
      <color rgb="FF002060"/>
      <name val="Arial"/>
      <family val="2"/>
    </font>
    <font>
      <i/>
      <sz val="11"/>
      <color rgb="FF00206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206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F1F3"/>
        <bgColor rgb="FFD9F1F3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43" fontId="1" fillId="0" borderId="2" xfId="0" applyNumberFormat="1" applyFont="1" applyBorder="1"/>
    <xf numFmtId="164" fontId="1" fillId="0" borderId="2" xfId="0" applyNumberFormat="1" applyFont="1" applyBorder="1"/>
    <xf numFmtId="0" fontId="2" fillId="2" borderId="3" xfId="0" applyFont="1" applyFill="1" applyBorder="1" applyAlignment="1">
      <alignment horizontal="center" wrapText="1"/>
    </xf>
    <xf numFmtId="43" fontId="4" fillId="2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43" fontId="1" fillId="3" borderId="1" xfId="0" applyNumberFormat="1" applyFont="1" applyFill="1" applyBorder="1"/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 wrapText="1"/>
    </xf>
    <xf numFmtId="43" fontId="7" fillId="0" borderId="1" xfId="0" applyNumberFormat="1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wrapText="1"/>
    </xf>
    <xf numFmtId="165" fontId="7" fillId="0" borderId="1" xfId="0" applyNumberFormat="1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2" fontId="1" fillId="3" borderId="1" xfId="0" applyNumberFormat="1" applyFont="1" applyFill="1" applyBorder="1"/>
    <xf numFmtId="164" fontId="1" fillId="5" borderId="1" xfId="0" applyNumberFormat="1" applyFont="1" applyFill="1" applyBorder="1"/>
    <xf numFmtId="164" fontId="1" fillId="3" borderId="1" xfId="0" applyNumberFormat="1" applyFont="1" applyFill="1" applyBorder="1"/>
    <xf numFmtId="49" fontId="1" fillId="0" borderId="1" xfId="0" applyNumberFormat="1" applyFont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0" fillId="5" borderId="1" xfId="0" applyNumberFormat="1" applyFont="1" applyFill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11" fillId="8" borderId="3" xfId="0" applyFont="1" applyFill="1" applyBorder="1" applyAlignment="1">
      <alignment horizontal="center" wrapText="1"/>
    </xf>
    <xf numFmtId="0" fontId="1" fillId="8" borderId="1" xfId="0" applyFont="1" applyFill="1" applyBorder="1"/>
    <xf numFmtId="49" fontId="1" fillId="8" borderId="1" xfId="0" applyNumberFormat="1" applyFont="1" applyFill="1" applyBorder="1"/>
    <xf numFmtId="43" fontId="1" fillId="8" borderId="1" xfId="0" applyNumberFormat="1" applyFont="1" applyFill="1" applyBorder="1"/>
    <xf numFmtId="43" fontId="1" fillId="8" borderId="1" xfId="0" applyNumberFormat="1" applyFont="1" applyFill="1" applyBorder="1" applyAlignment="1">
      <alignment horizontal="center"/>
    </xf>
    <xf numFmtId="43" fontId="10" fillId="9" borderId="1" xfId="0" applyNumberFormat="1" applyFont="1" applyFill="1" applyBorder="1" applyAlignment="1">
      <alignment horizontal="center"/>
    </xf>
    <xf numFmtId="43" fontId="10" fillId="6" borderId="1" xfId="0" applyNumberFormat="1" applyFont="1" applyFill="1" applyBorder="1" applyAlignment="1">
      <alignment horizontal="center"/>
    </xf>
    <xf numFmtId="43" fontId="1" fillId="10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/>
    <xf numFmtId="16" fontId="1" fillId="8" borderId="3" xfId="0" applyNumberFormat="1" applyFont="1" applyFill="1" applyBorder="1"/>
    <xf numFmtId="43" fontId="1" fillId="9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43" fontId="1" fillId="9" borderId="1" xfId="0" applyNumberFormat="1" applyFont="1" applyFill="1" applyBorder="1"/>
    <xf numFmtId="16" fontId="11" fillId="8" borderId="3" xfId="0" applyNumberFormat="1" applyFont="1" applyFill="1" applyBorder="1" applyAlignment="1">
      <alignment horizontal="center" wrapText="1"/>
    </xf>
    <xf numFmtId="164" fontId="14" fillId="7" borderId="1" xfId="0" applyNumberFormat="1" applyFont="1" applyFill="1" applyBorder="1" applyAlignment="1">
      <alignment horizontal="center"/>
    </xf>
    <xf numFmtId="49" fontId="15" fillId="4" borderId="1" xfId="0" applyNumberFormat="1" applyFont="1" applyFill="1" applyBorder="1" applyAlignment="1">
      <alignment horizontal="center" wrapText="1"/>
    </xf>
    <xf numFmtId="164" fontId="15" fillId="4" borderId="1" xfId="0" applyNumberFormat="1" applyFont="1" applyFill="1" applyBorder="1" applyAlignment="1">
      <alignment horizontal="center" wrapText="1"/>
    </xf>
    <xf numFmtId="7" fontId="14" fillId="7" borderId="3" xfId="0" applyNumberFormat="1" applyFont="1" applyFill="1" applyBorder="1" applyAlignment="1">
      <alignment horizontal="center"/>
    </xf>
    <xf numFmtId="7" fontId="14" fillId="7" borderId="1" xfId="0" applyNumberFormat="1" applyFont="1" applyFill="1" applyBorder="1" applyAlignment="1">
      <alignment horizontal="center"/>
    </xf>
    <xf numFmtId="7" fontId="14" fillId="3" borderId="1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12" fillId="0" borderId="2" xfId="0" applyNumberFormat="1" applyFont="1" applyBorder="1"/>
    <xf numFmtId="0" fontId="12" fillId="0" borderId="1" xfId="0" applyFont="1" applyBorder="1"/>
    <xf numFmtId="164" fontId="12" fillId="0" borderId="1" xfId="0" applyNumberFormat="1" applyFont="1" applyBorder="1" applyAlignment="1">
      <alignment horizontal="center"/>
    </xf>
    <xf numFmtId="164" fontId="12" fillId="11" borderId="1" xfId="0" applyNumberFormat="1" applyFont="1" applyFill="1" applyBorder="1" applyAlignment="1">
      <alignment horizontal="center"/>
    </xf>
    <xf numFmtId="164" fontId="12" fillId="0" borderId="1" xfId="0" applyNumberFormat="1" applyFont="1" applyBorder="1"/>
    <xf numFmtId="164" fontId="12" fillId="8" borderId="1" xfId="0" applyNumberFormat="1" applyFont="1" applyFill="1" applyBorder="1"/>
    <xf numFmtId="164" fontId="15" fillId="4" borderId="5" xfId="0" applyNumberFormat="1" applyFont="1" applyFill="1" applyBorder="1" applyAlignment="1">
      <alignment horizontal="center" wrapText="1"/>
    </xf>
    <xf numFmtId="0" fontId="13" fillId="0" borderId="1" xfId="0" applyFont="1" applyBorder="1"/>
    <xf numFmtId="164" fontId="9" fillId="0" borderId="5" xfId="0" applyNumberFormat="1" applyFont="1" applyBorder="1" applyAlignment="1">
      <alignment horizontal="center" wrapText="1"/>
    </xf>
    <xf numFmtId="0" fontId="3" fillId="0" borderId="5" xfId="0" applyFont="1" applyBorder="1"/>
    <xf numFmtId="0" fontId="3" fillId="0" borderId="1" xfId="0" applyFont="1" applyBorder="1"/>
    <xf numFmtId="0" fontId="1" fillId="0" borderId="6" xfId="0" applyFont="1" applyBorder="1" applyAlignment="1">
      <alignment horizontal="center" wrapText="1"/>
    </xf>
    <xf numFmtId="0" fontId="3" fillId="0" borderId="6" xfId="0" applyFont="1" applyBorder="1"/>
    <xf numFmtId="0" fontId="3" fillId="0" borderId="3" xfId="0" applyFont="1" applyBorder="1"/>
    <xf numFmtId="0" fontId="1" fillId="0" borderId="5" xfId="0" applyFont="1" applyBorder="1" applyAlignment="1">
      <alignment horizontal="center" wrapText="1"/>
    </xf>
    <xf numFmtId="49" fontId="12" fillId="0" borderId="6" xfId="0" applyNumberFormat="1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6" fillId="4" borderId="5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4" xfId="0" applyFont="1" applyBorder="1"/>
    <xf numFmtId="43" fontId="5" fillId="4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7"/>
  <sheetViews>
    <sheetView tabSelected="1" workbookViewId="0">
      <selection activeCell="A3" sqref="A3"/>
    </sheetView>
  </sheetViews>
  <sheetFormatPr baseColWidth="10" defaultColWidth="12.5" defaultRowHeight="15" customHeight="1" x14ac:dyDescent="0.15"/>
  <cols>
    <col min="1" max="1" width="29.5" customWidth="1"/>
    <col min="9" max="9" width="14.83203125" customWidth="1"/>
    <col min="16" max="16" width="14.5" customWidth="1"/>
    <col min="24" max="24" width="18.1640625" customWidth="1"/>
    <col min="29" max="29" width="17.6640625" customWidth="1"/>
  </cols>
  <sheetData>
    <row r="1" spans="1:29" ht="15.75" customHeight="1" x14ac:dyDescent="0.15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3"/>
      <c r="W1" s="3"/>
      <c r="X1" s="3"/>
      <c r="Y1" s="3"/>
      <c r="Z1" s="3"/>
      <c r="AA1" s="4"/>
      <c r="AB1" s="4"/>
      <c r="AC1" s="55"/>
    </row>
    <row r="2" spans="1:29" ht="15.75" customHeight="1" x14ac:dyDescent="0.2">
      <c r="A2" s="5" t="s">
        <v>36</v>
      </c>
      <c r="B2" s="76" t="s">
        <v>0</v>
      </c>
      <c r="C2" s="77"/>
      <c r="D2" s="77"/>
      <c r="E2" s="65"/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7" t="s">
        <v>2</v>
      </c>
      <c r="V2" s="8"/>
      <c r="W2" s="78" t="s">
        <v>3</v>
      </c>
      <c r="X2" s="78" t="s">
        <v>4</v>
      </c>
      <c r="Y2" s="78" t="s">
        <v>5</v>
      </c>
      <c r="Z2" s="8"/>
      <c r="AA2" s="75" t="s">
        <v>6</v>
      </c>
      <c r="AB2" s="75" t="s">
        <v>7</v>
      </c>
      <c r="AC2" s="61" t="s">
        <v>25</v>
      </c>
    </row>
    <row r="3" spans="1:29" ht="15.75" customHeight="1" x14ac:dyDescent="0.15">
      <c r="A3" s="9" t="s">
        <v>8</v>
      </c>
      <c r="B3" s="10" t="s">
        <v>9</v>
      </c>
      <c r="C3" s="10" t="s">
        <v>10</v>
      </c>
      <c r="D3" s="11" t="s">
        <v>11</v>
      </c>
      <c r="E3" s="12" t="s">
        <v>12</v>
      </c>
      <c r="F3" s="12" t="s">
        <v>13</v>
      </c>
      <c r="G3" s="13">
        <v>45761</v>
      </c>
      <c r="H3" s="14">
        <f t="shared" ref="H3:T3" si="0">G3+1</f>
        <v>45762</v>
      </c>
      <c r="I3" s="14">
        <f t="shared" si="0"/>
        <v>45763</v>
      </c>
      <c r="J3" s="14">
        <f t="shared" si="0"/>
        <v>45764</v>
      </c>
      <c r="K3" s="14">
        <f t="shared" si="0"/>
        <v>45765</v>
      </c>
      <c r="L3" s="14">
        <f t="shared" si="0"/>
        <v>45766</v>
      </c>
      <c r="M3" s="14">
        <f t="shared" si="0"/>
        <v>45767</v>
      </c>
      <c r="N3" s="14">
        <f t="shared" si="0"/>
        <v>45768</v>
      </c>
      <c r="O3" s="14">
        <f t="shared" si="0"/>
        <v>45769</v>
      </c>
      <c r="P3" s="14">
        <f t="shared" si="0"/>
        <v>45770</v>
      </c>
      <c r="Q3" s="14">
        <f t="shared" si="0"/>
        <v>45771</v>
      </c>
      <c r="R3" s="14">
        <f t="shared" si="0"/>
        <v>45772</v>
      </c>
      <c r="S3" s="14">
        <f t="shared" si="0"/>
        <v>45773</v>
      </c>
      <c r="T3" s="14">
        <f t="shared" si="0"/>
        <v>45774</v>
      </c>
      <c r="U3" s="15" t="s">
        <v>14</v>
      </c>
      <c r="V3" s="8"/>
      <c r="W3" s="65"/>
      <c r="X3" s="65"/>
      <c r="Y3" s="65"/>
      <c r="Z3" s="8"/>
      <c r="AA3" s="65"/>
      <c r="AB3" s="65"/>
      <c r="AC3" s="62"/>
    </row>
    <row r="4" spans="1:29" ht="15.75" customHeight="1" x14ac:dyDescent="0.15">
      <c r="A4" s="66" t="s">
        <v>31</v>
      </c>
      <c r="B4" s="69" t="s">
        <v>15</v>
      </c>
      <c r="C4" s="69" t="s">
        <v>16</v>
      </c>
      <c r="D4" s="72" t="s">
        <v>26</v>
      </c>
      <c r="E4" s="63">
        <v>18.5</v>
      </c>
      <c r="F4" s="16" t="s">
        <v>17</v>
      </c>
      <c r="G4" s="17"/>
      <c r="H4" s="17"/>
      <c r="I4" s="17"/>
      <c r="J4" s="18">
        <v>7.35</v>
      </c>
      <c r="K4" s="18"/>
      <c r="L4" s="18">
        <v>7.45</v>
      </c>
      <c r="M4" s="18"/>
      <c r="N4" s="18">
        <v>7.48</v>
      </c>
      <c r="O4" s="18">
        <v>7.72</v>
      </c>
      <c r="P4" s="18">
        <v>7.27</v>
      </c>
      <c r="Q4" s="18"/>
      <c r="R4" s="18"/>
      <c r="S4" s="18">
        <v>7.48</v>
      </c>
      <c r="T4" s="18"/>
      <c r="U4" s="19">
        <f t="shared" ref="U4:U18" si="1">SUM(G4:T4)</f>
        <v>44.75</v>
      </c>
      <c r="V4" s="20"/>
      <c r="W4" s="21"/>
      <c r="X4" s="21"/>
      <c r="Y4" s="21"/>
      <c r="Z4" s="22"/>
      <c r="AA4" s="23">
        <f t="shared" ref="AA4:AA5" si="2">U4</f>
        <v>44.75</v>
      </c>
      <c r="AB4" s="1"/>
      <c r="AC4" s="56"/>
    </row>
    <row r="5" spans="1:29" ht="15.75" customHeight="1" x14ac:dyDescent="0.15">
      <c r="A5" s="67"/>
      <c r="B5" s="64"/>
      <c r="C5" s="64"/>
      <c r="D5" s="79"/>
      <c r="E5" s="64"/>
      <c r="F5" s="16" t="s">
        <v>18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9">
        <f t="shared" si="1"/>
        <v>0</v>
      </c>
      <c r="V5" s="20"/>
      <c r="W5" s="21"/>
      <c r="X5" s="21"/>
      <c r="Y5" s="21"/>
      <c r="Z5" s="22"/>
      <c r="AA5" s="23">
        <f t="shared" si="2"/>
        <v>0</v>
      </c>
      <c r="AB5" s="1"/>
      <c r="AC5" s="56"/>
    </row>
    <row r="6" spans="1:29" ht="15.75" customHeight="1" x14ac:dyDescent="0.15">
      <c r="A6" s="68"/>
      <c r="B6" s="65"/>
      <c r="C6" s="65"/>
      <c r="D6" s="80"/>
      <c r="E6" s="65"/>
      <c r="F6" s="16" t="s">
        <v>19</v>
      </c>
      <c r="G6" s="24">
        <f t="shared" ref="G6:T6" si="3">(G4*$E$4)+($E$4*G5*1.5)</f>
        <v>0</v>
      </c>
      <c r="H6" s="24">
        <f t="shared" si="3"/>
        <v>0</v>
      </c>
      <c r="I6" s="24">
        <f t="shared" si="3"/>
        <v>0</v>
      </c>
      <c r="J6" s="24">
        <f t="shared" si="3"/>
        <v>135.97499999999999</v>
      </c>
      <c r="K6" s="24">
        <f t="shared" si="3"/>
        <v>0</v>
      </c>
      <c r="L6" s="24">
        <f t="shared" si="3"/>
        <v>137.82500000000002</v>
      </c>
      <c r="M6" s="24">
        <f t="shared" si="3"/>
        <v>0</v>
      </c>
      <c r="N6" s="24">
        <f t="shared" si="3"/>
        <v>138.38</v>
      </c>
      <c r="O6" s="24">
        <f t="shared" si="3"/>
        <v>142.82</v>
      </c>
      <c r="P6" s="24">
        <f t="shared" si="3"/>
        <v>134.495</v>
      </c>
      <c r="Q6" s="24">
        <f t="shared" si="3"/>
        <v>0</v>
      </c>
      <c r="R6" s="24">
        <f t="shared" si="3"/>
        <v>0</v>
      </c>
      <c r="S6" s="24">
        <f t="shared" si="3"/>
        <v>138.38</v>
      </c>
      <c r="T6" s="24">
        <f t="shared" si="3"/>
        <v>0</v>
      </c>
      <c r="U6" s="25">
        <f t="shared" si="1"/>
        <v>827.875</v>
      </c>
      <c r="V6" s="20"/>
      <c r="W6" s="21"/>
      <c r="X6" s="21"/>
      <c r="Y6" s="21"/>
      <c r="Z6" s="22"/>
      <c r="AA6" s="26"/>
      <c r="AB6" s="25">
        <f>SUM(U6)+SUM(W6:Y6)</f>
        <v>827.875</v>
      </c>
      <c r="AC6" s="57"/>
    </row>
    <row r="7" spans="1:29" ht="15.75" customHeight="1" x14ac:dyDescent="0.15">
      <c r="A7" s="66" t="s">
        <v>32</v>
      </c>
      <c r="B7" s="69" t="s">
        <v>15</v>
      </c>
      <c r="C7" s="69" t="s">
        <v>16</v>
      </c>
      <c r="D7" s="72" t="s">
        <v>27</v>
      </c>
      <c r="E7" s="63">
        <v>22.5</v>
      </c>
      <c r="F7" s="16" t="s">
        <v>17</v>
      </c>
      <c r="G7" s="27"/>
      <c r="H7" s="27">
        <v>7.45</v>
      </c>
      <c r="I7" s="27">
        <v>7.67</v>
      </c>
      <c r="J7" s="27">
        <v>7.7</v>
      </c>
      <c r="K7" s="27">
        <v>7.42</v>
      </c>
      <c r="L7" s="27">
        <v>7.83</v>
      </c>
      <c r="M7" s="28">
        <v>8</v>
      </c>
      <c r="N7" s="27">
        <v>7.67</v>
      </c>
      <c r="O7" s="27">
        <v>7.82</v>
      </c>
      <c r="P7" s="27"/>
      <c r="Q7" s="27">
        <v>7.58</v>
      </c>
      <c r="R7" s="27">
        <v>6.42</v>
      </c>
      <c r="S7" s="27">
        <v>7.9</v>
      </c>
      <c r="T7" s="29"/>
      <c r="U7" s="19">
        <f t="shared" si="1"/>
        <v>83.460000000000008</v>
      </c>
      <c r="V7" s="20"/>
      <c r="W7" s="21"/>
      <c r="X7" s="21"/>
      <c r="Y7" s="21"/>
      <c r="Z7" s="22"/>
      <c r="AA7" s="23">
        <f t="shared" ref="AA7:AA8" si="4">U7</f>
        <v>83.460000000000008</v>
      </c>
      <c r="AB7" s="1"/>
      <c r="AC7" s="56"/>
    </row>
    <row r="8" spans="1:29" ht="15.75" customHeight="1" x14ac:dyDescent="0.15">
      <c r="A8" s="67"/>
      <c r="B8" s="64"/>
      <c r="C8" s="64"/>
      <c r="D8" s="79"/>
      <c r="E8" s="64"/>
      <c r="F8" s="16" t="s">
        <v>18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19">
        <f t="shared" si="1"/>
        <v>0</v>
      </c>
      <c r="V8" s="20"/>
      <c r="W8" s="21"/>
      <c r="X8" s="21"/>
      <c r="Y8" s="21"/>
      <c r="Z8" s="22"/>
      <c r="AA8" s="23">
        <f t="shared" si="4"/>
        <v>0</v>
      </c>
      <c r="AB8" s="1"/>
      <c r="AC8" s="56"/>
    </row>
    <row r="9" spans="1:29" ht="15.75" customHeight="1" x14ac:dyDescent="0.15">
      <c r="A9" s="68"/>
      <c r="B9" s="65"/>
      <c r="C9" s="65"/>
      <c r="D9" s="80"/>
      <c r="E9" s="65"/>
      <c r="F9" s="16" t="s">
        <v>19</v>
      </c>
      <c r="G9" s="24">
        <f t="shared" ref="G9:T9" si="5">(G7*$E$7)+($E$7*G8*1.5)</f>
        <v>0</v>
      </c>
      <c r="H9" s="24">
        <f t="shared" si="5"/>
        <v>167.625</v>
      </c>
      <c r="I9" s="24">
        <f t="shared" si="5"/>
        <v>172.57499999999999</v>
      </c>
      <c r="J9" s="24">
        <f t="shared" si="5"/>
        <v>173.25</v>
      </c>
      <c r="K9" s="24">
        <f t="shared" si="5"/>
        <v>166.95</v>
      </c>
      <c r="L9" s="24">
        <f t="shared" si="5"/>
        <v>176.17500000000001</v>
      </c>
      <c r="M9" s="24">
        <f t="shared" si="5"/>
        <v>180</v>
      </c>
      <c r="N9" s="24">
        <f t="shared" si="5"/>
        <v>172.57499999999999</v>
      </c>
      <c r="O9" s="24">
        <f t="shared" si="5"/>
        <v>175.95000000000002</v>
      </c>
      <c r="P9" s="24">
        <f t="shared" si="5"/>
        <v>0</v>
      </c>
      <c r="Q9" s="24">
        <f t="shared" si="5"/>
        <v>170.55</v>
      </c>
      <c r="R9" s="24">
        <f t="shared" si="5"/>
        <v>144.44999999999999</v>
      </c>
      <c r="S9" s="24">
        <f t="shared" si="5"/>
        <v>177.75</v>
      </c>
      <c r="T9" s="24">
        <f t="shared" si="5"/>
        <v>0</v>
      </c>
      <c r="U9" s="25">
        <f t="shared" si="1"/>
        <v>1877.8500000000001</v>
      </c>
      <c r="V9" s="20"/>
      <c r="W9" s="21"/>
      <c r="X9" s="21"/>
      <c r="Y9" s="30"/>
      <c r="Z9" s="22"/>
      <c r="AA9" s="1"/>
      <c r="AB9" s="25">
        <f>SUM(U9)+SUM(W9:Y9)</f>
        <v>1877.8500000000001</v>
      </c>
      <c r="AC9" s="58">
        <v>53.8</v>
      </c>
    </row>
    <row r="10" spans="1:29" ht="15.75" customHeight="1" x14ac:dyDescent="0.15">
      <c r="A10" s="66" t="s">
        <v>33</v>
      </c>
      <c r="B10" s="69" t="s">
        <v>15</v>
      </c>
      <c r="C10" s="69" t="s">
        <v>16</v>
      </c>
      <c r="D10" s="81" t="s">
        <v>28</v>
      </c>
      <c r="E10" s="63">
        <v>17.5</v>
      </c>
      <c r="F10" s="16" t="s">
        <v>17</v>
      </c>
      <c r="G10" s="29"/>
      <c r="H10" s="29"/>
      <c r="I10" s="29"/>
      <c r="J10" s="27"/>
      <c r="K10" s="29"/>
      <c r="L10" s="27">
        <v>7.67</v>
      </c>
      <c r="M10" s="27"/>
      <c r="N10" s="29"/>
      <c r="O10" s="29"/>
      <c r="P10" s="29"/>
      <c r="Q10" s="29"/>
      <c r="R10" s="29"/>
      <c r="S10" s="27">
        <v>7.42</v>
      </c>
      <c r="T10" s="27">
        <v>5.95</v>
      </c>
      <c r="U10" s="19">
        <f t="shared" si="1"/>
        <v>21.04</v>
      </c>
      <c r="V10" s="20"/>
      <c r="W10" s="21"/>
      <c r="X10" s="21"/>
      <c r="Y10" s="21"/>
      <c r="Z10" s="22"/>
      <c r="AA10" s="23">
        <f t="shared" ref="AA10:AA11" si="6">U10</f>
        <v>21.04</v>
      </c>
      <c r="AB10" s="1"/>
      <c r="AC10" s="56"/>
    </row>
    <row r="11" spans="1:29" ht="15.75" customHeight="1" x14ac:dyDescent="0.15">
      <c r="A11" s="67"/>
      <c r="B11" s="64"/>
      <c r="C11" s="64"/>
      <c r="D11" s="70"/>
      <c r="E11" s="64"/>
      <c r="F11" s="16" t="s">
        <v>18</v>
      </c>
      <c r="G11" s="25"/>
      <c r="H11" s="25"/>
      <c r="I11" s="25"/>
      <c r="J11" s="29"/>
      <c r="K11" s="29"/>
      <c r="L11" s="29"/>
      <c r="M11" s="25"/>
      <c r="N11" s="29"/>
      <c r="O11" s="29"/>
      <c r="P11" s="25"/>
      <c r="Q11" s="29"/>
      <c r="R11" s="29"/>
      <c r="S11" s="29"/>
      <c r="T11" s="29"/>
      <c r="U11" s="19">
        <f t="shared" si="1"/>
        <v>0</v>
      </c>
      <c r="V11" s="20"/>
      <c r="W11" s="21"/>
      <c r="X11" s="21"/>
      <c r="Y11" s="21"/>
      <c r="Z11" s="22"/>
      <c r="AA11" s="23">
        <f t="shared" si="6"/>
        <v>0</v>
      </c>
      <c r="AB11" s="1"/>
      <c r="AC11" s="56"/>
    </row>
    <row r="12" spans="1:29" ht="15.75" customHeight="1" x14ac:dyDescent="0.15">
      <c r="A12" s="68"/>
      <c r="B12" s="65"/>
      <c r="C12" s="65"/>
      <c r="D12" s="71"/>
      <c r="E12" s="65"/>
      <c r="F12" s="16" t="s">
        <v>19</v>
      </c>
      <c r="G12" s="24">
        <f t="shared" ref="G12:T12" si="7">(G10*$E$10)+(G11*$E$10*1.5)</f>
        <v>0</v>
      </c>
      <c r="H12" s="24">
        <f t="shared" si="7"/>
        <v>0</v>
      </c>
      <c r="I12" s="24">
        <f t="shared" si="7"/>
        <v>0</v>
      </c>
      <c r="J12" s="24">
        <f t="shared" si="7"/>
        <v>0</v>
      </c>
      <c r="K12" s="24">
        <f t="shared" si="7"/>
        <v>0</v>
      </c>
      <c r="L12" s="24">
        <f t="shared" si="7"/>
        <v>134.22499999999999</v>
      </c>
      <c r="M12" s="24">
        <f t="shared" si="7"/>
        <v>0</v>
      </c>
      <c r="N12" s="24">
        <f t="shared" si="7"/>
        <v>0</v>
      </c>
      <c r="O12" s="24">
        <f t="shared" si="7"/>
        <v>0</v>
      </c>
      <c r="P12" s="24">
        <f t="shared" si="7"/>
        <v>0</v>
      </c>
      <c r="Q12" s="24">
        <f t="shared" si="7"/>
        <v>0</v>
      </c>
      <c r="R12" s="24">
        <f t="shared" si="7"/>
        <v>0</v>
      </c>
      <c r="S12" s="24">
        <f t="shared" si="7"/>
        <v>129.85</v>
      </c>
      <c r="T12" s="24">
        <f t="shared" si="7"/>
        <v>104.125</v>
      </c>
      <c r="U12" s="25">
        <f t="shared" si="1"/>
        <v>368.2</v>
      </c>
      <c r="V12" s="20"/>
      <c r="W12" s="21"/>
      <c r="X12" s="21"/>
      <c r="Y12" s="21"/>
      <c r="Z12" s="22"/>
      <c r="AA12" s="1"/>
      <c r="AB12" s="25">
        <f>SUM(U12)+SUM(W12:Y12)</f>
        <v>368.2</v>
      </c>
      <c r="AC12" s="57"/>
    </row>
    <row r="13" spans="1:29" ht="15.75" customHeight="1" x14ac:dyDescent="0.15">
      <c r="A13" s="66" t="s">
        <v>34</v>
      </c>
      <c r="B13" s="69" t="s">
        <v>15</v>
      </c>
      <c r="C13" s="69" t="s">
        <v>16</v>
      </c>
      <c r="D13" s="81" t="s">
        <v>29</v>
      </c>
      <c r="E13" s="63">
        <v>20.5</v>
      </c>
      <c r="F13" s="16" t="s">
        <v>17</v>
      </c>
      <c r="G13" s="27">
        <v>8</v>
      </c>
      <c r="H13" s="27">
        <v>7.48</v>
      </c>
      <c r="I13" s="27">
        <v>7.67</v>
      </c>
      <c r="J13" s="27"/>
      <c r="K13" s="27">
        <v>7.5</v>
      </c>
      <c r="L13" s="29"/>
      <c r="M13" s="28">
        <v>8</v>
      </c>
      <c r="N13" s="27">
        <v>7.68</v>
      </c>
      <c r="O13" s="27"/>
      <c r="P13" s="27">
        <v>7.58</v>
      </c>
      <c r="Q13" s="27">
        <v>7.65</v>
      </c>
      <c r="R13" s="27">
        <v>7.65</v>
      </c>
      <c r="S13" s="29"/>
      <c r="T13" s="27">
        <v>6.02</v>
      </c>
      <c r="U13" s="19">
        <f t="shared" si="1"/>
        <v>75.22999999999999</v>
      </c>
      <c r="V13" s="20"/>
      <c r="W13" s="21"/>
      <c r="X13" s="21"/>
      <c r="Y13" s="21"/>
      <c r="Z13" s="22"/>
      <c r="AA13" s="19">
        <f t="shared" ref="AA13:AA14" si="8">U13</f>
        <v>75.22999999999999</v>
      </c>
      <c r="AB13" s="31"/>
      <c r="AC13" s="59"/>
    </row>
    <row r="14" spans="1:29" ht="15.75" customHeight="1" x14ac:dyDescent="0.15">
      <c r="A14" s="67"/>
      <c r="B14" s="64"/>
      <c r="C14" s="64"/>
      <c r="D14" s="70"/>
      <c r="E14" s="64"/>
      <c r="F14" s="16" t="s">
        <v>18</v>
      </c>
      <c r="G14" s="29"/>
      <c r="H14" s="25"/>
      <c r="I14" s="29"/>
      <c r="J14" s="29"/>
      <c r="K14" s="29"/>
      <c r="L14" s="29"/>
      <c r="M14" s="25"/>
      <c r="N14" s="25"/>
      <c r="O14" s="25"/>
      <c r="P14" s="29"/>
      <c r="Q14" s="29"/>
      <c r="R14" s="29"/>
      <c r="S14" s="29"/>
      <c r="T14" s="25"/>
      <c r="U14" s="19">
        <f t="shared" si="1"/>
        <v>0</v>
      </c>
      <c r="V14" s="20"/>
      <c r="W14" s="21"/>
      <c r="X14" s="21"/>
      <c r="Y14" s="21"/>
      <c r="Z14" s="22"/>
      <c r="AA14" s="19">
        <f t="shared" si="8"/>
        <v>0</v>
      </c>
      <c r="AB14" s="31"/>
      <c r="AC14" s="59"/>
    </row>
    <row r="15" spans="1:29" ht="15.75" customHeight="1" x14ac:dyDescent="0.15">
      <c r="A15" s="68"/>
      <c r="B15" s="65"/>
      <c r="C15" s="65"/>
      <c r="D15" s="71"/>
      <c r="E15" s="65"/>
      <c r="F15" s="16" t="s">
        <v>19</v>
      </c>
      <c r="G15" s="24">
        <f t="shared" ref="G15:T15" si="9">(G13*$E$13)+(G14*$E$13*1.5)</f>
        <v>164</v>
      </c>
      <c r="H15" s="24">
        <f t="shared" si="9"/>
        <v>153.34</v>
      </c>
      <c r="I15" s="24">
        <f t="shared" si="9"/>
        <v>157.23499999999999</v>
      </c>
      <c r="J15" s="24">
        <f t="shared" si="9"/>
        <v>0</v>
      </c>
      <c r="K15" s="24">
        <f t="shared" si="9"/>
        <v>153.75</v>
      </c>
      <c r="L15" s="24">
        <f t="shared" si="9"/>
        <v>0</v>
      </c>
      <c r="M15" s="24">
        <f t="shared" si="9"/>
        <v>164</v>
      </c>
      <c r="N15" s="24">
        <f t="shared" si="9"/>
        <v>157.44</v>
      </c>
      <c r="O15" s="24">
        <f t="shared" si="9"/>
        <v>0</v>
      </c>
      <c r="P15" s="24">
        <f t="shared" si="9"/>
        <v>155.39000000000001</v>
      </c>
      <c r="Q15" s="24">
        <f t="shared" si="9"/>
        <v>156.82500000000002</v>
      </c>
      <c r="R15" s="24">
        <f t="shared" si="9"/>
        <v>156.82500000000002</v>
      </c>
      <c r="S15" s="24">
        <f t="shared" si="9"/>
        <v>0</v>
      </c>
      <c r="T15" s="24">
        <f t="shared" si="9"/>
        <v>123.41</v>
      </c>
      <c r="U15" s="25">
        <f t="shared" si="1"/>
        <v>1542.2150000000004</v>
      </c>
      <c r="V15" s="20"/>
      <c r="W15" s="21"/>
      <c r="X15" s="21"/>
      <c r="Y15" s="30"/>
      <c r="Z15" s="22"/>
      <c r="AA15" s="1"/>
      <c r="AB15" s="25">
        <f>SUM(U15)+SUM(W15:Y15)</f>
        <v>1542.2150000000004</v>
      </c>
      <c r="AC15" s="58">
        <v>51.35</v>
      </c>
    </row>
    <row r="16" spans="1:29" ht="15.75" customHeight="1" x14ac:dyDescent="0.15">
      <c r="A16" s="66" t="s">
        <v>35</v>
      </c>
      <c r="B16" s="69" t="s">
        <v>15</v>
      </c>
      <c r="C16" s="69" t="s">
        <v>16</v>
      </c>
      <c r="D16" s="72" t="s">
        <v>30</v>
      </c>
      <c r="E16" s="63">
        <v>17.5</v>
      </c>
      <c r="F16" s="16" t="s">
        <v>17</v>
      </c>
      <c r="G16" s="18">
        <v>7.75</v>
      </c>
      <c r="H16" s="18">
        <v>7.53</v>
      </c>
      <c r="I16" s="18">
        <v>5.08</v>
      </c>
      <c r="J16" s="17"/>
      <c r="K16" s="18">
        <v>7.43</v>
      </c>
      <c r="L16" s="18">
        <v>7.5</v>
      </c>
      <c r="M16" s="18"/>
      <c r="N16" s="17"/>
      <c r="O16" s="18"/>
      <c r="P16" s="18"/>
      <c r="Q16" s="18"/>
      <c r="R16" s="18"/>
      <c r="S16" s="18">
        <v>7.63</v>
      </c>
      <c r="T16" s="18">
        <v>5.75</v>
      </c>
      <c r="U16" s="19">
        <f t="shared" si="1"/>
        <v>48.67</v>
      </c>
      <c r="V16" s="20"/>
      <c r="W16" s="32"/>
      <c r="X16" s="21"/>
      <c r="Y16" s="21"/>
      <c r="Z16" s="22"/>
      <c r="AA16" s="19">
        <f t="shared" ref="AA16:AA17" si="10">U16</f>
        <v>48.67</v>
      </c>
      <c r="AB16" s="26"/>
      <c r="AC16" s="57"/>
    </row>
    <row r="17" spans="1:29" ht="15.75" customHeight="1" x14ac:dyDescent="0.15">
      <c r="A17" s="67"/>
      <c r="B17" s="64"/>
      <c r="C17" s="64"/>
      <c r="D17" s="73"/>
      <c r="E17" s="64"/>
      <c r="F17" s="16" t="s">
        <v>18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7"/>
      <c r="U17" s="19">
        <f t="shared" si="1"/>
        <v>0</v>
      </c>
      <c r="V17" s="20"/>
      <c r="W17" s="32"/>
      <c r="X17" s="21"/>
      <c r="Y17" s="21"/>
      <c r="Z17" s="22"/>
      <c r="AA17" s="19">
        <f t="shared" si="10"/>
        <v>0</v>
      </c>
      <c r="AB17" s="26"/>
      <c r="AC17" s="57"/>
    </row>
    <row r="18" spans="1:29" ht="15.75" customHeight="1" x14ac:dyDescent="0.15">
      <c r="A18" s="68"/>
      <c r="B18" s="65"/>
      <c r="C18" s="65"/>
      <c r="D18" s="74"/>
      <c r="E18" s="65"/>
      <c r="F18" s="16" t="s">
        <v>19</v>
      </c>
      <c r="G18" s="24">
        <f t="shared" ref="G18:T18" si="11">(G16*$E$16)+(G17*$E$16*1.5)</f>
        <v>135.625</v>
      </c>
      <c r="H18" s="24">
        <f t="shared" si="11"/>
        <v>131.77500000000001</v>
      </c>
      <c r="I18" s="24">
        <f t="shared" si="11"/>
        <v>88.9</v>
      </c>
      <c r="J18" s="24">
        <f t="shared" si="11"/>
        <v>0</v>
      </c>
      <c r="K18" s="24">
        <f t="shared" si="11"/>
        <v>130.02500000000001</v>
      </c>
      <c r="L18" s="24">
        <f t="shared" si="11"/>
        <v>131.25</v>
      </c>
      <c r="M18" s="24">
        <f t="shared" si="11"/>
        <v>0</v>
      </c>
      <c r="N18" s="24">
        <f t="shared" si="11"/>
        <v>0</v>
      </c>
      <c r="O18" s="24">
        <f t="shared" si="11"/>
        <v>0</v>
      </c>
      <c r="P18" s="24">
        <f t="shared" si="11"/>
        <v>0</v>
      </c>
      <c r="Q18" s="24">
        <f t="shared" si="11"/>
        <v>0</v>
      </c>
      <c r="R18" s="24">
        <f t="shared" si="11"/>
        <v>0</v>
      </c>
      <c r="S18" s="24">
        <f t="shared" si="11"/>
        <v>133.52500000000001</v>
      </c>
      <c r="T18" s="24">
        <f t="shared" si="11"/>
        <v>100.625</v>
      </c>
      <c r="U18" s="25">
        <f t="shared" si="1"/>
        <v>851.72499999999991</v>
      </c>
      <c r="V18" s="20"/>
      <c r="W18" s="32"/>
      <c r="X18" s="21"/>
      <c r="Y18" s="21"/>
      <c r="Z18" s="22"/>
      <c r="AA18" s="26"/>
      <c r="AB18" s="25">
        <f>SUM(U18)+SUM(W18:Y18)</f>
        <v>851.72499999999991</v>
      </c>
      <c r="AC18" s="57"/>
    </row>
    <row r="19" spans="1:29" s="54" customFormat="1" ht="15.75" customHeight="1" x14ac:dyDescent="0.15">
      <c r="A19" s="50" t="s">
        <v>23</v>
      </c>
      <c r="B19" s="51"/>
      <c r="C19" s="51"/>
      <c r="D19" s="51"/>
      <c r="E19" s="51"/>
      <c r="F19" s="51"/>
      <c r="G19" s="47">
        <f t="shared" ref="G19:U19" si="12">SUM(G6+G9+G12+G15 +G18)</f>
        <v>299.625</v>
      </c>
      <c r="H19" s="47">
        <f t="shared" si="12"/>
        <v>452.74</v>
      </c>
      <c r="I19" s="47">
        <f t="shared" si="12"/>
        <v>418.70999999999992</v>
      </c>
      <c r="J19" s="47">
        <f t="shared" si="12"/>
        <v>309.22500000000002</v>
      </c>
      <c r="K19" s="47">
        <f t="shared" si="12"/>
        <v>450.72500000000002</v>
      </c>
      <c r="L19" s="47">
        <f t="shared" si="12"/>
        <v>579.47500000000002</v>
      </c>
      <c r="M19" s="47">
        <f t="shared" si="12"/>
        <v>344</v>
      </c>
      <c r="N19" s="47">
        <f t="shared" si="12"/>
        <v>468.39499999999998</v>
      </c>
      <c r="O19" s="47">
        <f t="shared" si="12"/>
        <v>318.77</v>
      </c>
      <c r="P19" s="47">
        <f t="shared" si="12"/>
        <v>289.88499999999999</v>
      </c>
      <c r="Q19" s="47">
        <f t="shared" si="12"/>
        <v>327.375</v>
      </c>
      <c r="R19" s="47">
        <f t="shared" si="12"/>
        <v>301.27499999999998</v>
      </c>
      <c r="S19" s="47">
        <f t="shared" si="12"/>
        <v>579.505</v>
      </c>
      <c r="T19" s="47">
        <f t="shared" si="12"/>
        <v>328.15999999999997</v>
      </c>
      <c r="U19" s="47">
        <f t="shared" si="12"/>
        <v>5467.8649999999998</v>
      </c>
      <c r="V19" s="52"/>
      <c r="W19" s="47">
        <f t="shared" ref="W19:Y19" si="13">SUM(W7:W18)</f>
        <v>0</v>
      </c>
      <c r="X19" s="47">
        <f t="shared" si="13"/>
        <v>0</v>
      </c>
      <c r="Y19" s="47">
        <f t="shared" si="13"/>
        <v>0</v>
      </c>
      <c r="Z19" s="53"/>
      <c r="AA19" s="48">
        <f t="shared" ref="AA19:AB19" si="14">SUM(AA4:AA18)</f>
        <v>273.14999999999998</v>
      </c>
      <c r="AB19" s="49">
        <f t="shared" si="14"/>
        <v>5467.8649999999998</v>
      </c>
      <c r="AC19" s="49">
        <f>SUM(AC4:AC18)</f>
        <v>105.15</v>
      </c>
    </row>
    <row r="20" spans="1:29" ht="15.75" customHeight="1" x14ac:dyDescent="0.15">
      <c r="A20" s="33" t="s">
        <v>20</v>
      </c>
      <c r="B20" s="34"/>
      <c r="C20" s="34"/>
      <c r="D20" s="35"/>
      <c r="E20" s="36"/>
      <c r="F20" s="36"/>
      <c r="G20" s="37"/>
      <c r="H20" s="37"/>
      <c r="I20" s="38"/>
      <c r="J20" s="37"/>
      <c r="K20" s="37"/>
      <c r="L20" s="37"/>
      <c r="M20" s="39" t="s">
        <v>24</v>
      </c>
      <c r="N20" s="37"/>
      <c r="O20" s="37"/>
      <c r="P20" s="38"/>
      <c r="Q20" s="37"/>
      <c r="R20" s="40"/>
      <c r="S20" s="40"/>
      <c r="T20" s="40"/>
      <c r="U20" s="37"/>
      <c r="V20" s="8"/>
      <c r="W20" s="36"/>
      <c r="X20" s="36"/>
      <c r="Y20" s="36"/>
      <c r="Z20" s="8"/>
      <c r="AA20" s="41"/>
      <c r="AB20" s="41"/>
      <c r="AC20" s="60"/>
    </row>
    <row r="21" spans="1:29" ht="15.75" customHeight="1" x14ac:dyDescent="0.15">
      <c r="A21" s="42"/>
      <c r="B21" s="34"/>
      <c r="C21" s="34"/>
      <c r="D21" s="35"/>
      <c r="E21" s="36"/>
      <c r="F21" s="36"/>
      <c r="G21" s="37"/>
      <c r="H21" s="37"/>
      <c r="I21" s="38"/>
      <c r="J21" s="43"/>
      <c r="K21" s="43"/>
      <c r="L21" s="43"/>
      <c r="M21" s="39" t="s">
        <v>21</v>
      </c>
      <c r="N21" s="37"/>
      <c r="O21" s="37"/>
      <c r="P21" s="38"/>
      <c r="Q21" s="37"/>
      <c r="R21" s="37"/>
      <c r="S21" s="37"/>
      <c r="T21" s="37"/>
      <c r="U21" s="44"/>
      <c r="V21" s="8"/>
      <c r="W21" s="36"/>
      <c r="X21" s="36"/>
      <c r="Y21" s="36"/>
      <c r="Z21" s="8"/>
      <c r="AA21" s="41"/>
      <c r="AB21" s="41"/>
      <c r="AC21" s="60"/>
    </row>
    <row r="22" spans="1:29" ht="15.75" customHeight="1" x14ac:dyDescent="0.15">
      <c r="A22" s="42"/>
      <c r="B22" s="34"/>
      <c r="C22" s="34"/>
      <c r="D22" s="34"/>
      <c r="E22" s="36"/>
      <c r="F22" s="36"/>
      <c r="G22" s="36"/>
      <c r="H22" s="36"/>
      <c r="I22" s="4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41"/>
      <c r="V22" s="8"/>
      <c r="W22" s="36"/>
      <c r="X22" s="36"/>
      <c r="Y22" s="36"/>
      <c r="Z22" s="8"/>
      <c r="AA22" s="41"/>
      <c r="AB22" s="41"/>
      <c r="AC22" s="60"/>
    </row>
    <row r="23" spans="1:29" ht="15.75" customHeight="1" x14ac:dyDescent="0.15">
      <c r="A23" s="42"/>
      <c r="B23" s="34"/>
      <c r="C23" s="34"/>
      <c r="D23" s="34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41"/>
      <c r="V23" s="8"/>
      <c r="W23" s="36"/>
      <c r="X23" s="45"/>
      <c r="Y23" s="36"/>
      <c r="Z23" s="8"/>
      <c r="AA23" s="41"/>
      <c r="AB23" s="41"/>
      <c r="AC23" s="60"/>
    </row>
    <row r="24" spans="1:29" ht="15.75" customHeight="1" x14ac:dyDescent="0.15">
      <c r="A24" s="42"/>
      <c r="B24" s="34"/>
      <c r="C24" s="34"/>
      <c r="D24" s="34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1"/>
      <c r="V24" s="8"/>
      <c r="W24" s="36"/>
      <c r="X24" s="36"/>
      <c r="Y24" s="36"/>
      <c r="Z24" s="8"/>
      <c r="AA24" s="41"/>
      <c r="AB24" s="41"/>
      <c r="AC24" s="60"/>
    </row>
    <row r="25" spans="1:29" ht="15.75" customHeight="1" x14ac:dyDescent="0.15">
      <c r="A25" s="46" t="s">
        <v>22</v>
      </c>
      <c r="B25" s="34"/>
      <c r="C25" s="34"/>
      <c r="D25" s="34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1"/>
      <c r="V25" s="8"/>
      <c r="W25" s="36"/>
      <c r="X25" s="36"/>
      <c r="Y25" s="36"/>
      <c r="Z25" s="8"/>
      <c r="AA25" s="41"/>
      <c r="AB25" s="41"/>
      <c r="AC25" s="60"/>
    </row>
    <row r="26" spans="1:29" ht="15.75" customHeight="1" x14ac:dyDescent="0.15">
      <c r="A26" s="42"/>
      <c r="B26" s="34"/>
      <c r="C26" s="34"/>
      <c r="D26" s="34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1"/>
      <c r="V26" s="8"/>
      <c r="W26" s="36"/>
      <c r="X26" s="36"/>
      <c r="Y26" s="36"/>
      <c r="Z26" s="8"/>
      <c r="AA26" s="41"/>
      <c r="AB26" s="41"/>
      <c r="AC26" s="60"/>
    </row>
    <row r="27" spans="1:29" ht="15.75" customHeight="1" x14ac:dyDescent="0.15">
      <c r="A27" s="42"/>
      <c r="B27" s="34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1"/>
      <c r="V27" s="8"/>
      <c r="W27" s="36"/>
      <c r="X27" s="36"/>
      <c r="Y27" s="36"/>
      <c r="Z27" s="8"/>
      <c r="AA27" s="41"/>
      <c r="AB27" s="41"/>
      <c r="AC27" s="60"/>
    </row>
    <row r="28" spans="1:29" ht="15.75" customHeight="1" x14ac:dyDescent="0.15">
      <c r="A28" s="42"/>
      <c r="B28" s="34"/>
      <c r="C28" s="34"/>
      <c r="D28" s="34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41"/>
      <c r="V28" s="8"/>
      <c r="W28" s="36"/>
      <c r="X28" s="36"/>
      <c r="Y28" s="36"/>
      <c r="Z28" s="8"/>
      <c r="AA28" s="41"/>
      <c r="AB28" s="41"/>
      <c r="AC28" s="60"/>
    </row>
    <row r="29" spans="1:29" ht="15.75" customHeight="1" x14ac:dyDescent="0.15"/>
    <row r="30" spans="1:29" ht="15.75" customHeight="1" x14ac:dyDescent="0.15"/>
    <row r="31" spans="1:29" ht="15.75" customHeight="1" x14ac:dyDescent="0.15"/>
    <row r="32" spans="1:2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mergeCells count="32">
    <mergeCell ref="D4:D6"/>
    <mergeCell ref="E4:E6"/>
    <mergeCell ref="D7:D9"/>
    <mergeCell ref="E7:E9"/>
    <mergeCell ref="D10:D12"/>
    <mergeCell ref="E10:E12"/>
    <mergeCell ref="B2:E2"/>
    <mergeCell ref="W2:W3"/>
    <mergeCell ref="X2:X3"/>
    <mergeCell ref="Y2:Y3"/>
    <mergeCell ref="AA2:AA3"/>
    <mergeCell ref="B4:B6"/>
    <mergeCell ref="C4:C6"/>
    <mergeCell ref="A7:A9"/>
    <mergeCell ref="B7:B9"/>
    <mergeCell ref="C7:C9"/>
    <mergeCell ref="AC2:AC3"/>
    <mergeCell ref="E16:E18"/>
    <mergeCell ref="A10:A12"/>
    <mergeCell ref="A13:A15"/>
    <mergeCell ref="B13:B15"/>
    <mergeCell ref="C13:C15"/>
    <mergeCell ref="D13:D15"/>
    <mergeCell ref="E13:E15"/>
    <mergeCell ref="A16:A18"/>
    <mergeCell ref="B10:B12"/>
    <mergeCell ref="C10:C12"/>
    <mergeCell ref="B16:B18"/>
    <mergeCell ref="C16:C18"/>
    <mergeCell ref="D16:D18"/>
    <mergeCell ref="AB2:AB3"/>
    <mergeCell ref="A4:A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87c98b-201f-436a-9f2e-04eb4fcd031a">
      <Terms xmlns="http://schemas.microsoft.com/office/infopath/2007/PartnerControls"/>
    </lcf76f155ced4ddcb4097134ff3c332f>
    <TaxCatchAll xmlns="f80068a2-cc98-4f6a-b9ba-7438b059570d" xsi:nil="true"/>
    <SharedWithUsers xmlns="f80068a2-cc98-4f6a-b9ba-7438b059570d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B71237-09BA-4D50-BA30-961AB03CA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C7F8-8161-477B-9D07-EA73ED6349F5}">
  <ds:schemaRefs>
    <ds:schemaRef ds:uri="http://schemas.microsoft.com/office/2006/metadata/properties"/>
    <ds:schemaRef ds:uri="http://schemas.microsoft.com/office/infopath/2007/PartnerControls"/>
    <ds:schemaRef ds:uri="9187c98b-201f-436a-9f2e-04eb4fcd031a"/>
    <ds:schemaRef ds:uri="f80068a2-cc98-4f6a-b9ba-7438b059570d"/>
  </ds:schemaRefs>
</ds:datastoreItem>
</file>

<file path=customXml/itemProps3.xml><?xml version="1.0" encoding="utf-8"?>
<ds:datastoreItem xmlns:ds="http://schemas.openxmlformats.org/officeDocument/2006/customXml" ds:itemID="{787127D1-2DD4-4A36-959E-CCB4E3E673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Tung Le</cp:lastModifiedBy>
  <dcterms:created xsi:type="dcterms:W3CDTF">2025-04-29T20:28:08Z</dcterms:created>
  <dcterms:modified xsi:type="dcterms:W3CDTF">2025-07-02T18:45:17Z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0x0101005D08D370247D4A479760A2BA3B7C68C2</vt:lpwstr>
  </property>
  <property fmtid="{D5CDD505-2E9C-101B-9397-08002B2CF9AE}" pid="3" name="Order">
    <vt:r8>372050300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