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 filterPrivacy="1" defaultThemeVersion="124226"/>
  <xr:revisionPtr revIDLastSave="0" documentId="13_ncr:1_{E80CAF0D-545E-1344-80F1-F3E9E2E36EBB}" xr6:coauthVersionLast="47" xr6:coauthVersionMax="47" xr10:uidLastSave="{00000000-0000-0000-0000-000000000000}"/>
  <bookViews>
    <workbookView xWindow="39700" yWindow="2060" windowWidth="29400" windowHeight="16680" tabRatio="952" xr2:uid="{00000000-000D-0000-FFFF-FFFF00000000}"/>
  </bookViews>
  <sheets>
    <sheet name="payroll" sheetId="28" r:id="rId1"/>
  </sheets>
  <definedNames>
    <definedName name="_xlnm.Print_Area" localSheetId="0">payroll!$A$1:$V$22</definedName>
    <definedName name="TOTAL_PAYROLL_DUE" localSheetId="0">payroll!#REF!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67" i="28" l="1"/>
  <c r="H67" i="28"/>
  <c r="I67" i="28"/>
  <c r="J67" i="28"/>
  <c r="K67" i="28"/>
  <c r="L67" i="28"/>
  <c r="M67" i="28"/>
  <c r="N67" i="28"/>
  <c r="P67" i="28"/>
  <c r="U67" i="28"/>
  <c r="Z67" i="28"/>
  <c r="O67" i="28"/>
  <c r="AB66" i="28"/>
  <c r="H66" i="28"/>
  <c r="I66" i="28"/>
  <c r="J66" i="28"/>
  <c r="K66" i="28"/>
  <c r="L66" i="28"/>
  <c r="M66" i="28"/>
  <c r="N66" i="28"/>
  <c r="P66" i="28"/>
  <c r="U66" i="28"/>
  <c r="Z66" i="28"/>
  <c r="O66" i="28"/>
  <c r="AB65" i="28"/>
  <c r="H65" i="28"/>
  <c r="P65" i="28"/>
  <c r="U65" i="28"/>
  <c r="O65" i="28"/>
  <c r="P64" i="28"/>
  <c r="T61" i="28"/>
  <c r="S61" i="28"/>
  <c r="R61" i="28"/>
  <c r="P61" i="28"/>
  <c r="AB57" i="28"/>
  <c r="H57" i="28"/>
  <c r="I57" i="28"/>
  <c r="J57" i="28"/>
  <c r="K57" i="28"/>
  <c r="L57" i="28"/>
  <c r="M57" i="28"/>
  <c r="N57" i="28"/>
  <c r="P57" i="28"/>
  <c r="U57" i="28"/>
  <c r="Z57" i="28"/>
  <c r="O57" i="28"/>
  <c r="AB56" i="28"/>
  <c r="H56" i="28"/>
  <c r="I56" i="28"/>
  <c r="J56" i="28"/>
  <c r="K56" i="28"/>
  <c r="L56" i="28"/>
  <c r="M56" i="28"/>
  <c r="N56" i="28"/>
  <c r="P56" i="28"/>
  <c r="U56" i="28"/>
  <c r="Z56" i="28"/>
  <c r="O56" i="28"/>
  <c r="AB55" i="28"/>
  <c r="H55" i="28"/>
  <c r="I55" i="28"/>
  <c r="J55" i="28"/>
  <c r="L55" i="28"/>
  <c r="M55" i="28"/>
  <c r="P55" i="28"/>
  <c r="U55" i="28"/>
  <c r="O55" i="28"/>
  <c r="P54" i="28"/>
  <c r="T51" i="28"/>
  <c r="S51" i="28"/>
  <c r="R51" i="28"/>
  <c r="P51" i="28"/>
  <c r="AB47" i="28"/>
  <c r="H47" i="28"/>
  <c r="I47" i="28"/>
  <c r="J47" i="28"/>
  <c r="K47" i="28"/>
  <c r="L47" i="28"/>
  <c r="M47" i="28"/>
  <c r="N47" i="28"/>
  <c r="P47" i="28"/>
  <c r="U47" i="28"/>
  <c r="Z47" i="28"/>
  <c r="O47" i="28"/>
  <c r="AB46" i="28"/>
  <c r="H46" i="28"/>
  <c r="I46" i="28"/>
  <c r="J46" i="28"/>
  <c r="K46" i="28"/>
  <c r="L46" i="28"/>
  <c r="M46" i="28"/>
  <c r="N46" i="28"/>
  <c r="P46" i="28"/>
  <c r="U46" i="28"/>
  <c r="Z46" i="28"/>
  <c r="O46" i="28"/>
  <c r="AB45" i="28"/>
  <c r="H45" i="28"/>
  <c r="I45" i="28"/>
  <c r="J45" i="28"/>
  <c r="K45" i="28"/>
  <c r="L45" i="28"/>
  <c r="M45" i="28"/>
  <c r="N45" i="28"/>
  <c r="P45" i="28"/>
  <c r="U45" i="28"/>
  <c r="Z45" i="28"/>
  <c r="O45" i="28"/>
  <c r="AB44" i="28"/>
  <c r="H44" i="28"/>
  <c r="I44" i="28"/>
  <c r="J44" i="28"/>
  <c r="K44" i="28"/>
  <c r="L44" i="28"/>
  <c r="M44" i="28"/>
  <c r="N44" i="28"/>
  <c r="P44" i="28"/>
  <c r="U44" i="28"/>
  <c r="Z44" i="28"/>
  <c r="O44" i="28"/>
  <c r="AB43" i="28"/>
  <c r="L43" i="28"/>
  <c r="P43" i="28"/>
  <c r="U43" i="28"/>
  <c r="O43" i="28"/>
  <c r="P42" i="28"/>
  <c r="T39" i="28"/>
  <c r="S39" i="28"/>
  <c r="R39" i="28"/>
  <c r="P39" i="28"/>
  <c r="AB35" i="28"/>
  <c r="H35" i="28"/>
  <c r="I35" i="28"/>
  <c r="J35" i="28"/>
  <c r="K35" i="28"/>
  <c r="L35" i="28"/>
  <c r="M35" i="28"/>
  <c r="N35" i="28"/>
  <c r="P35" i="28"/>
  <c r="U35" i="28"/>
  <c r="Z35" i="28"/>
  <c r="O35" i="28"/>
  <c r="AB34" i="28"/>
  <c r="H34" i="28"/>
  <c r="I34" i="28"/>
  <c r="J34" i="28"/>
  <c r="K34" i="28"/>
  <c r="L34" i="28"/>
  <c r="M34" i="28"/>
  <c r="N34" i="28"/>
  <c r="P34" i="28"/>
  <c r="U34" i="28"/>
  <c r="Z34" i="28"/>
  <c r="O34" i="28"/>
  <c r="AB33" i="28"/>
  <c r="H33" i="28"/>
  <c r="I33" i="28"/>
  <c r="J33" i="28"/>
  <c r="K33" i="28"/>
  <c r="L33" i="28"/>
  <c r="M33" i="28"/>
  <c r="N33" i="28"/>
  <c r="P33" i="28"/>
  <c r="U33" i="28"/>
  <c r="Z33" i="28"/>
  <c r="O33" i="28"/>
  <c r="AB32" i="28"/>
  <c r="H32" i="28"/>
  <c r="I32" i="28"/>
  <c r="J32" i="28"/>
  <c r="K32" i="28"/>
  <c r="L32" i="28"/>
  <c r="M32" i="28"/>
  <c r="N32" i="28"/>
  <c r="P32" i="28"/>
  <c r="U32" i="28"/>
  <c r="Z32" i="28"/>
  <c r="O32" i="28"/>
  <c r="AB31" i="28"/>
  <c r="H31" i="28"/>
  <c r="P31" i="28"/>
  <c r="U31" i="28"/>
  <c r="O31" i="28"/>
  <c r="P30" i="28"/>
  <c r="T27" i="28"/>
  <c r="S27" i="28"/>
  <c r="R27" i="28"/>
  <c r="P27" i="28"/>
  <c r="H20" i="28"/>
  <c r="T8" i="28"/>
  <c r="S8" i="28"/>
  <c r="R8" i="28"/>
  <c r="H17" i="28"/>
  <c r="I17" i="28"/>
  <c r="J17" i="28"/>
  <c r="K17" i="28"/>
  <c r="L17" i="28"/>
  <c r="M17" i="28"/>
  <c r="N17" i="28"/>
  <c r="I21" i="28"/>
  <c r="J21" i="28"/>
  <c r="K21" i="28"/>
  <c r="L21" i="28"/>
  <c r="M21" i="28"/>
  <c r="N21" i="28"/>
  <c r="J12" i="28"/>
  <c r="H13" i="28"/>
  <c r="L14" i="28"/>
  <c r="J15" i="28"/>
  <c r="J16" i="28"/>
  <c r="J18" i="28"/>
  <c r="I19" i="28"/>
  <c r="J19" i="28"/>
  <c r="H22" i="28"/>
  <c r="I22" i="28"/>
  <c r="J22" i="28"/>
  <c r="K22" i="28"/>
  <c r="L22" i="28"/>
  <c r="M22" i="28"/>
  <c r="N22" i="28"/>
  <c r="P13" i="28"/>
  <c r="U13" i="28"/>
  <c r="O15" i="28"/>
  <c r="P12" i="28"/>
  <c r="U12" i="28"/>
  <c r="P16" i="28"/>
  <c r="U16" i="28"/>
  <c r="P22" i="28"/>
  <c r="U22" i="28"/>
  <c r="P19" i="28"/>
  <c r="U19" i="28"/>
  <c r="P20" i="28"/>
  <c r="U20" i="28"/>
  <c r="O19" i="28"/>
  <c r="O12" i="28"/>
  <c r="O20" i="28"/>
  <c r="P21" i="28"/>
  <c r="U21" i="28"/>
  <c r="P18" i="28"/>
  <c r="U18" i="28"/>
  <c r="O21" i="28"/>
  <c r="O13" i="28"/>
  <c r="O22" i="28"/>
  <c r="O17" i="28"/>
  <c r="O16" i="28"/>
  <c r="P17" i="28"/>
  <c r="U17" i="28"/>
  <c r="P15" i="28"/>
  <c r="U15" i="28"/>
  <c r="O18" i="28"/>
  <c r="P14" i="28"/>
  <c r="U14" i="28"/>
  <c r="P11" i="28"/>
  <c r="P8" i="28"/>
</calcChain>
</file>

<file path=xl/sharedStrings.xml><?xml version="1.0" encoding="utf-8"?>
<sst xmlns="http://schemas.openxmlformats.org/spreadsheetml/2006/main" count="377" uniqueCount="96">
  <si>
    <t>Name</t>
  </si>
  <si>
    <t>Home</t>
  </si>
  <si>
    <t>Occu</t>
  </si>
  <si>
    <t xml:space="preserve">Weekly </t>
  </si>
  <si>
    <t>Daily</t>
  </si>
  <si>
    <t>Sun</t>
  </si>
  <si>
    <t>Mon</t>
  </si>
  <si>
    <t>Tues</t>
  </si>
  <si>
    <t>Wed</t>
  </si>
  <si>
    <t>Thurs</t>
  </si>
  <si>
    <t>Fri</t>
  </si>
  <si>
    <t>Sat</t>
  </si>
  <si>
    <t xml:space="preserve"># of </t>
  </si>
  <si>
    <t>Comments</t>
  </si>
  <si>
    <t>State</t>
  </si>
  <si>
    <t>Salary</t>
  </si>
  <si>
    <t>Days</t>
  </si>
  <si>
    <t>CREW</t>
  </si>
  <si>
    <t>TOTAL</t>
  </si>
  <si>
    <t>DUE</t>
  </si>
  <si>
    <t>ADVANCE</t>
  </si>
  <si>
    <t>CASH</t>
  </si>
  <si>
    <t>WAGE DUE</t>
  </si>
  <si>
    <t>HOME</t>
  </si>
  <si>
    <t>PER DIEM</t>
  </si>
  <si>
    <t xml:space="preserve">NON-TAX </t>
  </si>
  <si>
    <t>PAY PERIOD:</t>
  </si>
  <si>
    <t>ACCOUNT NAME:</t>
  </si>
  <si>
    <t>TRAVEL</t>
  </si>
  <si>
    <t>OFF</t>
  </si>
  <si>
    <t>Work City</t>
  </si>
  <si>
    <t>Work St</t>
  </si>
  <si>
    <t>Day Type</t>
  </si>
  <si>
    <t>SHOW</t>
  </si>
  <si>
    <t>SSN</t>
  </si>
  <si>
    <t>ZIP</t>
  </si>
  <si>
    <t>Zip Code</t>
  </si>
  <si>
    <t>REIMB.**</t>
  </si>
  <si>
    <t>REB needs to be broken down</t>
  </si>
  <si>
    <t>Please breakdown category and $$</t>
  </si>
  <si>
    <t>CAPS FEE</t>
  </si>
  <si>
    <t>WC FEE</t>
  </si>
  <si>
    <t>FRINGE</t>
  </si>
  <si>
    <t>Date(s) Worked</t>
  </si>
  <si>
    <t>BIll.com Description line</t>
  </si>
  <si>
    <t>Reimbursement Description line (if applicable)</t>
  </si>
  <si>
    <t xml:space="preserve">01/00/1900 -  - STAFF LABOR -  - </t>
  </si>
  <si>
    <t>DUE DATE:</t>
  </si>
  <si>
    <t>TN</t>
  </si>
  <si>
    <t>Event Coordinator</t>
  </si>
  <si>
    <t>05/18-05/24</t>
  </si>
  <si>
    <t>CA</t>
  </si>
  <si>
    <t>Wutang Clan Tour 2025 - Road Rep Advance Pay</t>
  </si>
  <si>
    <t>Peach Pit Tour 2025 - 1 day Road Rep Advance Pay</t>
  </si>
  <si>
    <t>Peach Pit Tour 2025 - road rep + Uber reimbursements</t>
  </si>
  <si>
    <t>Multiple uber reimbursements</t>
  </si>
  <si>
    <t>OH</t>
  </si>
  <si>
    <t>VIP Representative</t>
  </si>
  <si>
    <t>Teddy Swims Tour 2025</t>
  </si>
  <si>
    <t>WA</t>
  </si>
  <si>
    <t>Bullet for My Valentine Tour 2025</t>
  </si>
  <si>
    <t>FLO Tour 2025</t>
  </si>
  <si>
    <t>P.O.D. Tour 2025</t>
  </si>
  <si>
    <t>05/19 - Allison Russell Tour 2025  05/20 - FLO Tour 2025</t>
  </si>
  <si>
    <t>Chaka Khan Tour 2025</t>
  </si>
  <si>
    <t>Silversun Pickups Tour 2025</t>
  </si>
  <si>
    <t>LA</t>
  </si>
  <si>
    <t>Morris, Ronald</t>
  </si>
  <si>
    <t>Morales, Mark</t>
  </si>
  <si>
    <t>Phillips, Garry</t>
  </si>
  <si>
    <t>Evans, Abby</t>
  </si>
  <si>
    <t>Turner, Christopher</t>
  </si>
  <si>
    <t>Diaz, Edmund</t>
  </si>
  <si>
    <t>Parker, Jesse</t>
  </si>
  <si>
    <t>Cruz, Justin</t>
  </si>
  <si>
    <t>Edwards, James</t>
  </si>
  <si>
    <t>Collins, Stephanie</t>
  </si>
  <si>
    <t>xxx-xx-6020</t>
  </si>
  <si>
    <t>xxx-xx-2021</t>
  </si>
  <si>
    <t>xxx-xx-2022</t>
  </si>
  <si>
    <t>xxx-xx-7023</t>
  </si>
  <si>
    <t>xxx-xx-2024</t>
  </si>
  <si>
    <t>xxx-xx-2025</t>
  </si>
  <si>
    <t>xxx-xx-2026</t>
  </si>
  <si>
    <t>xxx-xx-2027</t>
  </si>
  <si>
    <t>xxx-xx-0028</t>
  </si>
  <si>
    <t>xxx-xx-0029</t>
  </si>
  <si>
    <t>Thompson, Esther</t>
  </si>
  <si>
    <t>xxx-xx-0030</t>
  </si>
  <si>
    <t>Robinson, Cyro</t>
  </si>
  <si>
    <t>Allen, Derzon</t>
  </si>
  <si>
    <t>xxx-xx-0031</t>
  </si>
  <si>
    <t>xxx-xx-0032</t>
  </si>
  <si>
    <t>xxx-xx-0033</t>
  </si>
  <si>
    <t>Taylor, Drew</t>
  </si>
  <si>
    <t>ACV 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</si>
</sst>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0.00_);[Red]\(0.00\)"/>
    <numFmt numFmtId="165" formatCode="[$-409]d\-mmm;@"/>
    <numFmt numFmtId="166" formatCode="0.00_);\(0.00\)"/>
    <numFmt numFmtId="167" formatCode="000\-00\-0000"/>
    <numFmt numFmtId="168" formatCode="00000"/>
  </numFmts>
  <fonts count="11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FFFF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2" fontId="2" fillId="0" borderId="0" xfId="0" applyNumberFormat="1" applyFont="1" applyAlignment="1">
      <alignment horizontal="left"/>
    </xf>
    <xf numFmtId="0" fontId="1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top"/>
    </xf>
    <xf numFmtId="2" fontId="1" fillId="0" borderId="11" xfId="0" applyNumberFormat="1" applyFont="1" applyBorder="1" applyAlignment="1">
      <alignment vertical="top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2" fillId="0" borderId="0" xfId="0" applyNumberFormat="1" applyFont="1" applyAlignment="1">
      <alignment horizontal="center"/>
    </xf>
    <xf numFmtId="40" fontId="0" fillId="0" borderId="0" xfId="0" applyNumberFormat="1"/>
    <xf numFmtId="40" fontId="1" fillId="0" borderId="0" xfId="0" applyNumberFormat="1" applyFont="1"/>
    <xf numFmtId="0" fontId="2" fillId="0" borderId="0" xfId="0" applyFont="1"/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 vertical="center"/>
    </xf>
    <xf numFmtId="40" fontId="7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justify"/>
    </xf>
    <xf numFmtId="0" fontId="3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top" shrinkToFit="1"/>
    </xf>
    <xf numFmtId="2" fontId="3" fillId="0" borderId="6" xfId="0" applyNumberFormat="1" applyFont="1" applyBorder="1" applyAlignment="1">
      <alignment horizontal="center" vertical="top"/>
    </xf>
    <xf numFmtId="2" fontId="3" fillId="0" borderId="9" xfId="0" applyNumberFormat="1" applyFont="1" applyBorder="1" applyAlignment="1">
      <alignment horizontal="center" vertical="top"/>
    </xf>
    <xf numFmtId="40" fontId="3" fillId="0" borderId="9" xfId="0" applyNumberFormat="1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 vertical="center" shrinkToFit="1"/>
    </xf>
    <xf numFmtId="16" fontId="3" fillId="0" borderId="5" xfId="0" applyNumberFormat="1" applyFont="1" applyBorder="1" applyAlignment="1">
      <alignment horizontal="center" shrinkToFit="1"/>
    </xf>
    <xf numFmtId="2" fontId="3" fillId="0" borderId="7" xfId="0" applyNumberFormat="1" applyFont="1" applyBorder="1" applyAlignment="1">
      <alignment horizontal="center" shrinkToFit="1"/>
    </xf>
    <xf numFmtId="2" fontId="3" fillId="0" borderId="12" xfId="0" applyNumberFormat="1" applyFont="1" applyBorder="1" applyAlignment="1">
      <alignment horizontal="center" shrinkToFit="1"/>
    </xf>
    <xf numFmtId="2" fontId="3" fillId="0" borderId="15" xfId="0" applyNumberFormat="1" applyFont="1" applyBorder="1" applyAlignment="1">
      <alignment horizontal="center" shrinkToFit="1"/>
    </xf>
    <xf numFmtId="40" fontId="3" fillId="0" borderId="10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/>
    </xf>
    <xf numFmtId="164" fontId="3" fillId="0" borderId="8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40" fontId="3" fillId="0" borderId="11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6" fontId="4" fillId="0" borderId="0" xfId="0" applyNumberFormat="1" applyFont="1" applyAlignment="1">
      <alignment horizontal="center"/>
    </xf>
    <xf numFmtId="166" fontId="4" fillId="0" borderId="3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top"/>
    </xf>
    <xf numFmtId="2" fontId="4" fillId="0" borderId="11" xfId="0" applyNumberFormat="1" applyFont="1" applyBorder="1" applyAlignment="1">
      <alignment vertical="top"/>
    </xf>
    <xf numFmtId="164" fontId="4" fillId="0" borderId="5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0" fontId="4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6" fontId="1" fillId="0" borderId="3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166" fontId="1" fillId="0" borderId="5" xfId="1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/>
    </xf>
    <xf numFmtId="40" fontId="1" fillId="0" borderId="11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2" fontId="1" fillId="0" borderId="0" xfId="0" applyNumberFormat="1" applyFont="1"/>
    <xf numFmtId="16" fontId="3" fillId="2" borderId="14" xfId="0" applyNumberFormat="1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164" fontId="3" fillId="0" borderId="0" xfId="0" applyNumberFormat="1" applyFont="1" applyAlignment="1">
      <alignment horizontal="center"/>
    </xf>
    <xf numFmtId="40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 shrinkToFit="1"/>
    </xf>
    <xf numFmtId="2" fontId="3" fillId="3" borderId="0" xfId="0" applyNumberFormat="1" applyFont="1" applyFill="1" applyAlignment="1">
      <alignment horizontal="center" vertical="top"/>
    </xf>
    <xf numFmtId="2" fontId="3" fillId="4" borderId="0" xfId="0" applyNumberFormat="1" applyFont="1" applyFill="1" applyAlignment="1">
      <alignment horizontal="center"/>
    </xf>
    <xf numFmtId="165" fontId="3" fillId="4" borderId="14" xfId="0" applyNumberFormat="1" applyFont="1" applyFill="1" applyBorder="1" applyAlignment="1">
      <alignment horizontal="center" vertical="center" shrinkToFit="1"/>
    </xf>
    <xf numFmtId="167" fontId="1" fillId="0" borderId="3" xfId="0" applyNumberFormat="1" applyFont="1" applyBorder="1" applyAlignment="1">
      <alignment horizontal="left"/>
    </xf>
    <xf numFmtId="167" fontId="3" fillId="0" borderId="0" xfId="0" applyNumberFormat="1" applyFont="1" applyAlignment="1">
      <alignment horizontal="left"/>
    </xf>
    <xf numFmtId="168" fontId="1" fillId="0" borderId="3" xfId="0" applyNumberFormat="1" applyFont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168" fontId="3" fillId="2" borderId="4" xfId="0" applyNumberFormat="1" applyFont="1" applyFill="1" applyBorder="1" applyAlignment="1">
      <alignment horizontal="center" vertical="center" shrinkToFit="1"/>
    </xf>
    <xf numFmtId="2" fontId="8" fillId="0" borderId="9" xfId="0" applyNumberFormat="1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10" fillId="5" borderId="16" xfId="0" applyFont="1" applyFill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7" fillId="0" borderId="0" xfId="0" applyFont="1"/>
    <xf numFmtId="2" fontId="7" fillId="0" borderId="4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127000</xdr:rowOff>
    </xdr:from>
    <xdr:to>
      <xdr:col>0</xdr:col>
      <xdr:colOff>1995159</xdr:colOff>
      <xdr:row>3</xdr:row>
      <xdr:rowOff>129483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27000"/>
          <a:ext cx="1852284" cy="5263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7"/>
  <sheetViews>
    <sheetView showZeros="0" tabSelected="1" zoomScale="91" zoomScaleNormal="80" zoomScaleSheetLayoutView="90" zoomScalePageLayoutView="60" workbookViewId="0">
      <selection activeCell="E7" sqref="E7"/>
    </sheetView>
  </sheetViews>
  <sheetFormatPr baseColWidth="10" defaultColWidth="8.83203125" defaultRowHeight="13" x14ac:dyDescent="0.15"/>
  <cols>
    <col min="1" max="1" width="28.33203125" customWidth="1"/>
    <col min="2" max="2" width="23.6640625" customWidth="1"/>
    <col min="3" max="3" width="15.33203125" customWidth="1"/>
    <col min="4" max="4" width="12.6640625" customWidth="1"/>
    <col min="5" max="5" width="15.83203125" style="5" customWidth="1"/>
    <col min="6" max="6" width="11.5" customWidth="1"/>
    <col min="7" max="7" width="11.83203125" style="9" customWidth="1"/>
    <col min="8" max="9" width="14.83203125" style="13" customWidth="1"/>
    <col min="10" max="11" width="15.1640625" style="13" customWidth="1"/>
    <col min="12" max="13" width="14.5" style="13" customWidth="1"/>
    <col min="14" max="14" width="13.6640625" style="13" customWidth="1"/>
    <col min="15" max="15" width="7.5" customWidth="1"/>
    <col min="16" max="16" width="15.1640625" customWidth="1"/>
    <col min="17" max="17" width="1.1640625" customWidth="1"/>
    <col min="18" max="18" width="12.1640625" customWidth="1"/>
    <col min="19" max="19" width="11.5" customWidth="1"/>
    <col min="20" max="20" width="11.83203125" style="16" customWidth="1"/>
    <col min="21" max="21" width="14.6640625" customWidth="1"/>
    <col min="22" max="22" width="46.33203125" style="6" customWidth="1"/>
    <col min="23" max="23" width="16" customWidth="1"/>
    <col min="24" max="24" width="15.5" customWidth="1"/>
    <col min="25" max="25" width="13.6640625" customWidth="1"/>
    <col min="26" max="26" width="14.83203125" customWidth="1"/>
    <col min="27" max="27" width="17.83203125" customWidth="1"/>
    <col min="28" max="28" width="67" customWidth="1"/>
    <col min="29" max="29" width="62.83203125" customWidth="1"/>
  </cols>
  <sheetData>
    <row r="1" spans="1:29" s="18" customFormat="1" ht="19.5" customHeight="1" x14ac:dyDescent="0.2">
      <c r="B1" s="4" t="s">
        <v>27</v>
      </c>
      <c r="C1" s="2" t="s">
        <v>95</v>
      </c>
      <c r="D1" s="2"/>
      <c r="E1" s="7"/>
      <c r="F1" s="4"/>
      <c r="G1" s="2"/>
      <c r="H1" s="80"/>
      <c r="I1" s="12"/>
      <c r="J1" s="12"/>
      <c r="K1" s="12"/>
      <c r="L1" s="12"/>
      <c r="M1" s="12"/>
      <c r="N1" s="12"/>
      <c r="O1" s="2"/>
      <c r="P1" s="2"/>
      <c r="Q1" s="2"/>
      <c r="R1" s="2"/>
      <c r="S1" s="2"/>
      <c r="T1" s="15"/>
      <c r="U1" s="2"/>
      <c r="V1" s="2"/>
    </row>
    <row r="2" spans="1:29" s="18" customFormat="1" ht="8.25" customHeight="1" x14ac:dyDescent="0.2">
      <c r="B2" s="4"/>
      <c r="C2" s="19"/>
      <c r="D2" s="19"/>
      <c r="E2" s="4"/>
      <c r="F2" s="4"/>
      <c r="G2" s="19"/>
      <c r="H2" s="20"/>
      <c r="I2" s="20"/>
      <c r="J2" s="20"/>
      <c r="K2" s="20"/>
      <c r="L2" s="20"/>
      <c r="M2" s="20"/>
      <c r="N2" s="20"/>
      <c r="O2" s="19"/>
      <c r="P2" s="19"/>
      <c r="Q2" s="19"/>
      <c r="R2" s="19"/>
      <c r="S2" s="19"/>
      <c r="T2" s="21"/>
      <c r="U2" s="19"/>
      <c r="V2" s="19"/>
    </row>
    <row r="3" spans="1:29" s="18" customFormat="1" ht="15.75" customHeight="1" x14ac:dyDescent="0.2">
      <c r="B3" s="4" t="s">
        <v>26</v>
      </c>
      <c r="C3" s="2" t="s">
        <v>50</v>
      </c>
      <c r="D3" s="2"/>
      <c r="E3" s="7"/>
      <c r="F3" s="4"/>
      <c r="G3" s="2"/>
      <c r="H3" s="12"/>
      <c r="I3" s="12"/>
      <c r="J3" s="12"/>
      <c r="K3" s="12"/>
      <c r="L3" s="12"/>
      <c r="M3" s="12"/>
      <c r="N3" s="12"/>
      <c r="O3" s="2"/>
      <c r="P3" s="2"/>
      <c r="Q3" s="2"/>
      <c r="R3" s="2"/>
      <c r="S3" s="2"/>
      <c r="T3" s="15"/>
      <c r="U3" s="2"/>
      <c r="V3" s="2"/>
    </row>
    <row r="4" spans="1:29" s="96" customFormat="1" ht="22" customHeight="1" x14ac:dyDescent="0.2">
      <c r="B4" s="96" t="s">
        <v>47</v>
      </c>
      <c r="C4" s="98">
        <v>45807</v>
      </c>
      <c r="D4" s="19"/>
      <c r="E4" s="4"/>
      <c r="F4" s="4"/>
      <c r="G4" s="19"/>
      <c r="H4" s="97"/>
      <c r="I4" s="97"/>
      <c r="J4" s="97"/>
      <c r="K4" s="97"/>
      <c r="L4" s="97"/>
      <c r="M4" s="97"/>
      <c r="N4" s="97"/>
      <c r="O4" s="19"/>
      <c r="P4" s="19"/>
      <c r="Q4" s="19"/>
      <c r="R4" s="19"/>
      <c r="S4" s="19"/>
      <c r="T4" s="21"/>
      <c r="U4" s="19"/>
      <c r="V4" s="19"/>
    </row>
    <row r="5" spans="1:29" s="32" customFormat="1" ht="17" x14ac:dyDescent="0.2">
      <c r="A5" s="23" t="s">
        <v>0</v>
      </c>
      <c r="B5" s="23" t="s">
        <v>34</v>
      </c>
      <c r="C5" s="24" t="s">
        <v>1</v>
      </c>
      <c r="D5" s="24" t="s">
        <v>1</v>
      </c>
      <c r="E5" s="23" t="s">
        <v>2</v>
      </c>
      <c r="F5" s="25" t="s">
        <v>3</v>
      </c>
      <c r="G5" s="26" t="s">
        <v>4</v>
      </c>
      <c r="H5" s="27" t="s">
        <v>5</v>
      </c>
      <c r="I5" s="27" t="s">
        <v>6</v>
      </c>
      <c r="J5" s="27" t="s">
        <v>7</v>
      </c>
      <c r="K5" s="27" t="s">
        <v>8</v>
      </c>
      <c r="L5" s="27" t="s">
        <v>9</v>
      </c>
      <c r="M5" s="27" t="s">
        <v>10</v>
      </c>
      <c r="N5" s="27" t="s">
        <v>11</v>
      </c>
      <c r="O5" s="28" t="s">
        <v>12</v>
      </c>
      <c r="P5" s="29" t="s">
        <v>18</v>
      </c>
      <c r="Q5" s="26"/>
      <c r="R5" s="30" t="s">
        <v>24</v>
      </c>
      <c r="S5" s="91" t="s">
        <v>37</v>
      </c>
      <c r="T5" s="31" t="s">
        <v>21</v>
      </c>
      <c r="U5" s="25" t="s">
        <v>18</v>
      </c>
      <c r="V5" s="25" t="s">
        <v>13</v>
      </c>
    </row>
    <row r="6" spans="1:29" s="32" customFormat="1" ht="16" x14ac:dyDescent="0.2">
      <c r="A6" s="33"/>
      <c r="B6" s="33"/>
      <c r="C6" s="34" t="s">
        <v>14</v>
      </c>
      <c r="D6" s="34" t="s">
        <v>35</v>
      </c>
      <c r="E6" s="35"/>
      <c r="F6" s="34" t="s">
        <v>15</v>
      </c>
      <c r="G6" s="36" t="s">
        <v>15</v>
      </c>
      <c r="H6" s="37">
        <v>45795</v>
      </c>
      <c r="I6" s="37">
        <v>45796</v>
      </c>
      <c r="J6" s="37">
        <v>45797</v>
      </c>
      <c r="K6" s="37">
        <v>45798</v>
      </c>
      <c r="L6" s="37">
        <v>45799</v>
      </c>
      <c r="M6" s="37">
        <v>45800</v>
      </c>
      <c r="N6" s="37">
        <v>45801</v>
      </c>
      <c r="O6" s="38" t="s">
        <v>16</v>
      </c>
      <c r="P6" s="39" t="s">
        <v>22</v>
      </c>
      <c r="Q6" s="40"/>
      <c r="R6" s="41" t="s">
        <v>25</v>
      </c>
      <c r="S6" s="41"/>
      <c r="T6" s="42" t="s">
        <v>20</v>
      </c>
      <c r="U6" s="43" t="s">
        <v>19</v>
      </c>
      <c r="V6" s="33"/>
    </row>
    <row r="7" spans="1:29" s="32" customFormat="1" ht="16" x14ac:dyDescent="0.2">
      <c r="C7" s="81"/>
      <c r="D7" s="81"/>
      <c r="E7" s="45"/>
      <c r="F7" s="81"/>
      <c r="G7" s="84" t="s">
        <v>32</v>
      </c>
      <c r="H7" s="85" t="s">
        <v>29</v>
      </c>
      <c r="I7" s="85" t="s">
        <v>28</v>
      </c>
      <c r="J7" s="85" t="s">
        <v>33</v>
      </c>
      <c r="K7" s="85" t="s">
        <v>33</v>
      </c>
      <c r="L7" s="85" t="s">
        <v>28</v>
      </c>
      <c r="M7" s="85" t="s">
        <v>33</v>
      </c>
      <c r="N7" s="85" t="s">
        <v>28</v>
      </c>
      <c r="O7" s="82"/>
      <c r="P7" s="39"/>
      <c r="Q7" s="40"/>
      <c r="R7" s="41"/>
      <c r="S7" s="41"/>
      <c r="T7" s="42"/>
      <c r="U7" s="43"/>
      <c r="V7" s="92" t="s">
        <v>38</v>
      </c>
    </row>
    <row r="8" spans="1:29" s="32" customFormat="1" ht="22.5" customHeight="1" x14ac:dyDescent="0.2">
      <c r="A8" s="44"/>
      <c r="B8" s="44"/>
      <c r="E8" s="45"/>
      <c r="G8" s="83" t="s">
        <v>30</v>
      </c>
      <c r="H8" s="75"/>
      <c r="I8" s="75"/>
      <c r="J8" s="75"/>
      <c r="K8" s="75"/>
      <c r="L8" s="75"/>
      <c r="M8" s="75"/>
      <c r="N8" s="75"/>
      <c r="P8" s="46">
        <f>SUM(P12:P22)</f>
        <v>4507.1400000000003</v>
      </c>
      <c r="Q8" s="47"/>
      <c r="R8" s="48">
        <f>SUM(R12:R22)</f>
        <v>240</v>
      </c>
      <c r="S8" s="49">
        <f>SUM(S12:S22)</f>
        <v>287.72000000000003</v>
      </c>
      <c r="T8" s="50">
        <f>SUM(T12:T22)</f>
        <v>0</v>
      </c>
      <c r="U8" s="51"/>
      <c r="V8" s="92" t="s">
        <v>39</v>
      </c>
    </row>
    <row r="9" spans="1:29" s="32" customFormat="1" ht="22.5" customHeight="1" x14ac:dyDescent="0.2">
      <c r="A9" s="44"/>
      <c r="B9" s="44"/>
      <c r="E9" s="45"/>
      <c r="G9" s="83" t="s">
        <v>31</v>
      </c>
      <c r="H9" s="76" t="s">
        <v>23</v>
      </c>
      <c r="I9" s="76" t="s">
        <v>23</v>
      </c>
      <c r="J9" s="76" t="s">
        <v>23</v>
      </c>
      <c r="K9" s="76" t="s">
        <v>23</v>
      </c>
      <c r="L9" s="76" t="s">
        <v>23</v>
      </c>
      <c r="M9" s="76" t="s">
        <v>23</v>
      </c>
      <c r="N9" s="76" t="s">
        <v>23</v>
      </c>
      <c r="P9" s="77"/>
      <c r="Q9" s="77"/>
      <c r="R9" s="77"/>
      <c r="S9" s="77"/>
      <c r="T9" s="78"/>
      <c r="U9" s="79"/>
    </row>
    <row r="10" spans="1:29" s="32" customFormat="1" ht="22.5" customHeight="1" x14ac:dyDescent="0.2">
      <c r="A10" s="44"/>
      <c r="B10" s="44"/>
      <c r="E10" s="45"/>
      <c r="G10" s="83" t="s">
        <v>36</v>
      </c>
      <c r="H10" s="90"/>
      <c r="I10" s="90">
        <v>0</v>
      </c>
      <c r="J10" s="90"/>
      <c r="K10" s="90"/>
      <c r="L10" s="90"/>
      <c r="M10" s="90"/>
      <c r="N10" s="90"/>
      <c r="P10" s="77"/>
      <c r="Q10" s="77"/>
      <c r="R10" s="77"/>
      <c r="S10" s="77"/>
      <c r="T10" s="78"/>
      <c r="U10" s="79"/>
    </row>
    <row r="11" spans="1:29" s="32" customFormat="1" ht="17" customHeight="1" x14ac:dyDescent="0.2">
      <c r="A11" s="52" t="s">
        <v>17</v>
      </c>
      <c r="B11" s="87"/>
      <c r="D11" s="89"/>
      <c r="E11" s="45"/>
      <c r="F11" s="56"/>
      <c r="G11" s="3"/>
      <c r="H11" s="57"/>
      <c r="I11" s="57"/>
      <c r="J11" s="57"/>
      <c r="K11" s="57"/>
      <c r="L11" s="57"/>
      <c r="M11" s="57"/>
      <c r="N11" s="57"/>
      <c r="O11" s="58"/>
      <c r="P11" s="59">
        <f t="shared" ref="P11:P22" si="0">SUM(H11:N11)</f>
        <v>0</v>
      </c>
      <c r="Q11" s="53"/>
      <c r="R11" s="60"/>
      <c r="S11" s="61"/>
      <c r="T11" s="62"/>
      <c r="U11" s="63"/>
      <c r="V11" s="64"/>
      <c r="W11" s="81" t="s">
        <v>40</v>
      </c>
      <c r="X11" s="81" t="s">
        <v>41</v>
      </c>
      <c r="Y11" s="81" t="s">
        <v>42</v>
      </c>
      <c r="Z11" s="81" t="s">
        <v>18</v>
      </c>
      <c r="AA11" s="32" t="s">
        <v>43</v>
      </c>
      <c r="AB11" s="93" t="s">
        <v>44</v>
      </c>
      <c r="AC11" s="93" t="s">
        <v>45</v>
      </c>
    </row>
    <row r="12" spans="1:29" s="1" customFormat="1" ht="12" customHeight="1" x14ac:dyDescent="0.15">
      <c r="A12" s="65" t="s">
        <v>67</v>
      </c>
      <c r="B12" s="86" t="s">
        <v>77</v>
      </c>
      <c r="C12" s="55" t="s">
        <v>56</v>
      </c>
      <c r="D12" s="88">
        <v>11234</v>
      </c>
      <c r="E12" s="66" t="s">
        <v>57</v>
      </c>
      <c r="F12" s="67"/>
      <c r="G12" s="68">
        <v>200</v>
      </c>
      <c r="H12" s="69"/>
      <c r="I12" s="69"/>
      <c r="J12" s="69">
        <f t="shared" ref="J12:J22" si="1">G12</f>
        <v>200</v>
      </c>
      <c r="K12" s="69"/>
      <c r="L12" s="69"/>
      <c r="M12" s="69"/>
      <c r="N12" s="69"/>
      <c r="O12" s="10">
        <f t="shared" ref="O12:O22" si="2">COUNTA(H12:N12)</f>
        <v>1</v>
      </c>
      <c r="P12" s="11">
        <f t="shared" si="0"/>
        <v>200</v>
      </c>
      <c r="Q12" s="72"/>
      <c r="R12" s="54"/>
      <c r="S12" s="70"/>
      <c r="T12" s="71"/>
      <c r="U12" s="54">
        <f t="shared" ref="U12:U22" si="3">P12+R12+S12-T12</f>
        <v>200</v>
      </c>
      <c r="V12" s="73" t="s">
        <v>58</v>
      </c>
      <c r="W12" s="94"/>
      <c r="X12" s="94"/>
      <c r="Y12" s="94"/>
      <c r="Z12" s="94"/>
      <c r="AA12" s="94"/>
      <c r="AB12" s="95" t="s">
        <v>46</v>
      </c>
      <c r="AC12" s="94"/>
    </row>
    <row r="13" spans="1:29" s="1" customFormat="1" ht="12" customHeight="1" x14ac:dyDescent="0.15">
      <c r="A13" s="65" t="s">
        <v>68</v>
      </c>
      <c r="B13" s="86" t="s">
        <v>78</v>
      </c>
      <c r="C13" s="55" t="s">
        <v>59</v>
      </c>
      <c r="D13" s="88">
        <v>11235</v>
      </c>
      <c r="E13" s="66" t="s">
        <v>57</v>
      </c>
      <c r="F13" s="67"/>
      <c r="G13" s="68">
        <v>250</v>
      </c>
      <c r="H13" s="69">
        <f t="shared" ref="H13:H22" si="4">G13</f>
        <v>250</v>
      </c>
      <c r="I13" s="69"/>
      <c r="J13" s="69"/>
      <c r="K13" s="69"/>
      <c r="L13" s="69"/>
      <c r="M13" s="69"/>
      <c r="N13" s="69"/>
      <c r="O13" s="10">
        <f t="shared" si="2"/>
        <v>1</v>
      </c>
      <c r="P13" s="11">
        <f t="shared" si="0"/>
        <v>250</v>
      </c>
      <c r="Q13" s="72"/>
      <c r="R13" s="54"/>
      <c r="S13" s="70"/>
      <c r="T13" s="71"/>
      <c r="U13" s="54">
        <f t="shared" si="3"/>
        <v>250</v>
      </c>
      <c r="V13" s="73" t="s">
        <v>60</v>
      </c>
      <c r="W13" s="94"/>
      <c r="X13" s="94"/>
      <c r="Y13" s="94"/>
      <c r="Z13" s="94"/>
      <c r="AA13" s="94"/>
      <c r="AB13" s="95" t="s">
        <v>46</v>
      </c>
      <c r="AC13" s="94"/>
    </row>
    <row r="14" spans="1:29" s="1" customFormat="1" ht="12" customHeight="1" x14ac:dyDescent="0.15">
      <c r="A14" s="65" t="s">
        <v>69</v>
      </c>
      <c r="B14" s="86" t="s">
        <v>79</v>
      </c>
      <c r="C14" s="55" t="s">
        <v>51</v>
      </c>
      <c r="D14" s="88">
        <v>11236</v>
      </c>
      <c r="E14" s="66" t="s">
        <v>57</v>
      </c>
      <c r="F14" s="67"/>
      <c r="G14" s="68">
        <v>200</v>
      </c>
      <c r="I14" s="69"/>
      <c r="J14" s="69"/>
      <c r="K14" s="69"/>
      <c r="L14" s="69">
        <f>G14</f>
        <v>200</v>
      </c>
      <c r="M14" s="69"/>
      <c r="N14" s="69"/>
      <c r="O14" s="10">
        <v>1</v>
      </c>
      <c r="P14" s="11">
        <f>SUM(I14:N14)</f>
        <v>200</v>
      </c>
      <c r="Q14" s="72"/>
      <c r="R14" s="54"/>
      <c r="S14" s="70"/>
      <c r="T14" s="71"/>
      <c r="U14" s="54">
        <f t="shared" si="3"/>
        <v>200</v>
      </c>
      <c r="V14" s="73" t="s">
        <v>61</v>
      </c>
      <c r="W14" s="94"/>
      <c r="X14" s="94"/>
      <c r="Y14" s="94"/>
      <c r="Z14" s="94"/>
      <c r="AA14" s="94"/>
      <c r="AB14" s="95" t="s">
        <v>46</v>
      </c>
      <c r="AC14" s="94"/>
    </row>
    <row r="15" spans="1:29" s="1" customFormat="1" ht="12" customHeight="1" x14ac:dyDescent="0.15">
      <c r="A15" s="65" t="s">
        <v>70</v>
      </c>
      <c r="B15" s="86" t="s">
        <v>80</v>
      </c>
      <c r="C15" s="55" t="s">
        <v>59</v>
      </c>
      <c r="D15" s="88">
        <v>11237</v>
      </c>
      <c r="E15" s="66" t="s">
        <v>57</v>
      </c>
      <c r="F15" s="67"/>
      <c r="G15" s="68">
        <v>200</v>
      </c>
      <c r="H15" s="69"/>
      <c r="I15" s="69"/>
      <c r="J15" s="69">
        <f t="shared" si="1"/>
        <v>200</v>
      </c>
      <c r="K15" s="69"/>
      <c r="L15" s="69"/>
      <c r="M15" s="69"/>
      <c r="N15" s="69"/>
      <c r="O15" s="10">
        <f t="shared" si="2"/>
        <v>1</v>
      </c>
      <c r="P15" s="11">
        <f t="shared" si="0"/>
        <v>200</v>
      </c>
      <c r="Q15" s="72"/>
      <c r="R15" s="54"/>
      <c r="S15" s="70"/>
      <c r="T15" s="71"/>
      <c r="U15" s="54">
        <f t="shared" si="3"/>
        <v>200</v>
      </c>
      <c r="V15" s="73" t="s">
        <v>62</v>
      </c>
      <c r="W15" s="94"/>
      <c r="X15" s="94"/>
      <c r="Y15" s="94"/>
      <c r="Z15" s="94"/>
      <c r="AA15" s="94"/>
      <c r="AB15" s="95" t="s">
        <v>46</v>
      </c>
      <c r="AC15" s="94"/>
    </row>
    <row r="16" spans="1:29" s="1" customFormat="1" ht="12" customHeight="1" x14ac:dyDescent="0.15">
      <c r="A16" s="65" t="s">
        <v>71</v>
      </c>
      <c r="B16" s="86" t="s">
        <v>81</v>
      </c>
      <c r="C16" s="55" t="s">
        <v>51</v>
      </c>
      <c r="D16" s="88">
        <v>11238</v>
      </c>
      <c r="E16" s="66" t="s">
        <v>57</v>
      </c>
      <c r="F16" s="67"/>
      <c r="G16" s="68">
        <v>200</v>
      </c>
      <c r="H16" s="69"/>
      <c r="I16" s="69"/>
      <c r="J16" s="69">
        <f t="shared" si="1"/>
        <v>200</v>
      </c>
      <c r="K16" s="69"/>
      <c r="L16" s="69"/>
      <c r="M16" s="69"/>
      <c r="N16" s="69"/>
      <c r="O16" s="10">
        <f t="shared" si="2"/>
        <v>1</v>
      </c>
      <c r="P16" s="11">
        <f t="shared" si="0"/>
        <v>200</v>
      </c>
      <c r="Q16" s="72"/>
      <c r="R16" s="54"/>
      <c r="S16" s="70"/>
      <c r="T16" s="71"/>
      <c r="U16" s="54">
        <f t="shared" si="3"/>
        <v>200</v>
      </c>
      <c r="V16" s="73" t="s">
        <v>61</v>
      </c>
      <c r="W16" s="94"/>
      <c r="X16" s="94"/>
      <c r="Y16" s="94"/>
      <c r="Z16" s="94"/>
      <c r="AA16" s="94"/>
      <c r="AB16" s="95" t="s">
        <v>46</v>
      </c>
      <c r="AC16" s="94"/>
    </row>
    <row r="17" spans="1:29" s="1" customFormat="1" ht="11" customHeight="1" x14ac:dyDescent="0.15">
      <c r="A17" s="65" t="s">
        <v>72</v>
      </c>
      <c r="B17" s="86" t="s">
        <v>82</v>
      </c>
      <c r="C17" s="55" t="s">
        <v>48</v>
      </c>
      <c r="D17" s="88">
        <v>11239</v>
      </c>
      <c r="E17" s="66" t="s">
        <v>49</v>
      </c>
      <c r="F17" s="67">
        <v>1000</v>
      </c>
      <c r="G17" s="68">
        <v>142.86000000000001</v>
      </c>
      <c r="H17" s="69">
        <f>G17</f>
        <v>142.86000000000001</v>
      </c>
      <c r="I17" s="69">
        <f>G17</f>
        <v>142.86000000000001</v>
      </c>
      <c r="J17" s="69">
        <f>G17</f>
        <v>142.86000000000001</v>
      </c>
      <c r="K17" s="69">
        <f>G17</f>
        <v>142.86000000000001</v>
      </c>
      <c r="L17" s="69">
        <f>G17</f>
        <v>142.86000000000001</v>
      </c>
      <c r="M17" s="69">
        <f>G17</f>
        <v>142.86000000000001</v>
      </c>
      <c r="N17" s="69">
        <f>G17</f>
        <v>142.86000000000001</v>
      </c>
      <c r="O17" s="10">
        <f>COUNTA(H17:N17)</f>
        <v>7</v>
      </c>
      <c r="P17" s="11">
        <f>SUM(H17:N17)</f>
        <v>1000.0200000000001</v>
      </c>
      <c r="Q17" s="72"/>
      <c r="R17" s="54"/>
      <c r="S17" s="70"/>
      <c r="T17" s="71"/>
      <c r="U17" s="54">
        <f>P17+R17+S17-T17</f>
        <v>1000.0200000000001</v>
      </c>
      <c r="V17" s="73" t="s">
        <v>52</v>
      </c>
      <c r="W17" s="94"/>
      <c r="X17" s="94"/>
      <c r="Y17" s="94"/>
      <c r="Z17" s="94"/>
      <c r="AA17" s="94"/>
      <c r="AB17" s="95" t="s">
        <v>46</v>
      </c>
      <c r="AC17" s="94"/>
    </row>
    <row r="18" spans="1:29" s="1" customFormat="1" ht="12" customHeight="1" x14ac:dyDescent="0.15">
      <c r="A18" s="65" t="s">
        <v>73</v>
      </c>
      <c r="B18" s="86" t="s">
        <v>83</v>
      </c>
      <c r="C18" s="55" t="s">
        <v>59</v>
      </c>
      <c r="D18" s="88">
        <v>11240</v>
      </c>
      <c r="E18" s="66" t="s">
        <v>57</v>
      </c>
      <c r="F18" s="67"/>
      <c r="G18" s="68">
        <v>200</v>
      </c>
      <c r="H18" s="69"/>
      <c r="I18" s="69"/>
      <c r="J18" s="69">
        <f t="shared" si="1"/>
        <v>200</v>
      </c>
      <c r="K18" s="69"/>
      <c r="L18" s="69"/>
      <c r="M18" s="69"/>
      <c r="N18" s="69"/>
      <c r="O18" s="10">
        <f t="shared" si="2"/>
        <v>1</v>
      </c>
      <c r="P18" s="11">
        <f t="shared" si="0"/>
        <v>200</v>
      </c>
      <c r="Q18" s="72"/>
      <c r="R18" s="54"/>
      <c r="S18" s="70"/>
      <c r="T18" s="71"/>
      <c r="U18" s="54">
        <f t="shared" si="3"/>
        <v>200</v>
      </c>
      <c r="V18" s="73" t="s">
        <v>62</v>
      </c>
      <c r="W18" s="94"/>
      <c r="X18" s="94"/>
      <c r="Y18" s="94"/>
      <c r="Z18" s="94"/>
      <c r="AA18" s="94"/>
      <c r="AB18" s="95" t="s">
        <v>46</v>
      </c>
      <c r="AC18" s="94"/>
    </row>
    <row r="19" spans="1:29" s="1" customFormat="1" ht="12" customHeight="1" x14ac:dyDescent="0.15">
      <c r="A19" s="65" t="s">
        <v>74</v>
      </c>
      <c r="B19" s="86" t="s">
        <v>84</v>
      </c>
      <c r="C19" s="55" t="s">
        <v>59</v>
      </c>
      <c r="D19" s="88">
        <v>11241</v>
      </c>
      <c r="E19" s="66" t="s">
        <v>57</v>
      </c>
      <c r="F19" s="67"/>
      <c r="G19" s="68">
        <v>200</v>
      </c>
      <c r="H19" s="69"/>
      <c r="I19" s="69">
        <f t="shared" ref="I19:I22" si="5">G19</f>
        <v>200</v>
      </c>
      <c r="J19" s="69">
        <f t="shared" si="1"/>
        <v>200</v>
      </c>
      <c r="K19" s="69"/>
      <c r="L19" s="69"/>
      <c r="M19" s="69"/>
      <c r="N19" s="69"/>
      <c r="O19" s="10">
        <f t="shared" si="2"/>
        <v>2</v>
      </c>
      <c r="P19" s="11">
        <f t="shared" si="0"/>
        <v>400</v>
      </c>
      <c r="Q19" s="72"/>
      <c r="R19" s="54"/>
      <c r="S19" s="70"/>
      <c r="T19" s="71"/>
      <c r="U19" s="54">
        <f t="shared" si="3"/>
        <v>400</v>
      </c>
      <c r="V19" s="73" t="s">
        <v>63</v>
      </c>
      <c r="W19" s="94"/>
      <c r="X19" s="94"/>
      <c r="Y19" s="94"/>
      <c r="Z19" s="94"/>
      <c r="AA19" s="94"/>
      <c r="AB19" s="95" t="s">
        <v>46</v>
      </c>
      <c r="AC19" s="94"/>
    </row>
    <row r="20" spans="1:29" s="1" customFormat="1" ht="12" customHeight="1" x14ac:dyDescent="0.15">
      <c r="A20" s="65" t="s">
        <v>75</v>
      </c>
      <c r="B20" s="86" t="s">
        <v>85</v>
      </c>
      <c r="C20" s="55" t="s">
        <v>51</v>
      </c>
      <c r="D20" s="88">
        <v>11242</v>
      </c>
      <c r="E20" s="66" t="s">
        <v>49</v>
      </c>
      <c r="F20" s="67">
        <v>1000</v>
      </c>
      <c r="G20" s="68">
        <v>142.86000000000001</v>
      </c>
      <c r="H20" s="69">
        <f>G20</f>
        <v>142.86000000000001</v>
      </c>
      <c r="I20" s="69"/>
      <c r="J20" s="69"/>
      <c r="K20" s="69"/>
      <c r="L20" s="69"/>
      <c r="M20" s="69"/>
      <c r="N20" s="69"/>
      <c r="O20" s="10">
        <f>COUNTA(H20:N20)</f>
        <v>1</v>
      </c>
      <c r="P20" s="11">
        <f>SUM(H20:N20)</f>
        <v>142.86000000000001</v>
      </c>
      <c r="Q20" s="72"/>
      <c r="R20" s="54"/>
      <c r="S20" s="70"/>
      <c r="T20" s="71"/>
      <c r="U20" s="54">
        <f>P20+R20+S20-T20</f>
        <v>142.86000000000001</v>
      </c>
      <c r="V20" s="73" t="s">
        <v>53</v>
      </c>
      <c r="W20" s="94"/>
      <c r="X20" s="94"/>
      <c r="Y20" s="94"/>
      <c r="Z20" s="94"/>
      <c r="AA20" s="94"/>
      <c r="AB20" s="95" t="s">
        <v>46</v>
      </c>
      <c r="AC20" s="94"/>
    </row>
    <row r="21" spans="1:29" s="1" customFormat="1" ht="12" customHeight="1" x14ac:dyDescent="0.15">
      <c r="A21" s="65" t="s">
        <v>76</v>
      </c>
      <c r="B21" s="86" t="s">
        <v>86</v>
      </c>
      <c r="C21" s="55" t="s">
        <v>51</v>
      </c>
      <c r="D21" s="88">
        <v>11243</v>
      </c>
      <c r="E21" s="66" t="s">
        <v>49</v>
      </c>
      <c r="F21" s="67">
        <v>2000</v>
      </c>
      <c r="G21" s="68">
        <v>285.70999999999998</v>
      </c>
      <c r="H21" s="69"/>
      <c r="I21" s="69">
        <f>G21</f>
        <v>285.70999999999998</v>
      </c>
      <c r="J21" s="69">
        <f>G21</f>
        <v>285.70999999999998</v>
      </c>
      <c r="K21" s="69">
        <f>G21</f>
        <v>285.70999999999998</v>
      </c>
      <c r="L21" s="69">
        <f>G21</f>
        <v>285.70999999999998</v>
      </c>
      <c r="M21" s="69">
        <f>G21</f>
        <v>285.70999999999998</v>
      </c>
      <c r="N21" s="69">
        <f>G21</f>
        <v>285.70999999999998</v>
      </c>
      <c r="O21" s="10">
        <f>COUNTA(H21:N21)</f>
        <v>6</v>
      </c>
      <c r="P21" s="11">
        <f>SUM(H21:N21)</f>
        <v>1714.26</v>
      </c>
      <c r="Q21" s="72"/>
      <c r="R21" s="54">
        <v>240</v>
      </c>
      <c r="S21" s="70">
        <v>287.72000000000003</v>
      </c>
      <c r="T21" s="71"/>
      <c r="U21" s="54">
        <f>P21+R21+S21-T21</f>
        <v>2241.98</v>
      </c>
      <c r="V21" s="73" t="s">
        <v>54</v>
      </c>
      <c r="W21" s="94"/>
      <c r="X21" s="94"/>
      <c r="Y21" s="94"/>
      <c r="Z21" s="94"/>
      <c r="AA21" s="94"/>
      <c r="AB21" s="95" t="s">
        <v>46</v>
      </c>
      <c r="AC21" s="95" t="s">
        <v>55</v>
      </c>
    </row>
    <row r="22" spans="1:29" s="1" customFormat="1" ht="12" customHeight="1" x14ac:dyDescent="0.15">
      <c r="A22" s="65"/>
      <c r="B22" s="86"/>
      <c r="C22" s="55"/>
      <c r="D22" s="88"/>
      <c r="E22" s="66"/>
      <c r="F22" s="67"/>
      <c r="G22" s="68"/>
      <c r="H22" s="69">
        <f t="shared" si="4"/>
        <v>0</v>
      </c>
      <c r="I22" s="69">
        <f t="shared" si="5"/>
        <v>0</v>
      </c>
      <c r="J22" s="69">
        <f t="shared" si="1"/>
        <v>0</v>
      </c>
      <c r="K22" s="69">
        <f t="shared" ref="K22" si="6">G22</f>
        <v>0</v>
      </c>
      <c r="L22" s="69">
        <f t="shared" ref="L22" si="7">G22</f>
        <v>0</v>
      </c>
      <c r="M22" s="69">
        <f t="shared" ref="M22" si="8">G22</f>
        <v>0</v>
      </c>
      <c r="N22" s="69">
        <f t="shared" ref="N22" si="9">G22</f>
        <v>0</v>
      </c>
      <c r="O22" s="10">
        <f t="shared" si="2"/>
        <v>7</v>
      </c>
      <c r="P22" s="11">
        <f t="shared" si="0"/>
        <v>0</v>
      </c>
      <c r="Q22" s="72"/>
      <c r="R22" s="54"/>
      <c r="S22" s="70"/>
      <c r="T22" s="71"/>
      <c r="U22" s="54">
        <f t="shared" si="3"/>
        <v>0</v>
      </c>
      <c r="V22" s="73"/>
      <c r="W22" s="94"/>
      <c r="X22" s="94"/>
      <c r="Y22" s="94"/>
      <c r="Z22" s="94"/>
      <c r="AA22" s="94"/>
      <c r="AB22" s="95" t="s">
        <v>46</v>
      </c>
      <c r="AC22" s="94"/>
    </row>
    <row r="23" spans="1:29" s="8" customFormat="1" x14ac:dyDescent="0.15">
      <c r="E23" s="22"/>
      <c r="G23" s="74"/>
      <c r="H23" s="14"/>
      <c r="I23" s="14"/>
      <c r="J23" s="14"/>
      <c r="K23" s="14"/>
      <c r="L23" s="14"/>
      <c r="M23" s="14"/>
      <c r="N23" s="14"/>
      <c r="T23" s="17"/>
      <c r="V23" s="6"/>
    </row>
    <row r="24" spans="1:29" s="32" customFormat="1" ht="17" x14ac:dyDescent="0.2">
      <c r="A24" s="23" t="s">
        <v>0</v>
      </c>
      <c r="B24" s="23" t="s">
        <v>34</v>
      </c>
      <c r="C24" s="24" t="s">
        <v>1</v>
      </c>
      <c r="D24" s="24" t="s">
        <v>1</v>
      </c>
      <c r="E24" s="23" t="s">
        <v>2</v>
      </c>
      <c r="F24" s="25" t="s">
        <v>3</v>
      </c>
      <c r="G24" s="26" t="s">
        <v>4</v>
      </c>
      <c r="H24" s="27" t="s">
        <v>5</v>
      </c>
      <c r="I24" s="27" t="s">
        <v>6</v>
      </c>
      <c r="J24" s="27" t="s">
        <v>7</v>
      </c>
      <c r="K24" s="27" t="s">
        <v>8</v>
      </c>
      <c r="L24" s="27" t="s">
        <v>9</v>
      </c>
      <c r="M24" s="27" t="s">
        <v>10</v>
      </c>
      <c r="N24" s="27" t="s">
        <v>11</v>
      </c>
      <c r="O24" s="28" t="s">
        <v>12</v>
      </c>
      <c r="P24" s="29" t="s">
        <v>18</v>
      </c>
      <c r="Q24" s="26"/>
      <c r="R24" s="30" t="s">
        <v>24</v>
      </c>
      <c r="S24" s="91" t="s">
        <v>37</v>
      </c>
      <c r="T24" s="31" t="s">
        <v>21</v>
      </c>
      <c r="U24" s="25" t="s">
        <v>18</v>
      </c>
      <c r="V24" s="25" t="s">
        <v>13</v>
      </c>
    </row>
    <row r="25" spans="1:29" s="32" customFormat="1" ht="16" x14ac:dyDescent="0.2">
      <c r="A25" s="33"/>
      <c r="B25" s="33"/>
      <c r="C25" s="34" t="s">
        <v>14</v>
      </c>
      <c r="D25" s="34" t="s">
        <v>35</v>
      </c>
      <c r="E25" s="35"/>
      <c r="F25" s="34" t="s">
        <v>15</v>
      </c>
      <c r="G25" s="36" t="s">
        <v>15</v>
      </c>
      <c r="H25" s="37">
        <v>45788</v>
      </c>
      <c r="I25" s="37">
        <v>45789</v>
      </c>
      <c r="J25" s="37">
        <v>45790</v>
      </c>
      <c r="K25" s="37">
        <v>45791</v>
      </c>
      <c r="L25" s="37">
        <v>45792</v>
      </c>
      <c r="M25" s="37">
        <v>45793</v>
      </c>
      <c r="N25" s="37">
        <v>45794</v>
      </c>
      <c r="O25" s="38" t="s">
        <v>16</v>
      </c>
      <c r="P25" s="39" t="s">
        <v>22</v>
      </c>
      <c r="Q25" s="40"/>
      <c r="R25" s="41" t="s">
        <v>25</v>
      </c>
      <c r="S25" s="41"/>
      <c r="T25" s="42" t="s">
        <v>20</v>
      </c>
      <c r="U25" s="43" t="s">
        <v>19</v>
      </c>
      <c r="V25" s="33"/>
    </row>
    <row r="26" spans="1:29" s="32" customFormat="1" ht="16" x14ac:dyDescent="0.2">
      <c r="C26" s="81"/>
      <c r="D26" s="81"/>
      <c r="E26" s="45"/>
      <c r="F26" s="81"/>
      <c r="G26" s="84" t="s">
        <v>32</v>
      </c>
      <c r="H26" s="85" t="s">
        <v>29</v>
      </c>
      <c r="I26" s="85" t="s">
        <v>28</v>
      </c>
      <c r="J26" s="85" t="s">
        <v>33</v>
      </c>
      <c r="K26" s="85" t="s">
        <v>33</v>
      </c>
      <c r="L26" s="85" t="s">
        <v>28</v>
      </c>
      <c r="M26" s="85" t="s">
        <v>33</v>
      </c>
      <c r="N26" s="85" t="s">
        <v>28</v>
      </c>
      <c r="O26" s="82"/>
      <c r="P26" s="39"/>
      <c r="Q26" s="40"/>
      <c r="R26" s="41"/>
      <c r="S26" s="41"/>
      <c r="T26" s="42"/>
      <c r="U26" s="43"/>
      <c r="V26" s="92" t="s">
        <v>38</v>
      </c>
    </row>
    <row r="27" spans="1:29" s="32" customFormat="1" ht="22.5" customHeight="1" x14ac:dyDescent="0.2">
      <c r="A27" s="44"/>
      <c r="B27" s="44"/>
      <c r="E27" s="45"/>
      <c r="G27" s="83" t="s">
        <v>30</v>
      </c>
      <c r="H27" s="75"/>
      <c r="I27" s="75"/>
      <c r="J27" s="75"/>
      <c r="K27" s="75"/>
      <c r="L27" s="75"/>
      <c r="M27" s="75"/>
      <c r="N27" s="75"/>
      <c r="P27" s="46">
        <f>SUM(P31:P58)</f>
        <v>5850</v>
      </c>
      <c r="Q27" s="47"/>
      <c r="R27" s="48">
        <f>SUM(R31:R58)</f>
        <v>0</v>
      </c>
      <c r="S27" s="49">
        <f>SUM(S31:S58)</f>
        <v>0</v>
      </c>
      <c r="T27" s="50">
        <f>SUM(T31:T58)</f>
        <v>0</v>
      </c>
      <c r="U27" s="51"/>
      <c r="V27" s="92" t="s">
        <v>39</v>
      </c>
    </row>
    <row r="28" spans="1:29" s="32" customFormat="1" ht="22.5" customHeight="1" x14ac:dyDescent="0.2">
      <c r="A28" s="44"/>
      <c r="B28" s="44"/>
      <c r="E28" s="45"/>
      <c r="G28" s="83" t="s">
        <v>31</v>
      </c>
      <c r="H28" s="76" t="s">
        <v>23</v>
      </c>
      <c r="I28" s="76" t="s">
        <v>23</v>
      </c>
      <c r="J28" s="76" t="s">
        <v>23</v>
      </c>
      <c r="K28" s="76" t="s">
        <v>23</v>
      </c>
      <c r="L28" s="76" t="s">
        <v>23</v>
      </c>
      <c r="M28" s="76" t="s">
        <v>23</v>
      </c>
      <c r="N28" s="76" t="s">
        <v>23</v>
      </c>
      <c r="P28" s="77"/>
      <c r="Q28" s="77"/>
      <c r="R28" s="77"/>
      <c r="S28" s="77"/>
      <c r="T28" s="78"/>
      <c r="U28" s="79"/>
    </row>
    <row r="29" spans="1:29" s="32" customFormat="1" ht="22.5" customHeight="1" x14ac:dyDescent="0.2">
      <c r="A29" s="44"/>
      <c r="B29" s="44"/>
      <c r="E29" s="45"/>
      <c r="G29" s="83" t="s">
        <v>36</v>
      </c>
      <c r="H29" s="90"/>
      <c r="I29" s="90">
        <v>0</v>
      </c>
      <c r="J29" s="90"/>
      <c r="K29" s="90"/>
      <c r="L29" s="90"/>
      <c r="M29" s="90"/>
      <c r="N29" s="90"/>
      <c r="P29" s="77"/>
      <c r="Q29" s="77"/>
      <c r="R29" s="77"/>
      <c r="S29" s="77"/>
      <c r="T29" s="78"/>
      <c r="U29" s="79"/>
    </row>
    <row r="30" spans="1:29" s="32" customFormat="1" ht="17" customHeight="1" x14ac:dyDescent="0.2">
      <c r="A30" s="52" t="s">
        <v>17</v>
      </c>
      <c r="B30" s="87"/>
      <c r="D30" s="89"/>
      <c r="E30" s="45"/>
      <c r="F30" s="56"/>
      <c r="G30" s="3"/>
      <c r="H30" s="57"/>
      <c r="I30" s="57"/>
      <c r="J30" s="57"/>
      <c r="K30" s="57"/>
      <c r="L30" s="57"/>
      <c r="M30" s="57"/>
      <c r="N30" s="57"/>
      <c r="O30" s="58"/>
      <c r="P30" s="59">
        <f t="shared" ref="P30:P35" si="10">SUM(H30:N30)</f>
        <v>0</v>
      </c>
      <c r="Q30" s="53"/>
      <c r="R30" s="60"/>
      <c r="S30" s="61"/>
      <c r="T30" s="62"/>
      <c r="U30" s="63"/>
      <c r="V30" s="64"/>
      <c r="W30" s="81" t="s">
        <v>40</v>
      </c>
      <c r="X30" s="81" t="s">
        <v>41</v>
      </c>
      <c r="Y30" s="81" t="s">
        <v>42</v>
      </c>
      <c r="Z30" s="81" t="s">
        <v>18</v>
      </c>
      <c r="AA30" s="32" t="s">
        <v>43</v>
      </c>
      <c r="AB30" s="93" t="s">
        <v>44</v>
      </c>
      <c r="AC30" s="93" t="s">
        <v>45</v>
      </c>
    </row>
    <row r="31" spans="1:29" s="1" customFormat="1" ht="12" customHeight="1" x14ac:dyDescent="0.15">
      <c r="A31" s="65" t="s">
        <v>87</v>
      </c>
      <c r="B31" s="86" t="s">
        <v>88</v>
      </c>
      <c r="C31" s="55" t="s">
        <v>51</v>
      </c>
      <c r="D31" s="88">
        <v>11236</v>
      </c>
      <c r="E31" s="66" t="s">
        <v>57</v>
      </c>
      <c r="F31" s="67"/>
      <c r="G31" s="68">
        <v>250</v>
      </c>
      <c r="H31" s="69">
        <f t="shared" ref="H31:H35" si="11">G31</f>
        <v>250</v>
      </c>
      <c r="I31" s="69"/>
      <c r="J31" s="69"/>
      <c r="K31" s="69"/>
      <c r="L31" s="69"/>
      <c r="M31" s="69"/>
      <c r="N31" s="69"/>
      <c r="O31" s="10">
        <f t="shared" ref="O31:O35" si="12">COUNTA(H31:N31)</f>
        <v>1</v>
      </c>
      <c r="P31" s="11">
        <f t="shared" si="10"/>
        <v>250</v>
      </c>
      <c r="Q31" s="72"/>
      <c r="R31" s="54"/>
      <c r="S31" s="70"/>
      <c r="T31" s="71"/>
      <c r="U31" s="54">
        <f>P31+R31+S31-T31</f>
        <v>250</v>
      </c>
      <c r="V31" s="73" t="s">
        <v>64</v>
      </c>
      <c r="W31" s="94">
        <v>0</v>
      </c>
      <c r="X31" s="94"/>
      <c r="Y31" s="94"/>
      <c r="Z31" s="99"/>
      <c r="AA31" s="100"/>
      <c r="AB31" s="95" t="str">
        <f>CONCATENATE(TEXT(AA31,"mm/dd/yyyy")," - ","STAFF LABOR"," - ",C31," - ", A31, " - ",V31)</f>
        <v>01/00/1900 - STAFF LABOR - CA - Thompson, Esther - Chaka Khan Tour 2025</v>
      </c>
      <c r="AC31" s="94"/>
    </row>
    <row r="32" spans="1:29" s="1" customFormat="1" ht="12" customHeight="1" x14ac:dyDescent="0.15">
      <c r="A32" s="65"/>
      <c r="B32" s="86"/>
      <c r="C32" s="55"/>
      <c r="D32" s="88"/>
      <c r="E32" s="66"/>
      <c r="F32" s="67"/>
      <c r="G32" s="68"/>
      <c r="H32" s="69">
        <f t="shared" si="11"/>
        <v>0</v>
      </c>
      <c r="I32" s="69">
        <f t="shared" ref="I32:I35" si="13">G32</f>
        <v>0</v>
      </c>
      <c r="J32" s="69">
        <f t="shared" ref="J32:J35" si="14">G32</f>
        <v>0</v>
      </c>
      <c r="K32" s="69">
        <f t="shared" ref="K32:K35" si="15">G32</f>
        <v>0</v>
      </c>
      <c r="L32" s="69">
        <f t="shared" ref="L32:L35" si="16">G32</f>
        <v>0</v>
      </c>
      <c r="M32" s="69">
        <f t="shared" ref="M32:M35" si="17">G32</f>
        <v>0</v>
      </c>
      <c r="N32" s="69">
        <f t="shared" ref="N32:N35" si="18">G32</f>
        <v>0</v>
      </c>
      <c r="O32" s="10">
        <f t="shared" si="12"/>
        <v>7</v>
      </c>
      <c r="P32" s="11">
        <f t="shared" si="10"/>
        <v>0</v>
      </c>
      <c r="Q32" s="72"/>
      <c r="R32" s="54"/>
      <c r="S32" s="70"/>
      <c r="T32" s="71"/>
      <c r="U32" s="54">
        <f t="shared" ref="U32:U35" si="19">P32+R32+S32-T32</f>
        <v>0</v>
      </c>
      <c r="V32" s="73"/>
      <c r="W32" s="94"/>
      <c r="X32" s="94"/>
      <c r="Y32" s="94"/>
      <c r="Z32" s="99">
        <f t="shared" ref="Z32:Z35" si="20">SUM(U32,W32,X32,Y32)</f>
        <v>0</v>
      </c>
      <c r="AA32" s="94"/>
      <c r="AB32" s="95" t="str">
        <f>CONCATENATE(TEXT(AA32,"mm/dd/yyyy")," - ","STAFF LABOR"," - ",C32," - ", A32, " - ",V32)</f>
        <v xml:space="preserve">01/00/1900 - STAFF LABOR -  -  - </v>
      </c>
      <c r="AC32" s="94"/>
    </row>
    <row r="33" spans="1:29" s="1" customFormat="1" ht="12" customHeight="1" x14ac:dyDescent="0.15">
      <c r="A33" s="65"/>
      <c r="B33" s="86"/>
      <c r="C33" s="55"/>
      <c r="D33" s="88"/>
      <c r="E33" s="66"/>
      <c r="F33" s="67"/>
      <c r="G33" s="68"/>
      <c r="H33" s="69">
        <f t="shared" si="11"/>
        <v>0</v>
      </c>
      <c r="I33" s="69">
        <f t="shared" si="13"/>
        <v>0</v>
      </c>
      <c r="J33" s="69">
        <f t="shared" si="14"/>
        <v>0</v>
      </c>
      <c r="K33" s="69">
        <f t="shared" si="15"/>
        <v>0</v>
      </c>
      <c r="L33" s="69">
        <f t="shared" si="16"/>
        <v>0</v>
      </c>
      <c r="M33" s="69">
        <f t="shared" si="17"/>
        <v>0</v>
      </c>
      <c r="N33" s="69">
        <f t="shared" si="18"/>
        <v>0</v>
      </c>
      <c r="O33" s="10">
        <f t="shared" si="12"/>
        <v>7</v>
      </c>
      <c r="P33" s="11">
        <f t="shared" si="10"/>
        <v>0</v>
      </c>
      <c r="Q33" s="72"/>
      <c r="R33" s="54"/>
      <c r="S33" s="70"/>
      <c r="T33" s="71"/>
      <c r="U33" s="54">
        <f t="shared" si="19"/>
        <v>0</v>
      </c>
      <c r="V33" s="73"/>
      <c r="W33" s="94"/>
      <c r="X33" s="94"/>
      <c r="Y33" s="94"/>
      <c r="Z33" s="99">
        <f t="shared" si="20"/>
        <v>0</v>
      </c>
      <c r="AA33" s="94"/>
      <c r="AB33" s="95" t="str">
        <f t="shared" ref="AB33:AB35" si="21">CONCATENATE(TEXT(AA33,"mm/dd/yyyy")," - ","STAFF LABOR"," - ",C33," - ", A33, " - ",V33)</f>
        <v xml:space="preserve">01/00/1900 - STAFF LABOR -  -  - </v>
      </c>
      <c r="AC33" s="94"/>
    </row>
    <row r="34" spans="1:29" s="1" customFormat="1" ht="12" customHeight="1" x14ac:dyDescent="0.15">
      <c r="A34" s="65"/>
      <c r="B34" s="86"/>
      <c r="C34" s="55"/>
      <c r="D34" s="88"/>
      <c r="E34" s="66"/>
      <c r="F34" s="67"/>
      <c r="G34" s="68"/>
      <c r="H34" s="69">
        <f t="shared" si="11"/>
        <v>0</v>
      </c>
      <c r="I34" s="69">
        <f t="shared" si="13"/>
        <v>0</v>
      </c>
      <c r="J34" s="69">
        <f t="shared" si="14"/>
        <v>0</v>
      </c>
      <c r="K34" s="69">
        <f t="shared" si="15"/>
        <v>0</v>
      </c>
      <c r="L34" s="69">
        <f t="shared" si="16"/>
        <v>0</v>
      </c>
      <c r="M34" s="69">
        <f t="shared" si="17"/>
        <v>0</v>
      </c>
      <c r="N34" s="69">
        <f t="shared" si="18"/>
        <v>0</v>
      </c>
      <c r="O34" s="10">
        <f t="shared" si="12"/>
        <v>7</v>
      </c>
      <c r="P34" s="11">
        <f t="shared" si="10"/>
        <v>0</v>
      </c>
      <c r="Q34" s="72"/>
      <c r="R34" s="54"/>
      <c r="S34" s="70"/>
      <c r="T34" s="71"/>
      <c r="U34" s="54">
        <f t="shared" si="19"/>
        <v>0</v>
      </c>
      <c r="V34" s="73"/>
      <c r="W34" s="94"/>
      <c r="X34" s="94"/>
      <c r="Y34" s="94"/>
      <c r="Z34" s="99">
        <f t="shared" si="20"/>
        <v>0</v>
      </c>
      <c r="AA34" s="94"/>
      <c r="AB34" s="95" t="str">
        <f t="shared" si="21"/>
        <v xml:space="preserve">01/00/1900 - STAFF LABOR -  -  - </v>
      </c>
      <c r="AC34" s="94"/>
    </row>
    <row r="35" spans="1:29" s="1" customFormat="1" ht="12" customHeight="1" x14ac:dyDescent="0.15">
      <c r="A35" s="65"/>
      <c r="B35" s="86"/>
      <c r="C35" s="55"/>
      <c r="D35" s="88"/>
      <c r="E35" s="66"/>
      <c r="F35" s="67"/>
      <c r="G35" s="68"/>
      <c r="H35" s="69">
        <f t="shared" si="11"/>
        <v>0</v>
      </c>
      <c r="I35" s="69">
        <f t="shared" si="13"/>
        <v>0</v>
      </c>
      <c r="J35" s="69">
        <f t="shared" si="14"/>
        <v>0</v>
      </c>
      <c r="K35" s="69">
        <f t="shared" si="15"/>
        <v>0</v>
      </c>
      <c r="L35" s="69">
        <f t="shared" si="16"/>
        <v>0</v>
      </c>
      <c r="M35" s="69">
        <f t="shared" si="17"/>
        <v>0</v>
      </c>
      <c r="N35" s="69">
        <f t="shared" si="18"/>
        <v>0</v>
      </c>
      <c r="O35" s="10">
        <f t="shared" si="12"/>
        <v>7</v>
      </c>
      <c r="P35" s="11">
        <f t="shared" si="10"/>
        <v>0</v>
      </c>
      <c r="Q35" s="72"/>
      <c r="R35" s="54"/>
      <c r="S35" s="70"/>
      <c r="T35" s="71"/>
      <c r="U35" s="54">
        <f t="shared" si="19"/>
        <v>0</v>
      </c>
      <c r="V35" s="73"/>
      <c r="W35" s="94"/>
      <c r="X35" s="94"/>
      <c r="Y35" s="94"/>
      <c r="Z35" s="99">
        <f t="shared" si="20"/>
        <v>0</v>
      </c>
      <c r="AA35" s="94"/>
      <c r="AB35" s="95" t="str">
        <f t="shared" si="21"/>
        <v xml:space="preserve">01/00/1900 - STAFF LABOR -  -  - </v>
      </c>
      <c r="AC35" s="94"/>
    </row>
    <row r="36" spans="1:29" s="32" customFormat="1" ht="17" x14ac:dyDescent="0.2">
      <c r="A36" s="23" t="s">
        <v>0</v>
      </c>
      <c r="B36" s="23" t="s">
        <v>34</v>
      </c>
      <c r="C36" s="24" t="s">
        <v>1</v>
      </c>
      <c r="D36" s="24" t="s">
        <v>1</v>
      </c>
      <c r="E36" s="23" t="s">
        <v>2</v>
      </c>
      <c r="F36" s="25" t="s">
        <v>3</v>
      </c>
      <c r="G36" s="26" t="s">
        <v>4</v>
      </c>
      <c r="H36" s="27" t="s">
        <v>5</v>
      </c>
      <c r="I36" s="27" t="s">
        <v>6</v>
      </c>
      <c r="J36" s="27" t="s">
        <v>7</v>
      </c>
      <c r="K36" s="27" t="s">
        <v>8</v>
      </c>
      <c r="L36" s="27" t="s">
        <v>9</v>
      </c>
      <c r="M36" s="27" t="s">
        <v>10</v>
      </c>
      <c r="N36" s="27" t="s">
        <v>11</v>
      </c>
      <c r="O36" s="28" t="s">
        <v>12</v>
      </c>
      <c r="P36" s="29" t="s">
        <v>18</v>
      </c>
      <c r="Q36" s="26"/>
      <c r="R36" s="30" t="s">
        <v>24</v>
      </c>
      <c r="S36" s="91" t="s">
        <v>37</v>
      </c>
      <c r="T36" s="31" t="s">
        <v>21</v>
      </c>
      <c r="U36" s="25" t="s">
        <v>18</v>
      </c>
      <c r="V36" s="25" t="s">
        <v>13</v>
      </c>
    </row>
    <row r="37" spans="1:29" s="32" customFormat="1" ht="16" x14ac:dyDescent="0.2">
      <c r="A37" s="33"/>
      <c r="B37" s="33"/>
      <c r="C37" s="34" t="s">
        <v>14</v>
      </c>
      <c r="D37" s="34" t="s">
        <v>35</v>
      </c>
      <c r="E37" s="35"/>
      <c r="F37" s="34" t="s">
        <v>15</v>
      </c>
      <c r="G37" s="36" t="s">
        <v>15</v>
      </c>
      <c r="H37" s="37">
        <v>45767</v>
      </c>
      <c r="I37" s="37">
        <v>45768</v>
      </c>
      <c r="J37" s="37">
        <v>45769</v>
      </c>
      <c r="K37" s="37">
        <v>45770</v>
      </c>
      <c r="L37" s="37">
        <v>45771</v>
      </c>
      <c r="M37" s="37">
        <v>45772</v>
      </c>
      <c r="N37" s="37">
        <v>45773</v>
      </c>
      <c r="O37" s="38" t="s">
        <v>16</v>
      </c>
      <c r="P37" s="39" t="s">
        <v>22</v>
      </c>
      <c r="Q37" s="40"/>
      <c r="R37" s="41" t="s">
        <v>25</v>
      </c>
      <c r="S37" s="41"/>
      <c r="T37" s="42" t="s">
        <v>20</v>
      </c>
      <c r="U37" s="43" t="s">
        <v>19</v>
      </c>
      <c r="V37" s="33"/>
    </row>
    <row r="38" spans="1:29" s="32" customFormat="1" ht="16" x14ac:dyDescent="0.2">
      <c r="C38" s="81"/>
      <c r="D38" s="81"/>
      <c r="E38" s="45"/>
      <c r="F38" s="81"/>
      <c r="G38" s="84" t="s">
        <v>32</v>
      </c>
      <c r="H38" s="85" t="s">
        <v>29</v>
      </c>
      <c r="I38" s="85" t="s">
        <v>28</v>
      </c>
      <c r="J38" s="85" t="s">
        <v>33</v>
      </c>
      <c r="K38" s="85" t="s">
        <v>33</v>
      </c>
      <c r="L38" s="85" t="s">
        <v>28</v>
      </c>
      <c r="M38" s="85" t="s">
        <v>33</v>
      </c>
      <c r="N38" s="85" t="s">
        <v>28</v>
      </c>
      <c r="O38" s="82"/>
      <c r="P38" s="39"/>
      <c r="Q38" s="40"/>
      <c r="R38" s="41"/>
      <c r="S38" s="41"/>
      <c r="T38" s="42"/>
      <c r="U38" s="43"/>
      <c r="V38" s="92" t="s">
        <v>38</v>
      </c>
    </row>
    <row r="39" spans="1:29" s="32" customFormat="1" ht="22.5" customHeight="1" x14ac:dyDescent="0.2">
      <c r="A39" s="44"/>
      <c r="B39" s="44"/>
      <c r="E39" s="45"/>
      <c r="G39" s="83" t="s">
        <v>30</v>
      </c>
      <c r="H39" s="75"/>
      <c r="I39" s="75"/>
      <c r="J39" s="75"/>
      <c r="K39" s="75"/>
      <c r="L39" s="75"/>
      <c r="M39" s="75"/>
      <c r="N39" s="75"/>
      <c r="P39" s="46">
        <f>SUM(P43:P70)</f>
        <v>3000</v>
      </c>
      <c r="Q39" s="47"/>
      <c r="R39" s="48">
        <f>SUM(R43:R70)</f>
        <v>0</v>
      </c>
      <c r="S39" s="49">
        <f>SUM(S43:S70)</f>
        <v>0</v>
      </c>
      <c r="T39" s="50">
        <f>SUM(T43:T70)</f>
        <v>0</v>
      </c>
      <c r="U39" s="51"/>
      <c r="V39" s="92" t="s">
        <v>39</v>
      </c>
    </row>
    <row r="40" spans="1:29" s="32" customFormat="1" ht="22.5" customHeight="1" x14ac:dyDescent="0.2">
      <c r="A40" s="44"/>
      <c r="B40" s="44"/>
      <c r="E40" s="45"/>
      <c r="G40" s="83" t="s">
        <v>31</v>
      </c>
      <c r="H40" s="76" t="s">
        <v>23</v>
      </c>
      <c r="I40" s="76" t="s">
        <v>23</v>
      </c>
      <c r="J40" s="76" t="s">
        <v>23</v>
      </c>
      <c r="K40" s="76" t="s">
        <v>66</v>
      </c>
      <c r="L40" s="76" t="s">
        <v>23</v>
      </c>
      <c r="M40" s="76" t="s">
        <v>23</v>
      </c>
      <c r="N40" s="76" t="s">
        <v>23</v>
      </c>
      <c r="P40" s="77"/>
      <c r="Q40" s="77"/>
      <c r="R40" s="77"/>
      <c r="S40" s="77"/>
      <c r="T40" s="78"/>
      <c r="U40" s="79"/>
    </row>
    <row r="41" spans="1:29" s="32" customFormat="1" ht="22.5" customHeight="1" x14ac:dyDescent="0.2">
      <c r="A41" s="44"/>
      <c r="B41" s="44"/>
      <c r="E41" s="45"/>
      <c r="G41" s="83" t="s">
        <v>36</v>
      </c>
      <c r="H41" s="90"/>
      <c r="I41" s="90">
        <v>0</v>
      </c>
      <c r="J41" s="90"/>
      <c r="K41" s="90"/>
      <c r="L41" s="90"/>
      <c r="M41" s="90"/>
      <c r="N41" s="90"/>
      <c r="P41" s="77"/>
      <c r="Q41" s="77"/>
      <c r="R41" s="77"/>
      <c r="S41" s="77"/>
      <c r="T41" s="78"/>
      <c r="U41" s="79"/>
    </row>
    <row r="42" spans="1:29" s="32" customFormat="1" ht="17" customHeight="1" x14ac:dyDescent="0.2">
      <c r="A42" s="52" t="s">
        <v>17</v>
      </c>
      <c r="B42" s="87"/>
      <c r="D42" s="89"/>
      <c r="E42" s="45"/>
      <c r="F42" s="56"/>
      <c r="G42" s="3"/>
      <c r="H42" s="57"/>
      <c r="I42" s="57"/>
      <c r="J42" s="57"/>
      <c r="K42" s="57"/>
      <c r="L42" s="57"/>
      <c r="M42" s="57"/>
      <c r="N42" s="57"/>
      <c r="O42" s="58"/>
      <c r="P42" s="59">
        <f t="shared" ref="P42:P47" si="22">SUM(H42:N42)</f>
        <v>0</v>
      </c>
      <c r="Q42" s="53"/>
      <c r="R42" s="60"/>
      <c r="S42" s="61"/>
      <c r="T42" s="62"/>
      <c r="U42" s="63"/>
      <c r="V42" s="64"/>
      <c r="W42" s="81" t="s">
        <v>40</v>
      </c>
      <c r="X42" s="81" t="s">
        <v>41</v>
      </c>
      <c r="Y42" s="81" t="s">
        <v>42</v>
      </c>
      <c r="Z42" s="81" t="s">
        <v>18</v>
      </c>
      <c r="AA42" s="32" t="s">
        <v>43</v>
      </c>
      <c r="AB42" s="93" t="s">
        <v>44</v>
      </c>
      <c r="AC42" s="93" t="s">
        <v>45</v>
      </c>
    </row>
    <row r="43" spans="1:29" s="1" customFormat="1" ht="12" customHeight="1" x14ac:dyDescent="0.15">
      <c r="A43" s="65" t="s">
        <v>89</v>
      </c>
      <c r="B43" s="86" t="s">
        <v>91</v>
      </c>
      <c r="C43" s="55" t="s">
        <v>51</v>
      </c>
      <c r="D43" s="88">
        <v>11236</v>
      </c>
      <c r="E43" s="66" t="s">
        <v>57</v>
      </c>
      <c r="F43" s="67"/>
      <c r="G43" s="68">
        <v>200</v>
      </c>
      <c r="H43" s="69"/>
      <c r="I43" s="69"/>
      <c r="J43" s="69"/>
      <c r="K43" s="69"/>
      <c r="L43" s="69">
        <f t="shared" ref="L43:L47" si="23">G43</f>
        <v>200</v>
      </c>
      <c r="M43" s="69"/>
      <c r="N43" s="69"/>
      <c r="O43" s="10">
        <f t="shared" ref="O43:O47" si="24">COUNTA(H43:N43)</f>
        <v>1</v>
      </c>
      <c r="P43" s="11">
        <f t="shared" si="22"/>
        <v>200</v>
      </c>
      <c r="Q43" s="72"/>
      <c r="R43" s="54"/>
      <c r="S43" s="70"/>
      <c r="T43" s="71"/>
      <c r="U43" s="54">
        <f>P43+R43+S43-T43</f>
        <v>200</v>
      </c>
      <c r="V43" s="73" t="s">
        <v>65</v>
      </c>
      <c r="W43" s="94">
        <v>0</v>
      </c>
      <c r="X43" s="94"/>
      <c r="Y43" s="94"/>
      <c r="Z43" s="99"/>
      <c r="AA43" s="100"/>
      <c r="AB43" s="95" t="str">
        <f>CONCATENATE(TEXT(AA43,"mm/dd/yyyy")," - ","STAFF LABOR"," - ",C43," - ", A43, " - ",V43)</f>
        <v>01/00/1900 - STAFF LABOR - CA - Robinson, Cyro - Silversun Pickups Tour 2025</v>
      </c>
      <c r="AC43" s="94"/>
    </row>
    <row r="44" spans="1:29" s="1" customFormat="1" ht="12" customHeight="1" x14ac:dyDescent="0.15">
      <c r="A44" s="65"/>
      <c r="B44" s="86"/>
      <c r="C44" s="55"/>
      <c r="D44" s="88"/>
      <c r="E44" s="66"/>
      <c r="F44" s="67"/>
      <c r="G44" s="68"/>
      <c r="H44" s="69">
        <f t="shared" ref="H44:H47" si="25">G44</f>
        <v>0</v>
      </c>
      <c r="I44" s="69">
        <f t="shared" ref="I44:I47" si="26">G44</f>
        <v>0</v>
      </c>
      <c r="J44" s="69">
        <f t="shared" ref="J44:J47" si="27">G44</f>
        <v>0</v>
      </c>
      <c r="K44" s="69">
        <f t="shared" ref="K44:K47" si="28">G44</f>
        <v>0</v>
      </c>
      <c r="L44" s="69">
        <f t="shared" si="23"/>
        <v>0</v>
      </c>
      <c r="M44" s="69">
        <f t="shared" ref="M44:M47" si="29">G44</f>
        <v>0</v>
      </c>
      <c r="N44" s="69">
        <f t="shared" ref="N44:N47" si="30">G44</f>
        <v>0</v>
      </c>
      <c r="O44" s="10">
        <f t="shared" si="24"/>
        <v>7</v>
      </c>
      <c r="P44" s="11">
        <f t="shared" si="22"/>
        <v>0</v>
      </c>
      <c r="Q44" s="72"/>
      <c r="R44" s="54"/>
      <c r="S44" s="70"/>
      <c r="T44" s="71"/>
      <c r="U44" s="54">
        <f t="shared" ref="U44:U47" si="31">P44+R44+S44-T44</f>
        <v>0</v>
      </c>
      <c r="V44" s="73"/>
      <c r="W44" s="94"/>
      <c r="X44" s="94"/>
      <c r="Y44" s="94"/>
      <c r="Z44" s="99">
        <f t="shared" ref="Z44:Z47" si="32">SUM(U44,W44,X44,Y44)</f>
        <v>0</v>
      </c>
      <c r="AA44" s="94"/>
      <c r="AB44" s="95" t="str">
        <f>CONCATENATE(TEXT(AA44,"mm/dd/yyyy")," - ","STAFF LABOR"," - ",C44," - ", A44, " - ",V44)</f>
        <v xml:space="preserve">01/00/1900 - STAFF LABOR -  -  - </v>
      </c>
      <c r="AC44" s="94"/>
    </row>
    <row r="45" spans="1:29" s="1" customFormat="1" ht="12" customHeight="1" x14ac:dyDescent="0.15">
      <c r="A45" s="65"/>
      <c r="B45" s="86"/>
      <c r="C45" s="55"/>
      <c r="D45" s="88"/>
      <c r="E45" s="66"/>
      <c r="F45" s="67"/>
      <c r="G45" s="68"/>
      <c r="H45" s="69">
        <f t="shared" si="25"/>
        <v>0</v>
      </c>
      <c r="I45" s="69">
        <f t="shared" si="26"/>
        <v>0</v>
      </c>
      <c r="J45" s="69">
        <f t="shared" si="27"/>
        <v>0</v>
      </c>
      <c r="K45" s="69">
        <f t="shared" si="28"/>
        <v>0</v>
      </c>
      <c r="L45" s="69">
        <f t="shared" si="23"/>
        <v>0</v>
      </c>
      <c r="M45" s="69">
        <f t="shared" si="29"/>
        <v>0</v>
      </c>
      <c r="N45" s="69">
        <f t="shared" si="30"/>
        <v>0</v>
      </c>
      <c r="O45" s="10">
        <f t="shared" si="24"/>
        <v>7</v>
      </c>
      <c r="P45" s="11">
        <f t="shared" si="22"/>
        <v>0</v>
      </c>
      <c r="Q45" s="72"/>
      <c r="R45" s="54"/>
      <c r="S45" s="70"/>
      <c r="T45" s="71"/>
      <c r="U45" s="54">
        <f t="shared" si="31"/>
        <v>0</v>
      </c>
      <c r="V45" s="73"/>
      <c r="W45" s="94"/>
      <c r="X45" s="94"/>
      <c r="Y45" s="94"/>
      <c r="Z45" s="99">
        <f t="shared" si="32"/>
        <v>0</v>
      </c>
      <c r="AA45" s="94"/>
      <c r="AB45" s="95" t="str">
        <f t="shared" ref="AB45:AB47" si="33">CONCATENATE(TEXT(AA45,"mm/dd/yyyy")," - ","STAFF LABOR"," - ",C45," - ", A45, " - ",V45)</f>
        <v xml:space="preserve">01/00/1900 - STAFF LABOR -  -  - </v>
      </c>
      <c r="AC45" s="94"/>
    </row>
    <row r="46" spans="1:29" s="1" customFormat="1" ht="12" customHeight="1" x14ac:dyDescent="0.15">
      <c r="A46" s="65"/>
      <c r="B46" s="86"/>
      <c r="C46" s="55"/>
      <c r="D46" s="88"/>
      <c r="E46" s="66"/>
      <c r="F46" s="67"/>
      <c r="G46" s="68"/>
      <c r="H46" s="69">
        <f t="shared" si="25"/>
        <v>0</v>
      </c>
      <c r="I46" s="69">
        <f t="shared" si="26"/>
        <v>0</v>
      </c>
      <c r="J46" s="69">
        <f t="shared" si="27"/>
        <v>0</v>
      </c>
      <c r="K46" s="69">
        <f t="shared" si="28"/>
        <v>0</v>
      </c>
      <c r="L46" s="69">
        <f t="shared" si="23"/>
        <v>0</v>
      </c>
      <c r="M46" s="69">
        <f t="shared" si="29"/>
        <v>0</v>
      </c>
      <c r="N46" s="69">
        <f t="shared" si="30"/>
        <v>0</v>
      </c>
      <c r="O46" s="10">
        <f t="shared" si="24"/>
        <v>7</v>
      </c>
      <c r="P46" s="11">
        <f t="shared" si="22"/>
        <v>0</v>
      </c>
      <c r="Q46" s="72"/>
      <c r="R46" s="54"/>
      <c r="S46" s="70"/>
      <c r="T46" s="71"/>
      <c r="U46" s="54">
        <f t="shared" si="31"/>
        <v>0</v>
      </c>
      <c r="V46" s="73"/>
      <c r="W46" s="94"/>
      <c r="X46" s="94"/>
      <c r="Y46" s="94"/>
      <c r="Z46" s="99">
        <f t="shared" si="32"/>
        <v>0</v>
      </c>
      <c r="AA46" s="94"/>
      <c r="AB46" s="95" t="str">
        <f t="shared" si="33"/>
        <v xml:space="preserve">01/00/1900 - STAFF LABOR -  -  - </v>
      </c>
      <c r="AC46" s="94"/>
    </row>
    <row r="47" spans="1:29" s="1" customFormat="1" ht="12" customHeight="1" x14ac:dyDescent="0.15">
      <c r="A47" s="65"/>
      <c r="B47" s="86"/>
      <c r="C47" s="55"/>
      <c r="D47" s="88"/>
      <c r="E47" s="66"/>
      <c r="F47" s="67"/>
      <c r="G47" s="68"/>
      <c r="H47" s="69">
        <f t="shared" si="25"/>
        <v>0</v>
      </c>
      <c r="I47" s="69">
        <f t="shared" si="26"/>
        <v>0</v>
      </c>
      <c r="J47" s="69">
        <f t="shared" si="27"/>
        <v>0</v>
      </c>
      <c r="K47" s="69">
        <f t="shared" si="28"/>
        <v>0</v>
      </c>
      <c r="L47" s="69">
        <f t="shared" si="23"/>
        <v>0</v>
      </c>
      <c r="M47" s="69">
        <f t="shared" si="29"/>
        <v>0</v>
      </c>
      <c r="N47" s="69">
        <f t="shared" si="30"/>
        <v>0</v>
      </c>
      <c r="O47" s="10">
        <f t="shared" si="24"/>
        <v>7</v>
      </c>
      <c r="P47" s="11">
        <f t="shared" si="22"/>
        <v>0</v>
      </c>
      <c r="Q47" s="72"/>
      <c r="R47" s="54"/>
      <c r="S47" s="70"/>
      <c r="T47" s="71"/>
      <c r="U47" s="54">
        <f t="shared" si="31"/>
        <v>0</v>
      </c>
      <c r="V47" s="73"/>
      <c r="W47" s="94"/>
      <c r="X47" s="94"/>
      <c r="Y47" s="94"/>
      <c r="Z47" s="99">
        <f t="shared" si="32"/>
        <v>0</v>
      </c>
      <c r="AA47" s="94"/>
      <c r="AB47" s="95" t="str">
        <f t="shared" si="33"/>
        <v xml:space="preserve">01/00/1900 - STAFF LABOR -  -  - </v>
      </c>
      <c r="AC47" s="94"/>
    </row>
    <row r="48" spans="1:29" s="32" customFormat="1" ht="17" x14ac:dyDescent="0.2">
      <c r="A48" s="23" t="s">
        <v>0</v>
      </c>
      <c r="B48" s="23" t="s">
        <v>34</v>
      </c>
      <c r="C48" s="24" t="s">
        <v>1</v>
      </c>
      <c r="D48" s="24" t="s">
        <v>1</v>
      </c>
      <c r="E48" s="23" t="s">
        <v>2</v>
      </c>
      <c r="F48" s="25" t="s">
        <v>3</v>
      </c>
      <c r="G48" s="26" t="s">
        <v>4</v>
      </c>
      <c r="H48" s="27" t="s">
        <v>5</v>
      </c>
      <c r="I48" s="27" t="s">
        <v>6</v>
      </c>
      <c r="J48" s="27" t="s">
        <v>7</v>
      </c>
      <c r="K48" s="27" t="s">
        <v>8</v>
      </c>
      <c r="L48" s="27" t="s">
        <v>9</v>
      </c>
      <c r="M48" s="27" t="s">
        <v>10</v>
      </c>
      <c r="N48" s="27" t="s">
        <v>11</v>
      </c>
      <c r="O48" s="28" t="s">
        <v>12</v>
      </c>
      <c r="P48" s="29" t="s">
        <v>18</v>
      </c>
      <c r="Q48" s="26"/>
      <c r="R48" s="30" t="s">
        <v>24</v>
      </c>
      <c r="S48" s="91" t="s">
        <v>37</v>
      </c>
      <c r="T48" s="31" t="s">
        <v>21</v>
      </c>
      <c r="U48" s="25" t="s">
        <v>18</v>
      </c>
      <c r="V48" s="25" t="s">
        <v>13</v>
      </c>
    </row>
    <row r="49" spans="1:29" s="32" customFormat="1" ht="16" x14ac:dyDescent="0.2">
      <c r="A49" s="33"/>
      <c r="B49" s="33"/>
      <c r="C49" s="34" t="s">
        <v>14</v>
      </c>
      <c r="D49" s="34" t="s">
        <v>35</v>
      </c>
      <c r="E49" s="35"/>
      <c r="F49" s="34" t="s">
        <v>15</v>
      </c>
      <c r="G49" s="36" t="s">
        <v>15</v>
      </c>
      <c r="H49" s="37">
        <v>45774</v>
      </c>
      <c r="I49" s="37">
        <v>45775</v>
      </c>
      <c r="J49" s="37">
        <v>45776</v>
      </c>
      <c r="K49" s="37">
        <v>45777</v>
      </c>
      <c r="L49" s="37">
        <v>45778</v>
      </c>
      <c r="M49" s="37">
        <v>45779</v>
      </c>
      <c r="N49" s="37">
        <v>45780</v>
      </c>
      <c r="O49" s="38" t="s">
        <v>16</v>
      </c>
      <c r="P49" s="39" t="s">
        <v>22</v>
      </c>
      <c r="Q49" s="40"/>
      <c r="R49" s="41" t="s">
        <v>25</v>
      </c>
      <c r="S49" s="41"/>
      <c r="T49" s="42" t="s">
        <v>20</v>
      </c>
      <c r="U49" s="43" t="s">
        <v>19</v>
      </c>
      <c r="V49" s="33"/>
    </row>
    <row r="50" spans="1:29" s="32" customFormat="1" ht="16" x14ac:dyDescent="0.2">
      <c r="C50" s="81"/>
      <c r="D50" s="81"/>
      <c r="E50" s="45"/>
      <c r="F50" s="81"/>
      <c r="G50" s="84" t="s">
        <v>32</v>
      </c>
      <c r="H50" s="85" t="s">
        <v>29</v>
      </c>
      <c r="I50" s="85" t="s">
        <v>28</v>
      </c>
      <c r="J50" s="85" t="s">
        <v>33</v>
      </c>
      <c r="K50" s="85" t="s">
        <v>33</v>
      </c>
      <c r="L50" s="85" t="s">
        <v>28</v>
      </c>
      <c r="M50" s="85" t="s">
        <v>33</v>
      </c>
      <c r="N50" s="85" t="s">
        <v>28</v>
      </c>
      <c r="O50" s="82"/>
      <c r="P50" s="39"/>
      <c r="Q50" s="40"/>
      <c r="R50" s="41"/>
      <c r="S50" s="41"/>
      <c r="T50" s="42"/>
      <c r="U50" s="43"/>
      <c r="V50" s="92" t="s">
        <v>38</v>
      </c>
    </row>
    <row r="51" spans="1:29" s="32" customFormat="1" ht="22.5" customHeight="1" x14ac:dyDescent="0.2">
      <c r="A51" s="44"/>
      <c r="B51" s="44"/>
      <c r="E51" s="45"/>
      <c r="G51" s="83" t="s">
        <v>30</v>
      </c>
      <c r="H51" s="75"/>
      <c r="I51" s="75"/>
      <c r="J51" s="75"/>
      <c r="K51" s="75"/>
      <c r="L51" s="75"/>
      <c r="M51" s="75"/>
      <c r="N51" s="75"/>
      <c r="P51" s="46">
        <f>SUM(P55:P82)</f>
        <v>1400</v>
      </c>
      <c r="Q51" s="47"/>
      <c r="R51" s="48">
        <f>SUM(R55:R82)</f>
        <v>0</v>
      </c>
      <c r="S51" s="49">
        <f>SUM(S55:S82)</f>
        <v>0</v>
      </c>
      <c r="T51" s="50">
        <f>SUM(T55:T82)</f>
        <v>0</v>
      </c>
      <c r="U51" s="51"/>
      <c r="V51" s="92" t="s">
        <v>39</v>
      </c>
    </row>
    <row r="52" spans="1:29" s="32" customFormat="1" ht="22.5" customHeight="1" x14ac:dyDescent="0.2">
      <c r="A52" s="44"/>
      <c r="B52" s="44"/>
      <c r="E52" s="45"/>
      <c r="G52" s="83" t="s">
        <v>31</v>
      </c>
      <c r="H52" s="76" t="s">
        <v>23</v>
      </c>
      <c r="I52" s="76" t="s">
        <v>23</v>
      </c>
      <c r="J52" s="76" t="s">
        <v>23</v>
      </c>
      <c r="K52" s="76" t="s">
        <v>23</v>
      </c>
      <c r="L52" s="76" t="s">
        <v>23</v>
      </c>
      <c r="M52" s="76" t="s">
        <v>23</v>
      </c>
      <c r="N52" s="76" t="s">
        <v>23</v>
      </c>
      <c r="P52" s="77"/>
      <c r="Q52" s="77"/>
      <c r="R52" s="77"/>
      <c r="S52" s="77"/>
      <c r="T52" s="78"/>
      <c r="U52" s="79"/>
    </row>
    <row r="53" spans="1:29" s="32" customFormat="1" ht="22.5" customHeight="1" x14ac:dyDescent="0.2">
      <c r="A53" s="44"/>
      <c r="B53" s="44"/>
      <c r="E53" s="45"/>
      <c r="G53" s="83" t="s">
        <v>36</v>
      </c>
      <c r="H53" s="90"/>
      <c r="I53" s="90">
        <v>0</v>
      </c>
      <c r="J53" s="90"/>
      <c r="K53" s="90"/>
      <c r="L53" s="90"/>
      <c r="M53" s="90"/>
      <c r="N53" s="90"/>
      <c r="P53" s="77"/>
      <c r="Q53" s="77"/>
      <c r="R53" s="77"/>
      <c r="S53" s="77"/>
      <c r="T53" s="78"/>
      <c r="U53" s="79"/>
    </row>
    <row r="54" spans="1:29" s="32" customFormat="1" ht="17" customHeight="1" x14ac:dyDescent="0.2">
      <c r="A54" s="52" t="s">
        <v>17</v>
      </c>
      <c r="B54" s="87"/>
      <c r="D54" s="89"/>
      <c r="E54" s="45"/>
      <c r="F54" s="56"/>
      <c r="G54" s="3"/>
      <c r="H54" s="57"/>
      <c r="I54" s="57"/>
      <c r="J54" s="57"/>
      <c r="K54" s="57"/>
      <c r="L54" s="57"/>
      <c r="M54" s="57"/>
      <c r="N54" s="57"/>
      <c r="O54" s="58"/>
      <c r="P54" s="59">
        <f t="shared" ref="P54:P57" si="34">SUM(H54:N54)</f>
        <v>0</v>
      </c>
      <c r="Q54" s="53"/>
      <c r="R54" s="60"/>
      <c r="S54" s="61"/>
      <c r="T54" s="62"/>
      <c r="U54" s="63"/>
      <c r="V54" s="64"/>
      <c r="W54" s="81" t="s">
        <v>40</v>
      </c>
      <c r="X54" s="81" t="s">
        <v>41</v>
      </c>
      <c r="Y54" s="81" t="s">
        <v>42</v>
      </c>
      <c r="Z54" s="81" t="s">
        <v>18</v>
      </c>
      <c r="AA54" s="32" t="s">
        <v>43</v>
      </c>
      <c r="AB54" s="93" t="s">
        <v>44</v>
      </c>
      <c r="AC54" s="93" t="s">
        <v>45</v>
      </c>
    </row>
    <row r="55" spans="1:29" s="1" customFormat="1" ht="12" customHeight="1" x14ac:dyDescent="0.15">
      <c r="A55" s="65" t="s">
        <v>90</v>
      </c>
      <c r="B55" s="86" t="s">
        <v>92</v>
      </c>
      <c r="C55" s="55" t="s">
        <v>51</v>
      </c>
      <c r="D55" s="88">
        <v>11236</v>
      </c>
      <c r="E55" s="66" t="s">
        <v>57</v>
      </c>
      <c r="F55" s="67"/>
      <c r="G55" s="68">
        <v>200</v>
      </c>
      <c r="H55" s="69">
        <f t="shared" ref="H55:H57" si="35">G55</f>
        <v>200</v>
      </c>
      <c r="I55" s="69">
        <f t="shared" ref="I55:I57" si="36">G55</f>
        <v>200</v>
      </c>
      <c r="J55" s="69">
        <f t="shared" ref="J55:J57" si="37">G55</f>
        <v>200</v>
      </c>
      <c r="K55" s="69"/>
      <c r="L55" s="69">
        <f t="shared" ref="L55:L57" si="38">G55</f>
        <v>200</v>
      </c>
      <c r="M55" s="69">
        <f t="shared" ref="M55:M57" si="39">G55</f>
        <v>200</v>
      </c>
      <c r="N55" s="69"/>
      <c r="O55" s="10">
        <f t="shared" ref="O55:O57" si="40">COUNTA(H55:N55)</f>
        <v>5</v>
      </c>
      <c r="P55" s="11">
        <f t="shared" si="34"/>
        <v>1000</v>
      </c>
      <c r="Q55" s="72"/>
      <c r="R55" s="54"/>
      <c r="S55" s="70"/>
      <c r="T55" s="71"/>
      <c r="U55" s="54">
        <f>P55+R55+S55-T55</f>
        <v>1000</v>
      </c>
      <c r="V55" s="73" t="s">
        <v>65</v>
      </c>
      <c r="W55" s="94">
        <v>0</v>
      </c>
      <c r="X55" s="94"/>
      <c r="Y55" s="94"/>
      <c r="Z55" s="99"/>
      <c r="AA55" s="100"/>
      <c r="AB55" s="95" t="str">
        <f>CONCATENATE(TEXT(AA55,"mm/dd/yyyy")," - ","STAFF LABOR"," - ",C55," - ", A55, " - ",V55)</f>
        <v>01/00/1900 - STAFF LABOR - CA - Allen, Derzon - Silversun Pickups Tour 2025</v>
      </c>
      <c r="AC55" s="94"/>
    </row>
    <row r="56" spans="1:29" s="1" customFormat="1" ht="12" customHeight="1" x14ac:dyDescent="0.15">
      <c r="A56" s="65"/>
      <c r="B56" s="86"/>
      <c r="C56" s="55"/>
      <c r="D56" s="88"/>
      <c r="E56" s="66"/>
      <c r="F56" s="67"/>
      <c r="G56" s="68"/>
      <c r="H56" s="69">
        <f t="shared" si="35"/>
        <v>0</v>
      </c>
      <c r="I56" s="69">
        <f t="shared" si="36"/>
        <v>0</v>
      </c>
      <c r="J56" s="69">
        <f t="shared" si="37"/>
        <v>0</v>
      </c>
      <c r="K56" s="69">
        <f t="shared" ref="K56:K57" si="41">G56</f>
        <v>0</v>
      </c>
      <c r="L56" s="69">
        <f t="shared" si="38"/>
        <v>0</v>
      </c>
      <c r="M56" s="69">
        <f t="shared" si="39"/>
        <v>0</v>
      </c>
      <c r="N56" s="69">
        <f t="shared" ref="N56:N57" si="42">G56</f>
        <v>0</v>
      </c>
      <c r="O56" s="10">
        <f t="shared" si="40"/>
        <v>7</v>
      </c>
      <c r="P56" s="11">
        <f t="shared" si="34"/>
        <v>0</v>
      </c>
      <c r="Q56" s="72"/>
      <c r="R56" s="54"/>
      <c r="S56" s="70"/>
      <c r="T56" s="71"/>
      <c r="U56" s="54">
        <f t="shared" ref="U56:U57" si="43">P56+R56+S56-T56</f>
        <v>0</v>
      </c>
      <c r="V56" s="73"/>
      <c r="W56" s="94"/>
      <c r="X56" s="94"/>
      <c r="Y56" s="94"/>
      <c r="Z56" s="99">
        <f t="shared" ref="Z56:Z57" si="44">SUM(U56,W56,X56,Y56)</f>
        <v>0</v>
      </c>
      <c r="AA56" s="94"/>
      <c r="AB56" s="95" t="str">
        <f>CONCATENATE(TEXT(AA56,"mm/dd/yyyy")," - ","STAFF LABOR"," - ",C56," - ", A56, " - ",V56)</f>
        <v xml:space="preserve">01/00/1900 - STAFF LABOR -  -  - </v>
      </c>
      <c r="AC56" s="94"/>
    </row>
    <row r="57" spans="1:29" s="1" customFormat="1" ht="12" customHeight="1" x14ac:dyDescent="0.15">
      <c r="A57" s="65"/>
      <c r="B57" s="86"/>
      <c r="C57" s="55"/>
      <c r="D57" s="88"/>
      <c r="E57" s="66"/>
      <c r="F57" s="67"/>
      <c r="G57" s="68"/>
      <c r="H57" s="69">
        <f t="shared" si="35"/>
        <v>0</v>
      </c>
      <c r="I57" s="69">
        <f t="shared" si="36"/>
        <v>0</v>
      </c>
      <c r="J57" s="69">
        <f t="shared" si="37"/>
        <v>0</v>
      </c>
      <c r="K57" s="69">
        <f t="shared" si="41"/>
        <v>0</v>
      </c>
      <c r="L57" s="69">
        <f t="shared" si="38"/>
        <v>0</v>
      </c>
      <c r="M57" s="69">
        <f t="shared" si="39"/>
        <v>0</v>
      </c>
      <c r="N57" s="69">
        <f t="shared" si="42"/>
        <v>0</v>
      </c>
      <c r="O57" s="10">
        <f t="shared" si="40"/>
        <v>7</v>
      </c>
      <c r="P57" s="11">
        <f t="shared" si="34"/>
        <v>0</v>
      </c>
      <c r="Q57" s="72"/>
      <c r="R57" s="54"/>
      <c r="S57" s="70"/>
      <c r="T57" s="71"/>
      <c r="U57" s="54">
        <f t="shared" si="43"/>
        <v>0</v>
      </c>
      <c r="V57" s="73"/>
      <c r="W57" s="94"/>
      <c r="X57" s="94"/>
      <c r="Y57" s="94"/>
      <c r="Z57" s="99">
        <f t="shared" si="44"/>
        <v>0</v>
      </c>
      <c r="AA57" s="94"/>
      <c r="AB57" s="95" t="str">
        <f t="shared" ref="AB57" si="45">CONCATENATE(TEXT(AA57,"mm/dd/yyyy")," - ","STAFF LABOR"," - ",C57," - ", A57, " - ",V57)</f>
        <v xml:space="preserve">01/00/1900 - STAFF LABOR -  -  - </v>
      </c>
      <c r="AC57" s="94"/>
    </row>
    <row r="58" spans="1:29" s="32" customFormat="1" ht="17" x14ac:dyDescent="0.2">
      <c r="A58" s="23" t="s">
        <v>0</v>
      </c>
      <c r="B58" s="23" t="s">
        <v>34</v>
      </c>
      <c r="C58" s="24" t="s">
        <v>1</v>
      </c>
      <c r="D58" s="24" t="s">
        <v>1</v>
      </c>
      <c r="E58" s="23" t="s">
        <v>2</v>
      </c>
      <c r="F58" s="25" t="s">
        <v>3</v>
      </c>
      <c r="G58" s="26" t="s">
        <v>4</v>
      </c>
      <c r="H58" s="27" t="s">
        <v>5</v>
      </c>
      <c r="I58" s="27" t="s">
        <v>6</v>
      </c>
      <c r="J58" s="27" t="s">
        <v>7</v>
      </c>
      <c r="K58" s="27" t="s">
        <v>8</v>
      </c>
      <c r="L58" s="27" t="s">
        <v>9</v>
      </c>
      <c r="M58" s="27" t="s">
        <v>10</v>
      </c>
      <c r="N58" s="27" t="s">
        <v>11</v>
      </c>
      <c r="O58" s="28" t="s">
        <v>12</v>
      </c>
      <c r="P58" s="29" t="s">
        <v>18</v>
      </c>
      <c r="Q58" s="26"/>
      <c r="R58" s="30" t="s">
        <v>24</v>
      </c>
      <c r="S58" s="91" t="s">
        <v>37</v>
      </c>
      <c r="T58" s="31" t="s">
        <v>21</v>
      </c>
      <c r="U58" s="25" t="s">
        <v>18</v>
      </c>
      <c r="V58" s="25" t="s">
        <v>13</v>
      </c>
    </row>
    <row r="59" spans="1:29" s="32" customFormat="1" ht="16" x14ac:dyDescent="0.2">
      <c r="A59" s="33"/>
      <c r="B59" s="33"/>
      <c r="C59" s="34" t="s">
        <v>14</v>
      </c>
      <c r="D59" s="34" t="s">
        <v>35</v>
      </c>
      <c r="E59" s="35"/>
      <c r="F59" s="34" t="s">
        <v>15</v>
      </c>
      <c r="G59" s="36" t="s">
        <v>15</v>
      </c>
      <c r="H59" s="37">
        <v>45781</v>
      </c>
      <c r="I59" s="37">
        <v>45782</v>
      </c>
      <c r="J59" s="37">
        <v>45783</v>
      </c>
      <c r="K59" s="37">
        <v>45784</v>
      </c>
      <c r="L59" s="37">
        <v>45785</v>
      </c>
      <c r="M59" s="37">
        <v>45786</v>
      </c>
      <c r="N59" s="37">
        <v>45787</v>
      </c>
      <c r="O59" s="38" t="s">
        <v>16</v>
      </c>
      <c r="P59" s="39" t="s">
        <v>22</v>
      </c>
      <c r="Q59" s="40"/>
      <c r="R59" s="41" t="s">
        <v>25</v>
      </c>
      <c r="S59" s="41"/>
      <c r="T59" s="42" t="s">
        <v>20</v>
      </c>
      <c r="U59" s="43" t="s">
        <v>19</v>
      </c>
      <c r="V59" s="33"/>
    </row>
    <row r="60" spans="1:29" s="32" customFormat="1" ht="16" x14ac:dyDescent="0.2">
      <c r="C60" s="81"/>
      <c r="D60" s="81"/>
      <c r="E60" s="45"/>
      <c r="F60" s="81"/>
      <c r="G60" s="84" t="s">
        <v>32</v>
      </c>
      <c r="H60" s="85" t="s">
        <v>29</v>
      </c>
      <c r="I60" s="85" t="s">
        <v>28</v>
      </c>
      <c r="J60" s="85" t="s">
        <v>33</v>
      </c>
      <c r="K60" s="85" t="s">
        <v>33</v>
      </c>
      <c r="L60" s="85" t="s">
        <v>28</v>
      </c>
      <c r="M60" s="85" t="s">
        <v>33</v>
      </c>
      <c r="N60" s="85" t="s">
        <v>28</v>
      </c>
      <c r="O60" s="82"/>
      <c r="P60" s="39"/>
      <c r="Q60" s="40"/>
      <c r="R60" s="41"/>
      <c r="S60" s="41"/>
      <c r="T60" s="42"/>
      <c r="U60" s="43"/>
      <c r="V60" s="92" t="s">
        <v>38</v>
      </c>
    </row>
    <row r="61" spans="1:29" s="32" customFormat="1" ht="22.5" customHeight="1" x14ac:dyDescent="0.2">
      <c r="A61" s="44"/>
      <c r="B61" s="44"/>
      <c r="E61" s="45"/>
      <c r="G61" s="83" t="s">
        <v>30</v>
      </c>
      <c r="H61" s="75"/>
      <c r="I61" s="75"/>
      <c r="J61" s="75"/>
      <c r="K61" s="75"/>
      <c r="L61" s="75"/>
      <c r="M61" s="75"/>
      <c r="N61" s="75"/>
      <c r="P61" s="46">
        <f>SUM(P65:P92)</f>
        <v>200</v>
      </c>
      <c r="Q61" s="47"/>
      <c r="R61" s="48">
        <f>SUM(R65:R92)</f>
        <v>0</v>
      </c>
      <c r="S61" s="49">
        <f>SUM(S65:S92)</f>
        <v>0</v>
      </c>
      <c r="T61" s="50">
        <f>SUM(T65:T92)</f>
        <v>0</v>
      </c>
      <c r="U61" s="51"/>
      <c r="V61" s="92" t="s">
        <v>39</v>
      </c>
    </row>
    <row r="62" spans="1:29" s="32" customFormat="1" ht="22.5" customHeight="1" x14ac:dyDescent="0.2">
      <c r="A62" s="44"/>
      <c r="B62" s="44"/>
      <c r="E62" s="45"/>
      <c r="G62" s="83" t="s">
        <v>31</v>
      </c>
      <c r="H62" s="76" t="s">
        <v>23</v>
      </c>
      <c r="I62" s="76" t="s">
        <v>23</v>
      </c>
      <c r="J62" s="76" t="s">
        <v>23</v>
      </c>
      <c r="K62" s="76" t="s">
        <v>23</v>
      </c>
      <c r="L62" s="76" t="s">
        <v>23</v>
      </c>
      <c r="M62" s="76" t="s">
        <v>66</v>
      </c>
      <c r="N62" s="76" t="s">
        <v>23</v>
      </c>
      <c r="P62" s="77"/>
      <c r="Q62" s="77"/>
      <c r="R62" s="77"/>
      <c r="S62" s="77"/>
      <c r="T62" s="78"/>
      <c r="U62" s="79"/>
    </row>
    <row r="63" spans="1:29" s="32" customFormat="1" ht="22.5" customHeight="1" x14ac:dyDescent="0.2">
      <c r="A63" s="44"/>
      <c r="B63" s="44"/>
      <c r="E63" s="45"/>
      <c r="G63" s="83" t="s">
        <v>36</v>
      </c>
      <c r="H63" s="90"/>
      <c r="I63" s="90">
        <v>0</v>
      </c>
      <c r="J63" s="90"/>
      <c r="K63" s="90"/>
      <c r="L63" s="90"/>
      <c r="M63" s="90"/>
      <c r="N63" s="90"/>
      <c r="P63" s="77"/>
      <c r="Q63" s="77"/>
      <c r="R63" s="77"/>
      <c r="S63" s="77"/>
      <c r="T63" s="78"/>
      <c r="U63" s="79"/>
    </row>
    <row r="64" spans="1:29" s="32" customFormat="1" ht="17" customHeight="1" x14ac:dyDescent="0.2">
      <c r="A64" s="52" t="s">
        <v>17</v>
      </c>
      <c r="B64" s="87"/>
      <c r="D64" s="89"/>
      <c r="E64" s="45"/>
      <c r="F64" s="56"/>
      <c r="G64" s="3"/>
      <c r="H64" s="57"/>
      <c r="I64" s="57"/>
      <c r="J64" s="57"/>
      <c r="K64" s="57"/>
      <c r="L64" s="57"/>
      <c r="M64" s="57"/>
      <c r="N64" s="57"/>
      <c r="O64" s="58"/>
      <c r="P64" s="59">
        <f t="shared" ref="P64:P67" si="46">SUM(H64:N64)</f>
        <v>0</v>
      </c>
      <c r="Q64" s="53"/>
      <c r="R64" s="60"/>
      <c r="S64" s="61"/>
      <c r="T64" s="62"/>
      <c r="U64" s="63"/>
      <c r="V64" s="64"/>
      <c r="W64" s="81" t="s">
        <v>40</v>
      </c>
      <c r="X64" s="81" t="s">
        <v>41</v>
      </c>
      <c r="Y64" s="81" t="s">
        <v>42</v>
      </c>
      <c r="Z64" s="81" t="s">
        <v>18</v>
      </c>
      <c r="AA64" s="32" t="s">
        <v>43</v>
      </c>
      <c r="AB64" s="93" t="s">
        <v>44</v>
      </c>
      <c r="AC64" s="93" t="s">
        <v>45</v>
      </c>
    </row>
    <row r="65" spans="1:29" s="1" customFormat="1" ht="12" customHeight="1" x14ac:dyDescent="0.15">
      <c r="A65" s="65" t="s">
        <v>94</v>
      </c>
      <c r="B65" s="86" t="s">
        <v>93</v>
      </c>
      <c r="C65" s="55" t="s">
        <v>51</v>
      </c>
      <c r="D65" s="88">
        <v>11236</v>
      </c>
      <c r="E65" s="66" t="s">
        <v>57</v>
      </c>
      <c r="F65" s="67"/>
      <c r="G65" s="68">
        <v>200</v>
      </c>
      <c r="H65" s="69">
        <f t="shared" ref="H65:H67" si="47">G65</f>
        <v>200</v>
      </c>
      <c r="I65" s="69"/>
      <c r="J65" s="69"/>
      <c r="K65" s="69"/>
      <c r="L65" s="69"/>
      <c r="M65" s="69"/>
      <c r="N65" s="69"/>
      <c r="O65" s="10">
        <f t="shared" ref="O65:O67" si="48">COUNTA(H65:N65)</f>
        <v>1</v>
      </c>
      <c r="P65" s="11">
        <f t="shared" si="46"/>
        <v>200</v>
      </c>
      <c r="Q65" s="72"/>
      <c r="R65" s="54"/>
      <c r="S65" s="70"/>
      <c r="T65" s="71"/>
      <c r="U65" s="54">
        <f>P65+R65+S65-T65</f>
        <v>200</v>
      </c>
      <c r="V65" s="73" t="s">
        <v>65</v>
      </c>
      <c r="W65" s="94">
        <v>0</v>
      </c>
      <c r="X65" s="94"/>
      <c r="Y65" s="94"/>
      <c r="Z65" s="99"/>
      <c r="AA65" s="100"/>
      <c r="AB65" s="95" t="str">
        <f>CONCATENATE(TEXT(AA65,"mm/dd/yyyy")," - ","STAFF LABOR"," - ",C65," - ", A65, " - ",V65)</f>
        <v>01/00/1900 - STAFF LABOR - CA - Taylor, Drew - Silversun Pickups Tour 2025</v>
      </c>
      <c r="AC65" s="94"/>
    </row>
    <row r="66" spans="1:29" s="1" customFormat="1" ht="12" customHeight="1" x14ac:dyDescent="0.15">
      <c r="A66" s="65"/>
      <c r="B66" s="86"/>
      <c r="C66" s="55"/>
      <c r="D66" s="88"/>
      <c r="E66" s="66"/>
      <c r="F66" s="67"/>
      <c r="G66" s="68"/>
      <c r="H66" s="69">
        <f t="shared" si="47"/>
        <v>0</v>
      </c>
      <c r="I66" s="69">
        <f t="shared" ref="I66:I67" si="49">G66</f>
        <v>0</v>
      </c>
      <c r="J66" s="69">
        <f t="shared" ref="J66:J67" si="50">G66</f>
        <v>0</v>
      </c>
      <c r="K66" s="69">
        <f t="shared" ref="K66:K67" si="51">G66</f>
        <v>0</v>
      </c>
      <c r="L66" s="69">
        <f t="shared" ref="L66:L67" si="52">G66</f>
        <v>0</v>
      </c>
      <c r="M66" s="69">
        <f t="shared" ref="M66:M67" si="53">G66</f>
        <v>0</v>
      </c>
      <c r="N66" s="69">
        <f t="shared" ref="N66:N67" si="54">G66</f>
        <v>0</v>
      </c>
      <c r="O66" s="10">
        <f t="shared" si="48"/>
        <v>7</v>
      </c>
      <c r="P66" s="11">
        <f t="shared" si="46"/>
        <v>0</v>
      </c>
      <c r="Q66" s="72"/>
      <c r="R66" s="54"/>
      <c r="S66" s="70"/>
      <c r="T66" s="71"/>
      <c r="U66" s="54">
        <f t="shared" ref="U66:U67" si="55">P66+R66+S66-T66</f>
        <v>0</v>
      </c>
      <c r="V66" s="73"/>
      <c r="W66" s="94"/>
      <c r="X66" s="94"/>
      <c r="Y66" s="94"/>
      <c r="Z66" s="99">
        <f t="shared" ref="Z66:Z67" si="56">SUM(U66,W66,X66,Y66)</f>
        <v>0</v>
      </c>
      <c r="AA66" s="94"/>
      <c r="AB66" s="95" t="str">
        <f>CONCATENATE(TEXT(AA66,"mm/dd/yyyy")," - ","STAFF LABOR"," - ",C66," - ", A66, " - ",V66)</f>
        <v xml:space="preserve">01/00/1900 - STAFF LABOR -  -  - </v>
      </c>
      <c r="AC66" s="94"/>
    </row>
    <row r="67" spans="1:29" s="1" customFormat="1" ht="12" customHeight="1" x14ac:dyDescent="0.15">
      <c r="A67" s="65"/>
      <c r="B67" s="86"/>
      <c r="C67" s="55"/>
      <c r="D67" s="88"/>
      <c r="E67" s="66"/>
      <c r="F67" s="67"/>
      <c r="G67" s="68"/>
      <c r="H67" s="69">
        <f t="shared" si="47"/>
        <v>0</v>
      </c>
      <c r="I67" s="69">
        <f t="shared" si="49"/>
        <v>0</v>
      </c>
      <c r="J67" s="69">
        <f t="shared" si="50"/>
        <v>0</v>
      </c>
      <c r="K67" s="69">
        <f t="shared" si="51"/>
        <v>0</v>
      </c>
      <c r="L67" s="69">
        <f t="shared" si="52"/>
        <v>0</v>
      </c>
      <c r="M67" s="69">
        <f t="shared" si="53"/>
        <v>0</v>
      </c>
      <c r="N67" s="69">
        <f t="shared" si="54"/>
        <v>0</v>
      </c>
      <c r="O67" s="10">
        <f t="shared" si="48"/>
        <v>7</v>
      </c>
      <c r="P67" s="11">
        <f t="shared" si="46"/>
        <v>0</v>
      </c>
      <c r="Q67" s="72"/>
      <c r="R67" s="54"/>
      <c r="S67" s="70"/>
      <c r="T67" s="71"/>
      <c r="U67" s="54">
        <f t="shared" si="55"/>
        <v>0</v>
      </c>
      <c r="V67" s="73"/>
      <c r="W67" s="94"/>
      <c r="X67" s="94"/>
      <c r="Y67" s="94"/>
      <c r="Z67" s="99">
        <f t="shared" si="56"/>
        <v>0</v>
      </c>
      <c r="AA67" s="94"/>
      <c r="AB67" s="95" t="str">
        <f t="shared" ref="AB67" si="57">CONCATENATE(TEXT(AA67,"mm/dd/yyyy")," - ","STAFF LABOR"," - ",C67," - ", A67, " - ",V67)</f>
        <v xml:space="preserve">01/00/1900 - STAFF LABOR -  -  - </v>
      </c>
      <c r="AC67" s="94"/>
    </row>
  </sheetData>
  <phoneticPr fontId="0" type="noConversion"/>
  <pageMargins left="0.45" right="0.45" top="0.45" bottom="0.45" header="0" footer="0"/>
  <pageSetup scale="44" orientation="landscape" horizontalDpi="384" verticalDpi="384" r:id="rId1"/>
  <headerFooter alignWithMargins="0"/>
  <colBreaks count="1" manualBreakCount="1">
    <brk id="22" max="43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87c98b-201f-436a-9f2e-04eb4fcd031a">
      <Terms xmlns="http://schemas.microsoft.com/office/infopath/2007/PartnerControls"/>
    </lcf76f155ced4ddcb4097134ff3c332f>
    <TaxCatchAll xmlns="f80068a2-cc98-4f6a-b9ba-7438b059570d" xsi:nil="true"/>
    <SharedWithUsers xmlns="f80068a2-cc98-4f6a-b9ba-7438b059570d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08D370247D4A479760A2BA3B7C68C2" ma:contentTypeVersion="15" ma:contentTypeDescription="Create a new document." ma:contentTypeScope="" ma:versionID="82c981a92905dcf82f5b260a03b3ee2e">
  <xsd:schema xmlns:xsd="http://www.w3.org/2001/XMLSchema" xmlns:xs="http://www.w3.org/2001/XMLSchema" xmlns:p="http://schemas.microsoft.com/office/2006/metadata/properties" xmlns:ns2="9187c98b-201f-436a-9f2e-04eb4fcd031a" xmlns:ns3="f80068a2-cc98-4f6a-b9ba-7438b059570d" targetNamespace="http://schemas.microsoft.com/office/2006/metadata/properties" ma:root="true" ma:fieldsID="3024040de470491bb0083c2526276a9b" ns2:_="" ns3:_="">
    <xsd:import namespace="9187c98b-201f-436a-9f2e-04eb4fcd031a"/>
    <xsd:import namespace="f80068a2-cc98-4f6a-b9ba-7438b05957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7c98b-201f-436a-9f2e-04eb4fcd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e74df71-1e60-46a5-9e9d-dfd5449d96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68a2-cc98-4f6a-b9ba-7438b05957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f1bf76b-a746-457b-9abb-b0a48222ba14}" ma:internalName="TaxCatchAll" ma:showField="CatchAllData" ma:web="f80068a2-cc98-4f6a-b9ba-7438b05957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A8ED5B-D2F3-491E-93E4-674C842B2BC2}">
  <ds:schemaRefs>
    <ds:schemaRef ds:uri="http://schemas.microsoft.com/office/2006/metadata/properties"/>
    <ds:schemaRef ds:uri="http://schemas.microsoft.com/office/infopath/2007/PartnerControls"/>
    <ds:schemaRef ds:uri="9187c98b-201f-436a-9f2e-04eb4fcd031a"/>
    <ds:schemaRef ds:uri="f80068a2-cc98-4f6a-b9ba-7438b059570d"/>
  </ds:schemaRefs>
</ds:datastoreItem>
</file>

<file path=customXml/itemProps2.xml><?xml version="1.0" encoding="utf-8"?>
<ds:datastoreItem xmlns:ds="http://schemas.openxmlformats.org/officeDocument/2006/customXml" ds:itemID="{68F7ED35-F6AA-4BA2-9ABB-37D5F1E99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7c98b-201f-436a-9f2e-04eb4fcd031a"/>
    <ds:schemaRef ds:uri="f80068a2-cc98-4f6a-b9ba-7438b0595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C3E401-4B75-4EBA-AE41-00AC785FD8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payroll</vt:lpstr>
      <vt:lpstr>payroll!Print_Area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2007-09-21T02:10:29Z</dcterms:created>
  <dcterms:modified xsi:type="dcterms:W3CDTF">2025-07-02T18:18:20Z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0x0101005D08D370247D4A479760A2BA3B7C68C2</vt:lpwstr>
  </property>
  <property fmtid="{D5CDD505-2E9C-101B-9397-08002B2CF9AE}" pid="4" name="Order">
    <vt:r8>372067800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  <property fmtid="{D5CDD505-2E9C-101B-9397-08002B2CF9AE}" pid="13" name="MediaServiceImageTags">
    <vt:lpwstr/>
  </property>
</Properties>
</file>