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line/Library/CloudStorage/Box-Box/gdc-shared-13AUG2020/"/>
    </mc:Choice>
  </mc:AlternateContent>
  <xr:revisionPtr revIDLastSave="0" documentId="13_ncr:1_{BA7E85C6-D009-554F-992F-3B89C296EA16}" xr6:coauthVersionLast="47" xr6:coauthVersionMax="47" xr10:uidLastSave="{00000000-0000-0000-0000-000000000000}"/>
  <bookViews>
    <workbookView xWindow="20" yWindow="0" windowWidth="33600" windowHeight="21000" activeTab="1" xr2:uid="{9C903B4E-2DF7-C84C-A19E-664BE02C40E1}"/>
  </bookViews>
  <sheets>
    <sheet name="WarmENI" sheetId="1" r:id="rId1"/>
    <sheet name="WarmIP" sheetId="7" r:id="rId2"/>
    <sheet name="CidrData" sheetId="6" r:id="rId3"/>
    <sheet name="maxPods" sheetId="4" r:id="rId4"/>
    <sheet name="maxENI" sheetId="3" r:id="rId5"/>
  </sheets>
  <definedNames>
    <definedName name="WARM_ENI_TARGET">WarmENI!$B$13</definedName>
    <definedName name="WARM_IP_TARGET" localSheetId="1">WarmIP!$B$13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7" l="1"/>
  <c r="N23" i="7" s="1"/>
  <c r="J24" i="7"/>
  <c r="N24" i="7" s="1"/>
  <c r="P24" i="7"/>
  <c r="F24" i="7"/>
  <c r="E24" i="7"/>
  <c r="H24" i="7" s="1"/>
  <c r="D24" i="7"/>
  <c r="P23" i="7"/>
  <c r="B9" i="7" s="1"/>
  <c r="F23" i="7"/>
  <c r="E23" i="7"/>
  <c r="H23" i="7" s="1"/>
  <c r="D23" i="7"/>
  <c r="B5" i="7"/>
  <c r="K23" i="1"/>
  <c r="K24" i="1"/>
  <c r="D23" i="1"/>
  <c r="D24" i="1"/>
  <c r="E23" i="1"/>
  <c r="I23" i="1" s="1"/>
  <c r="J23" i="1" s="1"/>
  <c r="L23" i="1" s="1"/>
  <c r="E24" i="1"/>
  <c r="F23" i="1"/>
  <c r="F24" i="1"/>
  <c r="B5" i="1"/>
  <c r="O23" i="1"/>
  <c r="O24" i="1"/>
  <c r="B9" i="1" s="1"/>
  <c r="M23" i="1"/>
  <c r="M24" i="1"/>
  <c r="I24" i="7" l="1"/>
  <c r="I23" i="7"/>
  <c r="K24" i="7"/>
  <c r="L24" i="7" s="1"/>
  <c r="M24" i="7" s="1"/>
  <c r="O24" i="7" s="1"/>
  <c r="K23" i="7"/>
  <c r="L23" i="7" s="1"/>
  <c r="M23" i="7" s="1"/>
  <c r="O23" i="7" s="1"/>
  <c r="G23" i="7"/>
  <c r="G24" i="7"/>
  <c r="G24" i="1"/>
  <c r="I24" i="1"/>
  <c r="H24" i="1"/>
  <c r="H23" i="1"/>
  <c r="G23" i="1"/>
  <c r="N23" i="1"/>
  <c r="Q24" i="7" l="1"/>
  <c r="Q23" i="7"/>
  <c r="B8" i="7" s="1"/>
  <c r="B10" i="7" s="1"/>
  <c r="J24" i="1"/>
  <c r="L24" i="1" l="1"/>
  <c r="N24" i="1" s="1"/>
  <c r="B8" i="1" s="1"/>
  <c r="B10" i="1" s="1"/>
</calcChain>
</file>

<file path=xl/sharedStrings.xml><?xml version="1.0" encoding="utf-8"?>
<sst xmlns="http://schemas.openxmlformats.org/spreadsheetml/2006/main" count="1074" uniqueCount="554">
  <si>
    <t>max pods</t>
  </si>
  <si>
    <t>WARM_ENI_TARGET</t>
  </si>
  <si>
    <t>WARM_IP_TARGET</t>
  </si>
  <si>
    <t>MINIMUM_IP_TARGET</t>
  </si>
  <si>
    <t>c6i.32xlarge</t>
  </si>
  <si>
    <t>m5a.16xlarge</t>
  </si>
  <si>
    <t>c5.4xlarge</t>
  </si>
  <si>
    <t>m5.24xlarge</t>
  </si>
  <si>
    <t>c5ad.12xlarge</t>
  </si>
  <si>
    <t>i2.2xlarge</t>
  </si>
  <si>
    <t>t1.micro</t>
  </si>
  <si>
    <t>c3.large</t>
  </si>
  <si>
    <t>m5d.8xlarge</t>
  </si>
  <si>
    <t>is4gen.4xlarge</t>
  </si>
  <si>
    <t>m6i.24xlarge</t>
  </si>
  <si>
    <t>g5.2xlarge</t>
  </si>
  <si>
    <t>x1e.2xlarge</t>
  </si>
  <si>
    <t>x2iedn.2xlarge</t>
  </si>
  <si>
    <t>r6g.large</t>
  </si>
  <si>
    <t>m5.12xlarge</t>
  </si>
  <si>
    <t>r5b.12xlarge</t>
  </si>
  <si>
    <t>c5d.large</t>
  </si>
  <si>
    <t>m6gd.4xlarge</t>
  </si>
  <si>
    <t>r5a.xlarge</t>
  </si>
  <si>
    <t>r6g.16xlarge</t>
  </si>
  <si>
    <t>c5ad.24xlarge</t>
  </si>
  <si>
    <t>r6g.8xlarge</t>
  </si>
  <si>
    <t>m5a.2xlarge</t>
  </si>
  <si>
    <t>m5zn.large</t>
  </si>
  <si>
    <t>g3.16xlarge</t>
  </si>
  <si>
    <t>m5ad.large</t>
  </si>
  <si>
    <t>d2.8xlarge</t>
  </si>
  <si>
    <t>r4.16xlarge</t>
  </si>
  <si>
    <t>r5a.2xlarge</t>
  </si>
  <si>
    <t>m4.4xlarge</t>
  </si>
  <si>
    <t>g5.4xlarge</t>
  </si>
  <si>
    <t>m5.8xlarge</t>
  </si>
  <si>
    <t>r6gd.2xlarge</t>
  </si>
  <si>
    <t>c5ad.4xlarge</t>
  </si>
  <si>
    <t>m5dn.2xlarge</t>
  </si>
  <si>
    <t>m6a.2xlarge</t>
  </si>
  <si>
    <t>c4.4xlarge</t>
  </si>
  <si>
    <t>d3en.8xlarge</t>
  </si>
  <si>
    <t>r5.24xlarge</t>
  </si>
  <si>
    <t>r3.8xlarge</t>
  </si>
  <si>
    <t>i3en.24xlarge</t>
  </si>
  <si>
    <t>i3en.12xlarge</t>
  </si>
  <si>
    <t>m5d.xlarge</t>
  </si>
  <si>
    <t>im4gn.2xlarge</t>
  </si>
  <si>
    <t>m5zn.6xlarge</t>
  </si>
  <si>
    <t>t4g.nano</t>
  </si>
  <si>
    <t>is4gen.xlarge</t>
  </si>
  <si>
    <t>x2gd.8xlarge</t>
  </si>
  <si>
    <t>x1.16xlarge</t>
  </si>
  <si>
    <t>m5ad.12xlarge</t>
  </si>
  <si>
    <t>m2.4xlarge</t>
  </si>
  <si>
    <t>x1e.8xlarge</t>
  </si>
  <si>
    <t>c6a.16xlarge</t>
  </si>
  <si>
    <t>m6gd.xlarge</t>
  </si>
  <si>
    <t>c4.8xlarge</t>
  </si>
  <si>
    <t>r5dn.8xlarge</t>
  </si>
  <si>
    <t>c6a.48xlarge</t>
  </si>
  <si>
    <t>im4gn.8xlarge</t>
  </si>
  <si>
    <t>c5n.2xlarge</t>
  </si>
  <si>
    <t>m6gd.medium</t>
  </si>
  <si>
    <t>t2.2xlarge</t>
  </si>
  <si>
    <t>x2iedn.xlarge</t>
  </si>
  <si>
    <t>t3a.2xlarge</t>
  </si>
  <si>
    <t>c6gd.metal</t>
  </si>
  <si>
    <t>x2iezn.4xlarge</t>
  </si>
  <si>
    <t>r5n.12xlarge</t>
  </si>
  <si>
    <t>c6a.32xlarge</t>
  </si>
  <si>
    <t>x2gd.metal</t>
  </si>
  <si>
    <t>c3.8xlarge</t>
  </si>
  <si>
    <t>c6i.4xlarge</t>
  </si>
  <si>
    <t>c5d.12xlarge</t>
  </si>
  <si>
    <t>r5ad.24xlarge</t>
  </si>
  <si>
    <t>c6gn.16xlarge</t>
  </si>
  <si>
    <t>c5n.large</t>
  </si>
  <si>
    <t>m6a.large</t>
  </si>
  <si>
    <t>r6gd.medium</t>
  </si>
  <si>
    <t>m5ad.4xlarge</t>
  </si>
  <si>
    <t>d3en.2xlarge</t>
  </si>
  <si>
    <t>r6i.xlarge</t>
  </si>
  <si>
    <t>m6gd.12xlarge</t>
  </si>
  <si>
    <t>i3en.3xlarge</t>
  </si>
  <si>
    <t>c6i.8xlarge</t>
  </si>
  <si>
    <t>z1d.2xlarge</t>
  </si>
  <si>
    <t>r6g.medium</t>
  </si>
  <si>
    <t>r3.large</t>
  </si>
  <si>
    <t>x1e.32xlarge</t>
  </si>
  <si>
    <t>c6g.16xlarge</t>
  </si>
  <si>
    <t>r6gd.xlarge</t>
  </si>
  <si>
    <t>c6a.24xlarge</t>
  </si>
  <si>
    <t>m5a.4xlarge</t>
  </si>
  <si>
    <t>m5dn.12xlarge</t>
  </si>
  <si>
    <t>c6gn.xlarge</t>
  </si>
  <si>
    <t>m6i.large</t>
  </si>
  <si>
    <t>c6i.large</t>
  </si>
  <si>
    <t>c6i.2xlarge</t>
  </si>
  <si>
    <t>m5dn.large</t>
  </si>
  <si>
    <t>m5zn.2xlarge</t>
  </si>
  <si>
    <t>f1.2xlarge</t>
  </si>
  <si>
    <t>m5n.16xlarge</t>
  </si>
  <si>
    <t>r5ad.8xlarge</t>
  </si>
  <si>
    <t>c5ad.xlarge</t>
  </si>
  <si>
    <t>m6g.metal</t>
  </si>
  <si>
    <t>d3.8xlarge</t>
  </si>
  <si>
    <t>c5a.xlarge</t>
  </si>
  <si>
    <t>c6i.16xlarge</t>
  </si>
  <si>
    <t>r6g.12xlarge</t>
  </si>
  <si>
    <t>r5a.12xlarge</t>
  </si>
  <si>
    <t>mac1.metal</t>
  </si>
  <si>
    <t>a1.large</t>
  </si>
  <si>
    <t>r5b.large</t>
  </si>
  <si>
    <t>x2gd.medium</t>
  </si>
  <si>
    <t>c5ad.16xlarge</t>
  </si>
  <si>
    <t>g5.24xlarge</t>
  </si>
  <si>
    <t>g3.8xlarge</t>
  </si>
  <si>
    <t>r6i.24xlarge</t>
  </si>
  <si>
    <t>r5n.4xlarge</t>
  </si>
  <si>
    <t>r5.4xlarge</t>
  </si>
  <si>
    <t>g2.2xlarge</t>
  </si>
  <si>
    <t>g5g.2xlarge</t>
  </si>
  <si>
    <t>x2gd.4xlarge</t>
  </si>
  <si>
    <t>c1.xlarge</t>
  </si>
  <si>
    <t>g4ad.2xlarge</t>
  </si>
  <si>
    <t>m5.metal</t>
  </si>
  <si>
    <t>t3.large</t>
  </si>
  <si>
    <t>h1.8xlarge</t>
  </si>
  <si>
    <t>r5a.large</t>
  </si>
  <si>
    <t>m5dn.xlarge</t>
  </si>
  <si>
    <t>m5n.8xlarge</t>
  </si>
  <si>
    <t>t3a.small</t>
  </si>
  <si>
    <t>g4ad.4xlarge</t>
  </si>
  <si>
    <t>vt1.3xlarge</t>
  </si>
  <si>
    <t>p2.8xlarge</t>
  </si>
  <si>
    <t>c5a.12xlarge</t>
  </si>
  <si>
    <t>t3.2xlarge</t>
  </si>
  <si>
    <t>x2iezn.8xlarge</t>
  </si>
  <si>
    <t>r5d.4xlarge</t>
  </si>
  <si>
    <t>r6gd.large</t>
  </si>
  <si>
    <t>c6g.xlarge</t>
  </si>
  <si>
    <t>m5ad.2xlarge</t>
  </si>
  <si>
    <t>t2.large</t>
  </si>
  <si>
    <t>c5.xlarge</t>
  </si>
  <si>
    <t>c5d.24xlarge</t>
  </si>
  <si>
    <t>im4gn.xlarge</t>
  </si>
  <si>
    <t>g4dn.12xlarge</t>
  </si>
  <si>
    <t>c5a.4xlarge</t>
  </si>
  <si>
    <t>t2.micro</t>
  </si>
  <si>
    <t>t3.xlarge</t>
  </si>
  <si>
    <t>a1.medium</t>
  </si>
  <si>
    <t>p3.2xlarge</t>
  </si>
  <si>
    <t>t3.medium</t>
  </si>
  <si>
    <t>x2gd.16xlarge</t>
  </si>
  <si>
    <t>m5zn.3xlarge</t>
  </si>
  <si>
    <t>r6g.4xlarge</t>
  </si>
  <si>
    <t>c5.12xlarge</t>
  </si>
  <si>
    <t>t3a.medium</t>
  </si>
  <si>
    <t>m6a.metal</t>
  </si>
  <si>
    <t>c4.large</t>
  </si>
  <si>
    <t>r5ad.12xlarge</t>
  </si>
  <si>
    <t>r6gd.metal</t>
  </si>
  <si>
    <t>g4dn.metal</t>
  </si>
  <si>
    <t>c5n.4xlarge</t>
  </si>
  <si>
    <t>c6i.24xlarge</t>
  </si>
  <si>
    <t>u-3tb1.56xlarge</t>
  </si>
  <si>
    <t>d3en.4xlarge</t>
  </si>
  <si>
    <t>z1d.xlarge</t>
  </si>
  <si>
    <t>m5d.16xlarge</t>
  </si>
  <si>
    <t>c6gn.4xlarge</t>
  </si>
  <si>
    <t>d3.xlarge</t>
  </si>
  <si>
    <t>d2.2xlarge</t>
  </si>
  <si>
    <t>m6gd.16xlarge</t>
  </si>
  <si>
    <t>c6g.large</t>
  </si>
  <si>
    <t>g4ad.8xlarge</t>
  </si>
  <si>
    <t>m6gd.metal</t>
  </si>
  <si>
    <t>m5ad.8xlarge</t>
  </si>
  <si>
    <t>c1.medium</t>
  </si>
  <si>
    <t>r5a.16xlarge</t>
  </si>
  <si>
    <t>c6g.12xlarge</t>
  </si>
  <si>
    <t>m5dn.8xlarge</t>
  </si>
  <si>
    <t>m5n.12xlarge</t>
  </si>
  <si>
    <t>m6g.xlarge</t>
  </si>
  <si>
    <t>m2.2xlarge</t>
  </si>
  <si>
    <t>m5d.large</t>
  </si>
  <si>
    <t>x2idn.24xlarge</t>
  </si>
  <si>
    <t>u-12tb1.112xlarge</t>
  </si>
  <si>
    <t>m5.xlarge</t>
  </si>
  <si>
    <t>c5d.2xlarge</t>
  </si>
  <si>
    <t>c5n.9xlarge</t>
  </si>
  <si>
    <t>c6gn.12xlarge</t>
  </si>
  <si>
    <t>inf1.xlarge</t>
  </si>
  <si>
    <t>m6i.8xlarge</t>
  </si>
  <si>
    <t>m4.xlarge</t>
  </si>
  <si>
    <t>m5d.metal</t>
  </si>
  <si>
    <t>r6i.4xlarge</t>
  </si>
  <si>
    <t>c6gd.16xlarge</t>
  </si>
  <si>
    <t>r5b.metal</t>
  </si>
  <si>
    <t>t4g.medium</t>
  </si>
  <si>
    <t>a1.xlarge</t>
  </si>
  <si>
    <t>t4g.2xlarge</t>
  </si>
  <si>
    <t>r5.large</t>
  </si>
  <si>
    <t>r5ad.large</t>
  </si>
  <si>
    <t>c5a.2xlarge</t>
  </si>
  <si>
    <t>m6g.8xlarge</t>
  </si>
  <si>
    <t>c5.9xlarge</t>
  </si>
  <si>
    <t>r5d.16xlarge</t>
  </si>
  <si>
    <t>d3.2xlarge</t>
  </si>
  <si>
    <t>r5dn.xlarge</t>
  </si>
  <si>
    <t>x2gd.12xlarge</t>
  </si>
  <si>
    <t>r4.xlarge</t>
  </si>
  <si>
    <t>u-6tb1.56xlarge</t>
  </si>
  <si>
    <t>c4.xlarge</t>
  </si>
  <si>
    <t>r5d.xlarge</t>
  </si>
  <si>
    <t>m1.xlarge</t>
  </si>
  <si>
    <t>r5n.24xlarge</t>
  </si>
  <si>
    <t>vt1.6xlarge</t>
  </si>
  <si>
    <t>c5d.4xlarge</t>
  </si>
  <si>
    <t>r3.xlarge</t>
  </si>
  <si>
    <t>g5.12xlarge</t>
  </si>
  <si>
    <t>inf1.6xlarge</t>
  </si>
  <si>
    <t>m5dn.metal</t>
  </si>
  <si>
    <t>c6gn.medium</t>
  </si>
  <si>
    <t>c5n.18xlarge</t>
  </si>
  <si>
    <t>r5d.large</t>
  </si>
  <si>
    <t>t3.nano</t>
  </si>
  <si>
    <t>r6gd.4xlarge</t>
  </si>
  <si>
    <t>m5ad.24xlarge</t>
  </si>
  <si>
    <t>g5g.metal</t>
  </si>
  <si>
    <t>m5zn.metal</t>
  </si>
  <si>
    <t>m5a.8xlarge</t>
  </si>
  <si>
    <t>m6a.16xlarge</t>
  </si>
  <si>
    <t>c5a.24xlarge</t>
  </si>
  <si>
    <t>h1.2xlarge</t>
  </si>
  <si>
    <t>x2iezn.12xlarge</t>
  </si>
  <si>
    <t>r5n.16xlarge</t>
  </si>
  <si>
    <t>t4g.micro</t>
  </si>
  <si>
    <t>t3.micro</t>
  </si>
  <si>
    <t>g5.16xlarge</t>
  </si>
  <si>
    <t>g5g.16xlarge</t>
  </si>
  <si>
    <t>t4g.large</t>
  </si>
  <si>
    <t>r5a.4xlarge</t>
  </si>
  <si>
    <t>r5d.2xlarge</t>
  </si>
  <si>
    <t>c6gd.xlarge</t>
  </si>
  <si>
    <t>r5b.24xlarge</t>
  </si>
  <si>
    <t>c3.xlarge</t>
  </si>
  <si>
    <t>r5b.xlarge</t>
  </si>
  <si>
    <t>r5b.4xlarge</t>
  </si>
  <si>
    <t>r4.2xlarge</t>
  </si>
  <si>
    <t>r5d.24xlarge</t>
  </si>
  <si>
    <t>c6a.12xlarge</t>
  </si>
  <si>
    <t>c5.24xlarge</t>
  </si>
  <si>
    <t>i3.xlarge</t>
  </si>
  <si>
    <t>p4d.24xlarge</t>
  </si>
  <si>
    <t>m5n.metal</t>
  </si>
  <si>
    <t>u-6tb1.112xlarge</t>
  </si>
  <si>
    <t>r5ad.2xlarge</t>
  </si>
  <si>
    <t>inf1.2xlarge</t>
  </si>
  <si>
    <t>t4g.small</t>
  </si>
  <si>
    <t>g3.4xlarge</t>
  </si>
  <si>
    <t>c5.metal</t>
  </si>
  <si>
    <t>r5.metal</t>
  </si>
  <si>
    <t>c6a.metal</t>
  </si>
  <si>
    <t>m5.4xlarge</t>
  </si>
  <si>
    <t>g5g.8xlarge</t>
  </si>
  <si>
    <t>c6a.xlarge</t>
  </si>
  <si>
    <t>r5.16xlarge</t>
  </si>
  <si>
    <t>c5a.16xlarge</t>
  </si>
  <si>
    <t>is4gen.2xlarge</t>
  </si>
  <si>
    <t>x2iedn.4xlarge</t>
  </si>
  <si>
    <t>m6a.4xlarge</t>
  </si>
  <si>
    <t>m6g.large</t>
  </si>
  <si>
    <t>a1.metal</t>
  </si>
  <si>
    <t>r5b.2xlarge</t>
  </si>
  <si>
    <t>c4.2xlarge</t>
  </si>
  <si>
    <t>m4.large</t>
  </si>
  <si>
    <t>m3.xlarge</t>
  </si>
  <si>
    <t>r5dn.metal</t>
  </si>
  <si>
    <t>m4.16xlarge</t>
  </si>
  <si>
    <t>m5d.24xlarge</t>
  </si>
  <si>
    <t>c5ad.2xlarge</t>
  </si>
  <si>
    <t>m6i.32xlarge</t>
  </si>
  <si>
    <t>r6i.16xlarge</t>
  </si>
  <si>
    <t>c5d.18xlarge</t>
  </si>
  <si>
    <t>r5n.2xlarge</t>
  </si>
  <si>
    <t>m6i.4xlarge</t>
  </si>
  <si>
    <t>c6a.8xlarge</t>
  </si>
  <si>
    <t>m5n.large</t>
  </si>
  <si>
    <t>m6i.metal</t>
  </si>
  <si>
    <t>h1.4xlarge</t>
  </si>
  <si>
    <t>m5n.4xlarge</t>
  </si>
  <si>
    <t>m6i.16xlarge</t>
  </si>
  <si>
    <t>r3.2xlarge</t>
  </si>
  <si>
    <t>x2gd.2xlarge</t>
  </si>
  <si>
    <t>r5dn.large</t>
  </si>
  <si>
    <t>i2.xlarge</t>
  </si>
  <si>
    <t>r3.4xlarge</t>
  </si>
  <si>
    <t>x2gd.xlarge</t>
  </si>
  <si>
    <t>h1.16xlarge</t>
  </si>
  <si>
    <t>d3en.6xlarge</t>
  </si>
  <si>
    <t>m6g.4xlarge</t>
  </si>
  <si>
    <t>m5zn.12xlarge</t>
  </si>
  <si>
    <t>im4gn.large</t>
  </si>
  <si>
    <t>r5ad.xlarge</t>
  </si>
  <si>
    <t>m5d.2xlarge</t>
  </si>
  <si>
    <t>m5dn.4xlarge</t>
  </si>
  <si>
    <t>x2iedn.24xlarge</t>
  </si>
  <si>
    <t>x1e.16xlarge</t>
  </si>
  <si>
    <t>m6i.xlarge</t>
  </si>
  <si>
    <t>m5n.2xlarge</t>
  </si>
  <si>
    <t>c5.large</t>
  </si>
  <si>
    <t>i3en.2xlarge</t>
  </si>
  <si>
    <t>d2.4xlarge</t>
  </si>
  <si>
    <t>x2iezn.metal</t>
  </si>
  <si>
    <t>vt1.24xlarge</t>
  </si>
  <si>
    <t>c6gn.2xlarge</t>
  </si>
  <si>
    <t>t4g.xlarge</t>
  </si>
  <si>
    <t>r6g.xlarge</t>
  </si>
  <si>
    <t>r6gd.8xlarge</t>
  </si>
  <si>
    <t>g4ad.16xlarge</t>
  </si>
  <si>
    <t>r5dn.16xlarge</t>
  </si>
  <si>
    <t>x2iedn.16xlarge</t>
  </si>
  <si>
    <t>r6gd.16xlarge</t>
  </si>
  <si>
    <t>m6g.12xlarge</t>
  </si>
  <si>
    <t>r4.8xlarge</t>
  </si>
  <si>
    <t>m5a.large</t>
  </si>
  <si>
    <t>im4gn.16xlarge</t>
  </si>
  <si>
    <t>x2iezn.2xlarge</t>
  </si>
  <si>
    <t>m5dn.24xlarge</t>
  </si>
  <si>
    <t>z1d.12xlarge</t>
  </si>
  <si>
    <t>r5dn.2xlarge</t>
  </si>
  <si>
    <t>m5n.24xlarge</t>
  </si>
  <si>
    <t>im4gn.4xlarge</t>
  </si>
  <si>
    <t>c6a.4xlarge</t>
  </si>
  <si>
    <t>m6gd.8xlarge</t>
  </si>
  <si>
    <t>i3.large</t>
  </si>
  <si>
    <t>x1e.xlarge</t>
  </si>
  <si>
    <t>c6gn.large</t>
  </si>
  <si>
    <t>c5.2xlarge</t>
  </si>
  <si>
    <t>r6i.metal</t>
  </si>
  <si>
    <t>m5dn.16xlarge</t>
  </si>
  <si>
    <t>c6g.medium</t>
  </si>
  <si>
    <t>p3.16xlarge</t>
  </si>
  <si>
    <t>z1d.6xlarge</t>
  </si>
  <si>
    <t>r5n.xlarge</t>
  </si>
  <si>
    <t>i2.8xlarge</t>
  </si>
  <si>
    <t>i3.8xlarge</t>
  </si>
  <si>
    <t>x2idn.16xlarge</t>
  </si>
  <si>
    <t>r5dn.12xlarge</t>
  </si>
  <si>
    <t>c5n.metal</t>
  </si>
  <si>
    <t>m5.large</t>
  </si>
  <si>
    <t>c6gn.8xlarge</t>
  </si>
  <si>
    <t>m5n.xlarge</t>
  </si>
  <si>
    <t>r5b.16xlarge</t>
  </si>
  <si>
    <t>x2idn.32xlarge</t>
  </si>
  <si>
    <t>m5zn.xlarge</t>
  </si>
  <si>
    <t>z1d.large</t>
  </si>
  <si>
    <t>m5.16xlarge</t>
  </si>
  <si>
    <t>m5ad.16xlarge</t>
  </si>
  <si>
    <t>m4.2xlarge</t>
  </si>
  <si>
    <t>r5d.metal</t>
  </si>
  <si>
    <t>dl1.24xlarge</t>
  </si>
  <si>
    <t>i3.16xlarge</t>
  </si>
  <si>
    <t>x2gd.large</t>
  </si>
  <si>
    <t>r4.large</t>
  </si>
  <si>
    <t>m6g.16xlarge</t>
  </si>
  <si>
    <t>r5.xlarge</t>
  </si>
  <si>
    <t>g5.xlarge</t>
  </si>
  <si>
    <t>m5.2xlarge</t>
  </si>
  <si>
    <t>a1.2xlarge</t>
  </si>
  <si>
    <t>m5d.12xlarge</t>
  </si>
  <si>
    <t>a1.4xlarge</t>
  </si>
  <si>
    <t>g4dn.xlarge</t>
  </si>
  <si>
    <t>c3.4xlarge</t>
  </si>
  <si>
    <t>t2.xlarge</t>
  </si>
  <si>
    <t>c5d.xlarge</t>
  </si>
  <si>
    <t>r5n.8xlarge</t>
  </si>
  <si>
    <t>r5.12xlarge</t>
  </si>
  <si>
    <t>is4gen.large</t>
  </si>
  <si>
    <t>r5d.8xlarge</t>
  </si>
  <si>
    <t>c5ad.8xlarge</t>
  </si>
  <si>
    <t>t2.medium</t>
  </si>
  <si>
    <t>c3.2xlarge</t>
  </si>
  <si>
    <t>c5a.8xlarge</t>
  </si>
  <si>
    <t>m5ad.xlarge</t>
  </si>
  <si>
    <t>z1d.metal</t>
  </si>
  <si>
    <t>m3.2xlarge</t>
  </si>
  <si>
    <t>c5d.metal</t>
  </si>
  <si>
    <t>r5a.24xlarge</t>
  </si>
  <si>
    <t>t3a.large</t>
  </si>
  <si>
    <t>r6i.12xlarge</t>
  </si>
  <si>
    <t>d3.4xlarge</t>
  </si>
  <si>
    <t>m4.10xlarge</t>
  </si>
  <si>
    <t>r5.8xlarge</t>
  </si>
  <si>
    <t>g4dn.16xlarge</t>
  </si>
  <si>
    <t>r5ad.4xlarge</t>
  </si>
  <si>
    <t>x2iezn.6xlarge</t>
  </si>
  <si>
    <t>i2.4xlarge</t>
  </si>
  <si>
    <t>c6a.2xlarge</t>
  </si>
  <si>
    <t>inf1.24xlarge</t>
  </si>
  <si>
    <t>r5ad.16xlarge</t>
  </si>
  <si>
    <t>r5.2xlarge</t>
  </si>
  <si>
    <t>g5g.xlarge</t>
  </si>
  <si>
    <t>m6i.12xlarge</t>
  </si>
  <si>
    <t>m6a.xlarge</t>
  </si>
  <si>
    <t>r6g.2xlarge</t>
  </si>
  <si>
    <t>t3a.nano</t>
  </si>
  <si>
    <t>m6a.32xlarge</t>
  </si>
  <si>
    <t>i3en.metal</t>
  </si>
  <si>
    <t>p3dn.24xlarge</t>
  </si>
  <si>
    <t>c5ad.large</t>
  </si>
  <si>
    <t>x1e.4xlarge</t>
  </si>
  <si>
    <t>m5d.4xlarge</t>
  </si>
  <si>
    <t>m1.medium</t>
  </si>
  <si>
    <t>g2.8xlarge</t>
  </si>
  <si>
    <t>x2iedn.32xlarge</t>
  </si>
  <si>
    <t>g4ad.xlarge</t>
  </si>
  <si>
    <t>is4gen.8xlarge</t>
  </si>
  <si>
    <t>m2.xlarge</t>
  </si>
  <si>
    <t>g4dn.2xlarge</t>
  </si>
  <si>
    <t>p2.xlarge</t>
  </si>
  <si>
    <t>f1.16xlarge</t>
  </si>
  <si>
    <t>m6a.12xlarge</t>
  </si>
  <si>
    <t>f1.4xlarge</t>
  </si>
  <si>
    <t>m5a.24xlarge</t>
  </si>
  <si>
    <t>r5dn.4xlarge</t>
  </si>
  <si>
    <t>m6a.24xlarge</t>
  </si>
  <si>
    <t>m1.small</t>
  </si>
  <si>
    <t>c6i.12xlarge</t>
  </si>
  <si>
    <t>c6gd.4xlarge</t>
  </si>
  <si>
    <t>c6gd.2xlarge</t>
  </si>
  <si>
    <t>c6a.large</t>
  </si>
  <si>
    <t>r6gd.12xlarge</t>
  </si>
  <si>
    <t>x1.32xlarge</t>
  </si>
  <si>
    <t>r5b.8xlarge</t>
  </si>
  <si>
    <t>i3.4xlarge</t>
  </si>
  <si>
    <t>u-9tb1.112xlarge</t>
  </si>
  <si>
    <t>c6gd.12xlarge</t>
  </si>
  <si>
    <t>r5n.metal</t>
  </si>
  <si>
    <t>m3.medium</t>
  </si>
  <si>
    <t>c6gd.large</t>
  </si>
  <si>
    <t>x2iedn.8xlarge</t>
  </si>
  <si>
    <t>m6g.2xlarge</t>
  </si>
  <si>
    <t>i3.2xlarge</t>
  </si>
  <si>
    <t>m1.large</t>
  </si>
  <si>
    <t>c5d.9xlarge</t>
  </si>
  <si>
    <t>i3en.large</t>
  </si>
  <si>
    <t>r5n.large</t>
  </si>
  <si>
    <t>p3.8xlarge</t>
  </si>
  <si>
    <t>c6gd.medium</t>
  </si>
  <si>
    <t>p2.16xlarge</t>
  </si>
  <si>
    <t>g5.48xlarge</t>
  </si>
  <si>
    <t>cc2.8xlarge</t>
  </si>
  <si>
    <t>c6g.4xlarge</t>
  </si>
  <si>
    <t>g3s.xlarge</t>
  </si>
  <si>
    <t>is4gen.medium</t>
  </si>
  <si>
    <t>g4dn.8xlarge</t>
  </si>
  <si>
    <t>g4dn.4xlarge</t>
  </si>
  <si>
    <t>c5.18xlarge</t>
  </si>
  <si>
    <t>m5a.xlarge</t>
  </si>
  <si>
    <t>r6g.metal</t>
  </si>
  <si>
    <t>t3a.xlarge</t>
  </si>
  <si>
    <t>c6g.8xlarge</t>
  </si>
  <si>
    <t>m3.large</t>
  </si>
  <si>
    <t>r5d.12xlarge</t>
  </si>
  <si>
    <t>m6a.48xlarge</t>
  </si>
  <si>
    <t>c5n.xlarge</t>
  </si>
  <si>
    <t>c6gd.8xlarge</t>
  </si>
  <si>
    <t>c5a.large</t>
  </si>
  <si>
    <t>d2.xlarge</t>
  </si>
  <si>
    <t>i3.metal</t>
  </si>
  <si>
    <t>m6gd.2xlarge</t>
  </si>
  <si>
    <t>g5.8xlarge</t>
  </si>
  <si>
    <t>r5dn.24xlarge</t>
  </si>
  <si>
    <t>i3en.xlarge</t>
  </si>
  <si>
    <t>t2.nano</t>
  </si>
  <si>
    <t>m6gd.large</t>
  </si>
  <si>
    <t>t3.small</t>
  </si>
  <si>
    <t>r6i.32xlarge</t>
  </si>
  <si>
    <t>c6g.metal</t>
  </si>
  <si>
    <t>c6i.xlarge</t>
  </si>
  <si>
    <t>r6i.2xlarge</t>
  </si>
  <si>
    <t>g5g.4xlarge</t>
  </si>
  <si>
    <t>r6i.large</t>
  </si>
  <si>
    <t>t2.small</t>
  </si>
  <si>
    <t>z1d.3xlarge</t>
  </si>
  <si>
    <t>r6i.8xlarge</t>
  </si>
  <si>
    <t>i3en.6xlarge</t>
  </si>
  <si>
    <t>m6g.medium</t>
  </si>
  <si>
    <t>c6g.2xlarge</t>
  </si>
  <si>
    <t>t3a.micro</t>
  </si>
  <si>
    <t>m5a.12xlarge</t>
  </si>
  <si>
    <t>r5a.8xlarge</t>
  </si>
  <si>
    <t>c6i.metal</t>
  </si>
  <si>
    <t>m6a.8xlarge</t>
  </si>
  <si>
    <t>d3en.xlarge</t>
  </si>
  <si>
    <t>r4.4xlarge</t>
  </si>
  <si>
    <t>d3en.12xlarge</t>
  </si>
  <si>
    <t>m6i.2xlarge</t>
  </si>
  <si>
    <t>IPv4addr</t>
  </si>
  <si>
    <t>MaxENI</t>
  </si>
  <si>
    <t>Type</t>
  </si>
  <si>
    <t>Total Available IP Addresses</t>
  </si>
  <si>
    <t>Subnet CIDR Size</t>
  </si>
  <si>
    <t>instance type</t>
  </si>
  <si>
    <t>c5a.metal</t>
  </si>
  <si>
    <t>c5ad.metal</t>
  </si>
  <si>
    <t>cr1.8xlarge</t>
  </si>
  <si>
    <t>hpc6a.48xlarge</t>
  </si>
  <si>
    <t>hs1.8xlarge</t>
  </si>
  <si>
    <t>u-12tb1.metal</t>
  </si>
  <si>
    <t>u-18tb1.metal</t>
  </si>
  <si>
    <t>u-24tb1.metal</t>
  </si>
  <si>
    <t>u-6tb1.metal</t>
  </si>
  <si>
    <t>u-9tb1.metal</t>
  </si>
  <si>
    <t>IPs Total</t>
  </si>
  <si>
    <t>EKS Subnet IP Usage Calculator</t>
  </si>
  <si>
    <t>size</t>
  </si>
  <si>
    <t>number of ips</t>
  </si>
  <si>
    <t>This tool calculates the number of IP addresses consumed by ENIs in an EKS cluster based on the comprising EC2 instances. Input fields are highlighted in blue</t>
  </si>
  <si>
    <t>Number of Pods Hosted</t>
  </si>
  <si>
    <t># of Subnet IPs Remaining</t>
  </si>
  <si>
    <t># of Instances</t>
  </si>
  <si>
    <t>Calculation Results:</t>
  </si>
  <si>
    <t>Subnet Information:</t>
  </si>
  <si>
    <t>Unsupported Configurations:</t>
  </si>
  <si>
    <t>Prefix Delegation</t>
  </si>
  <si>
    <t>Number of IPs Used</t>
  </si>
  <si>
    <t>Host Networking IPs</t>
  </si>
  <si>
    <t>Cluster Configuration:</t>
  </si>
  <si>
    <t>Daemonset Pods</t>
  </si>
  <si>
    <t>Target Workload Pods per Node</t>
  </si>
  <si>
    <t>Max Pods PI</t>
  </si>
  <si>
    <t>Max IPv4 PI</t>
  </si>
  <si>
    <t>Max ENIs per Instance (PI)</t>
  </si>
  <si>
    <t>IPs per ENI PI</t>
  </si>
  <si>
    <t>Raw ENIs needed PI</t>
  </si>
  <si>
    <t>in use ENIs PI</t>
  </si>
  <si>
    <t>with warm ENI PI</t>
  </si>
  <si>
    <t>Actual IPs PI</t>
  </si>
  <si>
    <t>Used IPs PI</t>
  </si>
  <si>
    <t>Total Pods PI</t>
  </si>
  <si>
    <t>Pods Total</t>
  </si>
  <si>
    <t>Note: Values slightly over a whole number (3.1 vs 3) are associated with excess IP usage</t>
  </si>
  <si>
    <t>PI (Per Instance)</t>
  </si>
  <si>
    <t>Total Pods</t>
  </si>
  <si>
    <t>Warm ENIs Needed</t>
  </si>
  <si>
    <t>Actual IPs PI -</t>
  </si>
  <si>
    <t>Used IPs PI -</t>
  </si>
  <si>
    <t>in use ENIs PI -</t>
  </si>
  <si>
    <t xml:space="preserve">If you want to use "WARM_IP_TARGET" instead, switch to the WarmIP tab. </t>
  </si>
  <si>
    <t xml:space="preserve">If you want to use "WARM_ENI_TARGET" instead, switch to the WarmENI tab.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</si>
</sst>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5" fillId="0" borderId="0" xfId="0" applyFont="1"/>
    <xf numFmtId="0" fontId="8" fillId="0" borderId="0" xfId="0" applyFont="1"/>
    <xf numFmtId="0" fontId="1" fillId="2" borderId="0" xfId="0" applyFont="1" applyFill="1"/>
    <xf numFmtId="0" fontId="6" fillId="2" borderId="1" xfId="0" applyFont="1" applyFill="1" applyBorder="1"/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22E32-AC9D-2D48-B32F-3172A02B6A11}" name="Table3" displayName="Table3" ref="A22:O24" totalsRowShown="0" headerRowDxfId="38">
  <autoFilter ref="A22:O24" xr:uid="{F3822E32-AC9D-2D48-B32F-3172A02B6A11}"/>
  <tableColumns count="15">
    <tableColumn id="1" xr3:uid="{1F7D9E50-8630-6547-B1CE-1514CC18309B}" name="instance type"/>
    <tableColumn id="2" xr3:uid="{865AC905-022B-6241-9CD6-0BA907D4423D}" name="# of Instances"/>
    <tableColumn id="3" xr3:uid="{413F9969-7039-A54F-BF84-69ECD8140A77}" name="Target Workload Pods per Node"/>
    <tableColumn id="4" xr3:uid="{458DC714-1B57-4E42-B35A-9D8BD3833FA5}" name="Max ENIs per Instance (PI)" dataDxfId="37">
      <calculatedColumnFormula>_xlfn.XLOOKUP(Table3[[#This Row],[instance type]],Table1[Type],Table1[MaxENI])</calculatedColumnFormula>
    </tableColumn>
    <tableColumn id="5" xr3:uid="{09D5D162-0FCB-1844-A865-01CF55BC84B7}" name="IPs per ENI PI" dataDxfId="36">
      <calculatedColumnFormula>_xlfn.XLOOKUP(Table3[[#This Row],[instance type]],Table1[Type],Table1[IPv4addr])</calculatedColumnFormula>
    </tableColumn>
    <tableColumn id="6" xr3:uid="{7B301032-0E08-204F-88B3-67F689D0D7EA}" name="Max Pods PI" dataDxfId="35">
      <calculatedColumnFormula>_xlfn.XLOOKUP(Table3[[#This Row],[instance type]],Table2[instance type],Table2[max pods])</calculatedColumnFormula>
    </tableColumn>
    <tableColumn id="7" xr3:uid="{C5B5A437-CA83-C54D-9B76-5903F5A2A533}" name="Max IPv4 PI" dataDxfId="34">
      <calculatedColumnFormula>Table3[[#This Row],[Max ENIs per Instance (PI)]]*Table3[[#This Row],[IPs per ENI PI]]</calculatedColumnFormula>
    </tableColumn>
    <tableColumn id="8" xr3:uid="{4C19DB0E-DBCD-444D-9815-7C5110113FFB}" name="Raw ENIs needed PI" dataDxfId="33">
      <calculatedColumnFormula>Table3[[#This Row],[Target Workload Pods per Node]]/Table3[[#This Row],[IPs per ENI PI]]</calculatedColumnFormula>
    </tableColumn>
    <tableColumn id="9" xr3:uid="{97B43820-09AC-D749-AA34-821B2EAA235E}" name="in use ENIs PI" dataDxfId="32">
      <calculatedColumnFormula>_xlfn.CEILING.MATH(Table3[[#This Row],[Target Workload Pods per Node]]/Table3[[#This Row],[IPs per ENI PI]])</calculatedColumnFormula>
    </tableColumn>
    <tableColumn id="10" xr3:uid="{7966AE23-7C78-F64A-9560-F51F2CD32863}" name="with warm ENI PI" dataDxfId="31">
      <calculatedColumnFormula>Table3[[#This Row],[in use ENIs PI]]+WARM_ENI_TARGET</calculatedColumnFormula>
    </tableColumn>
    <tableColumn id="11" xr3:uid="{D880FF81-B10E-344B-8F9A-09C1A4C9140B}" name="Actual IPs PI" dataDxfId="30">
      <calculatedColumnFormula>Table3[[#This Row],[Target Workload Pods per Node]]+$B$14</calculatedColumnFormula>
    </tableColumn>
    <tableColumn id="12" xr3:uid="{8026A1BE-1E6E-E04F-A6EE-CAF0C7ADD7F4}" name="Used IPs PI" dataDxfId="29">
      <calculatedColumnFormula>Table3[[#This Row],[with warm ENI PI]]*Table3[[#This Row],[IPs per ENI PI]]+$B$14</calculatedColumnFormula>
    </tableColumn>
    <tableColumn id="13" xr3:uid="{E7D51A18-E657-E04E-A7D8-3C575F68FFF8}" name="Total Pods PI" dataDxfId="28">
      <calculatedColumnFormula>Table3[[#This Row],[Target Workload Pods per Node]]*Table3[[#This Row],['# of Instances]]</calculatedColumnFormula>
    </tableColumn>
    <tableColumn id="14" xr3:uid="{95C043F1-95BA-5B40-A1A8-87AAC08CCFEF}" name="IPs Total" dataDxfId="27">
      <calculatedColumnFormula>Table3[[#This Row],[Used IPs PI]]*Table3[[#This Row],['# of Instances]]</calculatedColumnFormula>
    </tableColumn>
    <tableColumn id="15" xr3:uid="{59E7BB18-AAF3-CF44-87A4-6AECE724B7B6}" name="Pods Total" dataDxfId="26">
      <calculatedColumnFormula>Table3[[#This Row],[Target Workload Pods per Node]]*Table3[[#This Row],['# of Instances]]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9D4A91-D897-5346-8200-74C4C187EDB9}" name="Table36" displayName="Table36" ref="A22:Q24" totalsRowShown="0" headerRowDxfId="20">
  <autoFilter ref="A22:Q24" xr:uid="{F3822E32-AC9D-2D48-B32F-3172A02B6A11}"/>
  <tableColumns count="17">
    <tableColumn id="1" xr3:uid="{2480DD97-A7A2-5341-B9E6-24F8211CD8BF}" name="instance type"/>
    <tableColumn id="2" xr3:uid="{FDD862A8-06B2-1B4A-BA20-BB634B03E5D3}" name="# of Instances"/>
    <tableColumn id="3" xr3:uid="{5BAA768B-DC15-D447-B0BA-1DC7A9A4B10B}" name="Target Workload Pods per Node"/>
    <tableColumn id="4" xr3:uid="{99BB2C15-34DA-634E-A33F-0F6464E455AA}" name="Max ENIs per Instance (PI)" dataDxfId="19">
      <calculatedColumnFormula>_xlfn.XLOOKUP(Table36[[#This Row],[instance type]],Table1[Type],Table1[MaxENI])</calculatedColumnFormula>
    </tableColumn>
    <tableColumn id="5" xr3:uid="{FD83EA66-4DAA-8847-8B90-2DB43CF57D7C}" name="IPs per ENI PI" dataDxfId="18">
      <calculatedColumnFormula>_xlfn.XLOOKUP(Table36[[#This Row],[instance type]],Table1[Type],Table1[IPv4addr])</calculatedColumnFormula>
    </tableColumn>
    <tableColumn id="6" xr3:uid="{EDB6395A-21DF-784A-8F8B-6DA348300CA2}" name="Max Pods PI" dataDxfId="17">
      <calculatedColumnFormula>_xlfn.XLOOKUP(Table36[[#This Row],[instance type]],Table2[instance type],Table2[max pods])</calculatedColumnFormula>
    </tableColumn>
    <tableColumn id="7" xr3:uid="{9E6D3EE8-3EDD-744A-B873-B5C0569385A2}" name="Max IPv4 PI" dataDxfId="16">
      <calculatedColumnFormula>Table36[[#This Row],[Max ENIs per Instance (PI)]]*Table36[[#This Row],[IPs per ENI PI]]</calculatedColumnFormula>
    </tableColumn>
    <tableColumn id="8" xr3:uid="{9A601D69-3CF6-CF41-ABF0-8FBA4F96BBE3}" name="Raw ENIs needed PI" dataDxfId="8">
      <calculatedColumnFormula>Table36[[#This Row],[Target Workload Pods per Node]]/Table36[[#This Row],[IPs per ENI PI]]</calculatedColumnFormula>
    </tableColumn>
    <tableColumn id="9" xr3:uid="{B3BC34DE-25E0-B341-A51E-4964952BA5E0}" name="in use ENIs PI" dataDxfId="6">
      <calculatedColumnFormula>_xlfn.CEILING.MATH(Table36[[#This Row],[Target Workload Pods per Node]]/Table36[[#This Row],[IPs per ENI PI]])</calculatedColumnFormula>
    </tableColumn>
    <tableColumn id="11" xr3:uid="{2DDC016E-F253-2448-94D8-B3787089D760}" name="Actual IPs PI" dataDxfId="7">
      <calculatedColumnFormula>Table36[[#This Row],[Target Workload Pods per Node]]+$B$14</calculatedColumnFormula>
    </tableColumn>
    <tableColumn id="12" xr3:uid="{346DDAF9-93D1-BB42-86EA-F94BA73E1EEF}" name="Used IPs PI" dataDxfId="13">
      <calculatedColumnFormula>Table36[[#This Row],[in use ENIs PI]]*Table36[[#This Row],[IPs per ENI PI]]+$B$14</calculatedColumnFormula>
    </tableColumn>
    <tableColumn id="10" xr3:uid="{258BB18E-7B7A-A149-B0DD-DD6BBFDB895E}" name="Warm ENIs Needed" dataDxfId="12">
      <calculatedColumnFormula>IF((Table36[[#This Row],[Used IPs PI]]-Table36[[#This Row],[Actual IPs PI]])&lt;WARM_IP_TARGET,1,0)</calculatedColumnFormula>
    </tableColumn>
    <tableColumn id="17" xr3:uid="{8888F5B0-8C58-F04C-BD13-17807A9964FE}" name="in use ENIs PI -" dataDxfId="11">
      <calculatedColumnFormula>Table36[[#This Row],[in use ENIs PI]]+Table36[[#This Row],[Warm ENIs Needed]]</calculatedColumnFormula>
    </tableColumn>
    <tableColumn id="16" xr3:uid="{DF95757C-468B-2E4C-A371-0DDBCC0DAA31}" name="Actual IPs PI -" dataDxfId="10">
      <calculatedColumnFormula>Table36[[#This Row],[Actual IPs PI]]</calculatedColumnFormula>
    </tableColumn>
    <tableColumn id="15" xr3:uid="{567CAE6F-FA14-424B-90CB-CBCC3E8976C0}" name="Used IPs PI -" dataDxfId="9">
      <calculatedColumnFormula>Table36[[#This Row],[in use ENIs PI -]]*Table36[[#This Row],[IPs per ENI PI]]</calculatedColumnFormula>
    </tableColumn>
    <tableColumn id="13" xr3:uid="{D3408D7A-FF70-9E4E-B0F4-CDE269CEF215}" name="Total Pods" dataDxfId="15">
      <calculatedColumnFormula>Table36[[#This Row],[Target Workload Pods per Node]]*Table36[[#This Row],['# of Instances]]</calculatedColumnFormula>
    </tableColumn>
    <tableColumn id="14" xr3:uid="{E6893366-E2BC-FD46-A80C-1A3CD111717A}" name="IPs Total" dataDxfId="14">
      <calculatedColumnFormula>Table36[[#This Row],[Used IPs PI]]*Table36[[#This Row],['# of Instances]]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499C61-7465-584A-858B-C839B4047D29}" name="Table4" displayName="Table4" ref="A1:B31" totalsRowShown="0" headerRowDxfId="25" dataDxfId="24">
  <autoFilter ref="A1:B31" xr:uid="{36499C61-7465-584A-858B-C839B4047D29}"/>
  <tableColumns count="2">
    <tableColumn id="1" xr3:uid="{9C53362A-6B2C-4C48-AE7A-6872D4DC97C7}" name="size" dataDxfId="23"/>
    <tableColumn id="2" xr3:uid="{57ABC9F4-BCBA-224A-BD9E-FEA49630414D}" name="number of ips" dataDxfId="2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FCC79-1DCB-B847-995E-0DF6A5C7E1F5}" name="Table2" displayName="Table2" ref="A1:B1048576" totalsRowShown="0" headerRowDxfId="21">
  <autoFilter ref="A1:B1048576" xr:uid="{F1AFCC79-1DCB-B847-995E-0DF6A5C7E1F5}"/>
  <tableColumns count="2">
    <tableColumn id="1" xr3:uid="{38AADBB7-C7B0-B145-A3DD-8841A3B363E5}" name="instance type"/>
    <tableColumn id="2" xr3:uid="{F352AF41-7C3E-324E-8F12-78F09B097DEC}" name="max pod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8A88C-5B2B-1949-BD68-00C79AB709E1}" name="Table1" displayName="Table1" ref="A1:C498" totalsRowShown="0">
  <autoFilter ref="A1:C498" xr:uid="{00A8A88C-5B2B-1949-BD68-00C79AB709E1}"/>
  <tableColumns count="3">
    <tableColumn id="1" xr3:uid="{9365E9D9-BE73-E646-AC1F-5C57EBDF10D7}" name="IPv4addr"/>
    <tableColumn id="2" xr3:uid="{18345D32-9B90-B847-972A-14C7E6E127B9}" name="MaxENI"/>
    <tableColumn id="3" xr3:uid="{5D687468-4CD7-E649-8507-FDBB8B8F3874}" name="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1CB1-AF84-2F48-81F7-9F7641C3FB91}">
  <dimension ref="A1:O24"/>
  <sheetViews>
    <sheetView zoomScale="157" zoomScaleNormal="150" workbookViewId="0">
      <selection activeCell="C13" sqref="C13"/>
    </sheetView>
  </sheetViews>
  <sheetFormatPr baseColWidth="10" defaultRowHeight="16" x14ac:dyDescent="0.2"/>
  <cols>
    <col min="1" max="1" width="25.5" customWidth="1"/>
    <col min="2" max="2" width="15" customWidth="1"/>
    <col min="3" max="3" width="29.83203125" bestFit="1" customWidth="1"/>
    <col min="4" max="4" width="25.6640625" bestFit="1" customWidth="1"/>
    <col min="5" max="5" width="14.5" bestFit="1" customWidth="1"/>
    <col min="6" max="6" width="13.6640625" bestFit="1" customWidth="1"/>
    <col min="7" max="7" width="13.33203125" bestFit="1" customWidth="1"/>
    <col min="8" max="8" width="20.1640625" bestFit="1" customWidth="1"/>
    <col min="9" max="9" width="14.6640625" bestFit="1" customWidth="1"/>
    <col min="10" max="10" width="18" bestFit="1" customWidth="1"/>
    <col min="11" max="11" width="13.6640625" bestFit="1" customWidth="1"/>
    <col min="12" max="12" width="12.6640625" bestFit="1" customWidth="1"/>
    <col min="13" max="13" width="14.1640625" bestFit="1" customWidth="1"/>
    <col min="14" max="14" width="10.6640625" bestFit="1" customWidth="1"/>
    <col min="15" max="15" width="12.1640625" bestFit="1" customWidth="1"/>
  </cols>
  <sheetData>
    <row r="1" spans="1:8" ht="21" x14ac:dyDescent="0.25">
      <c r="A1" s="7" t="s">
        <v>518</v>
      </c>
    </row>
    <row r="2" spans="1:8" ht="47" customHeight="1" x14ac:dyDescent="0.2">
      <c r="A2" s="11" t="s">
        <v>521</v>
      </c>
      <c r="B2" s="11"/>
      <c r="C2" s="11"/>
    </row>
    <row r="3" spans="1:8" x14ac:dyDescent="0.2">
      <c r="A3" s="8" t="s">
        <v>526</v>
      </c>
    </row>
    <row r="4" spans="1:8" x14ac:dyDescent="0.2">
      <c r="A4" s="10" t="s">
        <v>505</v>
      </c>
      <c r="B4">
        <v>23</v>
      </c>
    </row>
    <row r="5" spans="1:8" x14ac:dyDescent="0.2">
      <c r="A5" t="s">
        <v>504</v>
      </c>
      <c r="B5">
        <f>_xlfn.XLOOKUP(B4,Table4[size],Table4[number of ips])</f>
        <v>510</v>
      </c>
    </row>
    <row r="7" spans="1:8" x14ac:dyDescent="0.2">
      <c r="A7" s="8" t="s">
        <v>525</v>
      </c>
    </row>
    <row r="8" spans="1:8" x14ac:dyDescent="0.2">
      <c r="A8" t="s">
        <v>529</v>
      </c>
      <c r="B8">
        <f>SUM(Table3[IPs Total])</f>
        <v>351</v>
      </c>
    </row>
    <row r="9" spans="1:8" x14ac:dyDescent="0.2">
      <c r="A9" t="s">
        <v>522</v>
      </c>
      <c r="B9">
        <f>SUM(Table3[Pods Total])</f>
        <v>230</v>
      </c>
    </row>
    <row r="10" spans="1:8" x14ac:dyDescent="0.2">
      <c r="A10" s="2" t="s">
        <v>523</v>
      </c>
      <c r="B10">
        <f>B5-B8</f>
        <v>159</v>
      </c>
    </row>
    <row r="12" spans="1:8" x14ac:dyDescent="0.2">
      <c r="A12" s="8" t="s">
        <v>531</v>
      </c>
    </row>
    <row r="13" spans="1:8" ht="57" customHeight="1" x14ac:dyDescent="0.2">
      <c r="A13" s="10" t="s">
        <v>1</v>
      </c>
      <c r="B13">
        <v>1</v>
      </c>
      <c r="C13" s="13" t="s">
        <v>552</v>
      </c>
    </row>
    <row r="14" spans="1:8" x14ac:dyDescent="0.2">
      <c r="A14" s="6" t="s">
        <v>530</v>
      </c>
      <c r="B14">
        <v>2</v>
      </c>
    </row>
    <row r="15" spans="1:8" x14ac:dyDescent="0.2">
      <c r="A15" t="s">
        <v>532</v>
      </c>
      <c r="B15">
        <v>2</v>
      </c>
      <c r="H15" s="12" t="s">
        <v>545</v>
      </c>
    </row>
    <row r="16" spans="1:8" x14ac:dyDescent="0.2">
      <c r="H16" s="12"/>
    </row>
    <row r="17" spans="1:15" x14ac:dyDescent="0.2">
      <c r="A17" s="8" t="s">
        <v>527</v>
      </c>
      <c r="H17" s="12"/>
    </row>
    <row r="18" spans="1:15" x14ac:dyDescent="0.2">
      <c r="A18" t="s">
        <v>2</v>
      </c>
      <c r="H18" s="12"/>
    </row>
    <row r="19" spans="1:15" ht="16" customHeight="1" x14ac:dyDescent="0.2">
      <c r="A19" t="s">
        <v>3</v>
      </c>
      <c r="H19" s="12"/>
    </row>
    <row r="20" spans="1:15" x14ac:dyDescent="0.2">
      <c r="A20" t="s">
        <v>528</v>
      </c>
      <c r="H20" s="12"/>
    </row>
    <row r="21" spans="1:15" x14ac:dyDescent="0.2">
      <c r="E21" t="s">
        <v>546</v>
      </c>
      <c r="H21" s="12"/>
    </row>
    <row r="22" spans="1:15" x14ac:dyDescent="0.2">
      <c r="A22" s="9" t="s">
        <v>506</v>
      </c>
      <c r="B22" s="9" t="s">
        <v>524</v>
      </c>
      <c r="C22" s="9" t="s">
        <v>533</v>
      </c>
      <c r="D22" s="2" t="s">
        <v>536</v>
      </c>
      <c r="E22" s="2" t="s">
        <v>537</v>
      </c>
      <c r="F22" s="2" t="s">
        <v>534</v>
      </c>
      <c r="G22" s="2" t="s">
        <v>535</v>
      </c>
      <c r="H22" s="2" t="s">
        <v>538</v>
      </c>
      <c r="I22" s="2" t="s">
        <v>539</v>
      </c>
      <c r="J22" s="2" t="s">
        <v>540</v>
      </c>
      <c r="K22" s="2" t="s">
        <v>541</v>
      </c>
      <c r="L22" s="2" t="s">
        <v>542</v>
      </c>
      <c r="M22" s="2" t="s">
        <v>543</v>
      </c>
      <c r="N22" s="2" t="s">
        <v>517</v>
      </c>
      <c r="O22" s="2" t="s">
        <v>544</v>
      </c>
    </row>
    <row r="23" spans="1:15" x14ac:dyDescent="0.2">
      <c r="A23" t="s">
        <v>19</v>
      </c>
      <c r="B23">
        <v>2</v>
      </c>
      <c r="C23">
        <v>100</v>
      </c>
      <c r="D23">
        <f>_xlfn.XLOOKUP(Table3[[#This Row],[instance type]],Table1[Type],Table1[MaxENI])</f>
        <v>8</v>
      </c>
      <c r="E23">
        <f>_xlfn.XLOOKUP(Table3[[#This Row],[instance type]],Table1[Type],Table1[IPv4addr])</f>
        <v>30</v>
      </c>
      <c r="F23">
        <f>_xlfn.XLOOKUP(Table3[[#This Row],[instance type]],Table2[instance type],Table2[max pods])</f>
        <v>234</v>
      </c>
      <c r="G23">
        <f>Table3[[#This Row],[Max ENIs per Instance (PI)]]*Table3[[#This Row],[IPs per ENI PI]]</f>
        <v>240</v>
      </c>
      <c r="H23">
        <f>Table3[[#This Row],[Target Workload Pods per Node]]/Table3[[#This Row],[IPs per ENI PI]]</f>
        <v>3.3333333333333335</v>
      </c>
      <c r="I23">
        <f>_xlfn.CEILING.MATH(Table3[[#This Row],[Target Workload Pods per Node]]/Table3[[#This Row],[IPs per ENI PI]])</f>
        <v>4</v>
      </c>
      <c r="J23">
        <f>Table3[[#This Row],[in use ENIs PI]]+WARM_ENI_TARGET</f>
        <v>5</v>
      </c>
      <c r="K23">
        <f>Table3[[#This Row],[Target Workload Pods per Node]]+$B$14</f>
        <v>102</v>
      </c>
      <c r="L23">
        <f>Table3[[#This Row],[with warm ENI PI]]*Table3[[#This Row],[IPs per ENI PI]]+$B$14</f>
        <v>152</v>
      </c>
      <c r="M23">
        <f>Table3[[#This Row],[Target Workload Pods per Node]]*Table3[[#This Row],['# of Instances]]</f>
        <v>200</v>
      </c>
      <c r="N23">
        <f>Table3[[#This Row],[Used IPs PI]]*Table3[[#This Row],['# of Instances]]</f>
        <v>304</v>
      </c>
      <c r="O23">
        <f>Table3[[#This Row],[Target Workload Pods per Node]]*Table3[[#This Row],['# of Instances]]</f>
        <v>200</v>
      </c>
    </row>
    <row r="24" spans="1:15" x14ac:dyDescent="0.2">
      <c r="A24" t="s">
        <v>340</v>
      </c>
      <c r="B24">
        <v>1</v>
      </c>
      <c r="C24">
        <v>30</v>
      </c>
      <c r="D24">
        <f>_xlfn.XLOOKUP(Table3[[#This Row],[instance type]],Table1[Type],Table1[MaxENI])</f>
        <v>4</v>
      </c>
      <c r="E24">
        <f>_xlfn.XLOOKUP(Table3[[#This Row],[instance type]],Table1[Type],Table1[IPv4addr])</f>
        <v>15</v>
      </c>
      <c r="F24">
        <f>_xlfn.XLOOKUP(Table3[[#This Row],[instance type]],Table2[instance type],Table2[max pods])</f>
        <v>58</v>
      </c>
      <c r="G24">
        <f>Table3[[#This Row],[Max ENIs per Instance (PI)]]*Table3[[#This Row],[IPs per ENI PI]]</f>
        <v>60</v>
      </c>
      <c r="H24">
        <f>Table3[[#This Row],[Target Workload Pods per Node]]/Table3[[#This Row],[IPs per ENI PI]]</f>
        <v>2</v>
      </c>
      <c r="I24">
        <f>_xlfn.CEILING.MATH(Table3[[#This Row],[Target Workload Pods per Node]]/Table3[[#This Row],[IPs per ENI PI]])</f>
        <v>2</v>
      </c>
      <c r="J24">
        <f>Table3[[#This Row],[in use ENIs PI]]+WARM_ENI_TARGET</f>
        <v>3</v>
      </c>
      <c r="K24">
        <f>Table3[[#This Row],[Target Workload Pods per Node]]+$B$14</f>
        <v>32</v>
      </c>
      <c r="L24">
        <f>Table3[[#This Row],[with warm ENI PI]]*Table3[[#This Row],[IPs per ENI PI]]+$B$14</f>
        <v>47</v>
      </c>
      <c r="M24">
        <f>Table3[[#This Row],[Target Workload Pods per Node]]*Table3[[#This Row],['# of Instances]]</f>
        <v>30</v>
      </c>
      <c r="N24">
        <f>Table3[[#This Row],[Used IPs PI]]*Table3[[#This Row],['# of Instances]]</f>
        <v>47</v>
      </c>
      <c r="O24">
        <f>Table3[[#This Row],[Target Workload Pods per Node]]*Table3[[#This Row],['# of Instances]]</f>
        <v>30</v>
      </c>
    </row>
  </sheetData>
  <mergeCells count="2">
    <mergeCell ref="A2:C2"/>
    <mergeCell ref="H15:H21"/>
  </mergeCells>
  <conditionalFormatting sqref="B10">
    <cfRule type="cellIs" dxfId="5" priority="1" operator="greaterThan">
      <formula>0</formula>
    </cfRule>
    <cfRule type="cellIs" dxfId="4" priority="2" operator="greaterThan">
      <formula>"-"</formula>
    </cfRule>
    <cfRule type="cellIs" dxfId="3" priority="3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D55C-4BAB-7B4A-8993-6466E35A6F7D}">
  <dimension ref="A1:Q24"/>
  <sheetViews>
    <sheetView tabSelected="1" zoomScale="157" zoomScaleNormal="150" workbookViewId="0">
      <selection activeCell="F13" sqref="F13"/>
    </sheetView>
  </sheetViews>
  <sheetFormatPr baseColWidth="10" defaultRowHeight="16" x14ac:dyDescent="0.2"/>
  <cols>
    <col min="1" max="1" width="25.5" customWidth="1"/>
    <col min="2" max="2" width="15" customWidth="1"/>
    <col min="3" max="3" width="29.83203125" bestFit="1" customWidth="1"/>
    <col min="4" max="4" width="25.6640625" bestFit="1" customWidth="1"/>
    <col min="5" max="5" width="14.5" bestFit="1" customWidth="1"/>
    <col min="6" max="6" width="13.6640625" bestFit="1" customWidth="1"/>
    <col min="7" max="7" width="13.33203125" bestFit="1" customWidth="1"/>
    <col min="8" max="8" width="20.1640625" bestFit="1" customWidth="1"/>
    <col min="9" max="9" width="14.6640625" hidden="1" customWidth="1"/>
    <col min="10" max="10" width="13.6640625" hidden="1" customWidth="1"/>
    <col min="11" max="11" width="12.6640625" hidden="1" customWidth="1"/>
    <col min="12" max="12" width="20" bestFit="1" customWidth="1"/>
    <col min="13" max="15" width="20" customWidth="1"/>
    <col min="16" max="16" width="14.1640625" bestFit="1" customWidth="1"/>
    <col min="17" max="17" width="10.6640625" bestFit="1" customWidth="1"/>
  </cols>
  <sheetData>
    <row r="1" spans="1:8" ht="21" x14ac:dyDescent="0.25">
      <c r="A1" s="7" t="s">
        <v>518</v>
      </c>
    </row>
    <row r="2" spans="1:8" ht="47" customHeight="1" x14ac:dyDescent="0.2">
      <c r="A2" s="11" t="s">
        <v>521</v>
      </c>
      <c r="B2" s="11"/>
      <c r="C2" s="11"/>
    </row>
    <row r="3" spans="1:8" x14ac:dyDescent="0.2">
      <c r="A3" s="8" t="s">
        <v>526</v>
      </c>
    </row>
    <row r="4" spans="1:8" x14ac:dyDescent="0.2">
      <c r="A4" s="10" t="s">
        <v>505</v>
      </c>
      <c r="B4">
        <v>23</v>
      </c>
    </row>
    <row r="5" spans="1:8" x14ac:dyDescent="0.2">
      <c r="A5" t="s">
        <v>504</v>
      </c>
      <c r="B5">
        <f>_xlfn.XLOOKUP(B4,Table4[size],Table4[number of ips])</f>
        <v>510</v>
      </c>
    </row>
    <row r="7" spans="1:8" x14ac:dyDescent="0.2">
      <c r="A7" s="8" t="s">
        <v>525</v>
      </c>
    </row>
    <row r="8" spans="1:8" x14ac:dyDescent="0.2">
      <c r="A8" t="s">
        <v>529</v>
      </c>
      <c r="B8">
        <f>SUM(Table36[IPs Total])</f>
        <v>276</v>
      </c>
    </row>
    <row r="9" spans="1:8" x14ac:dyDescent="0.2">
      <c r="A9" t="s">
        <v>522</v>
      </c>
      <c r="B9">
        <f>SUM(Table36[Total Pods])</f>
        <v>230</v>
      </c>
    </row>
    <row r="10" spans="1:8" x14ac:dyDescent="0.2">
      <c r="A10" s="2" t="s">
        <v>523</v>
      </c>
      <c r="B10">
        <f>B5-B8</f>
        <v>234</v>
      </c>
    </row>
    <row r="12" spans="1:8" x14ac:dyDescent="0.2">
      <c r="A12" s="8" t="s">
        <v>531</v>
      </c>
    </row>
    <row r="13" spans="1:8" ht="53" customHeight="1" x14ac:dyDescent="0.2">
      <c r="A13" s="10" t="s">
        <v>2</v>
      </c>
      <c r="B13">
        <v>1</v>
      </c>
      <c r="C13" s="13" t="s">
        <v>553</v>
      </c>
    </row>
    <row r="14" spans="1:8" x14ac:dyDescent="0.2">
      <c r="A14" s="6" t="s">
        <v>530</v>
      </c>
      <c r="B14">
        <v>2</v>
      </c>
    </row>
    <row r="15" spans="1:8" x14ac:dyDescent="0.2">
      <c r="A15" t="s">
        <v>532</v>
      </c>
      <c r="B15">
        <v>2</v>
      </c>
      <c r="H15" s="12"/>
    </row>
    <row r="16" spans="1:8" x14ac:dyDescent="0.2">
      <c r="H16" s="12"/>
    </row>
    <row r="17" spans="1:17" x14ac:dyDescent="0.2">
      <c r="A17" s="8" t="s">
        <v>527</v>
      </c>
      <c r="H17" s="12"/>
    </row>
    <row r="18" spans="1:17" x14ac:dyDescent="0.2">
      <c r="A18" t="s">
        <v>3</v>
      </c>
      <c r="H18" s="12"/>
    </row>
    <row r="19" spans="1:17" ht="16" customHeight="1" x14ac:dyDescent="0.2">
      <c r="A19" t="s">
        <v>1</v>
      </c>
      <c r="H19" s="12"/>
    </row>
    <row r="20" spans="1:17" x14ac:dyDescent="0.2">
      <c r="A20" t="s">
        <v>528</v>
      </c>
      <c r="H20" s="12"/>
    </row>
    <row r="21" spans="1:17" x14ac:dyDescent="0.2">
      <c r="E21" t="s">
        <v>546</v>
      </c>
      <c r="H21" s="12"/>
    </row>
    <row r="22" spans="1:17" x14ac:dyDescent="0.2">
      <c r="A22" s="9" t="s">
        <v>506</v>
      </c>
      <c r="B22" s="9" t="s">
        <v>524</v>
      </c>
      <c r="C22" s="9" t="s">
        <v>533</v>
      </c>
      <c r="D22" s="2" t="s">
        <v>536</v>
      </c>
      <c r="E22" s="2" t="s">
        <v>537</v>
      </c>
      <c r="F22" s="2" t="s">
        <v>534</v>
      </c>
      <c r="G22" s="2" t="s">
        <v>535</v>
      </c>
      <c r="H22" s="2" t="s">
        <v>538</v>
      </c>
      <c r="I22" s="2" t="s">
        <v>539</v>
      </c>
      <c r="J22" s="2" t="s">
        <v>541</v>
      </c>
      <c r="K22" s="2" t="s">
        <v>542</v>
      </c>
      <c r="L22" s="2" t="s">
        <v>548</v>
      </c>
      <c r="M22" s="2" t="s">
        <v>551</v>
      </c>
      <c r="N22" s="2" t="s">
        <v>549</v>
      </c>
      <c r="O22" s="2" t="s">
        <v>550</v>
      </c>
      <c r="P22" s="2" t="s">
        <v>547</v>
      </c>
      <c r="Q22" s="2" t="s">
        <v>517</v>
      </c>
    </row>
    <row r="23" spans="1:17" x14ac:dyDescent="0.2">
      <c r="A23" t="s">
        <v>19</v>
      </c>
      <c r="B23">
        <v>2</v>
      </c>
      <c r="C23">
        <v>100</v>
      </c>
      <c r="D23">
        <f>_xlfn.XLOOKUP(Table36[[#This Row],[instance type]],Table1[Type],Table1[MaxENI])</f>
        <v>8</v>
      </c>
      <c r="E23">
        <f>_xlfn.XLOOKUP(Table36[[#This Row],[instance type]],Table1[Type],Table1[IPv4addr])</f>
        <v>30</v>
      </c>
      <c r="F23">
        <f>_xlfn.XLOOKUP(Table36[[#This Row],[instance type]],Table2[instance type],Table2[max pods])</f>
        <v>234</v>
      </c>
      <c r="G23">
        <f>Table36[[#This Row],[Max ENIs per Instance (PI)]]*Table36[[#This Row],[IPs per ENI PI]]</f>
        <v>240</v>
      </c>
      <c r="H23">
        <f>Table36[[#This Row],[Target Workload Pods per Node]]/Table36[[#This Row],[IPs per ENI PI]]</f>
        <v>3.3333333333333335</v>
      </c>
      <c r="I23">
        <f>_xlfn.CEILING.MATH(Table36[[#This Row],[Target Workload Pods per Node]]/Table36[[#This Row],[IPs per ENI PI]])</f>
        <v>4</v>
      </c>
      <c r="J23">
        <f>Table36[[#This Row],[Target Workload Pods per Node]]+$B$14</f>
        <v>102</v>
      </c>
      <c r="K23">
        <f>Table36[[#This Row],[in use ENIs PI]]*Table36[[#This Row],[IPs per ENI PI]]+$B$14</f>
        <v>122</v>
      </c>
      <c r="L23">
        <f>IF((Table36[[#This Row],[Used IPs PI]]-Table36[[#This Row],[Actual IPs PI]])&lt;WARM_IP_TARGET,1,0)</f>
        <v>0</v>
      </c>
      <c r="M23">
        <f>Table36[[#This Row],[in use ENIs PI]]+Table36[[#This Row],[Warm ENIs Needed]]</f>
        <v>4</v>
      </c>
      <c r="N23">
        <f>Table36[[#This Row],[Actual IPs PI]]</f>
        <v>102</v>
      </c>
      <c r="O23">
        <f>Table36[[#This Row],[in use ENIs PI -]]*Table36[[#This Row],[IPs per ENI PI]]</f>
        <v>120</v>
      </c>
      <c r="P23">
        <f>Table36[[#This Row],[Target Workload Pods per Node]]*Table36[[#This Row],['# of Instances]]</f>
        <v>200</v>
      </c>
      <c r="Q23">
        <f>Table36[[#This Row],[Used IPs PI]]*Table36[[#This Row],['# of Instances]]</f>
        <v>244</v>
      </c>
    </row>
    <row r="24" spans="1:17" x14ac:dyDescent="0.2">
      <c r="A24" t="s">
        <v>340</v>
      </c>
      <c r="B24">
        <v>1</v>
      </c>
      <c r="C24">
        <v>30</v>
      </c>
      <c r="D24">
        <f>_xlfn.XLOOKUP(Table36[[#This Row],[instance type]],Table1[Type],Table1[MaxENI])</f>
        <v>4</v>
      </c>
      <c r="E24">
        <f>_xlfn.XLOOKUP(Table36[[#This Row],[instance type]],Table1[Type],Table1[IPv4addr])</f>
        <v>15</v>
      </c>
      <c r="F24">
        <f>_xlfn.XLOOKUP(Table36[[#This Row],[instance type]],Table2[instance type],Table2[max pods])</f>
        <v>58</v>
      </c>
      <c r="G24">
        <f>Table36[[#This Row],[Max ENIs per Instance (PI)]]*Table36[[#This Row],[IPs per ENI PI]]</f>
        <v>60</v>
      </c>
      <c r="H24">
        <f>Table36[[#This Row],[Target Workload Pods per Node]]/Table36[[#This Row],[IPs per ENI PI]]</f>
        <v>2</v>
      </c>
      <c r="I24">
        <f>_xlfn.CEILING.MATH(Table36[[#This Row],[Target Workload Pods per Node]]/Table36[[#This Row],[IPs per ENI PI]])</f>
        <v>2</v>
      </c>
      <c r="J24">
        <f>Table36[[#This Row],[Target Workload Pods per Node]]+$B$14</f>
        <v>32</v>
      </c>
      <c r="K24">
        <f>Table36[[#This Row],[in use ENIs PI]]*Table36[[#This Row],[IPs per ENI PI]]+$B$14</f>
        <v>32</v>
      </c>
      <c r="L24">
        <f>IF((Table36[[#This Row],[Used IPs PI]]-Table36[[#This Row],[Actual IPs PI]])&lt;WARM_IP_TARGET,1,0)</f>
        <v>1</v>
      </c>
      <c r="M24">
        <f>Table36[[#This Row],[in use ENIs PI]]+Table36[[#This Row],[Warm ENIs Needed]]</f>
        <v>3</v>
      </c>
      <c r="N24">
        <f>Table36[[#This Row],[Actual IPs PI]]</f>
        <v>32</v>
      </c>
      <c r="O24">
        <f>Table36[[#This Row],[in use ENIs PI -]]*Table36[[#This Row],[IPs per ENI PI]]</f>
        <v>45</v>
      </c>
      <c r="P24">
        <f>Table36[[#This Row],[Target Workload Pods per Node]]*Table36[[#This Row],['# of Instances]]</f>
        <v>30</v>
      </c>
      <c r="Q24">
        <f>Table36[[#This Row],[Used IPs PI]]*Table36[[#This Row],['# of Instances]]</f>
        <v>32</v>
      </c>
    </row>
  </sheetData>
  <mergeCells count="2">
    <mergeCell ref="A2:C2"/>
    <mergeCell ref="H15:H21"/>
  </mergeCells>
  <conditionalFormatting sqref="B10">
    <cfRule type="cellIs" dxfId="2" priority="1" operator="greaterThan">
      <formula>0</formula>
    </cfRule>
    <cfRule type="cellIs" dxfId="1" priority="2" operator="greaterThan">
      <formula>"-"</formula>
    </cfRule>
    <cfRule type="cellIs" dxfId="0" priority="3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75F2-0D72-2649-B6FC-D16883695E90}">
  <dimension ref="A1:B31"/>
  <sheetViews>
    <sheetView zoomScale="150" workbookViewId="0">
      <selection activeCell="C64" sqref="C64"/>
    </sheetView>
  </sheetViews>
  <sheetFormatPr baseColWidth="10" defaultRowHeight="16" x14ac:dyDescent="0.2"/>
  <cols>
    <col min="2" max="2" width="16.5" customWidth="1"/>
  </cols>
  <sheetData>
    <row r="1" spans="1:2" x14ac:dyDescent="0.2">
      <c r="A1" s="3" t="s">
        <v>519</v>
      </c>
      <c r="B1" s="3" t="s">
        <v>520</v>
      </c>
    </row>
    <row r="2" spans="1:2" x14ac:dyDescent="0.2">
      <c r="A2" s="4">
        <v>1</v>
      </c>
      <c r="B2" s="5">
        <v>2147483646</v>
      </c>
    </row>
    <row r="3" spans="1:2" x14ac:dyDescent="0.2">
      <c r="A3" s="4">
        <v>2</v>
      </c>
      <c r="B3" s="5">
        <v>1073741822</v>
      </c>
    </row>
    <row r="4" spans="1:2" x14ac:dyDescent="0.2">
      <c r="A4" s="4">
        <v>3</v>
      </c>
      <c r="B4" s="5">
        <v>536870910</v>
      </c>
    </row>
    <row r="5" spans="1:2" x14ac:dyDescent="0.2">
      <c r="A5" s="4">
        <v>4</v>
      </c>
      <c r="B5" s="5">
        <v>268435454</v>
      </c>
    </row>
    <row r="6" spans="1:2" x14ac:dyDescent="0.2">
      <c r="A6" s="4">
        <v>5</v>
      </c>
      <c r="B6" s="5">
        <v>134217726</v>
      </c>
    </row>
    <row r="7" spans="1:2" x14ac:dyDescent="0.2">
      <c r="A7" s="4">
        <v>6</v>
      </c>
      <c r="B7" s="5">
        <v>67108862</v>
      </c>
    </row>
    <row r="8" spans="1:2" x14ac:dyDescent="0.2">
      <c r="A8" s="4">
        <v>7</v>
      </c>
      <c r="B8" s="5">
        <v>33554430</v>
      </c>
    </row>
    <row r="9" spans="1:2" x14ac:dyDescent="0.2">
      <c r="A9" s="4">
        <v>8</v>
      </c>
      <c r="B9" s="5">
        <v>16777214</v>
      </c>
    </row>
    <row r="10" spans="1:2" x14ac:dyDescent="0.2">
      <c r="A10" s="4">
        <v>9</v>
      </c>
      <c r="B10" s="5">
        <v>8388606</v>
      </c>
    </row>
    <row r="11" spans="1:2" x14ac:dyDescent="0.2">
      <c r="A11" s="4">
        <v>10</v>
      </c>
      <c r="B11" s="5">
        <v>4194302</v>
      </c>
    </row>
    <row r="12" spans="1:2" x14ac:dyDescent="0.2">
      <c r="A12" s="4">
        <v>11</v>
      </c>
      <c r="B12" s="5">
        <v>2097150</v>
      </c>
    </row>
    <row r="13" spans="1:2" x14ac:dyDescent="0.2">
      <c r="A13" s="4">
        <v>12</v>
      </c>
      <c r="B13" s="5">
        <v>1048574</v>
      </c>
    </row>
    <row r="14" spans="1:2" x14ac:dyDescent="0.2">
      <c r="A14" s="4">
        <v>13</v>
      </c>
      <c r="B14" s="5">
        <v>524286</v>
      </c>
    </row>
    <row r="15" spans="1:2" x14ac:dyDescent="0.2">
      <c r="A15" s="4">
        <v>14</v>
      </c>
      <c r="B15" s="5">
        <v>262142</v>
      </c>
    </row>
    <row r="16" spans="1:2" x14ac:dyDescent="0.2">
      <c r="A16" s="4">
        <v>15</v>
      </c>
      <c r="B16" s="5">
        <v>131070</v>
      </c>
    </row>
    <row r="17" spans="1:2" x14ac:dyDescent="0.2">
      <c r="A17" s="4">
        <v>16</v>
      </c>
      <c r="B17" s="5">
        <v>65534</v>
      </c>
    </row>
    <row r="18" spans="1:2" x14ac:dyDescent="0.2">
      <c r="A18" s="4">
        <v>17</v>
      </c>
      <c r="B18" s="5">
        <v>32766</v>
      </c>
    </row>
    <row r="19" spans="1:2" x14ac:dyDescent="0.2">
      <c r="A19" s="4">
        <v>18</v>
      </c>
      <c r="B19" s="5">
        <v>16382</v>
      </c>
    </row>
    <row r="20" spans="1:2" x14ac:dyDescent="0.2">
      <c r="A20" s="4">
        <v>19</v>
      </c>
      <c r="B20" s="5">
        <v>8190</v>
      </c>
    </row>
    <row r="21" spans="1:2" x14ac:dyDescent="0.2">
      <c r="A21" s="4">
        <v>20</v>
      </c>
      <c r="B21" s="5">
        <v>4094</v>
      </c>
    </row>
    <row r="22" spans="1:2" x14ac:dyDescent="0.2">
      <c r="A22" s="4">
        <v>21</v>
      </c>
      <c r="B22" s="5">
        <v>2046</v>
      </c>
    </row>
    <row r="23" spans="1:2" x14ac:dyDescent="0.2">
      <c r="A23" s="4">
        <v>22</v>
      </c>
      <c r="B23" s="5">
        <v>1022</v>
      </c>
    </row>
    <row r="24" spans="1:2" x14ac:dyDescent="0.2">
      <c r="A24" s="4">
        <v>23</v>
      </c>
      <c r="B24" s="4">
        <v>510</v>
      </c>
    </row>
    <row r="25" spans="1:2" x14ac:dyDescent="0.2">
      <c r="A25" s="4">
        <v>24</v>
      </c>
      <c r="B25" s="4">
        <v>254</v>
      </c>
    </row>
    <row r="26" spans="1:2" x14ac:dyDescent="0.2">
      <c r="A26" s="4">
        <v>25</v>
      </c>
      <c r="B26" s="4">
        <v>126</v>
      </c>
    </row>
    <row r="27" spans="1:2" x14ac:dyDescent="0.2">
      <c r="A27" s="4">
        <v>26</v>
      </c>
      <c r="B27" s="4">
        <v>62</v>
      </c>
    </row>
    <row r="28" spans="1:2" x14ac:dyDescent="0.2">
      <c r="A28" s="4">
        <v>27</v>
      </c>
      <c r="B28" s="4">
        <v>30</v>
      </c>
    </row>
    <row r="29" spans="1:2" x14ac:dyDescent="0.2">
      <c r="A29" s="4">
        <v>28</v>
      </c>
      <c r="B29" s="4">
        <v>14</v>
      </c>
    </row>
    <row r="30" spans="1:2" x14ac:dyDescent="0.2">
      <c r="A30" s="4">
        <v>29</v>
      </c>
      <c r="B30" s="4">
        <v>6</v>
      </c>
    </row>
    <row r="31" spans="1:2" x14ac:dyDescent="0.2">
      <c r="A31" s="4">
        <v>30</v>
      </c>
      <c r="B31" s="4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C0D1-9962-2845-BC2D-FF43F5387D88}">
  <dimension ref="A1:B496"/>
  <sheetViews>
    <sheetView zoomScale="166" workbookViewId="0">
      <selection activeCell="H219" sqref="H219"/>
    </sheetView>
  </sheetViews>
  <sheetFormatPr baseColWidth="10" defaultRowHeight="16" x14ac:dyDescent="0.2"/>
  <cols>
    <col min="1" max="1" width="19" bestFit="1" customWidth="1"/>
    <col min="2" max="2" width="11.5" customWidth="1"/>
  </cols>
  <sheetData>
    <row r="1" spans="1:2" x14ac:dyDescent="0.2">
      <c r="A1" s="2" t="s">
        <v>506</v>
      </c>
      <c r="B1" s="2" t="s">
        <v>0</v>
      </c>
    </row>
    <row r="2" spans="1:2" ht="17" x14ac:dyDescent="0.25">
      <c r="A2" s="1" t="s">
        <v>371</v>
      </c>
      <c r="B2">
        <v>58</v>
      </c>
    </row>
    <row r="3" spans="1:2" ht="17" x14ac:dyDescent="0.25">
      <c r="A3" s="1" t="s">
        <v>373</v>
      </c>
      <c r="B3">
        <v>234</v>
      </c>
    </row>
    <row r="4" spans="1:2" ht="17" x14ac:dyDescent="0.25">
      <c r="A4" s="1" t="s">
        <v>113</v>
      </c>
      <c r="B4">
        <v>29</v>
      </c>
    </row>
    <row r="5" spans="1:2" ht="17" x14ac:dyDescent="0.25">
      <c r="A5" s="1" t="s">
        <v>152</v>
      </c>
      <c r="B5">
        <v>8</v>
      </c>
    </row>
    <row r="6" spans="1:2" ht="17" x14ac:dyDescent="0.25">
      <c r="A6" s="1" t="s">
        <v>274</v>
      </c>
      <c r="B6">
        <v>234</v>
      </c>
    </row>
    <row r="7" spans="1:2" ht="17" x14ac:dyDescent="0.25">
      <c r="A7" s="1" t="s">
        <v>201</v>
      </c>
      <c r="B7">
        <v>58</v>
      </c>
    </row>
    <row r="8" spans="1:2" ht="17" x14ac:dyDescent="0.25">
      <c r="A8" s="1" t="s">
        <v>179</v>
      </c>
      <c r="B8">
        <v>12</v>
      </c>
    </row>
    <row r="9" spans="1:2" ht="17" x14ac:dyDescent="0.25">
      <c r="A9" s="1" t="s">
        <v>125</v>
      </c>
      <c r="B9">
        <v>58</v>
      </c>
    </row>
    <row r="10" spans="1:2" ht="17" x14ac:dyDescent="0.25">
      <c r="A10" s="1" t="s">
        <v>384</v>
      </c>
      <c r="B10">
        <v>58</v>
      </c>
    </row>
    <row r="11" spans="1:2" ht="17" x14ac:dyDescent="0.25">
      <c r="A11" s="1" t="s">
        <v>375</v>
      </c>
      <c r="B11">
        <v>234</v>
      </c>
    </row>
    <row r="12" spans="1:2" ht="17" x14ac:dyDescent="0.25">
      <c r="A12" s="1" t="s">
        <v>73</v>
      </c>
      <c r="B12">
        <v>234</v>
      </c>
    </row>
    <row r="13" spans="1:2" ht="17" x14ac:dyDescent="0.25">
      <c r="A13" s="1" t="s">
        <v>11</v>
      </c>
      <c r="B13">
        <v>29</v>
      </c>
    </row>
    <row r="14" spans="1:2" ht="17" x14ac:dyDescent="0.25">
      <c r="A14" s="1" t="s">
        <v>247</v>
      </c>
      <c r="B14">
        <v>58</v>
      </c>
    </row>
    <row r="15" spans="1:2" ht="17" x14ac:dyDescent="0.25">
      <c r="A15" s="1" t="s">
        <v>276</v>
      </c>
      <c r="B15">
        <v>58</v>
      </c>
    </row>
    <row r="16" spans="1:2" ht="17" x14ac:dyDescent="0.25">
      <c r="A16" s="1" t="s">
        <v>41</v>
      </c>
      <c r="B16">
        <v>234</v>
      </c>
    </row>
    <row r="17" spans="1:2" ht="17" x14ac:dyDescent="0.25">
      <c r="A17" s="1" t="s">
        <v>59</v>
      </c>
      <c r="B17">
        <v>234</v>
      </c>
    </row>
    <row r="18" spans="1:2" ht="17" x14ac:dyDescent="0.25">
      <c r="A18" s="1" t="s">
        <v>161</v>
      </c>
      <c r="B18">
        <v>29</v>
      </c>
    </row>
    <row r="19" spans="1:2" ht="17" x14ac:dyDescent="0.25">
      <c r="A19" s="1" t="s">
        <v>214</v>
      </c>
      <c r="B19">
        <v>58</v>
      </c>
    </row>
    <row r="20" spans="1:2" ht="17" x14ac:dyDescent="0.25">
      <c r="A20" s="1" t="s">
        <v>158</v>
      </c>
      <c r="B20">
        <v>234</v>
      </c>
    </row>
    <row r="21" spans="1:2" ht="17" x14ac:dyDescent="0.25">
      <c r="A21" s="1" t="s">
        <v>460</v>
      </c>
      <c r="B21">
        <v>737</v>
      </c>
    </row>
    <row r="22" spans="1:2" ht="17" x14ac:dyDescent="0.25">
      <c r="A22" s="1" t="s">
        <v>253</v>
      </c>
      <c r="B22">
        <v>737</v>
      </c>
    </row>
    <row r="23" spans="1:2" ht="17" x14ac:dyDescent="0.25">
      <c r="A23" s="1" t="s">
        <v>340</v>
      </c>
      <c r="B23">
        <v>58</v>
      </c>
    </row>
    <row r="24" spans="1:2" ht="17" x14ac:dyDescent="0.25">
      <c r="A24" s="1" t="s">
        <v>6</v>
      </c>
      <c r="B24">
        <v>234</v>
      </c>
    </row>
    <row r="25" spans="1:2" ht="17" x14ac:dyDescent="0.25">
      <c r="A25" s="1" t="s">
        <v>207</v>
      </c>
      <c r="B25">
        <v>234</v>
      </c>
    </row>
    <row r="26" spans="1:2" ht="17" x14ac:dyDescent="0.25">
      <c r="A26" s="1" t="s">
        <v>312</v>
      </c>
      <c r="B26">
        <v>29</v>
      </c>
    </row>
    <row r="27" spans="1:2" ht="17" x14ac:dyDescent="0.25">
      <c r="A27" s="1" t="s">
        <v>262</v>
      </c>
      <c r="B27">
        <v>737</v>
      </c>
    </row>
    <row r="28" spans="1:2" ht="17" x14ac:dyDescent="0.25">
      <c r="A28" s="1" t="s">
        <v>145</v>
      </c>
      <c r="B28">
        <v>58</v>
      </c>
    </row>
    <row r="29" spans="1:2" ht="17" x14ac:dyDescent="0.25">
      <c r="A29" s="1" t="s">
        <v>137</v>
      </c>
      <c r="B29">
        <v>234</v>
      </c>
    </row>
    <row r="30" spans="1:2" ht="17" x14ac:dyDescent="0.25">
      <c r="A30" s="1" t="s">
        <v>269</v>
      </c>
      <c r="B30">
        <v>737</v>
      </c>
    </row>
    <row r="31" spans="1:2" ht="17" x14ac:dyDescent="0.25">
      <c r="A31" s="1" t="s">
        <v>234</v>
      </c>
      <c r="B31">
        <v>737</v>
      </c>
    </row>
    <row r="32" spans="1:2" ht="17" x14ac:dyDescent="0.25">
      <c r="A32" s="1" t="s">
        <v>205</v>
      </c>
      <c r="B32">
        <v>58</v>
      </c>
    </row>
    <row r="33" spans="1:2" ht="17" x14ac:dyDescent="0.25">
      <c r="A33" s="1" t="s">
        <v>149</v>
      </c>
      <c r="B33">
        <v>234</v>
      </c>
    </row>
    <row r="34" spans="1:2" ht="17" x14ac:dyDescent="0.25">
      <c r="A34" s="1" t="s">
        <v>385</v>
      </c>
      <c r="B34">
        <v>234</v>
      </c>
    </row>
    <row r="35" spans="1:2" ht="17" x14ac:dyDescent="0.25">
      <c r="A35" s="1" t="s">
        <v>470</v>
      </c>
      <c r="B35">
        <v>29</v>
      </c>
    </row>
    <row r="36" spans="1:2" ht="17" x14ac:dyDescent="0.25">
      <c r="A36" s="1" t="s">
        <v>507</v>
      </c>
      <c r="B36">
        <v>737</v>
      </c>
    </row>
    <row r="37" spans="1:2" ht="17" x14ac:dyDescent="0.25">
      <c r="A37" s="1" t="s">
        <v>108</v>
      </c>
      <c r="B37">
        <v>58</v>
      </c>
    </row>
    <row r="38" spans="1:2" ht="17" x14ac:dyDescent="0.25">
      <c r="A38" s="1" t="s">
        <v>8</v>
      </c>
      <c r="B38">
        <v>234</v>
      </c>
    </row>
    <row r="39" spans="1:2" ht="17" x14ac:dyDescent="0.25">
      <c r="A39" s="1" t="s">
        <v>116</v>
      </c>
      <c r="B39">
        <v>737</v>
      </c>
    </row>
    <row r="40" spans="1:2" ht="17" x14ac:dyDescent="0.25">
      <c r="A40" s="1" t="s">
        <v>25</v>
      </c>
      <c r="B40">
        <v>737</v>
      </c>
    </row>
    <row r="41" spans="1:2" ht="17" x14ac:dyDescent="0.25">
      <c r="A41" s="1" t="s">
        <v>282</v>
      </c>
      <c r="B41">
        <v>58</v>
      </c>
    </row>
    <row r="42" spans="1:2" ht="17" x14ac:dyDescent="0.25">
      <c r="A42" s="1" t="s">
        <v>38</v>
      </c>
      <c r="B42">
        <v>234</v>
      </c>
    </row>
    <row r="43" spans="1:2" ht="17" x14ac:dyDescent="0.25">
      <c r="A43" s="1" t="s">
        <v>382</v>
      </c>
      <c r="B43">
        <v>234</v>
      </c>
    </row>
    <row r="44" spans="1:2" ht="17" x14ac:dyDescent="0.25">
      <c r="A44" s="1" t="s">
        <v>412</v>
      </c>
      <c r="B44">
        <v>29</v>
      </c>
    </row>
    <row r="45" spans="1:2" ht="17" x14ac:dyDescent="0.25">
      <c r="A45" s="1" t="s">
        <v>508</v>
      </c>
      <c r="B45">
        <v>737</v>
      </c>
    </row>
    <row r="46" spans="1:2" ht="17" x14ac:dyDescent="0.25">
      <c r="A46" s="1" t="s">
        <v>105</v>
      </c>
      <c r="B46">
        <v>58</v>
      </c>
    </row>
    <row r="47" spans="1:2" ht="17" x14ac:dyDescent="0.25">
      <c r="A47" s="1" t="s">
        <v>75</v>
      </c>
      <c r="B47">
        <v>234</v>
      </c>
    </row>
    <row r="48" spans="1:2" ht="17" x14ac:dyDescent="0.25">
      <c r="A48" s="1" t="s">
        <v>285</v>
      </c>
      <c r="B48">
        <v>737</v>
      </c>
    </row>
    <row r="49" spans="1:2" ht="17" x14ac:dyDescent="0.25">
      <c r="A49" s="1" t="s">
        <v>146</v>
      </c>
      <c r="B49">
        <v>737</v>
      </c>
    </row>
    <row r="50" spans="1:2" ht="17" x14ac:dyDescent="0.25">
      <c r="A50" s="1" t="s">
        <v>190</v>
      </c>
      <c r="B50">
        <v>58</v>
      </c>
    </row>
    <row r="51" spans="1:2" ht="17" x14ac:dyDescent="0.25">
      <c r="A51" s="1" t="s">
        <v>219</v>
      </c>
      <c r="B51">
        <v>234</v>
      </c>
    </row>
    <row r="52" spans="1:2" ht="17" x14ac:dyDescent="0.25">
      <c r="A52" s="1" t="s">
        <v>447</v>
      </c>
      <c r="B52">
        <v>234</v>
      </c>
    </row>
    <row r="53" spans="1:2" ht="17" x14ac:dyDescent="0.25">
      <c r="A53" s="1" t="s">
        <v>21</v>
      </c>
      <c r="B53">
        <v>29</v>
      </c>
    </row>
    <row r="54" spans="1:2" ht="17" x14ac:dyDescent="0.25">
      <c r="A54" s="1" t="s">
        <v>389</v>
      </c>
      <c r="B54">
        <v>737</v>
      </c>
    </row>
    <row r="55" spans="1:2" ht="17" x14ac:dyDescent="0.25">
      <c r="A55" s="1" t="s">
        <v>377</v>
      </c>
      <c r="B55">
        <v>58</v>
      </c>
    </row>
    <row r="56" spans="1:2" ht="17" x14ac:dyDescent="0.25">
      <c r="A56" s="1" t="s">
        <v>225</v>
      </c>
      <c r="B56">
        <v>737</v>
      </c>
    </row>
    <row r="57" spans="1:2" ht="17" x14ac:dyDescent="0.25">
      <c r="A57" s="1" t="s">
        <v>63</v>
      </c>
      <c r="B57">
        <v>58</v>
      </c>
    </row>
    <row r="58" spans="1:2" ht="17" x14ac:dyDescent="0.25">
      <c r="A58" s="1" t="s">
        <v>165</v>
      </c>
      <c r="B58">
        <v>234</v>
      </c>
    </row>
    <row r="59" spans="1:2" ht="17" x14ac:dyDescent="0.25">
      <c r="A59" s="1" t="s">
        <v>191</v>
      </c>
      <c r="B59">
        <v>234</v>
      </c>
    </row>
    <row r="60" spans="1:2" ht="17" x14ac:dyDescent="0.25">
      <c r="A60" s="1" t="s">
        <v>78</v>
      </c>
      <c r="B60">
        <v>29</v>
      </c>
    </row>
    <row r="61" spans="1:2" ht="17" x14ac:dyDescent="0.25">
      <c r="A61" s="1" t="s">
        <v>351</v>
      </c>
      <c r="B61">
        <v>737</v>
      </c>
    </row>
    <row r="62" spans="1:2" ht="17" x14ac:dyDescent="0.25">
      <c r="A62" s="1" t="s">
        <v>468</v>
      </c>
      <c r="B62">
        <v>58</v>
      </c>
    </row>
    <row r="63" spans="1:2" ht="17" x14ac:dyDescent="0.25">
      <c r="A63" s="1" t="s">
        <v>252</v>
      </c>
      <c r="B63">
        <v>234</v>
      </c>
    </row>
    <row r="64" spans="1:2" ht="17" x14ac:dyDescent="0.25">
      <c r="A64" s="1" t="s">
        <v>57</v>
      </c>
      <c r="B64">
        <v>737</v>
      </c>
    </row>
    <row r="65" spans="1:2" ht="17" x14ac:dyDescent="0.25">
      <c r="A65" s="1" t="s">
        <v>93</v>
      </c>
      <c r="B65">
        <v>737</v>
      </c>
    </row>
    <row r="66" spans="1:2" ht="17" x14ac:dyDescent="0.25">
      <c r="A66" s="1" t="s">
        <v>400</v>
      </c>
      <c r="B66">
        <v>58</v>
      </c>
    </row>
    <row r="67" spans="1:2" ht="17" x14ac:dyDescent="0.25">
      <c r="A67" s="1" t="s">
        <v>71</v>
      </c>
      <c r="B67">
        <v>737</v>
      </c>
    </row>
    <row r="68" spans="1:2" ht="17" x14ac:dyDescent="0.25">
      <c r="A68" s="1" t="s">
        <v>61</v>
      </c>
      <c r="B68">
        <v>737</v>
      </c>
    </row>
    <row r="69" spans="1:2" ht="17" x14ac:dyDescent="0.25">
      <c r="A69" s="1" t="s">
        <v>335</v>
      </c>
      <c r="B69">
        <v>234</v>
      </c>
    </row>
    <row r="70" spans="1:2" ht="17" x14ac:dyDescent="0.25">
      <c r="A70" s="1" t="s">
        <v>288</v>
      </c>
      <c r="B70">
        <v>234</v>
      </c>
    </row>
    <row r="71" spans="1:2" ht="17" x14ac:dyDescent="0.25">
      <c r="A71" s="1" t="s">
        <v>433</v>
      </c>
      <c r="B71">
        <v>29</v>
      </c>
    </row>
    <row r="72" spans="1:2" ht="17" x14ac:dyDescent="0.25">
      <c r="A72" s="1" t="s">
        <v>267</v>
      </c>
      <c r="B72">
        <v>58</v>
      </c>
    </row>
    <row r="73" spans="1:2" ht="17" x14ac:dyDescent="0.25">
      <c r="A73" s="1" t="s">
        <v>181</v>
      </c>
      <c r="B73">
        <v>234</v>
      </c>
    </row>
    <row r="74" spans="1:2" ht="17" x14ac:dyDescent="0.25">
      <c r="A74" s="1" t="s">
        <v>91</v>
      </c>
      <c r="B74">
        <v>737</v>
      </c>
    </row>
    <row r="75" spans="1:2" ht="17" x14ac:dyDescent="0.25">
      <c r="A75" s="1" t="s">
        <v>491</v>
      </c>
      <c r="B75">
        <v>58</v>
      </c>
    </row>
    <row r="76" spans="1:2" ht="17" x14ac:dyDescent="0.25">
      <c r="A76" s="1" t="s">
        <v>455</v>
      </c>
      <c r="B76">
        <v>234</v>
      </c>
    </row>
    <row r="77" spans="1:2" ht="17" x14ac:dyDescent="0.25">
      <c r="A77" s="1" t="s">
        <v>464</v>
      </c>
      <c r="B77">
        <v>234</v>
      </c>
    </row>
    <row r="78" spans="1:2" ht="17" x14ac:dyDescent="0.25">
      <c r="A78" s="1" t="s">
        <v>175</v>
      </c>
      <c r="B78">
        <v>29</v>
      </c>
    </row>
    <row r="79" spans="1:2" ht="17" x14ac:dyDescent="0.25">
      <c r="A79" s="1" t="s">
        <v>343</v>
      </c>
      <c r="B79">
        <v>8</v>
      </c>
    </row>
    <row r="80" spans="1:2" ht="17" x14ac:dyDescent="0.25">
      <c r="A80" s="1" t="s">
        <v>481</v>
      </c>
      <c r="B80">
        <v>737</v>
      </c>
    </row>
    <row r="81" spans="1:2" ht="17" x14ac:dyDescent="0.25">
      <c r="A81" s="1" t="s">
        <v>142</v>
      </c>
      <c r="B81">
        <v>58</v>
      </c>
    </row>
    <row r="82" spans="1:2" ht="17" x14ac:dyDescent="0.25">
      <c r="A82" s="1" t="s">
        <v>439</v>
      </c>
      <c r="B82">
        <v>234</v>
      </c>
    </row>
    <row r="83" spans="1:2" ht="17" x14ac:dyDescent="0.25">
      <c r="A83" s="1" t="s">
        <v>198</v>
      </c>
      <c r="B83">
        <v>737</v>
      </c>
    </row>
    <row r="84" spans="1:2" ht="17" x14ac:dyDescent="0.25">
      <c r="A84" s="1" t="s">
        <v>432</v>
      </c>
      <c r="B84">
        <v>58</v>
      </c>
    </row>
    <row r="85" spans="1:2" ht="17" x14ac:dyDescent="0.25">
      <c r="A85" s="1" t="s">
        <v>431</v>
      </c>
      <c r="B85">
        <v>234</v>
      </c>
    </row>
    <row r="86" spans="1:2" ht="17" x14ac:dyDescent="0.25">
      <c r="A86" s="1" t="s">
        <v>469</v>
      </c>
      <c r="B86">
        <v>234</v>
      </c>
    </row>
    <row r="87" spans="1:2" ht="17" x14ac:dyDescent="0.25">
      <c r="A87" s="1" t="s">
        <v>442</v>
      </c>
      <c r="B87">
        <v>29</v>
      </c>
    </row>
    <row r="88" spans="1:2" ht="17" x14ac:dyDescent="0.25">
      <c r="A88" s="1" t="s">
        <v>451</v>
      </c>
      <c r="B88">
        <v>8</v>
      </c>
    </row>
    <row r="89" spans="1:2" ht="17" x14ac:dyDescent="0.25">
      <c r="A89" s="1" t="s">
        <v>68</v>
      </c>
      <c r="B89">
        <v>737</v>
      </c>
    </row>
    <row r="90" spans="1:2" ht="17" x14ac:dyDescent="0.25">
      <c r="A90" s="1" t="s">
        <v>245</v>
      </c>
      <c r="B90">
        <v>58</v>
      </c>
    </row>
    <row r="91" spans="1:2" ht="17" x14ac:dyDescent="0.25">
      <c r="A91" s="1" t="s">
        <v>192</v>
      </c>
      <c r="B91">
        <v>234</v>
      </c>
    </row>
    <row r="92" spans="1:2" ht="17" x14ac:dyDescent="0.25">
      <c r="A92" s="1" t="s">
        <v>77</v>
      </c>
      <c r="B92">
        <v>737</v>
      </c>
    </row>
    <row r="93" spans="1:2" ht="17" x14ac:dyDescent="0.25">
      <c r="A93" s="1" t="s">
        <v>317</v>
      </c>
      <c r="B93">
        <v>58</v>
      </c>
    </row>
    <row r="94" spans="1:2" ht="17" x14ac:dyDescent="0.25">
      <c r="A94" s="1" t="s">
        <v>171</v>
      </c>
      <c r="B94">
        <v>234</v>
      </c>
    </row>
    <row r="95" spans="1:2" ht="17" x14ac:dyDescent="0.25">
      <c r="A95" s="1" t="s">
        <v>353</v>
      </c>
      <c r="B95">
        <v>234</v>
      </c>
    </row>
    <row r="96" spans="1:2" ht="17" x14ac:dyDescent="0.25">
      <c r="A96" s="1" t="s">
        <v>339</v>
      </c>
      <c r="B96">
        <v>29</v>
      </c>
    </row>
    <row r="97" spans="1:2" ht="17" x14ac:dyDescent="0.25">
      <c r="A97" s="1" t="s">
        <v>224</v>
      </c>
      <c r="B97">
        <v>8</v>
      </c>
    </row>
    <row r="98" spans="1:2" ht="17" x14ac:dyDescent="0.25">
      <c r="A98" s="1" t="s">
        <v>96</v>
      </c>
      <c r="B98">
        <v>58</v>
      </c>
    </row>
    <row r="99" spans="1:2" ht="17" x14ac:dyDescent="0.25">
      <c r="A99" s="1" t="s">
        <v>430</v>
      </c>
      <c r="B99">
        <v>234</v>
      </c>
    </row>
    <row r="100" spans="1:2" ht="17" x14ac:dyDescent="0.25">
      <c r="A100" s="1" t="s">
        <v>109</v>
      </c>
      <c r="B100">
        <v>737</v>
      </c>
    </row>
    <row r="101" spans="1:2" ht="17" x14ac:dyDescent="0.25">
      <c r="A101" s="1" t="s">
        <v>166</v>
      </c>
      <c r="B101">
        <v>737</v>
      </c>
    </row>
    <row r="102" spans="1:2" ht="17" x14ac:dyDescent="0.25">
      <c r="A102" s="1" t="s">
        <v>99</v>
      </c>
      <c r="B102">
        <v>58</v>
      </c>
    </row>
    <row r="103" spans="1:2" ht="17" x14ac:dyDescent="0.25">
      <c r="A103" s="1" t="s">
        <v>4</v>
      </c>
      <c r="B103">
        <v>737</v>
      </c>
    </row>
    <row r="104" spans="1:2" ht="17" x14ac:dyDescent="0.25">
      <c r="A104" s="1" t="s">
        <v>74</v>
      </c>
      <c r="B104">
        <v>234</v>
      </c>
    </row>
    <row r="105" spans="1:2" ht="17" x14ac:dyDescent="0.25">
      <c r="A105" s="1" t="s">
        <v>86</v>
      </c>
      <c r="B105">
        <v>234</v>
      </c>
    </row>
    <row r="106" spans="1:2" ht="17" x14ac:dyDescent="0.25">
      <c r="A106" s="1" t="s">
        <v>98</v>
      </c>
      <c r="B106">
        <v>29</v>
      </c>
    </row>
    <row r="107" spans="1:2" ht="17" x14ac:dyDescent="0.25">
      <c r="A107" s="1" t="s">
        <v>495</v>
      </c>
      <c r="B107">
        <v>737</v>
      </c>
    </row>
    <row r="108" spans="1:2" ht="17" x14ac:dyDescent="0.25">
      <c r="A108" s="1" t="s">
        <v>482</v>
      </c>
      <c r="B108">
        <v>58</v>
      </c>
    </row>
    <row r="109" spans="1:2" ht="17" x14ac:dyDescent="0.25">
      <c r="A109" s="1" t="s">
        <v>454</v>
      </c>
      <c r="B109">
        <v>234</v>
      </c>
    </row>
    <row r="110" spans="1:2" ht="17" x14ac:dyDescent="0.25">
      <c r="A110" s="1" t="s">
        <v>509</v>
      </c>
      <c r="B110">
        <v>234</v>
      </c>
    </row>
    <row r="111" spans="1:2" ht="17" x14ac:dyDescent="0.25">
      <c r="A111" s="1" t="s">
        <v>173</v>
      </c>
      <c r="B111">
        <v>58</v>
      </c>
    </row>
    <row r="112" spans="1:2" ht="17" x14ac:dyDescent="0.25">
      <c r="A112" s="1" t="s">
        <v>314</v>
      </c>
      <c r="B112">
        <v>234</v>
      </c>
    </row>
    <row r="113" spans="1:2" ht="17" x14ac:dyDescent="0.25">
      <c r="A113" s="1" t="s">
        <v>31</v>
      </c>
      <c r="B113">
        <v>234</v>
      </c>
    </row>
    <row r="114" spans="1:2" ht="17" x14ac:dyDescent="0.25">
      <c r="A114" s="1" t="s">
        <v>471</v>
      </c>
      <c r="B114">
        <v>58</v>
      </c>
    </row>
    <row r="115" spans="1:2" ht="17" x14ac:dyDescent="0.25">
      <c r="A115" s="1" t="s">
        <v>209</v>
      </c>
      <c r="B115">
        <v>18</v>
      </c>
    </row>
    <row r="116" spans="1:2" ht="17" x14ac:dyDescent="0.25">
      <c r="A116" s="1" t="s">
        <v>393</v>
      </c>
      <c r="B116">
        <v>38</v>
      </c>
    </row>
    <row r="117" spans="1:2" ht="17" x14ac:dyDescent="0.25">
      <c r="A117" s="1" t="s">
        <v>107</v>
      </c>
      <c r="B117">
        <v>59</v>
      </c>
    </row>
    <row r="118" spans="1:2" ht="17" x14ac:dyDescent="0.25">
      <c r="A118" s="1" t="s">
        <v>172</v>
      </c>
      <c r="B118">
        <v>10</v>
      </c>
    </row>
    <row r="119" spans="1:2" ht="17" x14ac:dyDescent="0.25">
      <c r="A119" s="1" t="s">
        <v>499</v>
      </c>
      <c r="B119">
        <v>89</v>
      </c>
    </row>
    <row r="120" spans="1:2" ht="17" x14ac:dyDescent="0.25">
      <c r="A120" s="1" t="s">
        <v>82</v>
      </c>
      <c r="B120">
        <v>18</v>
      </c>
    </row>
    <row r="121" spans="1:2" ht="17" x14ac:dyDescent="0.25">
      <c r="A121" s="1" t="s">
        <v>168</v>
      </c>
      <c r="B121">
        <v>38</v>
      </c>
    </row>
    <row r="122" spans="1:2" ht="17" x14ac:dyDescent="0.25">
      <c r="A122" s="1" t="s">
        <v>301</v>
      </c>
      <c r="B122">
        <v>58</v>
      </c>
    </row>
    <row r="123" spans="1:2" ht="17" x14ac:dyDescent="0.25">
      <c r="A123" s="1" t="s">
        <v>42</v>
      </c>
      <c r="B123">
        <v>78</v>
      </c>
    </row>
    <row r="124" spans="1:2" ht="17" x14ac:dyDescent="0.25">
      <c r="A124" s="1" t="s">
        <v>497</v>
      </c>
      <c r="B124">
        <v>10</v>
      </c>
    </row>
    <row r="125" spans="1:2" ht="17" x14ac:dyDescent="0.25">
      <c r="A125" s="1" t="s">
        <v>363</v>
      </c>
      <c r="B125">
        <v>737</v>
      </c>
    </row>
    <row r="126" spans="1:2" ht="17" x14ac:dyDescent="0.25">
      <c r="A126" s="1" t="s">
        <v>423</v>
      </c>
      <c r="B126">
        <v>394</v>
      </c>
    </row>
    <row r="127" spans="1:2" ht="17" x14ac:dyDescent="0.25">
      <c r="A127" s="1" t="s">
        <v>102</v>
      </c>
      <c r="B127">
        <v>58</v>
      </c>
    </row>
    <row r="128" spans="1:2" ht="17" x14ac:dyDescent="0.25">
      <c r="A128" s="1" t="s">
        <v>425</v>
      </c>
      <c r="B128">
        <v>234</v>
      </c>
    </row>
    <row r="129" spans="1:2" ht="17" x14ac:dyDescent="0.25">
      <c r="A129" s="1" t="s">
        <v>122</v>
      </c>
      <c r="B129">
        <v>58</v>
      </c>
    </row>
    <row r="130" spans="1:2" ht="17" x14ac:dyDescent="0.25">
      <c r="A130" s="1" t="s">
        <v>416</v>
      </c>
      <c r="B130">
        <v>234</v>
      </c>
    </row>
    <row r="131" spans="1:2" ht="17" x14ac:dyDescent="0.25">
      <c r="A131" s="1" t="s">
        <v>29</v>
      </c>
      <c r="B131">
        <v>737</v>
      </c>
    </row>
    <row r="132" spans="1:2" ht="17" x14ac:dyDescent="0.25">
      <c r="A132" s="1" t="s">
        <v>261</v>
      </c>
      <c r="B132">
        <v>234</v>
      </c>
    </row>
    <row r="133" spans="1:2" ht="17" x14ac:dyDescent="0.25">
      <c r="A133" s="1" t="s">
        <v>118</v>
      </c>
      <c r="B133">
        <v>234</v>
      </c>
    </row>
    <row r="134" spans="1:2" ht="17" x14ac:dyDescent="0.25">
      <c r="A134" s="1" t="s">
        <v>456</v>
      </c>
      <c r="B134">
        <v>58</v>
      </c>
    </row>
    <row r="135" spans="1:2" ht="17" x14ac:dyDescent="0.25">
      <c r="A135" s="1" t="s">
        <v>321</v>
      </c>
      <c r="B135">
        <v>234</v>
      </c>
    </row>
    <row r="136" spans="1:2" ht="17" x14ac:dyDescent="0.25">
      <c r="A136" s="1" t="s">
        <v>126</v>
      </c>
      <c r="B136">
        <v>8</v>
      </c>
    </row>
    <row r="137" spans="1:2" ht="17" x14ac:dyDescent="0.25">
      <c r="A137" s="1" t="s">
        <v>134</v>
      </c>
      <c r="B137">
        <v>29</v>
      </c>
    </row>
    <row r="138" spans="1:2" ht="17" x14ac:dyDescent="0.25">
      <c r="A138" s="1" t="s">
        <v>176</v>
      </c>
      <c r="B138">
        <v>58</v>
      </c>
    </row>
    <row r="139" spans="1:2" ht="17" x14ac:dyDescent="0.25">
      <c r="A139" s="1" t="s">
        <v>418</v>
      </c>
      <c r="B139">
        <v>8</v>
      </c>
    </row>
    <row r="140" spans="1:2" ht="17" x14ac:dyDescent="0.25">
      <c r="A140" s="1" t="s">
        <v>148</v>
      </c>
      <c r="B140">
        <v>234</v>
      </c>
    </row>
    <row r="141" spans="1:2" ht="17" x14ac:dyDescent="0.25">
      <c r="A141" s="1" t="s">
        <v>396</v>
      </c>
      <c r="B141">
        <v>58</v>
      </c>
    </row>
    <row r="142" spans="1:2" ht="17" x14ac:dyDescent="0.25">
      <c r="A142" s="1" t="s">
        <v>421</v>
      </c>
      <c r="B142">
        <v>29</v>
      </c>
    </row>
    <row r="143" spans="1:2" ht="17" x14ac:dyDescent="0.25">
      <c r="A143" s="1" t="s">
        <v>459</v>
      </c>
      <c r="B143">
        <v>29</v>
      </c>
    </row>
    <row r="144" spans="1:2" ht="17" x14ac:dyDescent="0.25">
      <c r="A144" s="1" t="s">
        <v>458</v>
      </c>
      <c r="B144">
        <v>58</v>
      </c>
    </row>
    <row r="145" spans="1:2" ht="17" x14ac:dyDescent="0.25">
      <c r="A145" s="1" t="s">
        <v>164</v>
      </c>
      <c r="B145">
        <v>737</v>
      </c>
    </row>
    <row r="146" spans="1:2" ht="17" x14ac:dyDescent="0.25">
      <c r="A146" s="1" t="s">
        <v>374</v>
      </c>
      <c r="B146">
        <v>29</v>
      </c>
    </row>
    <row r="147" spans="1:2" ht="17" x14ac:dyDescent="0.25">
      <c r="A147" s="1" t="s">
        <v>221</v>
      </c>
      <c r="B147">
        <v>737</v>
      </c>
    </row>
    <row r="148" spans="1:2" ht="17" x14ac:dyDescent="0.25">
      <c r="A148" s="1" t="s">
        <v>240</v>
      </c>
      <c r="B148">
        <v>234</v>
      </c>
    </row>
    <row r="149" spans="1:2" ht="17" x14ac:dyDescent="0.25">
      <c r="A149" s="1" t="s">
        <v>117</v>
      </c>
      <c r="B149">
        <v>737</v>
      </c>
    </row>
    <row r="150" spans="1:2" ht="17" x14ac:dyDescent="0.25">
      <c r="A150" s="1" t="s">
        <v>15</v>
      </c>
      <c r="B150">
        <v>58</v>
      </c>
    </row>
    <row r="151" spans="1:2" ht="17" x14ac:dyDescent="0.25">
      <c r="A151" s="1" t="s">
        <v>453</v>
      </c>
      <c r="B151">
        <v>737</v>
      </c>
    </row>
    <row r="152" spans="1:2" ht="17" x14ac:dyDescent="0.25">
      <c r="A152" s="1" t="s">
        <v>35</v>
      </c>
      <c r="B152">
        <v>234</v>
      </c>
    </row>
    <row r="153" spans="1:2" ht="17" x14ac:dyDescent="0.25">
      <c r="A153" s="1" t="s">
        <v>474</v>
      </c>
      <c r="B153">
        <v>234</v>
      </c>
    </row>
    <row r="154" spans="1:2" ht="17" x14ac:dyDescent="0.25">
      <c r="A154" s="1" t="s">
        <v>369</v>
      </c>
      <c r="B154">
        <v>58</v>
      </c>
    </row>
    <row r="155" spans="1:2" ht="17" x14ac:dyDescent="0.25">
      <c r="A155" s="1" t="s">
        <v>241</v>
      </c>
      <c r="B155">
        <v>737</v>
      </c>
    </row>
    <row r="156" spans="1:2" ht="17" x14ac:dyDescent="0.25">
      <c r="A156" s="1" t="s">
        <v>123</v>
      </c>
      <c r="B156">
        <v>58</v>
      </c>
    </row>
    <row r="157" spans="1:2" ht="17" x14ac:dyDescent="0.25">
      <c r="A157" s="1" t="s">
        <v>484</v>
      </c>
      <c r="B157">
        <v>234</v>
      </c>
    </row>
    <row r="158" spans="1:2" ht="17" x14ac:dyDescent="0.25">
      <c r="A158" s="1" t="s">
        <v>266</v>
      </c>
      <c r="B158">
        <v>234</v>
      </c>
    </row>
    <row r="159" spans="1:2" ht="17" x14ac:dyDescent="0.25">
      <c r="A159" s="1" t="s">
        <v>230</v>
      </c>
      <c r="B159">
        <v>737</v>
      </c>
    </row>
    <row r="160" spans="1:2" ht="17" x14ac:dyDescent="0.25">
      <c r="A160" s="1" t="s">
        <v>404</v>
      </c>
      <c r="B160">
        <v>58</v>
      </c>
    </row>
    <row r="161" spans="1:2" ht="17" x14ac:dyDescent="0.25">
      <c r="A161" s="1" t="s">
        <v>300</v>
      </c>
      <c r="B161">
        <v>737</v>
      </c>
    </row>
    <row r="162" spans="1:2" ht="17" x14ac:dyDescent="0.25">
      <c r="A162" s="1" t="s">
        <v>235</v>
      </c>
      <c r="B162">
        <v>58</v>
      </c>
    </row>
    <row r="163" spans="1:2" ht="17" x14ac:dyDescent="0.25">
      <c r="A163" s="1" t="s">
        <v>291</v>
      </c>
      <c r="B163">
        <v>234</v>
      </c>
    </row>
    <row r="164" spans="1:2" ht="17" x14ac:dyDescent="0.25">
      <c r="A164" s="1" t="s">
        <v>129</v>
      </c>
      <c r="B164">
        <v>234</v>
      </c>
    </row>
    <row r="165" spans="1:2" ht="17" x14ac:dyDescent="0.25">
      <c r="A165" s="1" t="s">
        <v>510</v>
      </c>
      <c r="B165">
        <v>100</v>
      </c>
    </row>
    <row r="166" spans="1:2" ht="17" x14ac:dyDescent="0.25">
      <c r="A166" s="1" t="s">
        <v>511</v>
      </c>
      <c r="B166">
        <v>234</v>
      </c>
    </row>
    <row r="167" spans="1:2" ht="17" x14ac:dyDescent="0.25">
      <c r="A167" s="1" t="s">
        <v>9</v>
      </c>
      <c r="B167">
        <v>58</v>
      </c>
    </row>
    <row r="168" spans="1:2" ht="17" x14ac:dyDescent="0.25">
      <c r="A168" s="1" t="s">
        <v>399</v>
      </c>
      <c r="B168">
        <v>234</v>
      </c>
    </row>
    <row r="169" spans="1:2" ht="17" x14ac:dyDescent="0.25">
      <c r="A169" s="1" t="s">
        <v>347</v>
      </c>
      <c r="B169">
        <v>234</v>
      </c>
    </row>
    <row r="170" spans="1:2" ht="17" x14ac:dyDescent="0.25">
      <c r="A170" s="1" t="s">
        <v>297</v>
      </c>
      <c r="B170">
        <v>58</v>
      </c>
    </row>
    <row r="171" spans="1:2" ht="17" x14ac:dyDescent="0.25">
      <c r="A171" s="1" t="s">
        <v>364</v>
      </c>
      <c r="B171">
        <v>737</v>
      </c>
    </row>
    <row r="172" spans="1:2" ht="17" x14ac:dyDescent="0.25">
      <c r="A172" s="1" t="s">
        <v>445</v>
      </c>
      <c r="B172">
        <v>58</v>
      </c>
    </row>
    <row r="173" spans="1:2" ht="17" x14ac:dyDescent="0.25">
      <c r="A173" s="1" t="s">
        <v>437</v>
      </c>
      <c r="B173">
        <v>234</v>
      </c>
    </row>
    <row r="174" spans="1:2" ht="17" x14ac:dyDescent="0.25">
      <c r="A174" s="1" t="s">
        <v>348</v>
      </c>
      <c r="B174">
        <v>234</v>
      </c>
    </row>
    <row r="175" spans="1:2" ht="17" x14ac:dyDescent="0.25">
      <c r="A175" s="1" t="s">
        <v>337</v>
      </c>
      <c r="B175">
        <v>29</v>
      </c>
    </row>
    <row r="176" spans="1:2" ht="17" x14ac:dyDescent="0.25">
      <c r="A176" s="1" t="s">
        <v>472</v>
      </c>
      <c r="B176">
        <v>737</v>
      </c>
    </row>
    <row r="177" spans="1:2" ht="17" x14ac:dyDescent="0.25">
      <c r="A177" s="1" t="s">
        <v>254</v>
      </c>
      <c r="B177">
        <v>58</v>
      </c>
    </row>
    <row r="178" spans="1:2" ht="17" x14ac:dyDescent="0.25">
      <c r="A178" s="1" t="s">
        <v>46</v>
      </c>
      <c r="B178">
        <v>234</v>
      </c>
    </row>
    <row r="179" spans="1:2" ht="17" x14ac:dyDescent="0.25">
      <c r="A179" s="1" t="s">
        <v>45</v>
      </c>
      <c r="B179">
        <v>737</v>
      </c>
    </row>
    <row r="180" spans="1:2" ht="17" x14ac:dyDescent="0.25">
      <c r="A180" s="1" t="s">
        <v>313</v>
      </c>
      <c r="B180">
        <v>58</v>
      </c>
    </row>
    <row r="181" spans="1:2" ht="17" x14ac:dyDescent="0.25">
      <c r="A181" s="1" t="s">
        <v>85</v>
      </c>
      <c r="B181">
        <v>58</v>
      </c>
    </row>
    <row r="182" spans="1:2" ht="17" x14ac:dyDescent="0.25">
      <c r="A182" s="1" t="s">
        <v>489</v>
      </c>
      <c r="B182">
        <v>234</v>
      </c>
    </row>
    <row r="183" spans="1:2" ht="17" x14ac:dyDescent="0.25">
      <c r="A183" s="1" t="s">
        <v>448</v>
      </c>
      <c r="B183">
        <v>29</v>
      </c>
    </row>
    <row r="184" spans="1:2" ht="17" x14ac:dyDescent="0.25">
      <c r="A184" s="1" t="s">
        <v>410</v>
      </c>
      <c r="B184">
        <v>737</v>
      </c>
    </row>
    <row r="185" spans="1:2" ht="17" x14ac:dyDescent="0.25">
      <c r="A185" s="1" t="s">
        <v>476</v>
      </c>
      <c r="B185">
        <v>58</v>
      </c>
    </row>
    <row r="186" spans="1:2" ht="17" x14ac:dyDescent="0.25">
      <c r="A186" s="1" t="s">
        <v>328</v>
      </c>
      <c r="B186">
        <v>737</v>
      </c>
    </row>
    <row r="187" spans="1:2" ht="17" x14ac:dyDescent="0.25">
      <c r="A187" s="1" t="s">
        <v>48</v>
      </c>
      <c r="B187">
        <v>58</v>
      </c>
    </row>
    <row r="188" spans="1:2" ht="17" x14ac:dyDescent="0.25">
      <c r="A188" s="1" t="s">
        <v>334</v>
      </c>
      <c r="B188">
        <v>234</v>
      </c>
    </row>
    <row r="189" spans="1:2" ht="17" x14ac:dyDescent="0.25">
      <c r="A189" s="1" t="s">
        <v>62</v>
      </c>
      <c r="B189">
        <v>234</v>
      </c>
    </row>
    <row r="190" spans="1:2" ht="17" x14ac:dyDescent="0.25">
      <c r="A190" s="1" t="s">
        <v>304</v>
      </c>
      <c r="B190">
        <v>29</v>
      </c>
    </row>
    <row r="191" spans="1:2" ht="17" x14ac:dyDescent="0.25">
      <c r="A191" s="1" t="s">
        <v>147</v>
      </c>
      <c r="B191">
        <v>58</v>
      </c>
    </row>
    <row r="192" spans="1:2" ht="17" x14ac:dyDescent="0.25">
      <c r="A192" s="1" t="s">
        <v>401</v>
      </c>
      <c r="B192">
        <v>321</v>
      </c>
    </row>
    <row r="193" spans="1:2" ht="17" x14ac:dyDescent="0.25">
      <c r="A193" s="1" t="s">
        <v>259</v>
      </c>
      <c r="B193">
        <v>38</v>
      </c>
    </row>
    <row r="194" spans="1:2" ht="17" x14ac:dyDescent="0.25">
      <c r="A194" s="1" t="s">
        <v>222</v>
      </c>
      <c r="B194">
        <v>234</v>
      </c>
    </row>
    <row r="195" spans="1:2" ht="17" x14ac:dyDescent="0.25">
      <c r="A195" s="1" t="s">
        <v>193</v>
      </c>
      <c r="B195">
        <v>38</v>
      </c>
    </row>
    <row r="196" spans="1:2" ht="17" x14ac:dyDescent="0.25">
      <c r="A196" s="1" t="s">
        <v>270</v>
      </c>
      <c r="B196">
        <v>58</v>
      </c>
    </row>
    <row r="197" spans="1:2" ht="17" x14ac:dyDescent="0.25">
      <c r="A197" s="1" t="s">
        <v>13</v>
      </c>
      <c r="B197">
        <v>234</v>
      </c>
    </row>
    <row r="198" spans="1:2" ht="17" x14ac:dyDescent="0.25">
      <c r="A198" s="1" t="s">
        <v>419</v>
      </c>
      <c r="B198">
        <v>234</v>
      </c>
    </row>
    <row r="199" spans="1:2" ht="17" x14ac:dyDescent="0.25">
      <c r="A199" s="1" t="s">
        <v>380</v>
      </c>
      <c r="B199">
        <v>29</v>
      </c>
    </row>
    <row r="200" spans="1:2" ht="17" x14ac:dyDescent="0.25">
      <c r="A200" s="1" t="s">
        <v>457</v>
      </c>
      <c r="B200">
        <v>8</v>
      </c>
    </row>
    <row r="201" spans="1:2" ht="17" x14ac:dyDescent="0.25">
      <c r="A201" s="1" t="s">
        <v>51</v>
      </c>
      <c r="B201">
        <v>58</v>
      </c>
    </row>
    <row r="202" spans="1:2" ht="17" x14ac:dyDescent="0.25">
      <c r="A202" s="1" t="s">
        <v>446</v>
      </c>
      <c r="B202">
        <v>29</v>
      </c>
    </row>
    <row r="203" spans="1:2" ht="17" x14ac:dyDescent="0.25">
      <c r="A203" s="1" t="s">
        <v>415</v>
      </c>
      <c r="B203">
        <v>12</v>
      </c>
    </row>
    <row r="204" spans="1:2" ht="17" x14ac:dyDescent="0.25">
      <c r="A204" s="1" t="s">
        <v>429</v>
      </c>
      <c r="B204">
        <v>8</v>
      </c>
    </row>
    <row r="205" spans="1:2" ht="17" x14ac:dyDescent="0.25">
      <c r="A205" s="1" t="s">
        <v>216</v>
      </c>
      <c r="B205">
        <v>58</v>
      </c>
    </row>
    <row r="206" spans="1:2" ht="17" x14ac:dyDescent="0.25">
      <c r="A206" s="1" t="s">
        <v>185</v>
      </c>
      <c r="B206">
        <v>118</v>
      </c>
    </row>
    <row r="207" spans="1:2" ht="17" x14ac:dyDescent="0.25">
      <c r="A207" s="1" t="s">
        <v>55</v>
      </c>
      <c r="B207">
        <v>234</v>
      </c>
    </row>
    <row r="208" spans="1:2" ht="17" x14ac:dyDescent="0.25">
      <c r="A208" s="1" t="s">
        <v>420</v>
      </c>
      <c r="B208">
        <v>58</v>
      </c>
    </row>
    <row r="209" spans="1:2" ht="17" x14ac:dyDescent="0.25">
      <c r="A209" s="1" t="s">
        <v>388</v>
      </c>
      <c r="B209">
        <v>118</v>
      </c>
    </row>
    <row r="210" spans="1:2" ht="17" x14ac:dyDescent="0.25">
      <c r="A210" s="1" t="s">
        <v>465</v>
      </c>
      <c r="B210">
        <v>29</v>
      </c>
    </row>
    <row r="211" spans="1:2" ht="17" x14ac:dyDescent="0.25">
      <c r="A211" s="1" t="s">
        <v>441</v>
      </c>
      <c r="B211">
        <v>12</v>
      </c>
    </row>
    <row r="212" spans="1:2" ht="17" x14ac:dyDescent="0.25">
      <c r="A212" s="1" t="s">
        <v>278</v>
      </c>
      <c r="B212">
        <v>58</v>
      </c>
    </row>
    <row r="213" spans="1:2" ht="17" x14ac:dyDescent="0.25">
      <c r="A213" s="1" t="s">
        <v>394</v>
      </c>
      <c r="B213">
        <v>234</v>
      </c>
    </row>
    <row r="214" spans="1:2" ht="17" x14ac:dyDescent="0.25">
      <c r="A214" s="1" t="s">
        <v>280</v>
      </c>
      <c r="B214">
        <v>234</v>
      </c>
    </row>
    <row r="215" spans="1:2" ht="17" x14ac:dyDescent="0.25">
      <c r="A215" s="1" t="s">
        <v>361</v>
      </c>
      <c r="B215">
        <v>58</v>
      </c>
    </row>
    <row r="216" spans="1:2" ht="17" x14ac:dyDescent="0.25">
      <c r="A216" s="1" t="s">
        <v>34</v>
      </c>
      <c r="B216">
        <v>234</v>
      </c>
    </row>
    <row r="217" spans="1:2" ht="17" x14ac:dyDescent="0.25">
      <c r="A217" s="1" t="s">
        <v>277</v>
      </c>
      <c r="B217">
        <v>20</v>
      </c>
    </row>
    <row r="218" spans="1:2" ht="17" x14ac:dyDescent="0.25">
      <c r="A218" s="1" t="s">
        <v>195</v>
      </c>
      <c r="B218">
        <v>58</v>
      </c>
    </row>
    <row r="219" spans="1:2" ht="17" x14ac:dyDescent="0.25">
      <c r="A219" s="1" t="s">
        <v>19</v>
      </c>
      <c r="B219">
        <v>234</v>
      </c>
    </row>
    <row r="220" spans="1:2" ht="17" x14ac:dyDescent="0.25">
      <c r="A220" s="1" t="s">
        <v>359</v>
      </c>
      <c r="B220">
        <v>737</v>
      </c>
    </row>
    <row r="221" spans="1:2" ht="17" x14ac:dyDescent="0.25">
      <c r="A221" s="1" t="s">
        <v>7</v>
      </c>
      <c r="B221">
        <v>737</v>
      </c>
    </row>
    <row r="222" spans="1:2" ht="17" x14ac:dyDescent="0.25">
      <c r="A222" s="1" t="s">
        <v>370</v>
      </c>
      <c r="B222">
        <v>58</v>
      </c>
    </row>
    <row r="223" spans="1:2" ht="17" x14ac:dyDescent="0.25">
      <c r="A223" s="1" t="s">
        <v>265</v>
      </c>
      <c r="B223">
        <v>234</v>
      </c>
    </row>
    <row r="224" spans="1:2" ht="17" x14ac:dyDescent="0.25">
      <c r="A224" s="1" t="s">
        <v>36</v>
      </c>
      <c r="B224">
        <v>234</v>
      </c>
    </row>
    <row r="225" spans="1:2" ht="17" x14ac:dyDescent="0.25">
      <c r="A225" s="1" t="s">
        <v>352</v>
      </c>
      <c r="B225">
        <v>29</v>
      </c>
    </row>
    <row r="226" spans="1:2" ht="17" x14ac:dyDescent="0.25">
      <c r="A226" s="1" t="s">
        <v>127</v>
      </c>
      <c r="B226">
        <v>737</v>
      </c>
    </row>
    <row r="227" spans="1:2" ht="17" x14ac:dyDescent="0.25">
      <c r="A227" s="1" t="s">
        <v>189</v>
      </c>
      <c r="B227">
        <v>58</v>
      </c>
    </row>
    <row r="228" spans="1:2" ht="17" x14ac:dyDescent="0.25">
      <c r="A228" s="1" t="s">
        <v>493</v>
      </c>
      <c r="B228">
        <v>234</v>
      </c>
    </row>
    <row r="229" spans="1:2" ht="17" x14ac:dyDescent="0.25">
      <c r="A229" s="1" t="s">
        <v>5</v>
      </c>
      <c r="B229">
        <v>737</v>
      </c>
    </row>
    <row r="230" spans="1:2" ht="17" x14ac:dyDescent="0.25">
      <c r="A230" s="1" t="s">
        <v>426</v>
      </c>
      <c r="B230">
        <v>737</v>
      </c>
    </row>
    <row r="231" spans="1:2" ht="17" x14ac:dyDescent="0.25">
      <c r="A231" s="1" t="s">
        <v>27</v>
      </c>
      <c r="B231">
        <v>58</v>
      </c>
    </row>
    <row r="232" spans="1:2" ht="17" x14ac:dyDescent="0.25">
      <c r="A232" s="1" t="s">
        <v>94</v>
      </c>
      <c r="B232">
        <v>234</v>
      </c>
    </row>
    <row r="233" spans="1:2" ht="17" x14ac:dyDescent="0.25">
      <c r="A233" s="1" t="s">
        <v>232</v>
      </c>
      <c r="B233">
        <v>234</v>
      </c>
    </row>
    <row r="234" spans="1:2" ht="17" x14ac:dyDescent="0.25">
      <c r="A234" s="1" t="s">
        <v>327</v>
      </c>
      <c r="B234">
        <v>29</v>
      </c>
    </row>
    <row r="235" spans="1:2" ht="17" x14ac:dyDescent="0.25">
      <c r="A235" s="1" t="s">
        <v>461</v>
      </c>
      <c r="B235">
        <v>58</v>
      </c>
    </row>
    <row r="236" spans="1:2" ht="17" x14ac:dyDescent="0.25">
      <c r="A236" s="1" t="s">
        <v>54</v>
      </c>
      <c r="B236">
        <v>234</v>
      </c>
    </row>
    <row r="237" spans="1:2" ht="17" x14ac:dyDescent="0.25">
      <c r="A237" s="1" t="s">
        <v>360</v>
      </c>
      <c r="B237">
        <v>737</v>
      </c>
    </row>
    <row r="238" spans="1:2" ht="17" x14ac:dyDescent="0.25">
      <c r="A238" s="1" t="s">
        <v>229</v>
      </c>
      <c r="B238">
        <v>737</v>
      </c>
    </row>
    <row r="239" spans="1:2" ht="17" x14ac:dyDescent="0.25">
      <c r="A239" s="1" t="s">
        <v>143</v>
      </c>
      <c r="B239">
        <v>58</v>
      </c>
    </row>
    <row r="240" spans="1:2" ht="17" x14ac:dyDescent="0.25">
      <c r="A240" s="1" t="s">
        <v>81</v>
      </c>
      <c r="B240">
        <v>234</v>
      </c>
    </row>
    <row r="241" spans="1:2" ht="17" x14ac:dyDescent="0.25">
      <c r="A241" s="1" t="s">
        <v>178</v>
      </c>
      <c r="B241">
        <v>234</v>
      </c>
    </row>
    <row r="242" spans="1:2" ht="17" x14ac:dyDescent="0.25">
      <c r="A242" s="1" t="s">
        <v>30</v>
      </c>
      <c r="B242">
        <v>29</v>
      </c>
    </row>
    <row r="243" spans="1:2" ht="17" x14ac:dyDescent="0.25">
      <c r="A243" s="1" t="s">
        <v>386</v>
      </c>
      <c r="B243">
        <v>58</v>
      </c>
    </row>
    <row r="244" spans="1:2" ht="17" x14ac:dyDescent="0.25">
      <c r="A244" s="1" t="s">
        <v>372</v>
      </c>
      <c r="B244">
        <v>234</v>
      </c>
    </row>
    <row r="245" spans="1:2" ht="17" x14ac:dyDescent="0.25">
      <c r="A245" s="1" t="s">
        <v>170</v>
      </c>
      <c r="B245">
        <v>737</v>
      </c>
    </row>
    <row r="246" spans="1:2" ht="17" x14ac:dyDescent="0.25">
      <c r="A246" s="1" t="s">
        <v>281</v>
      </c>
      <c r="B246">
        <v>737</v>
      </c>
    </row>
    <row r="247" spans="1:2" ht="17" x14ac:dyDescent="0.25">
      <c r="A247" s="1" t="s">
        <v>306</v>
      </c>
      <c r="B247">
        <v>58</v>
      </c>
    </row>
    <row r="248" spans="1:2" ht="17" x14ac:dyDescent="0.25">
      <c r="A248" s="1" t="s">
        <v>414</v>
      </c>
      <c r="B248">
        <v>234</v>
      </c>
    </row>
    <row r="249" spans="1:2" ht="17" x14ac:dyDescent="0.25">
      <c r="A249" s="1" t="s">
        <v>12</v>
      </c>
      <c r="B249">
        <v>234</v>
      </c>
    </row>
    <row r="250" spans="1:2" ht="17" x14ac:dyDescent="0.25">
      <c r="A250" s="1" t="s">
        <v>186</v>
      </c>
      <c r="B250">
        <v>29</v>
      </c>
    </row>
    <row r="251" spans="1:2" ht="17" x14ac:dyDescent="0.25">
      <c r="A251" s="1" t="s">
        <v>196</v>
      </c>
      <c r="B251">
        <v>737</v>
      </c>
    </row>
    <row r="252" spans="1:2" ht="17" x14ac:dyDescent="0.25">
      <c r="A252" s="1" t="s">
        <v>47</v>
      </c>
      <c r="B252">
        <v>58</v>
      </c>
    </row>
    <row r="253" spans="1:2" ht="17" x14ac:dyDescent="0.25">
      <c r="A253" s="1" t="s">
        <v>95</v>
      </c>
      <c r="B253">
        <v>234</v>
      </c>
    </row>
    <row r="254" spans="1:2" ht="17" x14ac:dyDescent="0.25">
      <c r="A254" s="1" t="s">
        <v>342</v>
      </c>
      <c r="B254">
        <v>737</v>
      </c>
    </row>
    <row r="255" spans="1:2" ht="17" x14ac:dyDescent="0.25">
      <c r="A255" s="1" t="s">
        <v>330</v>
      </c>
      <c r="B255">
        <v>737</v>
      </c>
    </row>
    <row r="256" spans="1:2" ht="17" x14ac:dyDescent="0.25">
      <c r="A256" s="1" t="s">
        <v>39</v>
      </c>
      <c r="B256">
        <v>58</v>
      </c>
    </row>
    <row r="257" spans="1:2" ht="17" x14ac:dyDescent="0.25">
      <c r="A257" s="1" t="s">
        <v>307</v>
      </c>
      <c r="B257">
        <v>234</v>
      </c>
    </row>
    <row r="258" spans="1:2" ht="17" x14ac:dyDescent="0.25">
      <c r="A258" s="1" t="s">
        <v>182</v>
      </c>
      <c r="B258">
        <v>234</v>
      </c>
    </row>
    <row r="259" spans="1:2" ht="17" x14ac:dyDescent="0.25">
      <c r="A259" s="1" t="s">
        <v>100</v>
      </c>
      <c r="B259">
        <v>29</v>
      </c>
    </row>
    <row r="260" spans="1:2" ht="17" x14ac:dyDescent="0.25">
      <c r="A260" s="1" t="s">
        <v>223</v>
      </c>
      <c r="B260">
        <v>737</v>
      </c>
    </row>
    <row r="261" spans="1:2" ht="17" x14ac:dyDescent="0.25">
      <c r="A261" s="1" t="s">
        <v>131</v>
      </c>
      <c r="B261">
        <v>58</v>
      </c>
    </row>
    <row r="262" spans="1:2" ht="17" x14ac:dyDescent="0.25">
      <c r="A262" s="1" t="s">
        <v>183</v>
      </c>
      <c r="B262">
        <v>234</v>
      </c>
    </row>
    <row r="263" spans="1:2" ht="17" x14ac:dyDescent="0.25">
      <c r="A263" s="1" t="s">
        <v>103</v>
      </c>
      <c r="B263">
        <v>737</v>
      </c>
    </row>
    <row r="264" spans="1:2" ht="17" x14ac:dyDescent="0.25">
      <c r="A264" s="1" t="s">
        <v>333</v>
      </c>
      <c r="B264">
        <v>737</v>
      </c>
    </row>
    <row r="265" spans="1:2" ht="17" x14ac:dyDescent="0.25">
      <c r="A265" s="1" t="s">
        <v>311</v>
      </c>
      <c r="B265">
        <v>58</v>
      </c>
    </row>
    <row r="266" spans="1:2" ht="17" x14ac:dyDescent="0.25">
      <c r="A266" s="1" t="s">
        <v>292</v>
      </c>
      <c r="B266">
        <v>234</v>
      </c>
    </row>
    <row r="267" spans="1:2" ht="17" x14ac:dyDescent="0.25">
      <c r="A267" s="1" t="s">
        <v>132</v>
      </c>
      <c r="B267">
        <v>234</v>
      </c>
    </row>
    <row r="268" spans="1:2" ht="17" x14ac:dyDescent="0.25">
      <c r="A268" s="1" t="s">
        <v>289</v>
      </c>
      <c r="B268">
        <v>29</v>
      </c>
    </row>
    <row r="269" spans="1:2" ht="17" x14ac:dyDescent="0.25">
      <c r="A269" s="1" t="s">
        <v>256</v>
      </c>
      <c r="B269">
        <v>737</v>
      </c>
    </row>
    <row r="270" spans="1:2" ht="17" x14ac:dyDescent="0.25">
      <c r="A270" s="1" t="s">
        <v>354</v>
      </c>
      <c r="B270">
        <v>58</v>
      </c>
    </row>
    <row r="271" spans="1:2" ht="17" x14ac:dyDescent="0.25">
      <c r="A271" s="1" t="s">
        <v>303</v>
      </c>
      <c r="B271">
        <v>737</v>
      </c>
    </row>
    <row r="272" spans="1:2" ht="17" x14ac:dyDescent="0.25">
      <c r="A272" s="1" t="s">
        <v>101</v>
      </c>
      <c r="B272">
        <v>58</v>
      </c>
    </row>
    <row r="273" spans="1:2" ht="17" x14ac:dyDescent="0.25">
      <c r="A273" s="1" t="s">
        <v>156</v>
      </c>
      <c r="B273">
        <v>234</v>
      </c>
    </row>
    <row r="274" spans="1:2" ht="17" x14ac:dyDescent="0.25">
      <c r="A274" s="1" t="s">
        <v>49</v>
      </c>
      <c r="B274">
        <v>234</v>
      </c>
    </row>
    <row r="275" spans="1:2" ht="17" x14ac:dyDescent="0.25">
      <c r="A275" s="1" t="s">
        <v>28</v>
      </c>
      <c r="B275">
        <v>29</v>
      </c>
    </row>
    <row r="276" spans="1:2" ht="17" x14ac:dyDescent="0.25">
      <c r="A276" s="1" t="s">
        <v>231</v>
      </c>
      <c r="B276">
        <v>737</v>
      </c>
    </row>
    <row r="277" spans="1:2" ht="17" x14ac:dyDescent="0.25">
      <c r="A277" s="1" t="s">
        <v>357</v>
      </c>
      <c r="B277">
        <v>58</v>
      </c>
    </row>
    <row r="278" spans="1:2" ht="17" x14ac:dyDescent="0.25">
      <c r="A278" s="1" t="s">
        <v>424</v>
      </c>
      <c r="B278">
        <v>234</v>
      </c>
    </row>
    <row r="279" spans="1:2" ht="17" x14ac:dyDescent="0.25">
      <c r="A279" s="1" t="s">
        <v>233</v>
      </c>
      <c r="B279">
        <v>737</v>
      </c>
    </row>
    <row r="280" spans="1:2" ht="17" x14ac:dyDescent="0.25">
      <c r="A280" s="1" t="s">
        <v>428</v>
      </c>
      <c r="B280">
        <v>737</v>
      </c>
    </row>
    <row r="281" spans="1:2" ht="17" x14ac:dyDescent="0.25">
      <c r="A281" s="1" t="s">
        <v>40</v>
      </c>
      <c r="B281">
        <v>58</v>
      </c>
    </row>
    <row r="282" spans="1:2" ht="17" x14ac:dyDescent="0.25">
      <c r="A282" s="1" t="s">
        <v>409</v>
      </c>
      <c r="B282">
        <v>737</v>
      </c>
    </row>
    <row r="283" spans="1:2" ht="17" x14ac:dyDescent="0.25">
      <c r="A283" s="1" t="s">
        <v>467</v>
      </c>
      <c r="B283">
        <v>737</v>
      </c>
    </row>
    <row r="284" spans="1:2" ht="17" x14ac:dyDescent="0.25">
      <c r="A284" s="1" t="s">
        <v>272</v>
      </c>
      <c r="B284">
        <v>234</v>
      </c>
    </row>
    <row r="285" spans="1:2" ht="17" x14ac:dyDescent="0.25">
      <c r="A285" s="1" t="s">
        <v>496</v>
      </c>
      <c r="B285">
        <v>234</v>
      </c>
    </row>
    <row r="286" spans="1:2" ht="17" x14ac:dyDescent="0.25">
      <c r="A286" s="1" t="s">
        <v>79</v>
      </c>
      <c r="B286">
        <v>29</v>
      </c>
    </row>
    <row r="287" spans="1:2" ht="17" x14ac:dyDescent="0.25">
      <c r="A287" s="1" t="s">
        <v>406</v>
      </c>
      <c r="B287">
        <v>58</v>
      </c>
    </row>
    <row r="288" spans="1:2" ht="17" x14ac:dyDescent="0.25">
      <c r="A288" s="1" t="s">
        <v>325</v>
      </c>
      <c r="B288">
        <v>234</v>
      </c>
    </row>
    <row r="289" spans="1:2" ht="17" x14ac:dyDescent="0.25">
      <c r="A289" s="1" t="s">
        <v>367</v>
      </c>
      <c r="B289">
        <v>737</v>
      </c>
    </row>
    <row r="290" spans="1:2" ht="17" x14ac:dyDescent="0.25">
      <c r="A290" s="1" t="s">
        <v>444</v>
      </c>
      <c r="B290">
        <v>58</v>
      </c>
    </row>
    <row r="291" spans="1:2" ht="17" x14ac:dyDescent="0.25">
      <c r="A291" s="1" t="s">
        <v>302</v>
      </c>
      <c r="B291">
        <v>234</v>
      </c>
    </row>
    <row r="292" spans="1:2" ht="17" x14ac:dyDescent="0.25">
      <c r="A292" s="1" t="s">
        <v>206</v>
      </c>
      <c r="B292">
        <v>234</v>
      </c>
    </row>
    <row r="293" spans="1:2" ht="17" x14ac:dyDescent="0.25">
      <c r="A293" s="1" t="s">
        <v>273</v>
      </c>
      <c r="B293">
        <v>29</v>
      </c>
    </row>
    <row r="294" spans="1:2" ht="17" x14ac:dyDescent="0.25">
      <c r="A294" s="1" t="s">
        <v>490</v>
      </c>
      <c r="B294">
        <v>8</v>
      </c>
    </row>
    <row r="295" spans="1:2" ht="17" x14ac:dyDescent="0.25">
      <c r="A295" s="1" t="s">
        <v>106</v>
      </c>
      <c r="B295">
        <v>737</v>
      </c>
    </row>
    <row r="296" spans="1:2" ht="17" x14ac:dyDescent="0.25">
      <c r="A296" s="1" t="s">
        <v>184</v>
      </c>
      <c r="B296">
        <v>58</v>
      </c>
    </row>
    <row r="297" spans="1:2" ht="17" x14ac:dyDescent="0.25">
      <c r="A297" s="1" t="s">
        <v>84</v>
      </c>
      <c r="B297">
        <v>234</v>
      </c>
    </row>
    <row r="298" spans="1:2" ht="17" x14ac:dyDescent="0.25">
      <c r="A298" s="1" t="s">
        <v>174</v>
      </c>
      <c r="B298">
        <v>737</v>
      </c>
    </row>
    <row r="299" spans="1:2" ht="17" x14ac:dyDescent="0.25">
      <c r="A299" s="1" t="s">
        <v>473</v>
      </c>
      <c r="B299">
        <v>58</v>
      </c>
    </row>
    <row r="300" spans="1:2" ht="17" x14ac:dyDescent="0.25">
      <c r="A300" s="1" t="s">
        <v>22</v>
      </c>
      <c r="B300">
        <v>234</v>
      </c>
    </row>
    <row r="301" spans="1:2" ht="17" x14ac:dyDescent="0.25">
      <c r="A301" s="1" t="s">
        <v>336</v>
      </c>
      <c r="B301">
        <v>234</v>
      </c>
    </row>
    <row r="302" spans="1:2" ht="17" x14ac:dyDescent="0.25">
      <c r="A302" s="1" t="s">
        <v>478</v>
      </c>
      <c r="B302">
        <v>29</v>
      </c>
    </row>
    <row r="303" spans="1:2" ht="17" x14ac:dyDescent="0.25">
      <c r="A303" s="1" t="s">
        <v>64</v>
      </c>
      <c r="B303">
        <v>8</v>
      </c>
    </row>
    <row r="304" spans="1:2" ht="17" x14ac:dyDescent="0.25">
      <c r="A304" s="1" t="s">
        <v>177</v>
      </c>
      <c r="B304">
        <v>737</v>
      </c>
    </row>
    <row r="305" spans="1:2" ht="17" x14ac:dyDescent="0.25">
      <c r="A305" s="1" t="s">
        <v>58</v>
      </c>
      <c r="B305">
        <v>58</v>
      </c>
    </row>
    <row r="306" spans="1:2" ht="17" x14ac:dyDescent="0.25">
      <c r="A306" s="1" t="s">
        <v>405</v>
      </c>
      <c r="B306">
        <v>234</v>
      </c>
    </row>
    <row r="307" spans="1:2" ht="17" x14ac:dyDescent="0.25">
      <c r="A307" s="1" t="s">
        <v>293</v>
      </c>
      <c r="B307">
        <v>737</v>
      </c>
    </row>
    <row r="308" spans="1:2" ht="17" x14ac:dyDescent="0.25">
      <c r="A308" s="1" t="s">
        <v>14</v>
      </c>
      <c r="B308">
        <v>737</v>
      </c>
    </row>
    <row r="309" spans="1:2" ht="17" x14ac:dyDescent="0.25">
      <c r="A309" s="1" t="s">
        <v>500</v>
      </c>
      <c r="B309">
        <v>58</v>
      </c>
    </row>
    <row r="310" spans="1:2" ht="17" x14ac:dyDescent="0.25">
      <c r="A310" s="1" t="s">
        <v>283</v>
      </c>
      <c r="B310">
        <v>737</v>
      </c>
    </row>
    <row r="311" spans="1:2" ht="17" x14ac:dyDescent="0.25">
      <c r="A311" s="1" t="s">
        <v>287</v>
      </c>
      <c r="B311">
        <v>234</v>
      </c>
    </row>
    <row r="312" spans="1:2" ht="17" x14ac:dyDescent="0.25">
      <c r="A312" s="1" t="s">
        <v>194</v>
      </c>
      <c r="B312">
        <v>234</v>
      </c>
    </row>
    <row r="313" spans="1:2" ht="17" x14ac:dyDescent="0.25">
      <c r="A313" s="1" t="s">
        <v>97</v>
      </c>
      <c r="B313">
        <v>29</v>
      </c>
    </row>
    <row r="314" spans="1:2" ht="17" x14ac:dyDescent="0.25">
      <c r="A314" s="1" t="s">
        <v>290</v>
      </c>
      <c r="B314">
        <v>737</v>
      </c>
    </row>
    <row r="315" spans="1:2" ht="17" x14ac:dyDescent="0.25">
      <c r="A315" s="1" t="s">
        <v>310</v>
      </c>
      <c r="B315">
        <v>58</v>
      </c>
    </row>
    <row r="316" spans="1:2" ht="17" x14ac:dyDescent="0.25">
      <c r="A316" s="1" t="s">
        <v>112</v>
      </c>
      <c r="B316">
        <v>234</v>
      </c>
    </row>
    <row r="317" spans="1:2" ht="17" x14ac:dyDescent="0.25">
      <c r="A317" s="1" t="s">
        <v>452</v>
      </c>
      <c r="B317">
        <v>234</v>
      </c>
    </row>
    <row r="318" spans="1:2" ht="17" x14ac:dyDescent="0.25">
      <c r="A318" s="1" t="s">
        <v>136</v>
      </c>
      <c r="B318">
        <v>234</v>
      </c>
    </row>
    <row r="319" spans="1:2" ht="17" x14ac:dyDescent="0.25">
      <c r="A319" s="1" t="s">
        <v>422</v>
      </c>
      <c r="B319">
        <v>58</v>
      </c>
    </row>
    <row r="320" spans="1:2" ht="17" x14ac:dyDescent="0.25">
      <c r="A320" s="1" t="s">
        <v>344</v>
      </c>
      <c r="B320">
        <v>234</v>
      </c>
    </row>
    <row r="321" spans="1:2" ht="17" x14ac:dyDescent="0.25">
      <c r="A321" s="1" t="s">
        <v>153</v>
      </c>
      <c r="B321">
        <v>58</v>
      </c>
    </row>
    <row r="322" spans="1:2" ht="17" x14ac:dyDescent="0.25">
      <c r="A322" s="1" t="s">
        <v>450</v>
      </c>
      <c r="B322">
        <v>234</v>
      </c>
    </row>
    <row r="323" spans="1:2" ht="17" x14ac:dyDescent="0.25">
      <c r="A323" s="1" t="s">
        <v>411</v>
      </c>
      <c r="B323">
        <v>737</v>
      </c>
    </row>
    <row r="324" spans="1:2" ht="17" x14ac:dyDescent="0.25">
      <c r="A324" s="1" t="s">
        <v>255</v>
      </c>
      <c r="B324">
        <v>737</v>
      </c>
    </row>
    <row r="325" spans="1:2" ht="17" x14ac:dyDescent="0.25">
      <c r="A325" s="1" t="s">
        <v>294</v>
      </c>
      <c r="B325">
        <v>58</v>
      </c>
    </row>
    <row r="326" spans="1:2" ht="17" x14ac:dyDescent="0.25">
      <c r="A326" s="1" t="s">
        <v>298</v>
      </c>
      <c r="B326">
        <v>234</v>
      </c>
    </row>
    <row r="327" spans="1:2" ht="17" x14ac:dyDescent="0.25">
      <c r="A327" s="1" t="s">
        <v>44</v>
      </c>
      <c r="B327">
        <v>234</v>
      </c>
    </row>
    <row r="328" spans="1:2" ht="17" x14ac:dyDescent="0.25">
      <c r="A328" s="1" t="s">
        <v>89</v>
      </c>
      <c r="B328">
        <v>29</v>
      </c>
    </row>
    <row r="329" spans="1:2" ht="17" x14ac:dyDescent="0.25">
      <c r="A329" s="1" t="s">
        <v>220</v>
      </c>
      <c r="B329">
        <v>58</v>
      </c>
    </row>
    <row r="330" spans="1:2" ht="17" x14ac:dyDescent="0.25">
      <c r="A330" s="1" t="s">
        <v>32</v>
      </c>
      <c r="B330">
        <v>737</v>
      </c>
    </row>
    <row r="331" spans="1:2" ht="17" x14ac:dyDescent="0.25">
      <c r="A331" s="1" t="s">
        <v>250</v>
      </c>
      <c r="B331">
        <v>58</v>
      </c>
    </row>
    <row r="332" spans="1:2" ht="17" x14ac:dyDescent="0.25">
      <c r="A332" s="1" t="s">
        <v>498</v>
      </c>
      <c r="B332">
        <v>234</v>
      </c>
    </row>
    <row r="333" spans="1:2" ht="17" x14ac:dyDescent="0.25">
      <c r="A333" s="1" t="s">
        <v>326</v>
      </c>
      <c r="B333">
        <v>234</v>
      </c>
    </row>
    <row r="334" spans="1:2" ht="17" x14ac:dyDescent="0.25">
      <c r="A334" s="1" t="s">
        <v>366</v>
      </c>
      <c r="B334">
        <v>29</v>
      </c>
    </row>
    <row r="335" spans="1:2" ht="17" x14ac:dyDescent="0.25">
      <c r="A335" s="1" t="s">
        <v>212</v>
      </c>
      <c r="B335">
        <v>58</v>
      </c>
    </row>
    <row r="336" spans="1:2" ht="17" x14ac:dyDescent="0.25">
      <c r="A336" s="1" t="s">
        <v>379</v>
      </c>
      <c r="B336">
        <v>234</v>
      </c>
    </row>
    <row r="337" spans="1:2" ht="17" x14ac:dyDescent="0.25">
      <c r="A337" s="1" t="s">
        <v>268</v>
      </c>
      <c r="B337">
        <v>737</v>
      </c>
    </row>
    <row r="338" spans="1:2" ht="17" x14ac:dyDescent="0.25">
      <c r="A338" s="1" t="s">
        <v>43</v>
      </c>
      <c r="B338">
        <v>737</v>
      </c>
    </row>
    <row r="339" spans="1:2" ht="17" x14ac:dyDescent="0.25">
      <c r="A339" s="1" t="s">
        <v>403</v>
      </c>
      <c r="B339">
        <v>58</v>
      </c>
    </row>
    <row r="340" spans="1:2" ht="17" x14ac:dyDescent="0.25">
      <c r="A340" s="1" t="s">
        <v>121</v>
      </c>
      <c r="B340">
        <v>234</v>
      </c>
    </row>
    <row r="341" spans="1:2" ht="17" x14ac:dyDescent="0.25">
      <c r="A341" s="1" t="s">
        <v>395</v>
      </c>
      <c r="B341">
        <v>234</v>
      </c>
    </row>
    <row r="342" spans="1:2" ht="17" x14ac:dyDescent="0.25">
      <c r="A342" s="1" t="s">
        <v>203</v>
      </c>
      <c r="B342">
        <v>29</v>
      </c>
    </row>
    <row r="343" spans="1:2" ht="17" x14ac:dyDescent="0.25">
      <c r="A343" s="1" t="s">
        <v>263</v>
      </c>
      <c r="B343">
        <v>737</v>
      </c>
    </row>
    <row r="344" spans="1:2" ht="17" x14ac:dyDescent="0.25">
      <c r="A344" s="1" t="s">
        <v>368</v>
      </c>
      <c r="B344">
        <v>58</v>
      </c>
    </row>
    <row r="345" spans="1:2" ht="17" x14ac:dyDescent="0.25">
      <c r="A345" s="1" t="s">
        <v>111</v>
      </c>
      <c r="B345">
        <v>234</v>
      </c>
    </row>
    <row r="346" spans="1:2" ht="17" x14ac:dyDescent="0.25">
      <c r="A346" s="1" t="s">
        <v>180</v>
      </c>
      <c r="B346">
        <v>737</v>
      </c>
    </row>
    <row r="347" spans="1:2" ht="17" x14ac:dyDescent="0.25">
      <c r="A347" s="1" t="s">
        <v>390</v>
      </c>
      <c r="B347">
        <v>737</v>
      </c>
    </row>
    <row r="348" spans="1:2" ht="17" x14ac:dyDescent="0.25">
      <c r="A348" s="1" t="s">
        <v>33</v>
      </c>
      <c r="B348">
        <v>58</v>
      </c>
    </row>
    <row r="349" spans="1:2" ht="17" x14ac:dyDescent="0.25">
      <c r="A349" s="1" t="s">
        <v>243</v>
      </c>
      <c r="B349">
        <v>234</v>
      </c>
    </row>
    <row r="350" spans="1:2" ht="17" x14ac:dyDescent="0.25">
      <c r="A350" s="1" t="s">
        <v>494</v>
      </c>
      <c r="B350">
        <v>234</v>
      </c>
    </row>
    <row r="351" spans="1:2" ht="17" x14ac:dyDescent="0.25">
      <c r="A351" s="1" t="s">
        <v>130</v>
      </c>
      <c r="B351">
        <v>29</v>
      </c>
    </row>
    <row r="352" spans="1:2" ht="17" x14ac:dyDescent="0.25">
      <c r="A352" s="1" t="s">
        <v>23</v>
      </c>
      <c r="B352">
        <v>58</v>
      </c>
    </row>
    <row r="353" spans="1:2" ht="17" x14ac:dyDescent="0.25">
      <c r="A353" s="1" t="s">
        <v>162</v>
      </c>
      <c r="B353">
        <v>234</v>
      </c>
    </row>
    <row r="354" spans="1:2" ht="17" x14ac:dyDescent="0.25">
      <c r="A354" s="1" t="s">
        <v>402</v>
      </c>
      <c r="B354">
        <v>737</v>
      </c>
    </row>
    <row r="355" spans="1:2" ht="17" x14ac:dyDescent="0.25">
      <c r="A355" s="1" t="s">
        <v>76</v>
      </c>
      <c r="B355">
        <v>737</v>
      </c>
    </row>
    <row r="356" spans="1:2" ht="17" x14ac:dyDescent="0.25">
      <c r="A356" s="1" t="s">
        <v>258</v>
      </c>
      <c r="B356">
        <v>58</v>
      </c>
    </row>
    <row r="357" spans="1:2" ht="17" x14ac:dyDescent="0.25">
      <c r="A357" s="1" t="s">
        <v>397</v>
      </c>
      <c r="B357">
        <v>234</v>
      </c>
    </row>
    <row r="358" spans="1:2" ht="17" x14ac:dyDescent="0.25">
      <c r="A358" s="1" t="s">
        <v>104</v>
      </c>
      <c r="B358">
        <v>234</v>
      </c>
    </row>
    <row r="359" spans="1:2" ht="17" x14ac:dyDescent="0.25">
      <c r="A359" s="1" t="s">
        <v>204</v>
      </c>
      <c r="B359">
        <v>29</v>
      </c>
    </row>
    <row r="360" spans="1:2" ht="17" x14ac:dyDescent="0.25">
      <c r="A360" s="1" t="s">
        <v>305</v>
      </c>
      <c r="B360">
        <v>58</v>
      </c>
    </row>
    <row r="361" spans="1:2" ht="17" x14ac:dyDescent="0.25">
      <c r="A361" s="1" t="s">
        <v>20</v>
      </c>
      <c r="B361">
        <v>234</v>
      </c>
    </row>
    <row r="362" spans="1:2" ht="17" x14ac:dyDescent="0.25">
      <c r="A362" s="1" t="s">
        <v>355</v>
      </c>
      <c r="B362">
        <v>737</v>
      </c>
    </row>
    <row r="363" spans="1:2" ht="17" x14ac:dyDescent="0.25">
      <c r="A363" s="1" t="s">
        <v>246</v>
      </c>
      <c r="B363">
        <v>737</v>
      </c>
    </row>
    <row r="364" spans="1:2" ht="17" x14ac:dyDescent="0.25">
      <c r="A364" s="1" t="s">
        <v>275</v>
      </c>
      <c r="B364">
        <v>58</v>
      </c>
    </row>
    <row r="365" spans="1:2" ht="17" x14ac:dyDescent="0.25">
      <c r="A365" s="1" t="s">
        <v>249</v>
      </c>
      <c r="B365">
        <v>234</v>
      </c>
    </row>
    <row r="366" spans="1:2" ht="17" x14ac:dyDescent="0.25">
      <c r="A366" s="1" t="s">
        <v>436</v>
      </c>
      <c r="B366">
        <v>234</v>
      </c>
    </row>
    <row r="367" spans="1:2" ht="17" x14ac:dyDescent="0.25">
      <c r="A367" s="1" t="s">
        <v>114</v>
      </c>
      <c r="B367">
        <v>29</v>
      </c>
    </row>
    <row r="368" spans="1:2" ht="17" x14ac:dyDescent="0.25">
      <c r="A368" s="1" t="s">
        <v>199</v>
      </c>
      <c r="B368">
        <v>737</v>
      </c>
    </row>
    <row r="369" spans="1:2" ht="17" x14ac:dyDescent="0.25">
      <c r="A369" s="1" t="s">
        <v>248</v>
      </c>
      <c r="B369">
        <v>58</v>
      </c>
    </row>
    <row r="370" spans="1:2" ht="17" x14ac:dyDescent="0.25">
      <c r="A370" s="1" t="s">
        <v>466</v>
      </c>
      <c r="B370">
        <v>234</v>
      </c>
    </row>
    <row r="371" spans="1:2" ht="17" x14ac:dyDescent="0.25">
      <c r="A371" s="1" t="s">
        <v>208</v>
      </c>
      <c r="B371">
        <v>737</v>
      </c>
    </row>
    <row r="372" spans="1:2" ht="17" x14ac:dyDescent="0.25">
      <c r="A372" s="1" t="s">
        <v>251</v>
      </c>
      <c r="B372">
        <v>737</v>
      </c>
    </row>
    <row r="373" spans="1:2" ht="17" x14ac:dyDescent="0.25">
      <c r="A373" s="1" t="s">
        <v>244</v>
      </c>
      <c r="B373">
        <v>58</v>
      </c>
    </row>
    <row r="374" spans="1:2" ht="17" x14ac:dyDescent="0.25">
      <c r="A374" s="1" t="s">
        <v>140</v>
      </c>
      <c r="B374">
        <v>234</v>
      </c>
    </row>
    <row r="375" spans="1:2" ht="17" x14ac:dyDescent="0.25">
      <c r="A375" s="1" t="s">
        <v>381</v>
      </c>
      <c r="B375">
        <v>234</v>
      </c>
    </row>
    <row r="376" spans="1:2" ht="17" x14ac:dyDescent="0.25">
      <c r="A376" s="1" t="s">
        <v>226</v>
      </c>
      <c r="B376">
        <v>29</v>
      </c>
    </row>
    <row r="377" spans="1:2" ht="17" x14ac:dyDescent="0.25">
      <c r="A377" s="1" t="s">
        <v>362</v>
      </c>
      <c r="B377">
        <v>737</v>
      </c>
    </row>
    <row r="378" spans="1:2" ht="17" x14ac:dyDescent="0.25">
      <c r="A378" s="1" t="s">
        <v>215</v>
      </c>
      <c r="B378">
        <v>58</v>
      </c>
    </row>
    <row r="379" spans="1:2" ht="17" x14ac:dyDescent="0.25">
      <c r="A379" s="1" t="s">
        <v>350</v>
      </c>
      <c r="B379">
        <v>234</v>
      </c>
    </row>
    <row r="380" spans="1:2" ht="17" x14ac:dyDescent="0.25">
      <c r="A380" s="1" t="s">
        <v>322</v>
      </c>
      <c r="B380">
        <v>737</v>
      </c>
    </row>
    <row r="381" spans="1:2" ht="17" x14ac:dyDescent="0.25">
      <c r="A381" s="1" t="s">
        <v>475</v>
      </c>
      <c r="B381">
        <v>737</v>
      </c>
    </row>
    <row r="382" spans="1:2" ht="17" x14ac:dyDescent="0.25">
      <c r="A382" s="1" t="s">
        <v>332</v>
      </c>
      <c r="B382">
        <v>58</v>
      </c>
    </row>
    <row r="383" spans="1:2" ht="17" x14ac:dyDescent="0.25">
      <c r="A383" s="1" t="s">
        <v>427</v>
      </c>
      <c r="B383">
        <v>234</v>
      </c>
    </row>
    <row r="384" spans="1:2" ht="17" x14ac:dyDescent="0.25">
      <c r="A384" s="1" t="s">
        <v>60</v>
      </c>
      <c r="B384">
        <v>234</v>
      </c>
    </row>
    <row r="385" spans="1:2" ht="17" x14ac:dyDescent="0.25">
      <c r="A385" s="1" t="s">
        <v>296</v>
      </c>
      <c r="B385">
        <v>29</v>
      </c>
    </row>
    <row r="386" spans="1:2" ht="17" x14ac:dyDescent="0.25">
      <c r="A386" s="1" t="s">
        <v>279</v>
      </c>
      <c r="B386">
        <v>737</v>
      </c>
    </row>
    <row r="387" spans="1:2" ht="17" x14ac:dyDescent="0.25">
      <c r="A387" s="1" t="s">
        <v>210</v>
      </c>
      <c r="B387">
        <v>58</v>
      </c>
    </row>
    <row r="388" spans="1:2" ht="17" x14ac:dyDescent="0.25">
      <c r="A388" s="1" t="s">
        <v>70</v>
      </c>
      <c r="B388">
        <v>234</v>
      </c>
    </row>
    <row r="389" spans="1:2" ht="17" x14ac:dyDescent="0.25">
      <c r="A389" s="1" t="s">
        <v>237</v>
      </c>
      <c r="B389">
        <v>737</v>
      </c>
    </row>
    <row r="390" spans="1:2" ht="17" x14ac:dyDescent="0.25">
      <c r="A390" s="1" t="s">
        <v>217</v>
      </c>
      <c r="B390">
        <v>737</v>
      </c>
    </row>
    <row r="391" spans="1:2" ht="17" x14ac:dyDescent="0.25">
      <c r="A391" s="1" t="s">
        <v>286</v>
      </c>
      <c r="B391">
        <v>58</v>
      </c>
    </row>
    <row r="392" spans="1:2" ht="17" x14ac:dyDescent="0.25">
      <c r="A392" s="1" t="s">
        <v>120</v>
      </c>
      <c r="B392">
        <v>234</v>
      </c>
    </row>
    <row r="393" spans="1:2" ht="17" x14ac:dyDescent="0.25">
      <c r="A393" s="1" t="s">
        <v>378</v>
      </c>
      <c r="B393">
        <v>234</v>
      </c>
    </row>
    <row r="394" spans="1:2" ht="17" x14ac:dyDescent="0.25">
      <c r="A394" s="1" t="s">
        <v>449</v>
      </c>
      <c r="B394">
        <v>29</v>
      </c>
    </row>
    <row r="395" spans="1:2" ht="17" x14ac:dyDescent="0.25">
      <c r="A395" s="1" t="s">
        <v>440</v>
      </c>
      <c r="B395">
        <v>737</v>
      </c>
    </row>
    <row r="396" spans="1:2" ht="17" x14ac:dyDescent="0.25">
      <c r="A396" s="1" t="s">
        <v>346</v>
      </c>
      <c r="B396">
        <v>58</v>
      </c>
    </row>
    <row r="397" spans="1:2" ht="17" x14ac:dyDescent="0.25">
      <c r="A397" s="1" t="s">
        <v>110</v>
      </c>
      <c r="B397">
        <v>234</v>
      </c>
    </row>
    <row r="398" spans="1:2" ht="17" x14ac:dyDescent="0.25">
      <c r="A398" s="1" t="s">
        <v>24</v>
      </c>
      <c r="B398">
        <v>737</v>
      </c>
    </row>
    <row r="399" spans="1:2" ht="17" x14ac:dyDescent="0.25">
      <c r="A399" s="1" t="s">
        <v>407</v>
      </c>
      <c r="B399">
        <v>58</v>
      </c>
    </row>
    <row r="400" spans="1:2" ht="17" x14ac:dyDescent="0.25">
      <c r="A400" s="1" t="s">
        <v>157</v>
      </c>
      <c r="B400">
        <v>234</v>
      </c>
    </row>
    <row r="401" spans="1:2" ht="17" x14ac:dyDescent="0.25">
      <c r="A401" s="1" t="s">
        <v>26</v>
      </c>
      <c r="B401">
        <v>234</v>
      </c>
    </row>
    <row r="402" spans="1:2" ht="17" x14ac:dyDescent="0.25">
      <c r="A402" s="1" t="s">
        <v>18</v>
      </c>
      <c r="B402">
        <v>29</v>
      </c>
    </row>
    <row r="403" spans="1:2" ht="17" x14ac:dyDescent="0.25">
      <c r="A403" s="1" t="s">
        <v>88</v>
      </c>
      <c r="B403">
        <v>8</v>
      </c>
    </row>
    <row r="404" spans="1:2" ht="17" x14ac:dyDescent="0.25">
      <c r="A404" s="1" t="s">
        <v>462</v>
      </c>
      <c r="B404">
        <v>737</v>
      </c>
    </row>
    <row r="405" spans="1:2" ht="17" x14ac:dyDescent="0.25">
      <c r="A405" s="1" t="s">
        <v>319</v>
      </c>
      <c r="B405">
        <v>58</v>
      </c>
    </row>
    <row r="406" spans="1:2" ht="17" x14ac:dyDescent="0.25">
      <c r="A406" s="1" t="s">
        <v>434</v>
      </c>
      <c r="B406">
        <v>234</v>
      </c>
    </row>
    <row r="407" spans="1:2" ht="17" x14ac:dyDescent="0.25">
      <c r="A407" s="1" t="s">
        <v>324</v>
      </c>
      <c r="B407">
        <v>737</v>
      </c>
    </row>
    <row r="408" spans="1:2" ht="17" x14ac:dyDescent="0.25">
      <c r="A408" s="1" t="s">
        <v>37</v>
      </c>
      <c r="B408">
        <v>58</v>
      </c>
    </row>
    <row r="409" spans="1:2" ht="17" x14ac:dyDescent="0.25">
      <c r="A409" s="1" t="s">
        <v>228</v>
      </c>
      <c r="B409">
        <v>234</v>
      </c>
    </row>
    <row r="410" spans="1:2" ht="17" x14ac:dyDescent="0.25">
      <c r="A410" s="1" t="s">
        <v>320</v>
      </c>
      <c r="B410">
        <v>234</v>
      </c>
    </row>
    <row r="411" spans="1:2" ht="17" x14ac:dyDescent="0.25">
      <c r="A411" s="1" t="s">
        <v>141</v>
      </c>
      <c r="B411">
        <v>29</v>
      </c>
    </row>
    <row r="412" spans="1:2" ht="17" x14ac:dyDescent="0.25">
      <c r="A412" s="1" t="s">
        <v>80</v>
      </c>
      <c r="B412">
        <v>8</v>
      </c>
    </row>
    <row r="413" spans="1:2" ht="17" x14ac:dyDescent="0.25">
      <c r="A413" s="1" t="s">
        <v>163</v>
      </c>
      <c r="B413">
        <v>737</v>
      </c>
    </row>
    <row r="414" spans="1:2" ht="17" x14ac:dyDescent="0.25">
      <c r="A414" s="1" t="s">
        <v>92</v>
      </c>
      <c r="B414">
        <v>58</v>
      </c>
    </row>
    <row r="415" spans="1:2" ht="17" x14ac:dyDescent="0.25">
      <c r="A415" s="1" t="s">
        <v>392</v>
      </c>
      <c r="B415">
        <v>234</v>
      </c>
    </row>
    <row r="416" spans="1:2" ht="17" x14ac:dyDescent="0.25">
      <c r="A416" s="1" t="s">
        <v>284</v>
      </c>
      <c r="B416">
        <v>737</v>
      </c>
    </row>
    <row r="417" spans="1:2" ht="17" x14ac:dyDescent="0.25">
      <c r="A417" s="1" t="s">
        <v>119</v>
      </c>
      <c r="B417">
        <v>737</v>
      </c>
    </row>
    <row r="418" spans="1:2" ht="17" x14ac:dyDescent="0.25">
      <c r="A418" s="1" t="s">
        <v>483</v>
      </c>
      <c r="B418">
        <v>58</v>
      </c>
    </row>
    <row r="419" spans="1:2" ht="17" x14ac:dyDescent="0.25">
      <c r="A419" s="1" t="s">
        <v>480</v>
      </c>
      <c r="B419">
        <v>737</v>
      </c>
    </row>
    <row r="420" spans="1:2" ht="17" x14ac:dyDescent="0.25">
      <c r="A420" s="1" t="s">
        <v>197</v>
      </c>
      <c r="B420">
        <v>234</v>
      </c>
    </row>
    <row r="421" spans="1:2" ht="17" x14ac:dyDescent="0.25">
      <c r="A421" s="1" t="s">
        <v>488</v>
      </c>
      <c r="B421">
        <v>234</v>
      </c>
    </row>
    <row r="422" spans="1:2" ht="17" x14ac:dyDescent="0.25">
      <c r="A422" s="1" t="s">
        <v>485</v>
      </c>
      <c r="B422">
        <v>29</v>
      </c>
    </row>
    <row r="423" spans="1:2" ht="17" x14ac:dyDescent="0.25">
      <c r="A423" s="1" t="s">
        <v>341</v>
      </c>
      <c r="B423">
        <v>737</v>
      </c>
    </row>
    <row r="424" spans="1:2" ht="17" x14ac:dyDescent="0.25">
      <c r="A424" s="1" t="s">
        <v>83</v>
      </c>
      <c r="B424">
        <v>58</v>
      </c>
    </row>
    <row r="425" spans="1:2" ht="17" x14ac:dyDescent="0.25">
      <c r="A425" s="1" t="s">
        <v>10</v>
      </c>
      <c r="B425">
        <v>4</v>
      </c>
    </row>
    <row r="426" spans="1:2" ht="17" x14ac:dyDescent="0.25">
      <c r="A426" s="1" t="s">
        <v>65</v>
      </c>
      <c r="B426">
        <v>44</v>
      </c>
    </row>
    <row r="427" spans="1:2" ht="17" x14ac:dyDescent="0.25">
      <c r="A427" s="1" t="s">
        <v>144</v>
      </c>
      <c r="B427">
        <v>35</v>
      </c>
    </row>
    <row r="428" spans="1:2" ht="17" x14ac:dyDescent="0.25">
      <c r="A428" s="1" t="s">
        <v>383</v>
      </c>
      <c r="B428">
        <v>17</v>
      </c>
    </row>
    <row r="429" spans="1:2" ht="17" x14ac:dyDescent="0.25">
      <c r="A429" s="1" t="s">
        <v>150</v>
      </c>
      <c r="B429">
        <v>4</v>
      </c>
    </row>
    <row r="430" spans="1:2" ht="17" x14ac:dyDescent="0.25">
      <c r="A430" s="1" t="s">
        <v>477</v>
      </c>
      <c r="B430">
        <v>4</v>
      </c>
    </row>
    <row r="431" spans="1:2" ht="17" x14ac:dyDescent="0.25">
      <c r="A431" s="1" t="s">
        <v>486</v>
      </c>
      <c r="B431">
        <v>11</v>
      </c>
    </row>
    <row r="432" spans="1:2" ht="17" x14ac:dyDescent="0.25">
      <c r="A432" s="1" t="s">
        <v>376</v>
      </c>
      <c r="B432">
        <v>44</v>
      </c>
    </row>
    <row r="433" spans="1:2" ht="17" x14ac:dyDescent="0.25">
      <c r="A433" s="1" t="s">
        <v>138</v>
      </c>
      <c r="B433">
        <v>58</v>
      </c>
    </row>
    <row r="434" spans="1:2" ht="17" x14ac:dyDescent="0.25">
      <c r="A434" s="1" t="s">
        <v>128</v>
      </c>
      <c r="B434">
        <v>35</v>
      </c>
    </row>
    <row r="435" spans="1:2" ht="17" x14ac:dyDescent="0.25">
      <c r="A435" s="1" t="s">
        <v>154</v>
      </c>
      <c r="B435">
        <v>17</v>
      </c>
    </row>
    <row r="436" spans="1:2" ht="17" x14ac:dyDescent="0.25">
      <c r="A436" s="1" t="s">
        <v>239</v>
      </c>
      <c r="B436">
        <v>4</v>
      </c>
    </row>
    <row r="437" spans="1:2" ht="17" x14ac:dyDescent="0.25">
      <c r="A437" s="1" t="s">
        <v>227</v>
      </c>
      <c r="B437">
        <v>4</v>
      </c>
    </row>
    <row r="438" spans="1:2" ht="17" x14ac:dyDescent="0.25">
      <c r="A438" s="1" t="s">
        <v>479</v>
      </c>
      <c r="B438">
        <v>11</v>
      </c>
    </row>
    <row r="439" spans="1:2" ht="17" x14ac:dyDescent="0.25">
      <c r="A439" s="1" t="s">
        <v>151</v>
      </c>
      <c r="B439">
        <v>58</v>
      </c>
    </row>
    <row r="440" spans="1:2" ht="17" x14ac:dyDescent="0.25">
      <c r="A440" s="1" t="s">
        <v>67</v>
      </c>
      <c r="B440">
        <v>58</v>
      </c>
    </row>
    <row r="441" spans="1:2" ht="17" x14ac:dyDescent="0.25">
      <c r="A441" s="1" t="s">
        <v>391</v>
      </c>
      <c r="B441">
        <v>35</v>
      </c>
    </row>
    <row r="442" spans="1:2" ht="17" x14ac:dyDescent="0.25">
      <c r="A442" s="1" t="s">
        <v>159</v>
      </c>
      <c r="B442">
        <v>17</v>
      </c>
    </row>
    <row r="443" spans="1:2" ht="17" x14ac:dyDescent="0.25">
      <c r="A443" s="1" t="s">
        <v>492</v>
      </c>
      <c r="B443">
        <v>4</v>
      </c>
    </row>
    <row r="444" spans="1:2" ht="17" x14ac:dyDescent="0.25">
      <c r="A444" s="1" t="s">
        <v>408</v>
      </c>
      <c r="B444">
        <v>4</v>
      </c>
    </row>
    <row r="445" spans="1:2" ht="17" x14ac:dyDescent="0.25">
      <c r="A445" s="1" t="s">
        <v>133</v>
      </c>
      <c r="B445">
        <v>8</v>
      </c>
    </row>
    <row r="446" spans="1:2" ht="17" x14ac:dyDescent="0.25">
      <c r="A446" s="1" t="s">
        <v>463</v>
      </c>
      <c r="B446">
        <v>58</v>
      </c>
    </row>
    <row r="447" spans="1:2" ht="17" x14ac:dyDescent="0.25">
      <c r="A447" s="1" t="s">
        <v>202</v>
      </c>
      <c r="B447">
        <v>58</v>
      </c>
    </row>
    <row r="448" spans="1:2" ht="17" x14ac:dyDescent="0.25">
      <c r="A448" s="1" t="s">
        <v>242</v>
      </c>
      <c r="B448">
        <v>35</v>
      </c>
    </row>
    <row r="449" spans="1:2" ht="17" x14ac:dyDescent="0.25">
      <c r="A449" s="1" t="s">
        <v>200</v>
      </c>
      <c r="B449">
        <v>17</v>
      </c>
    </row>
    <row r="450" spans="1:2" ht="17" x14ac:dyDescent="0.25">
      <c r="A450" s="1" t="s">
        <v>238</v>
      </c>
      <c r="B450">
        <v>4</v>
      </c>
    </row>
    <row r="451" spans="1:2" ht="17" x14ac:dyDescent="0.25">
      <c r="A451" s="1" t="s">
        <v>50</v>
      </c>
      <c r="B451">
        <v>4</v>
      </c>
    </row>
    <row r="452" spans="1:2" ht="17" x14ac:dyDescent="0.25">
      <c r="A452" s="1" t="s">
        <v>260</v>
      </c>
      <c r="B452">
        <v>11</v>
      </c>
    </row>
    <row r="453" spans="1:2" ht="17" x14ac:dyDescent="0.25">
      <c r="A453" s="1" t="s">
        <v>318</v>
      </c>
      <c r="B453">
        <v>58</v>
      </c>
    </row>
    <row r="454" spans="1:2" ht="17" x14ac:dyDescent="0.25">
      <c r="A454" s="1" t="s">
        <v>188</v>
      </c>
      <c r="B454">
        <v>737</v>
      </c>
    </row>
    <row r="455" spans="1:2" ht="17" x14ac:dyDescent="0.25">
      <c r="A455" s="1" t="s">
        <v>512</v>
      </c>
      <c r="B455">
        <v>147</v>
      </c>
    </row>
    <row r="456" spans="1:2" ht="17" x14ac:dyDescent="0.25">
      <c r="A456" s="1" t="s">
        <v>513</v>
      </c>
      <c r="B456">
        <v>737</v>
      </c>
    </row>
    <row r="457" spans="1:2" ht="17" x14ac:dyDescent="0.25">
      <c r="A457" s="1" t="s">
        <v>514</v>
      </c>
      <c r="B457">
        <v>737</v>
      </c>
    </row>
    <row r="458" spans="1:2" ht="17" x14ac:dyDescent="0.25">
      <c r="A458" s="1" t="s">
        <v>167</v>
      </c>
      <c r="B458">
        <v>234</v>
      </c>
    </row>
    <row r="459" spans="1:2" ht="17" x14ac:dyDescent="0.25">
      <c r="A459" s="1" t="s">
        <v>257</v>
      </c>
      <c r="B459">
        <v>737</v>
      </c>
    </row>
    <row r="460" spans="1:2" ht="17" x14ac:dyDescent="0.25">
      <c r="A460" s="1" t="s">
        <v>213</v>
      </c>
      <c r="B460">
        <v>737</v>
      </c>
    </row>
    <row r="461" spans="1:2" ht="17" x14ac:dyDescent="0.25">
      <c r="A461" s="1" t="s">
        <v>515</v>
      </c>
      <c r="B461">
        <v>147</v>
      </c>
    </row>
    <row r="462" spans="1:2" ht="17" x14ac:dyDescent="0.25">
      <c r="A462" s="1" t="s">
        <v>438</v>
      </c>
      <c r="B462">
        <v>737</v>
      </c>
    </row>
    <row r="463" spans="1:2" ht="17" x14ac:dyDescent="0.25">
      <c r="A463" s="1" t="s">
        <v>516</v>
      </c>
      <c r="B463">
        <v>147</v>
      </c>
    </row>
    <row r="464" spans="1:2" ht="17" x14ac:dyDescent="0.25">
      <c r="A464" s="1" t="s">
        <v>316</v>
      </c>
      <c r="B464">
        <v>737</v>
      </c>
    </row>
    <row r="465" spans="1:2" ht="17" x14ac:dyDescent="0.25">
      <c r="A465" s="1" t="s">
        <v>135</v>
      </c>
      <c r="B465">
        <v>58</v>
      </c>
    </row>
    <row r="466" spans="1:2" ht="17" x14ac:dyDescent="0.25">
      <c r="A466" s="1" t="s">
        <v>218</v>
      </c>
      <c r="B466">
        <v>234</v>
      </c>
    </row>
    <row r="467" spans="1:2" ht="17" x14ac:dyDescent="0.25">
      <c r="A467" s="1" t="s">
        <v>53</v>
      </c>
      <c r="B467">
        <v>234</v>
      </c>
    </row>
    <row r="468" spans="1:2" ht="17" x14ac:dyDescent="0.25">
      <c r="A468" s="1" t="s">
        <v>435</v>
      </c>
      <c r="B468">
        <v>234</v>
      </c>
    </row>
    <row r="469" spans="1:2" ht="17" x14ac:dyDescent="0.25">
      <c r="A469" s="1" t="s">
        <v>309</v>
      </c>
      <c r="B469">
        <v>234</v>
      </c>
    </row>
    <row r="470" spans="1:2" ht="17" x14ac:dyDescent="0.25">
      <c r="A470" s="1" t="s">
        <v>16</v>
      </c>
      <c r="B470">
        <v>58</v>
      </c>
    </row>
    <row r="471" spans="1:2" ht="17" x14ac:dyDescent="0.25">
      <c r="A471" s="1" t="s">
        <v>90</v>
      </c>
      <c r="B471">
        <v>234</v>
      </c>
    </row>
    <row r="472" spans="1:2" ht="17" x14ac:dyDescent="0.25">
      <c r="A472" s="1" t="s">
        <v>413</v>
      </c>
      <c r="B472">
        <v>58</v>
      </c>
    </row>
    <row r="473" spans="1:2" ht="17" x14ac:dyDescent="0.25">
      <c r="A473" s="1" t="s">
        <v>56</v>
      </c>
      <c r="B473">
        <v>58</v>
      </c>
    </row>
    <row r="474" spans="1:2" ht="17" x14ac:dyDescent="0.25">
      <c r="A474" s="1" t="s">
        <v>338</v>
      </c>
      <c r="B474">
        <v>29</v>
      </c>
    </row>
    <row r="475" spans="1:2" ht="17" x14ac:dyDescent="0.25">
      <c r="A475" s="1" t="s">
        <v>211</v>
      </c>
      <c r="B475">
        <v>234</v>
      </c>
    </row>
    <row r="476" spans="1:2" ht="17" x14ac:dyDescent="0.25">
      <c r="A476" s="1" t="s">
        <v>155</v>
      </c>
      <c r="B476">
        <v>737</v>
      </c>
    </row>
    <row r="477" spans="1:2" ht="17" x14ac:dyDescent="0.25">
      <c r="A477" s="1" t="s">
        <v>295</v>
      </c>
      <c r="B477">
        <v>58</v>
      </c>
    </row>
    <row r="478" spans="1:2" ht="17" x14ac:dyDescent="0.25">
      <c r="A478" s="1" t="s">
        <v>124</v>
      </c>
      <c r="B478">
        <v>234</v>
      </c>
    </row>
    <row r="479" spans="1:2" ht="17" x14ac:dyDescent="0.25">
      <c r="A479" s="1" t="s">
        <v>52</v>
      </c>
      <c r="B479">
        <v>234</v>
      </c>
    </row>
    <row r="480" spans="1:2" ht="17" x14ac:dyDescent="0.25">
      <c r="A480" s="1" t="s">
        <v>365</v>
      </c>
      <c r="B480">
        <v>29</v>
      </c>
    </row>
    <row r="481" spans="1:2" ht="17" x14ac:dyDescent="0.25">
      <c r="A481" s="1" t="s">
        <v>115</v>
      </c>
      <c r="B481">
        <v>8</v>
      </c>
    </row>
    <row r="482" spans="1:2" ht="17" x14ac:dyDescent="0.25">
      <c r="A482" s="1" t="s">
        <v>72</v>
      </c>
      <c r="B482">
        <v>737</v>
      </c>
    </row>
    <row r="483" spans="1:2" ht="17" x14ac:dyDescent="0.25">
      <c r="A483" s="1" t="s">
        <v>299</v>
      </c>
      <c r="B483">
        <v>58</v>
      </c>
    </row>
    <row r="484" spans="1:2" ht="17" x14ac:dyDescent="0.25">
      <c r="A484" s="1" t="s">
        <v>236</v>
      </c>
      <c r="B484">
        <v>737</v>
      </c>
    </row>
    <row r="485" spans="1:2" ht="17" x14ac:dyDescent="0.25">
      <c r="A485" s="1" t="s">
        <v>329</v>
      </c>
      <c r="B485">
        <v>58</v>
      </c>
    </row>
    <row r="486" spans="1:2" ht="17" x14ac:dyDescent="0.25">
      <c r="A486" s="1" t="s">
        <v>69</v>
      </c>
      <c r="B486">
        <v>234</v>
      </c>
    </row>
    <row r="487" spans="1:2" ht="17" x14ac:dyDescent="0.25">
      <c r="A487" s="1" t="s">
        <v>398</v>
      </c>
      <c r="B487">
        <v>234</v>
      </c>
    </row>
    <row r="488" spans="1:2" ht="17" x14ac:dyDescent="0.25">
      <c r="A488" s="1" t="s">
        <v>139</v>
      </c>
      <c r="B488">
        <v>234</v>
      </c>
    </row>
    <row r="489" spans="1:2" ht="17" x14ac:dyDescent="0.25">
      <c r="A489" s="1" t="s">
        <v>315</v>
      </c>
      <c r="B489">
        <v>737</v>
      </c>
    </row>
    <row r="490" spans="1:2" ht="17" x14ac:dyDescent="0.25">
      <c r="A490" s="1" t="s">
        <v>331</v>
      </c>
      <c r="B490">
        <v>737</v>
      </c>
    </row>
    <row r="491" spans="1:2" ht="17" x14ac:dyDescent="0.25">
      <c r="A491" s="1" t="s">
        <v>87</v>
      </c>
      <c r="B491">
        <v>58</v>
      </c>
    </row>
    <row r="492" spans="1:2" ht="17" x14ac:dyDescent="0.25">
      <c r="A492" s="1" t="s">
        <v>487</v>
      </c>
      <c r="B492">
        <v>234</v>
      </c>
    </row>
    <row r="493" spans="1:2" ht="17" x14ac:dyDescent="0.25">
      <c r="A493" s="1" t="s">
        <v>345</v>
      </c>
      <c r="B493">
        <v>234</v>
      </c>
    </row>
    <row r="494" spans="1:2" ht="17" x14ac:dyDescent="0.25">
      <c r="A494" s="1" t="s">
        <v>358</v>
      </c>
      <c r="B494">
        <v>29</v>
      </c>
    </row>
    <row r="495" spans="1:2" ht="17" x14ac:dyDescent="0.25">
      <c r="A495" s="1" t="s">
        <v>387</v>
      </c>
      <c r="B495">
        <v>737</v>
      </c>
    </row>
    <row r="496" spans="1:2" ht="17" x14ac:dyDescent="0.25">
      <c r="A496" s="1" t="s">
        <v>169</v>
      </c>
      <c r="B496">
        <v>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4D04-6180-1647-A668-26C44A7C4772}">
  <dimension ref="A1:C498"/>
  <sheetViews>
    <sheetView zoomScale="150" workbookViewId="0">
      <selection activeCell="C17" sqref="C17"/>
    </sheetView>
  </sheetViews>
  <sheetFormatPr baseColWidth="10" defaultRowHeight="16" x14ac:dyDescent="0.2"/>
  <cols>
    <col min="1" max="1" width="14" customWidth="1"/>
    <col min="2" max="2" width="16.5" customWidth="1"/>
    <col min="3" max="3" width="18.1640625" customWidth="1"/>
  </cols>
  <sheetData>
    <row r="1" spans="1:3" x14ac:dyDescent="0.2">
      <c r="A1" t="s">
        <v>501</v>
      </c>
      <c r="B1" t="s">
        <v>502</v>
      </c>
      <c r="C1" t="s">
        <v>503</v>
      </c>
    </row>
    <row r="2" spans="1:3" x14ac:dyDescent="0.2">
      <c r="A2">
        <v>50</v>
      </c>
      <c r="B2">
        <v>15</v>
      </c>
      <c r="C2" t="s">
        <v>4</v>
      </c>
    </row>
    <row r="3" spans="1:3" x14ac:dyDescent="0.2">
      <c r="A3">
        <v>50</v>
      </c>
      <c r="B3">
        <v>15</v>
      </c>
      <c r="C3" t="s">
        <v>5</v>
      </c>
    </row>
    <row r="4" spans="1:3" x14ac:dyDescent="0.2">
      <c r="A4">
        <v>30</v>
      </c>
      <c r="B4">
        <v>8</v>
      </c>
      <c r="C4" t="s">
        <v>6</v>
      </c>
    </row>
    <row r="5" spans="1:3" x14ac:dyDescent="0.2">
      <c r="A5">
        <v>50</v>
      </c>
      <c r="B5">
        <v>15</v>
      </c>
      <c r="C5" t="s">
        <v>7</v>
      </c>
    </row>
    <row r="6" spans="1:3" x14ac:dyDescent="0.2">
      <c r="A6">
        <v>30</v>
      </c>
      <c r="B6">
        <v>8</v>
      </c>
      <c r="C6" t="s">
        <v>8</v>
      </c>
    </row>
    <row r="7" spans="1:3" x14ac:dyDescent="0.2">
      <c r="A7">
        <v>15</v>
      </c>
      <c r="B7">
        <v>4</v>
      </c>
      <c r="C7" t="s">
        <v>9</v>
      </c>
    </row>
    <row r="8" spans="1:3" x14ac:dyDescent="0.2">
      <c r="A8">
        <v>2</v>
      </c>
      <c r="B8">
        <v>2</v>
      </c>
      <c r="C8" t="s">
        <v>10</v>
      </c>
    </row>
    <row r="9" spans="1:3" x14ac:dyDescent="0.2">
      <c r="A9">
        <v>10</v>
      </c>
      <c r="B9">
        <v>3</v>
      </c>
      <c r="C9" t="s">
        <v>11</v>
      </c>
    </row>
    <row r="10" spans="1:3" x14ac:dyDescent="0.2">
      <c r="A10">
        <v>30</v>
      </c>
      <c r="B10">
        <v>8</v>
      </c>
      <c r="C10" t="s">
        <v>12</v>
      </c>
    </row>
    <row r="11" spans="1:3" x14ac:dyDescent="0.2">
      <c r="A11">
        <v>30</v>
      </c>
      <c r="B11">
        <v>8</v>
      </c>
      <c r="C11" t="s">
        <v>13</v>
      </c>
    </row>
    <row r="12" spans="1:3" x14ac:dyDescent="0.2">
      <c r="A12">
        <v>50</v>
      </c>
      <c r="B12">
        <v>15</v>
      </c>
      <c r="C12" t="s">
        <v>14</v>
      </c>
    </row>
    <row r="13" spans="1:3" x14ac:dyDescent="0.2">
      <c r="A13">
        <v>15</v>
      </c>
      <c r="B13">
        <v>4</v>
      </c>
      <c r="C13" t="s">
        <v>15</v>
      </c>
    </row>
    <row r="14" spans="1:3" x14ac:dyDescent="0.2">
      <c r="A14">
        <v>15</v>
      </c>
      <c r="B14">
        <v>4</v>
      </c>
      <c r="C14" t="s">
        <v>16</v>
      </c>
    </row>
    <row r="15" spans="1:3" x14ac:dyDescent="0.2">
      <c r="A15">
        <v>15</v>
      </c>
      <c r="B15">
        <v>4</v>
      </c>
      <c r="C15" t="s">
        <v>17</v>
      </c>
    </row>
    <row r="16" spans="1:3" x14ac:dyDescent="0.2">
      <c r="A16">
        <v>10</v>
      </c>
      <c r="B16">
        <v>3</v>
      </c>
      <c r="C16" t="s">
        <v>18</v>
      </c>
    </row>
    <row r="17" spans="1:3" x14ac:dyDescent="0.2">
      <c r="A17">
        <v>30</v>
      </c>
      <c r="B17">
        <v>8</v>
      </c>
      <c r="C17" t="s">
        <v>19</v>
      </c>
    </row>
    <row r="18" spans="1:3" x14ac:dyDescent="0.2">
      <c r="A18">
        <v>30</v>
      </c>
      <c r="B18">
        <v>8</v>
      </c>
      <c r="C18" t="s">
        <v>20</v>
      </c>
    </row>
    <row r="19" spans="1:3" x14ac:dyDescent="0.2">
      <c r="A19">
        <v>10</v>
      </c>
      <c r="B19">
        <v>3</v>
      </c>
      <c r="C19" t="s">
        <v>21</v>
      </c>
    </row>
    <row r="20" spans="1:3" x14ac:dyDescent="0.2">
      <c r="A20">
        <v>30</v>
      </c>
      <c r="B20">
        <v>8</v>
      </c>
      <c r="C20" t="s">
        <v>22</v>
      </c>
    </row>
    <row r="21" spans="1:3" x14ac:dyDescent="0.2">
      <c r="A21">
        <v>15</v>
      </c>
      <c r="B21">
        <v>4</v>
      </c>
      <c r="C21" t="s">
        <v>23</v>
      </c>
    </row>
    <row r="22" spans="1:3" x14ac:dyDescent="0.2">
      <c r="A22">
        <v>50</v>
      </c>
      <c r="B22">
        <v>15</v>
      </c>
      <c r="C22" t="s">
        <v>24</v>
      </c>
    </row>
    <row r="23" spans="1:3" x14ac:dyDescent="0.2">
      <c r="A23">
        <v>50</v>
      </c>
      <c r="B23">
        <v>15</v>
      </c>
      <c r="C23" t="s">
        <v>25</v>
      </c>
    </row>
    <row r="24" spans="1:3" x14ac:dyDescent="0.2">
      <c r="A24">
        <v>30</v>
      </c>
      <c r="B24">
        <v>8</v>
      </c>
      <c r="C24" t="s">
        <v>26</v>
      </c>
    </row>
    <row r="25" spans="1:3" x14ac:dyDescent="0.2">
      <c r="A25">
        <v>15</v>
      </c>
      <c r="B25">
        <v>4</v>
      </c>
      <c r="C25" t="s">
        <v>27</v>
      </c>
    </row>
    <row r="26" spans="1:3" x14ac:dyDescent="0.2">
      <c r="A26">
        <v>10</v>
      </c>
      <c r="B26">
        <v>3</v>
      </c>
      <c r="C26" t="s">
        <v>28</v>
      </c>
    </row>
    <row r="27" spans="1:3" x14ac:dyDescent="0.2">
      <c r="A27">
        <v>50</v>
      </c>
      <c r="B27">
        <v>15</v>
      </c>
      <c r="C27" t="s">
        <v>29</v>
      </c>
    </row>
    <row r="28" spans="1:3" x14ac:dyDescent="0.2">
      <c r="A28">
        <v>10</v>
      </c>
      <c r="B28">
        <v>3</v>
      </c>
      <c r="C28" t="s">
        <v>30</v>
      </c>
    </row>
    <row r="29" spans="1:3" x14ac:dyDescent="0.2">
      <c r="A29">
        <v>30</v>
      </c>
      <c r="B29">
        <v>8</v>
      </c>
      <c r="C29" t="s">
        <v>31</v>
      </c>
    </row>
    <row r="30" spans="1:3" x14ac:dyDescent="0.2">
      <c r="A30">
        <v>50</v>
      </c>
      <c r="B30">
        <v>15</v>
      </c>
      <c r="C30" t="s">
        <v>32</v>
      </c>
    </row>
    <row r="31" spans="1:3" x14ac:dyDescent="0.2">
      <c r="A31">
        <v>15</v>
      </c>
      <c r="B31">
        <v>4</v>
      </c>
      <c r="C31" t="s">
        <v>33</v>
      </c>
    </row>
    <row r="32" spans="1:3" x14ac:dyDescent="0.2">
      <c r="A32">
        <v>30</v>
      </c>
      <c r="B32">
        <v>8</v>
      </c>
      <c r="C32" t="s">
        <v>34</v>
      </c>
    </row>
    <row r="33" spans="1:3" x14ac:dyDescent="0.2">
      <c r="A33">
        <v>30</v>
      </c>
      <c r="B33">
        <v>8</v>
      </c>
      <c r="C33" t="s">
        <v>35</v>
      </c>
    </row>
    <row r="34" spans="1:3" x14ac:dyDescent="0.2">
      <c r="A34">
        <v>30</v>
      </c>
      <c r="B34">
        <v>8</v>
      </c>
      <c r="C34" t="s">
        <v>36</v>
      </c>
    </row>
    <row r="35" spans="1:3" x14ac:dyDescent="0.2">
      <c r="A35">
        <v>15</v>
      </c>
      <c r="B35">
        <v>4</v>
      </c>
      <c r="C35" t="s">
        <v>37</v>
      </c>
    </row>
    <row r="36" spans="1:3" x14ac:dyDescent="0.2">
      <c r="A36">
        <v>30</v>
      </c>
      <c r="B36">
        <v>8</v>
      </c>
      <c r="C36" t="s">
        <v>38</v>
      </c>
    </row>
    <row r="37" spans="1:3" x14ac:dyDescent="0.2">
      <c r="A37">
        <v>15</v>
      </c>
      <c r="B37">
        <v>4</v>
      </c>
      <c r="C37" t="s">
        <v>39</v>
      </c>
    </row>
    <row r="38" spans="1:3" x14ac:dyDescent="0.2">
      <c r="A38">
        <v>15</v>
      </c>
      <c r="B38">
        <v>4</v>
      </c>
      <c r="C38" t="s">
        <v>40</v>
      </c>
    </row>
    <row r="39" spans="1:3" x14ac:dyDescent="0.2">
      <c r="A39">
        <v>30</v>
      </c>
      <c r="B39">
        <v>8</v>
      </c>
      <c r="C39" t="s">
        <v>41</v>
      </c>
    </row>
    <row r="40" spans="1:3" x14ac:dyDescent="0.2">
      <c r="A40">
        <v>20</v>
      </c>
      <c r="B40">
        <v>4</v>
      </c>
      <c r="C40" t="s">
        <v>42</v>
      </c>
    </row>
    <row r="41" spans="1:3" x14ac:dyDescent="0.2">
      <c r="A41">
        <v>50</v>
      </c>
      <c r="B41">
        <v>15</v>
      </c>
      <c r="C41" t="s">
        <v>43</v>
      </c>
    </row>
    <row r="42" spans="1:3" x14ac:dyDescent="0.2">
      <c r="A42">
        <v>30</v>
      </c>
      <c r="B42">
        <v>8</v>
      </c>
      <c r="C42" t="s">
        <v>44</v>
      </c>
    </row>
    <row r="43" spans="1:3" x14ac:dyDescent="0.2">
      <c r="A43">
        <v>50</v>
      </c>
      <c r="B43">
        <v>15</v>
      </c>
      <c r="C43" t="s">
        <v>45</v>
      </c>
    </row>
    <row r="44" spans="1:3" x14ac:dyDescent="0.2">
      <c r="A44">
        <v>30</v>
      </c>
      <c r="B44">
        <v>8</v>
      </c>
      <c r="C44" t="s">
        <v>46</v>
      </c>
    </row>
    <row r="45" spans="1:3" x14ac:dyDescent="0.2">
      <c r="A45">
        <v>15</v>
      </c>
      <c r="B45">
        <v>4</v>
      </c>
      <c r="C45" t="s">
        <v>47</v>
      </c>
    </row>
    <row r="46" spans="1:3" x14ac:dyDescent="0.2">
      <c r="A46">
        <v>15</v>
      </c>
      <c r="B46">
        <v>4</v>
      </c>
      <c r="C46" t="s">
        <v>48</v>
      </c>
    </row>
    <row r="47" spans="1:3" x14ac:dyDescent="0.2">
      <c r="A47">
        <v>30</v>
      </c>
      <c r="B47">
        <v>8</v>
      </c>
      <c r="C47" t="s">
        <v>49</v>
      </c>
    </row>
    <row r="48" spans="1:3" x14ac:dyDescent="0.2">
      <c r="A48">
        <v>2</v>
      </c>
      <c r="B48">
        <v>2</v>
      </c>
      <c r="C48" t="s">
        <v>50</v>
      </c>
    </row>
    <row r="49" spans="1:3" x14ac:dyDescent="0.2">
      <c r="A49">
        <v>15</v>
      </c>
      <c r="B49">
        <v>4</v>
      </c>
      <c r="C49" t="s">
        <v>51</v>
      </c>
    </row>
    <row r="50" spans="1:3" x14ac:dyDescent="0.2">
      <c r="A50">
        <v>30</v>
      </c>
      <c r="B50">
        <v>8</v>
      </c>
      <c r="C50" t="s">
        <v>52</v>
      </c>
    </row>
    <row r="51" spans="1:3" x14ac:dyDescent="0.2">
      <c r="A51">
        <v>30</v>
      </c>
      <c r="B51">
        <v>8</v>
      </c>
      <c r="C51" t="s">
        <v>53</v>
      </c>
    </row>
    <row r="52" spans="1:3" x14ac:dyDescent="0.2">
      <c r="A52">
        <v>30</v>
      </c>
      <c r="B52">
        <v>8</v>
      </c>
      <c r="C52" t="s">
        <v>54</v>
      </c>
    </row>
    <row r="53" spans="1:3" x14ac:dyDescent="0.2">
      <c r="A53">
        <v>30</v>
      </c>
      <c r="B53">
        <v>8</v>
      </c>
      <c r="C53" t="s">
        <v>55</v>
      </c>
    </row>
    <row r="54" spans="1:3" x14ac:dyDescent="0.2">
      <c r="A54">
        <v>15</v>
      </c>
      <c r="B54">
        <v>4</v>
      </c>
      <c r="C54" t="s">
        <v>56</v>
      </c>
    </row>
    <row r="55" spans="1:3" x14ac:dyDescent="0.2">
      <c r="A55">
        <v>50</v>
      </c>
      <c r="B55">
        <v>15</v>
      </c>
      <c r="C55" t="s">
        <v>57</v>
      </c>
    </row>
    <row r="56" spans="1:3" x14ac:dyDescent="0.2">
      <c r="A56">
        <v>15</v>
      </c>
      <c r="B56">
        <v>4</v>
      </c>
      <c r="C56" t="s">
        <v>58</v>
      </c>
    </row>
    <row r="57" spans="1:3" x14ac:dyDescent="0.2">
      <c r="A57">
        <v>30</v>
      </c>
      <c r="B57">
        <v>8</v>
      </c>
      <c r="C57" t="s">
        <v>59</v>
      </c>
    </row>
    <row r="58" spans="1:3" x14ac:dyDescent="0.2">
      <c r="A58">
        <v>30</v>
      </c>
      <c r="B58">
        <v>8</v>
      </c>
      <c r="C58" t="s">
        <v>60</v>
      </c>
    </row>
    <row r="59" spans="1:3" x14ac:dyDescent="0.2">
      <c r="A59">
        <v>50</v>
      </c>
      <c r="B59">
        <v>15</v>
      </c>
      <c r="C59" t="s">
        <v>61</v>
      </c>
    </row>
    <row r="60" spans="1:3" x14ac:dyDescent="0.2">
      <c r="A60">
        <v>30</v>
      </c>
      <c r="B60">
        <v>8</v>
      </c>
      <c r="C60" t="s">
        <v>62</v>
      </c>
    </row>
    <row r="61" spans="1:3" x14ac:dyDescent="0.2">
      <c r="A61">
        <v>15</v>
      </c>
      <c r="B61">
        <v>4</v>
      </c>
      <c r="C61" t="s">
        <v>63</v>
      </c>
    </row>
    <row r="62" spans="1:3" x14ac:dyDescent="0.2">
      <c r="A62">
        <v>4</v>
      </c>
      <c r="B62">
        <v>2</v>
      </c>
      <c r="C62" t="s">
        <v>64</v>
      </c>
    </row>
    <row r="63" spans="1:3" x14ac:dyDescent="0.2">
      <c r="A63">
        <v>15</v>
      </c>
      <c r="B63">
        <v>3</v>
      </c>
      <c r="C63" t="s">
        <v>65</v>
      </c>
    </row>
    <row r="64" spans="1:3" x14ac:dyDescent="0.2">
      <c r="A64">
        <v>15</v>
      </c>
      <c r="B64">
        <v>4</v>
      </c>
      <c r="C64" t="s">
        <v>66</v>
      </c>
    </row>
    <row r="65" spans="1:3" x14ac:dyDescent="0.2">
      <c r="A65">
        <v>15</v>
      </c>
      <c r="B65">
        <v>4</v>
      </c>
      <c r="C65" t="s">
        <v>67</v>
      </c>
    </row>
    <row r="66" spans="1:3" x14ac:dyDescent="0.2">
      <c r="A66">
        <v>50</v>
      </c>
      <c r="B66">
        <v>15</v>
      </c>
      <c r="C66" t="s">
        <v>68</v>
      </c>
    </row>
    <row r="67" spans="1:3" x14ac:dyDescent="0.2">
      <c r="A67">
        <v>30</v>
      </c>
      <c r="B67">
        <v>8</v>
      </c>
      <c r="C67" t="s">
        <v>69</v>
      </c>
    </row>
    <row r="68" spans="1:3" x14ac:dyDescent="0.2">
      <c r="A68">
        <v>30</v>
      </c>
      <c r="B68">
        <v>8</v>
      </c>
      <c r="C68" t="s">
        <v>70</v>
      </c>
    </row>
    <row r="69" spans="1:3" x14ac:dyDescent="0.2">
      <c r="A69">
        <v>50</v>
      </c>
      <c r="B69">
        <v>15</v>
      </c>
      <c r="C69" t="s">
        <v>71</v>
      </c>
    </row>
    <row r="70" spans="1:3" x14ac:dyDescent="0.2">
      <c r="A70">
        <v>50</v>
      </c>
      <c r="B70">
        <v>15</v>
      </c>
      <c r="C70" t="s">
        <v>72</v>
      </c>
    </row>
    <row r="71" spans="1:3" x14ac:dyDescent="0.2">
      <c r="A71">
        <v>30</v>
      </c>
      <c r="B71">
        <v>8</v>
      </c>
      <c r="C71" t="s">
        <v>73</v>
      </c>
    </row>
    <row r="72" spans="1:3" x14ac:dyDescent="0.2">
      <c r="A72">
        <v>30</v>
      </c>
      <c r="B72">
        <v>8</v>
      </c>
      <c r="C72" t="s">
        <v>74</v>
      </c>
    </row>
    <row r="73" spans="1:3" x14ac:dyDescent="0.2">
      <c r="A73">
        <v>30</v>
      </c>
      <c r="B73">
        <v>8</v>
      </c>
      <c r="C73" t="s">
        <v>75</v>
      </c>
    </row>
    <row r="74" spans="1:3" x14ac:dyDescent="0.2">
      <c r="A74">
        <v>50</v>
      </c>
      <c r="B74">
        <v>15</v>
      </c>
      <c r="C74" t="s">
        <v>76</v>
      </c>
    </row>
    <row r="75" spans="1:3" x14ac:dyDescent="0.2">
      <c r="A75">
        <v>50</v>
      </c>
      <c r="B75">
        <v>15</v>
      </c>
      <c r="C75" t="s">
        <v>77</v>
      </c>
    </row>
    <row r="76" spans="1:3" x14ac:dyDescent="0.2">
      <c r="A76">
        <v>10</v>
      </c>
      <c r="B76">
        <v>3</v>
      </c>
      <c r="C76" t="s">
        <v>78</v>
      </c>
    </row>
    <row r="77" spans="1:3" x14ac:dyDescent="0.2">
      <c r="A77">
        <v>10</v>
      </c>
      <c r="B77">
        <v>3</v>
      </c>
      <c r="C77" t="s">
        <v>79</v>
      </c>
    </row>
    <row r="78" spans="1:3" x14ac:dyDescent="0.2">
      <c r="A78">
        <v>4</v>
      </c>
      <c r="B78">
        <v>2</v>
      </c>
      <c r="C78" t="s">
        <v>80</v>
      </c>
    </row>
    <row r="79" spans="1:3" x14ac:dyDescent="0.2">
      <c r="A79">
        <v>30</v>
      </c>
      <c r="B79">
        <v>8</v>
      </c>
      <c r="C79" t="s">
        <v>81</v>
      </c>
    </row>
    <row r="80" spans="1:3" x14ac:dyDescent="0.2">
      <c r="A80">
        <v>5</v>
      </c>
      <c r="B80">
        <v>4</v>
      </c>
      <c r="C80" t="s">
        <v>82</v>
      </c>
    </row>
    <row r="81" spans="1:3" x14ac:dyDescent="0.2">
      <c r="A81">
        <v>15</v>
      </c>
      <c r="B81">
        <v>4</v>
      </c>
      <c r="C81" t="s">
        <v>83</v>
      </c>
    </row>
    <row r="82" spans="1:3" x14ac:dyDescent="0.2">
      <c r="A82">
        <v>30</v>
      </c>
      <c r="B82">
        <v>8</v>
      </c>
      <c r="C82" t="s">
        <v>84</v>
      </c>
    </row>
    <row r="83" spans="1:3" x14ac:dyDescent="0.2">
      <c r="A83">
        <v>15</v>
      </c>
      <c r="B83">
        <v>4</v>
      </c>
      <c r="C83" t="s">
        <v>85</v>
      </c>
    </row>
    <row r="84" spans="1:3" x14ac:dyDescent="0.2">
      <c r="A84">
        <v>30</v>
      </c>
      <c r="B84">
        <v>8</v>
      </c>
      <c r="C84" t="s">
        <v>86</v>
      </c>
    </row>
    <row r="85" spans="1:3" x14ac:dyDescent="0.2">
      <c r="A85">
        <v>15</v>
      </c>
      <c r="B85">
        <v>4</v>
      </c>
      <c r="C85" t="s">
        <v>87</v>
      </c>
    </row>
    <row r="86" spans="1:3" x14ac:dyDescent="0.2">
      <c r="A86">
        <v>4</v>
      </c>
      <c r="B86">
        <v>2</v>
      </c>
      <c r="C86" t="s">
        <v>88</v>
      </c>
    </row>
    <row r="87" spans="1:3" x14ac:dyDescent="0.2">
      <c r="A87">
        <v>10</v>
      </c>
      <c r="B87">
        <v>3</v>
      </c>
      <c r="C87" t="s">
        <v>89</v>
      </c>
    </row>
    <row r="88" spans="1:3" x14ac:dyDescent="0.2">
      <c r="A88">
        <v>30</v>
      </c>
      <c r="B88">
        <v>8</v>
      </c>
      <c r="C88" t="s">
        <v>90</v>
      </c>
    </row>
    <row r="89" spans="1:3" x14ac:dyDescent="0.2">
      <c r="A89">
        <v>50</v>
      </c>
      <c r="B89">
        <v>15</v>
      </c>
      <c r="C89" t="s">
        <v>91</v>
      </c>
    </row>
    <row r="90" spans="1:3" x14ac:dyDescent="0.2">
      <c r="A90">
        <v>15</v>
      </c>
      <c r="B90">
        <v>4</v>
      </c>
      <c r="C90" t="s">
        <v>92</v>
      </c>
    </row>
    <row r="91" spans="1:3" x14ac:dyDescent="0.2">
      <c r="A91">
        <v>50</v>
      </c>
      <c r="B91">
        <v>15</v>
      </c>
      <c r="C91" t="s">
        <v>93</v>
      </c>
    </row>
    <row r="92" spans="1:3" x14ac:dyDescent="0.2">
      <c r="A92">
        <v>30</v>
      </c>
      <c r="B92">
        <v>8</v>
      </c>
      <c r="C92" t="s">
        <v>94</v>
      </c>
    </row>
    <row r="93" spans="1:3" x14ac:dyDescent="0.2">
      <c r="A93">
        <v>30</v>
      </c>
      <c r="B93">
        <v>8</v>
      </c>
      <c r="C93" t="s">
        <v>95</v>
      </c>
    </row>
    <row r="94" spans="1:3" x14ac:dyDescent="0.2">
      <c r="A94">
        <v>15</v>
      </c>
      <c r="B94">
        <v>4</v>
      </c>
      <c r="C94" t="s">
        <v>96</v>
      </c>
    </row>
    <row r="95" spans="1:3" x14ac:dyDescent="0.2">
      <c r="A95">
        <v>10</v>
      </c>
      <c r="B95">
        <v>3</v>
      </c>
      <c r="C95" t="s">
        <v>97</v>
      </c>
    </row>
    <row r="96" spans="1:3" x14ac:dyDescent="0.2">
      <c r="A96">
        <v>10</v>
      </c>
      <c r="B96">
        <v>3</v>
      </c>
      <c r="C96" t="s">
        <v>98</v>
      </c>
    </row>
    <row r="97" spans="1:3" x14ac:dyDescent="0.2">
      <c r="A97">
        <v>15</v>
      </c>
      <c r="B97">
        <v>4</v>
      </c>
      <c r="C97" t="s">
        <v>99</v>
      </c>
    </row>
    <row r="98" spans="1:3" x14ac:dyDescent="0.2">
      <c r="A98">
        <v>10</v>
      </c>
      <c r="B98">
        <v>3</v>
      </c>
      <c r="C98" t="s">
        <v>100</v>
      </c>
    </row>
    <row r="99" spans="1:3" x14ac:dyDescent="0.2">
      <c r="A99">
        <v>15</v>
      </c>
      <c r="B99">
        <v>4</v>
      </c>
      <c r="C99" t="s">
        <v>101</v>
      </c>
    </row>
    <row r="100" spans="1:3" x14ac:dyDescent="0.2">
      <c r="A100">
        <v>15</v>
      </c>
      <c r="B100">
        <v>4</v>
      </c>
      <c r="C100" t="s">
        <v>102</v>
      </c>
    </row>
    <row r="101" spans="1:3" x14ac:dyDescent="0.2">
      <c r="A101">
        <v>50</v>
      </c>
      <c r="B101">
        <v>15</v>
      </c>
      <c r="C101" t="s">
        <v>103</v>
      </c>
    </row>
    <row r="102" spans="1:3" x14ac:dyDescent="0.2">
      <c r="A102">
        <v>30</v>
      </c>
      <c r="B102">
        <v>8</v>
      </c>
      <c r="C102" t="s">
        <v>104</v>
      </c>
    </row>
    <row r="103" spans="1:3" x14ac:dyDescent="0.2">
      <c r="A103">
        <v>15</v>
      </c>
      <c r="B103">
        <v>4</v>
      </c>
      <c r="C103" t="s">
        <v>105</v>
      </c>
    </row>
    <row r="104" spans="1:3" x14ac:dyDescent="0.2">
      <c r="A104">
        <v>50</v>
      </c>
      <c r="B104">
        <v>15</v>
      </c>
      <c r="C104" t="s">
        <v>106</v>
      </c>
    </row>
    <row r="105" spans="1:3" x14ac:dyDescent="0.2">
      <c r="A105">
        <v>20</v>
      </c>
      <c r="B105">
        <v>3</v>
      </c>
      <c r="C105" t="s">
        <v>107</v>
      </c>
    </row>
    <row r="106" spans="1:3" x14ac:dyDescent="0.2">
      <c r="A106">
        <v>15</v>
      </c>
      <c r="B106">
        <v>4</v>
      </c>
      <c r="C106" t="s">
        <v>108</v>
      </c>
    </row>
    <row r="107" spans="1:3" x14ac:dyDescent="0.2">
      <c r="A107">
        <v>50</v>
      </c>
      <c r="B107">
        <v>15</v>
      </c>
      <c r="C107" t="s">
        <v>109</v>
      </c>
    </row>
    <row r="108" spans="1:3" x14ac:dyDescent="0.2">
      <c r="A108">
        <v>30</v>
      </c>
      <c r="B108">
        <v>8</v>
      </c>
      <c r="C108" t="s">
        <v>110</v>
      </c>
    </row>
    <row r="109" spans="1:3" x14ac:dyDescent="0.2">
      <c r="A109">
        <v>30</v>
      </c>
      <c r="B109">
        <v>8</v>
      </c>
      <c r="C109" t="s">
        <v>111</v>
      </c>
    </row>
    <row r="110" spans="1:3" x14ac:dyDescent="0.2">
      <c r="A110">
        <v>30</v>
      </c>
      <c r="B110">
        <v>8</v>
      </c>
      <c r="C110" t="s">
        <v>112</v>
      </c>
    </row>
    <row r="111" spans="1:3" x14ac:dyDescent="0.2">
      <c r="A111">
        <v>10</v>
      </c>
      <c r="B111">
        <v>3</v>
      </c>
      <c r="C111" t="s">
        <v>113</v>
      </c>
    </row>
    <row r="112" spans="1:3" x14ac:dyDescent="0.2">
      <c r="A112">
        <v>10</v>
      </c>
      <c r="B112">
        <v>3</v>
      </c>
      <c r="C112" t="s">
        <v>114</v>
      </c>
    </row>
    <row r="113" spans="1:3" x14ac:dyDescent="0.2">
      <c r="A113">
        <v>4</v>
      </c>
      <c r="B113">
        <v>2</v>
      </c>
      <c r="C113" t="s">
        <v>115</v>
      </c>
    </row>
    <row r="114" spans="1:3" x14ac:dyDescent="0.2">
      <c r="A114">
        <v>50</v>
      </c>
      <c r="B114">
        <v>15</v>
      </c>
      <c r="C114" t="s">
        <v>116</v>
      </c>
    </row>
    <row r="115" spans="1:3" x14ac:dyDescent="0.2">
      <c r="A115">
        <v>50</v>
      </c>
      <c r="B115">
        <v>15</v>
      </c>
      <c r="C115" t="s">
        <v>117</v>
      </c>
    </row>
    <row r="116" spans="1:3" x14ac:dyDescent="0.2">
      <c r="A116">
        <v>30</v>
      </c>
      <c r="B116">
        <v>8</v>
      </c>
      <c r="C116" t="s">
        <v>118</v>
      </c>
    </row>
    <row r="117" spans="1:3" x14ac:dyDescent="0.2">
      <c r="A117">
        <v>50</v>
      </c>
      <c r="B117">
        <v>15</v>
      </c>
      <c r="C117" t="s">
        <v>119</v>
      </c>
    </row>
    <row r="118" spans="1:3" x14ac:dyDescent="0.2">
      <c r="A118">
        <v>30</v>
      </c>
      <c r="B118">
        <v>8</v>
      </c>
      <c r="C118" t="s">
        <v>120</v>
      </c>
    </row>
    <row r="119" spans="1:3" x14ac:dyDescent="0.2">
      <c r="A119">
        <v>30</v>
      </c>
      <c r="B119">
        <v>8</v>
      </c>
      <c r="C119" t="s">
        <v>121</v>
      </c>
    </row>
    <row r="120" spans="1:3" x14ac:dyDescent="0.2">
      <c r="A120">
        <v>15</v>
      </c>
      <c r="B120">
        <v>4</v>
      </c>
      <c r="C120" t="s">
        <v>122</v>
      </c>
    </row>
    <row r="121" spans="1:3" x14ac:dyDescent="0.2">
      <c r="A121">
        <v>15</v>
      </c>
      <c r="B121">
        <v>4</v>
      </c>
      <c r="C121" t="s">
        <v>123</v>
      </c>
    </row>
    <row r="122" spans="1:3" x14ac:dyDescent="0.2">
      <c r="A122">
        <v>30</v>
      </c>
      <c r="B122">
        <v>8</v>
      </c>
      <c r="C122" t="s">
        <v>124</v>
      </c>
    </row>
    <row r="123" spans="1:3" x14ac:dyDescent="0.2">
      <c r="A123">
        <v>15</v>
      </c>
      <c r="B123">
        <v>4</v>
      </c>
      <c r="C123" t="s">
        <v>125</v>
      </c>
    </row>
    <row r="124" spans="1:3" x14ac:dyDescent="0.2">
      <c r="A124">
        <v>4</v>
      </c>
      <c r="B124">
        <v>2</v>
      </c>
      <c r="C124" t="s">
        <v>126</v>
      </c>
    </row>
    <row r="125" spans="1:3" x14ac:dyDescent="0.2">
      <c r="A125">
        <v>50</v>
      </c>
      <c r="B125">
        <v>15</v>
      </c>
      <c r="C125" t="s">
        <v>127</v>
      </c>
    </row>
    <row r="126" spans="1:3" x14ac:dyDescent="0.2">
      <c r="A126">
        <v>12</v>
      </c>
      <c r="B126">
        <v>3</v>
      </c>
      <c r="C126" t="s">
        <v>128</v>
      </c>
    </row>
    <row r="127" spans="1:3" x14ac:dyDescent="0.2">
      <c r="A127">
        <v>30</v>
      </c>
      <c r="B127">
        <v>8</v>
      </c>
      <c r="C127" t="s">
        <v>129</v>
      </c>
    </row>
    <row r="128" spans="1:3" x14ac:dyDescent="0.2">
      <c r="A128">
        <v>10</v>
      </c>
      <c r="B128">
        <v>3</v>
      </c>
      <c r="C128" t="s">
        <v>130</v>
      </c>
    </row>
    <row r="129" spans="1:3" x14ac:dyDescent="0.2">
      <c r="A129">
        <v>15</v>
      </c>
      <c r="B129">
        <v>4</v>
      </c>
      <c r="C129" t="s">
        <v>131</v>
      </c>
    </row>
    <row r="130" spans="1:3" x14ac:dyDescent="0.2">
      <c r="A130">
        <v>30</v>
      </c>
      <c r="B130">
        <v>8</v>
      </c>
      <c r="C130" t="s">
        <v>132</v>
      </c>
    </row>
    <row r="131" spans="1:3" x14ac:dyDescent="0.2">
      <c r="A131">
        <v>4</v>
      </c>
      <c r="B131">
        <v>2</v>
      </c>
      <c r="C131" t="s">
        <v>133</v>
      </c>
    </row>
    <row r="132" spans="1:3" x14ac:dyDescent="0.2">
      <c r="A132">
        <v>10</v>
      </c>
      <c r="B132">
        <v>3</v>
      </c>
      <c r="C132" t="s">
        <v>134</v>
      </c>
    </row>
    <row r="133" spans="1:3" x14ac:dyDescent="0.2">
      <c r="A133">
        <v>15</v>
      </c>
      <c r="B133">
        <v>4</v>
      </c>
      <c r="C133" t="s">
        <v>135</v>
      </c>
    </row>
    <row r="134" spans="1:3" x14ac:dyDescent="0.2">
      <c r="A134">
        <v>30</v>
      </c>
      <c r="B134">
        <v>8</v>
      </c>
      <c r="C134" t="s">
        <v>136</v>
      </c>
    </row>
    <row r="135" spans="1:3" x14ac:dyDescent="0.2">
      <c r="A135">
        <v>30</v>
      </c>
      <c r="B135">
        <v>8</v>
      </c>
      <c r="C135" t="s">
        <v>137</v>
      </c>
    </row>
    <row r="136" spans="1:3" x14ac:dyDescent="0.2">
      <c r="A136">
        <v>15</v>
      </c>
      <c r="B136">
        <v>4</v>
      </c>
      <c r="C136" t="s">
        <v>138</v>
      </c>
    </row>
    <row r="137" spans="1:3" x14ac:dyDescent="0.2">
      <c r="A137">
        <v>30</v>
      </c>
      <c r="B137">
        <v>8</v>
      </c>
      <c r="C137" t="s">
        <v>139</v>
      </c>
    </row>
    <row r="138" spans="1:3" x14ac:dyDescent="0.2">
      <c r="A138">
        <v>30</v>
      </c>
      <c r="B138">
        <v>8</v>
      </c>
      <c r="C138" t="s">
        <v>140</v>
      </c>
    </row>
    <row r="139" spans="1:3" x14ac:dyDescent="0.2">
      <c r="A139">
        <v>10</v>
      </c>
      <c r="B139">
        <v>3</v>
      </c>
      <c r="C139" t="s">
        <v>141</v>
      </c>
    </row>
    <row r="140" spans="1:3" x14ac:dyDescent="0.2">
      <c r="A140">
        <v>15</v>
      </c>
      <c r="B140">
        <v>4</v>
      </c>
      <c r="C140" t="s">
        <v>142</v>
      </c>
    </row>
    <row r="141" spans="1:3" x14ac:dyDescent="0.2">
      <c r="A141">
        <v>15</v>
      </c>
      <c r="B141">
        <v>4</v>
      </c>
      <c r="C141" t="s">
        <v>143</v>
      </c>
    </row>
    <row r="142" spans="1:3" x14ac:dyDescent="0.2">
      <c r="A142">
        <v>12</v>
      </c>
      <c r="B142">
        <v>3</v>
      </c>
      <c r="C142" t="s">
        <v>144</v>
      </c>
    </row>
    <row r="143" spans="1:3" x14ac:dyDescent="0.2">
      <c r="A143">
        <v>15</v>
      </c>
      <c r="B143">
        <v>4</v>
      </c>
      <c r="C143" t="s">
        <v>145</v>
      </c>
    </row>
    <row r="144" spans="1:3" x14ac:dyDescent="0.2">
      <c r="A144">
        <v>50</v>
      </c>
      <c r="B144">
        <v>15</v>
      </c>
      <c r="C144" t="s">
        <v>146</v>
      </c>
    </row>
    <row r="145" spans="1:3" x14ac:dyDescent="0.2">
      <c r="A145">
        <v>15</v>
      </c>
      <c r="B145">
        <v>4</v>
      </c>
      <c r="C145" t="s">
        <v>147</v>
      </c>
    </row>
    <row r="146" spans="1:3" x14ac:dyDescent="0.2">
      <c r="A146">
        <v>30</v>
      </c>
      <c r="B146">
        <v>8</v>
      </c>
      <c r="C146" t="s">
        <v>148</v>
      </c>
    </row>
    <row r="147" spans="1:3" x14ac:dyDescent="0.2">
      <c r="A147">
        <v>30</v>
      </c>
      <c r="B147">
        <v>8</v>
      </c>
      <c r="C147" t="s">
        <v>149</v>
      </c>
    </row>
    <row r="148" spans="1:3" x14ac:dyDescent="0.2">
      <c r="A148">
        <v>2</v>
      </c>
      <c r="B148">
        <v>2</v>
      </c>
      <c r="C148" t="s">
        <v>150</v>
      </c>
    </row>
    <row r="149" spans="1:3" x14ac:dyDescent="0.2">
      <c r="A149">
        <v>15</v>
      </c>
      <c r="B149">
        <v>4</v>
      </c>
      <c r="C149" t="s">
        <v>151</v>
      </c>
    </row>
    <row r="150" spans="1:3" x14ac:dyDescent="0.2">
      <c r="A150">
        <v>4</v>
      </c>
      <c r="B150">
        <v>2</v>
      </c>
      <c r="C150" t="s">
        <v>152</v>
      </c>
    </row>
    <row r="151" spans="1:3" x14ac:dyDescent="0.2">
      <c r="A151">
        <v>15</v>
      </c>
      <c r="B151">
        <v>4</v>
      </c>
      <c r="C151" t="s">
        <v>153</v>
      </c>
    </row>
    <row r="152" spans="1:3" x14ac:dyDescent="0.2">
      <c r="A152">
        <v>6</v>
      </c>
      <c r="B152">
        <v>3</v>
      </c>
      <c r="C152" t="s">
        <v>154</v>
      </c>
    </row>
    <row r="153" spans="1:3" x14ac:dyDescent="0.2">
      <c r="A153">
        <v>50</v>
      </c>
      <c r="B153">
        <v>15</v>
      </c>
      <c r="C153" t="s">
        <v>155</v>
      </c>
    </row>
    <row r="154" spans="1:3" x14ac:dyDescent="0.2">
      <c r="A154">
        <v>30</v>
      </c>
      <c r="B154">
        <v>8</v>
      </c>
      <c r="C154" t="s">
        <v>156</v>
      </c>
    </row>
    <row r="155" spans="1:3" x14ac:dyDescent="0.2">
      <c r="A155">
        <v>30</v>
      </c>
      <c r="B155">
        <v>8</v>
      </c>
      <c r="C155" t="s">
        <v>157</v>
      </c>
    </row>
    <row r="156" spans="1:3" x14ac:dyDescent="0.2">
      <c r="A156">
        <v>30</v>
      </c>
      <c r="B156">
        <v>8</v>
      </c>
      <c r="C156" t="s">
        <v>158</v>
      </c>
    </row>
    <row r="157" spans="1:3" x14ac:dyDescent="0.2">
      <c r="A157">
        <v>6</v>
      </c>
      <c r="B157">
        <v>3</v>
      </c>
      <c r="C157" t="s">
        <v>159</v>
      </c>
    </row>
    <row r="158" spans="1:3" x14ac:dyDescent="0.2">
      <c r="A158">
        <v>50</v>
      </c>
      <c r="B158">
        <v>15</v>
      </c>
      <c r="C158" t="s">
        <v>160</v>
      </c>
    </row>
    <row r="159" spans="1:3" x14ac:dyDescent="0.2">
      <c r="A159">
        <v>10</v>
      </c>
      <c r="B159">
        <v>3</v>
      </c>
      <c r="C159" t="s">
        <v>161</v>
      </c>
    </row>
    <row r="160" spans="1:3" x14ac:dyDescent="0.2">
      <c r="A160">
        <v>30</v>
      </c>
      <c r="B160">
        <v>8</v>
      </c>
      <c r="C160" t="s">
        <v>162</v>
      </c>
    </row>
    <row r="161" spans="1:3" x14ac:dyDescent="0.2">
      <c r="A161">
        <v>50</v>
      </c>
      <c r="B161">
        <v>15</v>
      </c>
      <c r="C161" t="s">
        <v>163</v>
      </c>
    </row>
    <row r="162" spans="1:3" x14ac:dyDescent="0.2">
      <c r="A162">
        <v>50</v>
      </c>
      <c r="B162">
        <v>15</v>
      </c>
      <c r="C162" t="s">
        <v>164</v>
      </c>
    </row>
    <row r="163" spans="1:3" x14ac:dyDescent="0.2">
      <c r="A163">
        <v>30</v>
      </c>
      <c r="B163">
        <v>8</v>
      </c>
      <c r="C163" t="s">
        <v>165</v>
      </c>
    </row>
    <row r="164" spans="1:3" x14ac:dyDescent="0.2">
      <c r="A164">
        <v>50</v>
      </c>
      <c r="B164">
        <v>15</v>
      </c>
      <c r="C164" t="s">
        <v>166</v>
      </c>
    </row>
    <row r="165" spans="1:3" x14ac:dyDescent="0.2">
      <c r="A165">
        <v>30</v>
      </c>
      <c r="B165">
        <v>8</v>
      </c>
      <c r="C165" t="s">
        <v>167</v>
      </c>
    </row>
    <row r="166" spans="1:3" x14ac:dyDescent="0.2">
      <c r="A166">
        <v>10</v>
      </c>
      <c r="B166">
        <v>4</v>
      </c>
      <c r="C166" t="s">
        <v>168</v>
      </c>
    </row>
    <row r="167" spans="1:3" x14ac:dyDescent="0.2">
      <c r="A167">
        <v>15</v>
      </c>
      <c r="B167">
        <v>4</v>
      </c>
      <c r="C167" t="s">
        <v>169</v>
      </c>
    </row>
    <row r="168" spans="1:3" x14ac:dyDescent="0.2">
      <c r="A168">
        <v>50</v>
      </c>
      <c r="B168">
        <v>15</v>
      </c>
      <c r="C168" t="s">
        <v>170</v>
      </c>
    </row>
    <row r="169" spans="1:3" x14ac:dyDescent="0.2">
      <c r="A169">
        <v>30</v>
      </c>
      <c r="B169">
        <v>8</v>
      </c>
      <c r="C169" t="s">
        <v>171</v>
      </c>
    </row>
    <row r="170" spans="1:3" x14ac:dyDescent="0.2">
      <c r="A170">
        <v>3</v>
      </c>
      <c r="B170">
        <v>4</v>
      </c>
      <c r="C170" t="s">
        <v>172</v>
      </c>
    </row>
    <row r="171" spans="1:3" x14ac:dyDescent="0.2">
      <c r="A171">
        <v>15</v>
      </c>
      <c r="B171">
        <v>4</v>
      </c>
      <c r="C171" t="s">
        <v>173</v>
      </c>
    </row>
    <row r="172" spans="1:3" x14ac:dyDescent="0.2">
      <c r="A172">
        <v>50</v>
      </c>
      <c r="B172">
        <v>15</v>
      </c>
      <c r="C172" t="s">
        <v>174</v>
      </c>
    </row>
    <row r="173" spans="1:3" x14ac:dyDescent="0.2">
      <c r="A173">
        <v>10</v>
      </c>
      <c r="B173">
        <v>3</v>
      </c>
      <c r="C173" t="s">
        <v>175</v>
      </c>
    </row>
    <row r="174" spans="1:3" x14ac:dyDescent="0.2">
      <c r="A174">
        <v>15</v>
      </c>
      <c r="B174">
        <v>4</v>
      </c>
      <c r="C174" t="s">
        <v>176</v>
      </c>
    </row>
    <row r="175" spans="1:3" x14ac:dyDescent="0.2">
      <c r="A175">
        <v>50</v>
      </c>
      <c r="B175">
        <v>15</v>
      </c>
      <c r="C175" t="s">
        <v>177</v>
      </c>
    </row>
    <row r="176" spans="1:3" x14ac:dyDescent="0.2">
      <c r="A176">
        <v>30</v>
      </c>
      <c r="B176">
        <v>8</v>
      </c>
      <c r="C176" t="s">
        <v>178</v>
      </c>
    </row>
    <row r="177" spans="1:3" x14ac:dyDescent="0.2">
      <c r="A177">
        <v>6</v>
      </c>
      <c r="B177">
        <v>2</v>
      </c>
      <c r="C177" t="s">
        <v>179</v>
      </c>
    </row>
    <row r="178" spans="1:3" x14ac:dyDescent="0.2">
      <c r="A178">
        <v>50</v>
      </c>
      <c r="B178">
        <v>15</v>
      </c>
      <c r="C178" t="s">
        <v>180</v>
      </c>
    </row>
    <row r="179" spans="1:3" x14ac:dyDescent="0.2">
      <c r="A179">
        <v>30</v>
      </c>
      <c r="B179">
        <v>8</v>
      </c>
      <c r="C179" t="s">
        <v>181</v>
      </c>
    </row>
    <row r="180" spans="1:3" x14ac:dyDescent="0.2">
      <c r="A180">
        <v>30</v>
      </c>
      <c r="B180">
        <v>8</v>
      </c>
      <c r="C180" t="s">
        <v>182</v>
      </c>
    </row>
    <row r="181" spans="1:3" x14ac:dyDescent="0.2">
      <c r="A181">
        <v>30</v>
      </c>
      <c r="B181">
        <v>8</v>
      </c>
      <c r="C181" t="s">
        <v>183</v>
      </c>
    </row>
    <row r="182" spans="1:3" x14ac:dyDescent="0.2">
      <c r="A182">
        <v>15</v>
      </c>
      <c r="B182">
        <v>4</v>
      </c>
      <c r="C182" t="s">
        <v>184</v>
      </c>
    </row>
    <row r="183" spans="1:3" x14ac:dyDescent="0.2">
      <c r="A183">
        <v>30</v>
      </c>
      <c r="B183">
        <v>4</v>
      </c>
      <c r="C183" t="s">
        <v>185</v>
      </c>
    </row>
    <row r="184" spans="1:3" x14ac:dyDescent="0.2">
      <c r="A184">
        <v>10</v>
      </c>
      <c r="B184">
        <v>3</v>
      </c>
      <c r="C184" t="s">
        <v>186</v>
      </c>
    </row>
    <row r="185" spans="1:3" x14ac:dyDescent="0.2">
      <c r="A185">
        <v>50</v>
      </c>
      <c r="B185">
        <v>15</v>
      </c>
      <c r="C185" t="s">
        <v>187</v>
      </c>
    </row>
    <row r="186" spans="1:3" x14ac:dyDescent="0.2">
      <c r="A186">
        <v>50</v>
      </c>
      <c r="B186">
        <v>15</v>
      </c>
      <c r="C186" t="s">
        <v>188</v>
      </c>
    </row>
    <row r="187" spans="1:3" x14ac:dyDescent="0.2">
      <c r="A187">
        <v>15</v>
      </c>
      <c r="B187">
        <v>4</v>
      </c>
      <c r="C187" t="s">
        <v>189</v>
      </c>
    </row>
    <row r="188" spans="1:3" x14ac:dyDescent="0.2">
      <c r="A188">
        <v>15</v>
      </c>
      <c r="B188">
        <v>4</v>
      </c>
      <c r="C188" t="s">
        <v>190</v>
      </c>
    </row>
    <row r="189" spans="1:3" x14ac:dyDescent="0.2">
      <c r="A189">
        <v>30</v>
      </c>
      <c r="B189">
        <v>8</v>
      </c>
      <c r="C189" t="s">
        <v>191</v>
      </c>
    </row>
    <row r="190" spans="1:3" x14ac:dyDescent="0.2">
      <c r="A190">
        <v>30</v>
      </c>
      <c r="B190">
        <v>8</v>
      </c>
      <c r="C190" t="s">
        <v>192</v>
      </c>
    </row>
    <row r="191" spans="1:3" x14ac:dyDescent="0.2">
      <c r="A191">
        <v>10</v>
      </c>
      <c r="B191">
        <v>4</v>
      </c>
      <c r="C191" t="s">
        <v>193</v>
      </c>
    </row>
    <row r="192" spans="1:3" x14ac:dyDescent="0.2">
      <c r="A192">
        <v>30</v>
      </c>
      <c r="B192">
        <v>8</v>
      </c>
      <c r="C192" t="s">
        <v>194</v>
      </c>
    </row>
    <row r="193" spans="1:3" x14ac:dyDescent="0.2">
      <c r="A193">
        <v>15</v>
      </c>
      <c r="B193">
        <v>4</v>
      </c>
      <c r="C193" t="s">
        <v>195</v>
      </c>
    </row>
    <row r="194" spans="1:3" x14ac:dyDescent="0.2">
      <c r="A194">
        <v>50</v>
      </c>
      <c r="B194">
        <v>15</v>
      </c>
      <c r="C194" t="s">
        <v>196</v>
      </c>
    </row>
    <row r="195" spans="1:3" x14ac:dyDescent="0.2">
      <c r="A195">
        <v>30</v>
      </c>
      <c r="B195">
        <v>8</v>
      </c>
      <c r="C195" t="s">
        <v>197</v>
      </c>
    </row>
    <row r="196" spans="1:3" x14ac:dyDescent="0.2">
      <c r="A196">
        <v>50</v>
      </c>
      <c r="B196">
        <v>15</v>
      </c>
      <c r="C196" t="s">
        <v>198</v>
      </c>
    </row>
    <row r="197" spans="1:3" x14ac:dyDescent="0.2">
      <c r="A197">
        <v>50</v>
      </c>
      <c r="B197">
        <v>15</v>
      </c>
      <c r="C197" t="s">
        <v>199</v>
      </c>
    </row>
    <row r="198" spans="1:3" x14ac:dyDescent="0.2">
      <c r="A198">
        <v>6</v>
      </c>
      <c r="B198">
        <v>3</v>
      </c>
      <c r="C198" t="s">
        <v>200</v>
      </c>
    </row>
    <row r="199" spans="1:3" x14ac:dyDescent="0.2">
      <c r="A199">
        <v>15</v>
      </c>
      <c r="B199">
        <v>4</v>
      </c>
      <c r="C199" t="s">
        <v>201</v>
      </c>
    </row>
    <row r="200" spans="1:3" x14ac:dyDescent="0.2">
      <c r="A200">
        <v>15</v>
      </c>
      <c r="B200">
        <v>4</v>
      </c>
      <c r="C200" t="s">
        <v>202</v>
      </c>
    </row>
    <row r="201" spans="1:3" x14ac:dyDescent="0.2">
      <c r="A201">
        <v>10</v>
      </c>
      <c r="B201">
        <v>3</v>
      </c>
      <c r="C201" t="s">
        <v>203</v>
      </c>
    </row>
    <row r="202" spans="1:3" x14ac:dyDescent="0.2">
      <c r="A202">
        <v>10</v>
      </c>
      <c r="B202">
        <v>3</v>
      </c>
      <c r="C202" t="s">
        <v>204</v>
      </c>
    </row>
    <row r="203" spans="1:3" x14ac:dyDescent="0.2">
      <c r="A203">
        <v>15</v>
      </c>
      <c r="B203">
        <v>4</v>
      </c>
      <c r="C203" t="s">
        <v>205</v>
      </c>
    </row>
    <row r="204" spans="1:3" x14ac:dyDescent="0.2">
      <c r="A204">
        <v>30</v>
      </c>
      <c r="B204">
        <v>8</v>
      </c>
      <c r="C204" t="s">
        <v>206</v>
      </c>
    </row>
    <row r="205" spans="1:3" x14ac:dyDescent="0.2">
      <c r="A205">
        <v>30</v>
      </c>
      <c r="B205">
        <v>8</v>
      </c>
      <c r="C205" t="s">
        <v>207</v>
      </c>
    </row>
    <row r="206" spans="1:3" x14ac:dyDescent="0.2">
      <c r="A206">
        <v>50</v>
      </c>
      <c r="B206">
        <v>15</v>
      </c>
      <c r="C206" t="s">
        <v>208</v>
      </c>
    </row>
    <row r="207" spans="1:3" x14ac:dyDescent="0.2">
      <c r="A207">
        <v>5</v>
      </c>
      <c r="B207">
        <v>4</v>
      </c>
      <c r="C207" t="s">
        <v>209</v>
      </c>
    </row>
    <row r="208" spans="1:3" x14ac:dyDescent="0.2">
      <c r="A208">
        <v>15</v>
      </c>
      <c r="B208">
        <v>4</v>
      </c>
      <c r="C208" t="s">
        <v>210</v>
      </c>
    </row>
    <row r="209" spans="1:3" x14ac:dyDescent="0.2">
      <c r="A209">
        <v>30</v>
      </c>
      <c r="B209">
        <v>8</v>
      </c>
      <c r="C209" t="s">
        <v>211</v>
      </c>
    </row>
    <row r="210" spans="1:3" x14ac:dyDescent="0.2">
      <c r="A210">
        <v>15</v>
      </c>
      <c r="B210">
        <v>4</v>
      </c>
      <c r="C210" t="s">
        <v>212</v>
      </c>
    </row>
    <row r="211" spans="1:3" x14ac:dyDescent="0.2">
      <c r="A211">
        <v>50</v>
      </c>
      <c r="B211">
        <v>15</v>
      </c>
      <c r="C211" t="s">
        <v>213</v>
      </c>
    </row>
    <row r="212" spans="1:3" x14ac:dyDescent="0.2">
      <c r="A212">
        <v>15</v>
      </c>
      <c r="B212">
        <v>4</v>
      </c>
      <c r="C212" t="s">
        <v>214</v>
      </c>
    </row>
    <row r="213" spans="1:3" x14ac:dyDescent="0.2">
      <c r="A213">
        <v>15</v>
      </c>
      <c r="B213">
        <v>4</v>
      </c>
      <c r="C213" t="s">
        <v>215</v>
      </c>
    </row>
    <row r="214" spans="1:3" x14ac:dyDescent="0.2">
      <c r="A214">
        <v>15</v>
      </c>
      <c r="B214">
        <v>4</v>
      </c>
      <c r="C214" t="s">
        <v>216</v>
      </c>
    </row>
    <row r="215" spans="1:3" x14ac:dyDescent="0.2">
      <c r="A215">
        <v>50</v>
      </c>
      <c r="B215">
        <v>15</v>
      </c>
      <c r="C215" t="s">
        <v>217</v>
      </c>
    </row>
    <row r="216" spans="1:3" x14ac:dyDescent="0.2">
      <c r="A216">
        <v>30</v>
      </c>
      <c r="B216">
        <v>8</v>
      </c>
      <c r="C216" t="s">
        <v>218</v>
      </c>
    </row>
    <row r="217" spans="1:3" x14ac:dyDescent="0.2">
      <c r="A217">
        <v>30</v>
      </c>
      <c r="B217">
        <v>8</v>
      </c>
      <c r="C217" t="s">
        <v>219</v>
      </c>
    </row>
    <row r="218" spans="1:3" x14ac:dyDescent="0.2">
      <c r="A218">
        <v>15</v>
      </c>
      <c r="B218">
        <v>4</v>
      </c>
      <c r="C218" t="s">
        <v>220</v>
      </c>
    </row>
    <row r="219" spans="1:3" x14ac:dyDescent="0.2">
      <c r="A219">
        <v>50</v>
      </c>
      <c r="B219">
        <v>15</v>
      </c>
      <c r="C219" t="s">
        <v>221</v>
      </c>
    </row>
    <row r="220" spans="1:3" x14ac:dyDescent="0.2">
      <c r="A220">
        <v>30</v>
      </c>
      <c r="B220">
        <v>8</v>
      </c>
      <c r="C220" t="s">
        <v>222</v>
      </c>
    </row>
    <row r="221" spans="1:3" x14ac:dyDescent="0.2">
      <c r="A221">
        <v>50</v>
      </c>
      <c r="B221">
        <v>15</v>
      </c>
      <c r="C221" t="s">
        <v>223</v>
      </c>
    </row>
    <row r="222" spans="1:3" x14ac:dyDescent="0.2">
      <c r="A222">
        <v>4</v>
      </c>
      <c r="B222">
        <v>2</v>
      </c>
      <c r="C222" t="s">
        <v>224</v>
      </c>
    </row>
    <row r="223" spans="1:3" x14ac:dyDescent="0.2">
      <c r="A223">
        <v>50</v>
      </c>
      <c r="B223">
        <v>15</v>
      </c>
      <c r="C223" t="s">
        <v>225</v>
      </c>
    </row>
    <row r="224" spans="1:3" x14ac:dyDescent="0.2">
      <c r="A224">
        <v>10</v>
      </c>
      <c r="B224">
        <v>3</v>
      </c>
      <c r="C224" t="s">
        <v>226</v>
      </c>
    </row>
    <row r="225" spans="1:3" x14ac:dyDescent="0.2">
      <c r="A225">
        <v>2</v>
      </c>
      <c r="B225">
        <v>2</v>
      </c>
      <c r="C225" t="s">
        <v>227</v>
      </c>
    </row>
    <row r="226" spans="1:3" x14ac:dyDescent="0.2">
      <c r="A226">
        <v>30</v>
      </c>
      <c r="B226">
        <v>8</v>
      </c>
      <c r="C226" t="s">
        <v>228</v>
      </c>
    </row>
    <row r="227" spans="1:3" x14ac:dyDescent="0.2">
      <c r="A227">
        <v>50</v>
      </c>
      <c r="B227">
        <v>15</v>
      </c>
      <c r="C227" t="s">
        <v>229</v>
      </c>
    </row>
    <row r="228" spans="1:3" x14ac:dyDescent="0.2">
      <c r="A228">
        <v>50</v>
      </c>
      <c r="B228">
        <v>15</v>
      </c>
      <c r="C228" t="s">
        <v>230</v>
      </c>
    </row>
    <row r="229" spans="1:3" x14ac:dyDescent="0.2">
      <c r="A229">
        <v>50</v>
      </c>
      <c r="B229">
        <v>15</v>
      </c>
      <c r="C229" t="s">
        <v>231</v>
      </c>
    </row>
    <row r="230" spans="1:3" x14ac:dyDescent="0.2">
      <c r="A230">
        <v>30</v>
      </c>
      <c r="B230">
        <v>8</v>
      </c>
      <c r="C230" t="s">
        <v>232</v>
      </c>
    </row>
    <row r="231" spans="1:3" x14ac:dyDescent="0.2">
      <c r="A231">
        <v>50</v>
      </c>
      <c r="B231">
        <v>15</v>
      </c>
      <c r="C231" t="s">
        <v>233</v>
      </c>
    </row>
    <row r="232" spans="1:3" x14ac:dyDescent="0.2">
      <c r="A232">
        <v>50</v>
      </c>
      <c r="B232">
        <v>15</v>
      </c>
      <c r="C232" t="s">
        <v>234</v>
      </c>
    </row>
    <row r="233" spans="1:3" x14ac:dyDescent="0.2">
      <c r="A233">
        <v>15</v>
      </c>
      <c r="B233">
        <v>4</v>
      </c>
      <c r="C233" t="s">
        <v>235</v>
      </c>
    </row>
    <row r="234" spans="1:3" x14ac:dyDescent="0.2">
      <c r="A234">
        <v>50</v>
      </c>
      <c r="B234">
        <v>15</v>
      </c>
      <c r="C234" t="s">
        <v>236</v>
      </c>
    </row>
    <row r="235" spans="1:3" x14ac:dyDescent="0.2">
      <c r="A235">
        <v>50</v>
      </c>
      <c r="B235">
        <v>15</v>
      </c>
      <c r="C235" t="s">
        <v>237</v>
      </c>
    </row>
    <row r="236" spans="1:3" x14ac:dyDescent="0.2">
      <c r="A236">
        <v>2</v>
      </c>
      <c r="B236">
        <v>2</v>
      </c>
      <c r="C236" t="s">
        <v>238</v>
      </c>
    </row>
    <row r="237" spans="1:3" x14ac:dyDescent="0.2">
      <c r="A237">
        <v>2</v>
      </c>
      <c r="B237">
        <v>2</v>
      </c>
      <c r="C237" t="s">
        <v>239</v>
      </c>
    </row>
    <row r="238" spans="1:3" x14ac:dyDescent="0.2">
      <c r="A238">
        <v>30</v>
      </c>
      <c r="B238">
        <v>8</v>
      </c>
      <c r="C238" t="s">
        <v>240</v>
      </c>
    </row>
    <row r="239" spans="1:3" x14ac:dyDescent="0.2">
      <c r="A239">
        <v>50</v>
      </c>
      <c r="B239">
        <v>15</v>
      </c>
      <c r="C239" t="s">
        <v>241</v>
      </c>
    </row>
    <row r="240" spans="1:3" x14ac:dyDescent="0.2">
      <c r="A240">
        <v>12</v>
      </c>
      <c r="B240">
        <v>3</v>
      </c>
      <c r="C240" t="s">
        <v>242</v>
      </c>
    </row>
    <row r="241" spans="1:3" x14ac:dyDescent="0.2">
      <c r="A241">
        <v>30</v>
      </c>
      <c r="B241">
        <v>8</v>
      </c>
      <c r="C241" t="s">
        <v>243</v>
      </c>
    </row>
    <row r="242" spans="1:3" x14ac:dyDescent="0.2">
      <c r="A242">
        <v>15</v>
      </c>
      <c r="B242">
        <v>4</v>
      </c>
      <c r="C242" t="s">
        <v>244</v>
      </c>
    </row>
    <row r="243" spans="1:3" x14ac:dyDescent="0.2">
      <c r="A243">
        <v>15</v>
      </c>
      <c r="B243">
        <v>4</v>
      </c>
      <c r="C243" t="s">
        <v>245</v>
      </c>
    </row>
    <row r="244" spans="1:3" x14ac:dyDescent="0.2">
      <c r="A244">
        <v>50</v>
      </c>
      <c r="B244">
        <v>15</v>
      </c>
      <c r="C244" t="s">
        <v>246</v>
      </c>
    </row>
    <row r="245" spans="1:3" x14ac:dyDescent="0.2">
      <c r="A245">
        <v>15</v>
      </c>
      <c r="B245">
        <v>4</v>
      </c>
      <c r="C245" t="s">
        <v>247</v>
      </c>
    </row>
    <row r="246" spans="1:3" x14ac:dyDescent="0.2">
      <c r="A246">
        <v>15</v>
      </c>
      <c r="B246">
        <v>4</v>
      </c>
      <c r="C246" t="s">
        <v>248</v>
      </c>
    </row>
    <row r="247" spans="1:3" x14ac:dyDescent="0.2">
      <c r="A247">
        <v>30</v>
      </c>
      <c r="B247">
        <v>8</v>
      </c>
      <c r="C247" t="s">
        <v>249</v>
      </c>
    </row>
    <row r="248" spans="1:3" x14ac:dyDescent="0.2">
      <c r="A248">
        <v>15</v>
      </c>
      <c r="B248">
        <v>4</v>
      </c>
      <c r="C248" t="s">
        <v>250</v>
      </c>
    </row>
    <row r="249" spans="1:3" x14ac:dyDescent="0.2">
      <c r="A249">
        <v>50</v>
      </c>
      <c r="B249">
        <v>15</v>
      </c>
      <c r="C249" t="s">
        <v>251</v>
      </c>
    </row>
    <row r="250" spans="1:3" x14ac:dyDescent="0.2">
      <c r="A250">
        <v>30</v>
      </c>
      <c r="B250">
        <v>8</v>
      </c>
      <c r="C250" t="s">
        <v>252</v>
      </c>
    </row>
    <row r="251" spans="1:3" x14ac:dyDescent="0.2">
      <c r="A251">
        <v>50</v>
      </c>
      <c r="B251">
        <v>15</v>
      </c>
      <c r="C251" t="s">
        <v>253</v>
      </c>
    </row>
    <row r="252" spans="1:3" x14ac:dyDescent="0.2">
      <c r="A252">
        <v>15</v>
      </c>
      <c r="B252">
        <v>4</v>
      </c>
      <c r="C252" t="s">
        <v>254</v>
      </c>
    </row>
    <row r="253" spans="1:3" x14ac:dyDescent="0.2">
      <c r="A253">
        <v>50</v>
      </c>
      <c r="B253">
        <v>60</v>
      </c>
      <c r="C253" t="s">
        <v>255</v>
      </c>
    </row>
    <row r="254" spans="1:3" x14ac:dyDescent="0.2">
      <c r="A254">
        <v>50</v>
      </c>
      <c r="B254">
        <v>15</v>
      </c>
      <c r="C254" t="s">
        <v>256</v>
      </c>
    </row>
    <row r="255" spans="1:3" x14ac:dyDescent="0.2">
      <c r="A255">
        <v>50</v>
      </c>
      <c r="B255">
        <v>15</v>
      </c>
      <c r="C255" t="s">
        <v>257</v>
      </c>
    </row>
    <row r="256" spans="1:3" x14ac:dyDescent="0.2">
      <c r="A256">
        <v>15</v>
      </c>
      <c r="B256">
        <v>4</v>
      </c>
      <c r="C256" t="s">
        <v>258</v>
      </c>
    </row>
    <row r="257" spans="1:3" x14ac:dyDescent="0.2">
      <c r="A257">
        <v>10</v>
      </c>
      <c r="B257">
        <v>4</v>
      </c>
      <c r="C257" t="s">
        <v>259</v>
      </c>
    </row>
    <row r="258" spans="1:3" x14ac:dyDescent="0.2">
      <c r="A258">
        <v>4</v>
      </c>
      <c r="B258">
        <v>3</v>
      </c>
      <c r="C258" t="s">
        <v>260</v>
      </c>
    </row>
    <row r="259" spans="1:3" x14ac:dyDescent="0.2">
      <c r="A259">
        <v>30</v>
      </c>
      <c r="B259">
        <v>8</v>
      </c>
      <c r="C259" t="s">
        <v>261</v>
      </c>
    </row>
    <row r="260" spans="1:3" x14ac:dyDescent="0.2">
      <c r="A260">
        <v>50</v>
      </c>
      <c r="B260">
        <v>15</v>
      </c>
      <c r="C260" t="s">
        <v>262</v>
      </c>
    </row>
    <row r="261" spans="1:3" x14ac:dyDescent="0.2">
      <c r="A261">
        <v>50</v>
      </c>
      <c r="B261">
        <v>15</v>
      </c>
      <c r="C261" t="s">
        <v>263</v>
      </c>
    </row>
    <row r="262" spans="1:3" x14ac:dyDescent="0.2">
      <c r="A262">
        <v>50</v>
      </c>
      <c r="B262">
        <v>15</v>
      </c>
      <c r="C262" t="s">
        <v>264</v>
      </c>
    </row>
    <row r="263" spans="1:3" x14ac:dyDescent="0.2">
      <c r="A263">
        <v>30</v>
      </c>
      <c r="B263">
        <v>8</v>
      </c>
      <c r="C263" t="s">
        <v>265</v>
      </c>
    </row>
    <row r="264" spans="1:3" x14ac:dyDescent="0.2">
      <c r="A264">
        <v>30</v>
      </c>
      <c r="B264">
        <v>8</v>
      </c>
      <c r="C264" t="s">
        <v>266</v>
      </c>
    </row>
    <row r="265" spans="1:3" x14ac:dyDescent="0.2">
      <c r="A265">
        <v>15</v>
      </c>
      <c r="B265">
        <v>4</v>
      </c>
      <c r="C265" t="s">
        <v>267</v>
      </c>
    </row>
    <row r="266" spans="1:3" x14ac:dyDescent="0.2">
      <c r="A266">
        <v>50</v>
      </c>
      <c r="B266">
        <v>15</v>
      </c>
      <c r="C266" t="s">
        <v>268</v>
      </c>
    </row>
    <row r="267" spans="1:3" x14ac:dyDescent="0.2">
      <c r="A267">
        <v>50</v>
      </c>
      <c r="B267">
        <v>15</v>
      </c>
      <c r="C267" t="s">
        <v>269</v>
      </c>
    </row>
    <row r="268" spans="1:3" x14ac:dyDescent="0.2">
      <c r="A268">
        <v>15</v>
      </c>
      <c r="B268">
        <v>4</v>
      </c>
      <c r="C268" t="s">
        <v>270</v>
      </c>
    </row>
    <row r="269" spans="1:3" x14ac:dyDescent="0.2">
      <c r="A269">
        <v>30</v>
      </c>
      <c r="B269">
        <v>8</v>
      </c>
      <c r="C269" t="s">
        <v>271</v>
      </c>
    </row>
    <row r="270" spans="1:3" x14ac:dyDescent="0.2">
      <c r="A270">
        <v>30</v>
      </c>
      <c r="B270">
        <v>8</v>
      </c>
      <c r="C270" t="s">
        <v>272</v>
      </c>
    </row>
    <row r="271" spans="1:3" x14ac:dyDescent="0.2">
      <c r="A271">
        <v>10</v>
      </c>
      <c r="B271">
        <v>3</v>
      </c>
      <c r="C271" t="s">
        <v>273</v>
      </c>
    </row>
    <row r="272" spans="1:3" x14ac:dyDescent="0.2">
      <c r="A272">
        <v>30</v>
      </c>
      <c r="B272">
        <v>8</v>
      </c>
      <c r="C272" t="s">
        <v>274</v>
      </c>
    </row>
    <row r="273" spans="1:3" x14ac:dyDescent="0.2">
      <c r="A273">
        <v>15</v>
      </c>
      <c r="B273">
        <v>4</v>
      </c>
      <c r="C273" t="s">
        <v>275</v>
      </c>
    </row>
    <row r="274" spans="1:3" x14ac:dyDescent="0.2">
      <c r="A274">
        <v>15</v>
      </c>
      <c r="B274">
        <v>4</v>
      </c>
      <c r="C274" t="s">
        <v>276</v>
      </c>
    </row>
    <row r="275" spans="1:3" x14ac:dyDescent="0.2">
      <c r="A275">
        <v>10</v>
      </c>
      <c r="B275">
        <v>2</v>
      </c>
      <c r="C275" t="s">
        <v>277</v>
      </c>
    </row>
    <row r="276" spans="1:3" x14ac:dyDescent="0.2">
      <c r="A276">
        <v>15</v>
      </c>
      <c r="B276">
        <v>4</v>
      </c>
      <c r="C276" t="s">
        <v>278</v>
      </c>
    </row>
    <row r="277" spans="1:3" x14ac:dyDescent="0.2">
      <c r="A277">
        <v>50</v>
      </c>
      <c r="B277">
        <v>15</v>
      </c>
      <c r="C277" t="s">
        <v>279</v>
      </c>
    </row>
    <row r="278" spans="1:3" x14ac:dyDescent="0.2">
      <c r="A278">
        <v>30</v>
      </c>
      <c r="B278">
        <v>8</v>
      </c>
      <c r="C278" t="s">
        <v>280</v>
      </c>
    </row>
    <row r="279" spans="1:3" x14ac:dyDescent="0.2">
      <c r="A279">
        <v>50</v>
      </c>
      <c r="B279">
        <v>15</v>
      </c>
      <c r="C279" t="s">
        <v>281</v>
      </c>
    </row>
    <row r="280" spans="1:3" x14ac:dyDescent="0.2">
      <c r="A280">
        <v>15</v>
      </c>
      <c r="B280">
        <v>4</v>
      </c>
      <c r="C280" t="s">
        <v>282</v>
      </c>
    </row>
    <row r="281" spans="1:3" x14ac:dyDescent="0.2">
      <c r="A281">
        <v>50</v>
      </c>
      <c r="B281">
        <v>15</v>
      </c>
      <c r="C281" t="s">
        <v>283</v>
      </c>
    </row>
    <row r="282" spans="1:3" x14ac:dyDescent="0.2">
      <c r="A282">
        <v>50</v>
      </c>
      <c r="B282">
        <v>15</v>
      </c>
      <c r="C282" t="s">
        <v>284</v>
      </c>
    </row>
    <row r="283" spans="1:3" x14ac:dyDescent="0.2">
      <c r="A283">
        <v>50</v>
      </c>
      <c r="B283">
        <v>15</v>
      </c>
      <c r="C283" t="s">
        <v>285</v>
      </c>
    </row>
    <row r="284" spans="1:3" x14ac:dyDescent="0.2">
      <c r="A284">
        <v>15</v>
      </c>
      <c r="B284">
        <v>4</v>
      </c>
      <c r="C284" t="s">
        <v>286</v>
      </c>
    </row>
    <row r="285" spans="1:3" x14ac:dyDescent="0.2">
      <c r="A285">
        <v>30</v>
      </c>
      <c r="B285">
        <v>8</v>
      </c>
      <c r="C285" t="s">
        <v>287</v>
      </c>
    </row>
    <row r="286" spans="1:3" x14ac:dyDescent="0.2">
      <c r="A286">
        <v>30</v>
      </c>
      <c r="B286">
        <v>8</v>
      </c>
      <c r="C286" t="s">
        <v>288</v>
      </c>
    </row>
    <row r="287" spans="1:3" x14ac:dyDescent="0.2">
      <c r="A287">
        <v>10</v>
      </c>
      <c r="B287">
        <v>3</v>
      </c>
      <c r="C287" t="s">
        <v>289</v>
      </c>
    </row>
    <row r="288" spans="1:3" x14ac:dyDescent="0.2">
      <c r="A288">
        <v>50</v>
      </c>
      <c r="B288">
        <v>15</v>
      </c>
      <c r="C288" t="s">
        <v>290</v>
      </c>
    </row>
    <row r="289" spans="1:3" x14ac:dyDescent="0.2">
      <c r="A289">
        <v>30</v>
      </c>
      <c r="B289">
        <v>8</v>
      </c>
      <c r="C289" t="s">
        <v>291</v>
      </c>
    </row>
    <row r="290" spans="1:3" x14ac:dyDescent="0.2">
      <c r="A290">
        <v>30</v>
      </c>
      <c r="B290">
        <v>8</v>
      </c>
      <c r="C290" t="s">
        <v>292</v>
      </c>
    </row>
    <row r="291" spans="1:3" x14ac:dyDescent="0.2">
      <c r="A291">
        <v>50</v>
      </c>
      <c r="B291">
        <v>15</v>
      </c>
      <c r="C291" t="s">
        <v>293</v>
      </c>
    </row>
    <row r="292" spans="1:3" x14ac:dyDescent="0.2">
      <c r="A292">
        <v>15</v>
      </c>
      <c r="B292">
        <v>4</v>
      </c>
      <c r="C292" t="s">
        <v>294</v>
      </c>
    </row>
    <row r="293" spans="1:3" x14ac:dyDescent="0.2">
      <c r="A293">
        <v>15</v>
      </c>
      <c r="B293">
        <v>4</v>
      </c>
      <c r="C293" t="s">
        <v>295</v>
      </c>
    </row>
    <row r="294" spans="1:3" x14ac:dyDescent="0.2">
      <c r="A294">
        <v>10</v>
      </c>
      <c r="B294">
        <v>3</v>
      </c>
      <c r="C294" t="s">
        <v>296</v>
      </c>
    </row>
    <row r="295" spans="1:3" x14ac:dyDescent="0.2">
      <c r="A295">
        <v>15</v>
      </c>
      <c r="B295">
        <v>4</v>
      </c>
      <c r="C295" t="s">
        <v>297</v>
      </c>
    </row>
    <row r="296" spans="1:3" x14ac:dyDescent="0.2">
      <c r="A296">
        <v>30</v>
      </c>
      <c r="B296">
        <v>8</v>
      </c>
      <c r="C296" t="s">
        <v>298</v>
      </c>
    </row>
    <row r="297" spans="1:3" x14ac:dyDescent="0.2">
      <c r="A297">
        <v>15</v>
      </c>
      <c r="B297">
        <v>4</v>
      </c>
      <c r="C297" t="s">
        <v>299</v>
      </c>
    </row>
    <row r="298" spans="1:3" x14ac:dyDescent="0.2">
      <c r="A298">
        <v>50</v>
      </c>
      <c r="B298">
        <v>15</v>
      </c>
      <c r="C298" t="s">
        <v>300</v>
      </c>
    </row>
    <row r="299" spans="1:3" x14ac:dyDescent="0.2">
      <c r="A299">
        <v>15</v>
      </c>
      <c r="B299">
        <v>4</v>
      </c>
      <c r="C299" t="s">
        <v>301</v>
      </c>
    </row>
    <row r="300" spans="1:3" x14ac:dyDescent="0.2">
      <c r="A300">
        <v>30</v>
      </c>
      <c r="B300">
        <v>8</v>
      </c>
      <c r="C300" t="s">
        <v>302</v>
      </c>
    </row>
    <row r="301" spans="1:3" x14ac:dyDescent="0.2">
      <c r="A301">
        <v>50</v>
      </c>
      <c r="B301">
        <v>15</v>
      </c>
      <c r="C301" t="s">
        <v>303</v>
      </c>
    </row>
    <row r="302" spans="1:3" x14ac:dyDescent="0.2">
      <c r="A302">
        <v>10</v>
      </c>
      <c r="B302">
        <v>3</v>
      </c>
      <c r="C302" t="s">
        <v>304</v>
      </c>
    </row>
    <row r="303" spans="1:3" x14ac:dyDescent="0.2">
      <c r="A303">
        <v>15</v>
      </c>
      <c r="B303">
        <v>4</v>
      </c>
      <c r="C303" t="s">
        <v>305</v>
      </c>
    </row>
    <row r="304" spans="1:3" x14ac:dyDescent="0.2">
      <c r="A304">
        <v>15</v>
      </c>
      <c r="B304">
        <v>4</v>
      </c>
      <c r="C304" t="s">
        <v>306</v>
      </c>
    </row>
    <row r="305" spans="1:3" x14ac:dyDescent="0.2">
      <c r="A305">
        <v>30</v>
      </c>
      <c r="B305">
        <v>8</v>
      </c>
      <c r="C305" t="s">
        <v>307</v>
      </c>
    </row>
    <row r="306" spans="1:3" x14ac:dyDescent="0.2">
      <c r="A306">
        <v>50</v>
      </c>
      <c r="B306">
        <v>15</v>
      </c>
      <c r="C306" t="s">
        <v>308</v>
      </c>
    </row>
    <row r="307" spans="1:3" x14ac:dyDescent="0.2">
      <c r="A307">
        <v>30</v>
      </c>
      <c r="B307">
        <v>8</v>
      </c>
      <c r="C307" t="s">
        <v>309</v>
      </c>
    </row>
    <row r="308" spans="1:3" x14ac:dyDescent="0.2">
      <c r="A308">
        <v>15</v>
      </c>
      <c r="B308">
        <v>4</v>
      </c>
      <c r="C308" t="s">
        <v>310</v>
      </c>
    </row>
    <row r="309" spans="1:3" x14ac:dyDescent="0.2">
      <c r="A309">
        <v>15</v>
      </c>
      <c r="B309">
        <v>4</v>
      </c>
      <c r="C309" t="s">
        <v>311</v>
      </c>
    </row>
    <row r="310" spans="1:3" x14ac:dyDescent="0.2">
      <c r="A310">
        <v>10</v>
      </c>
      <c r="B310">
        <v>3</v>
      </c>
      <c r="C310" t="s">
        <v>312</v>
      </c>
    </row>
    <row r="311" spans="1:3" x14ac:dyDescent="0.2">
      <c r="A311">
        <v>15</v>
      </c>
      <c r="B311">
        <v>4</v>
      </c>
      <c r="C311" t="s">
        <v>313</v>
      </c>
    </row>
    <row r="312" spans="1:3" x14ac:dyDescent="0.2">
      <c r="A312">
        <v>30</v>
      </c>
      <c r="B312">
        <v>8</v>
      </c>
      <c r="C312" t="s">
        <v>314</v>
      </c>
    </row>
    <row r="313" spans="1:3" x14ac:dyDescent="0.2">
      <c r="A313">
        <v>50</v>
      </c>
      <c r="B313">
        <v>15</v>
      </c>
      <c r="C313" t="s">
        <v>315</v>
      </c>
    </row>
    <row r="314" spans="1:3" x14ac:dyDescent="0.2">
      <c r="A314">
        <v>50</v>
      </c>
      <c r="B314">
        <v>15</v>
      </c>
      <c r="C314" t="s">
        <v>316</v>
      </c>
    </row>
    <row r="315" spans="1:3" x14ac:dyDescent="0.2">
      <c r="A315">
        <v>15</v>
      </c>
      <c r="B315">
        <v>4</v>
      </c>
      <c r="C315" t="s">
        <v>317</v>
      </c>
    </row>
    <row r="316" spans="1:3" x14ac:dyDescent="0.2">
      <c r="A316">
        <v>15</v>
      </c>
      <c r="B316">
        <v>4</v>
      </c>
      <c r="C316" t="s">
        <v>318</v>
      </c>
    </row>
    <row r="317" spans="1:3" x14ac:dyDescent="0.2">
      <c r="A317">
        <v>15</v>
      </c>
      <c r="B317">
        <v>4</v>
      </c>
      <c r="C317" t="s">
        <v>319</v>
      </c>
    </row>
    <row r="318" spans="1:3" x14ac:dyDescent="0.2">
      <c r="A318">
        <v>30</v>
      </c>
      <c r="B318">
        <v>8</v>
      </c>
      <c r="C318" t="s">
        <v>320</v>
      </c>
    </row>
    <row r="319" spans="1:3" x14ac:dyDescent="0.2">
      <c r="A319">
        <v>30</v>
      </c>
      <c r="B319">
        <v>8</v>
      </c>
      <c r="C319" t="s">
        <v>321</v>
      </c>
    </row>
    <row r="320" spans="1:3" x14ac:dyDescent="0.2">
      <c r="A320">
        <v>50</v>
      </c>
      <c r="B320">
        <v>15</v>
      </c>
      <c r="C320" t="s">
        <v>322</v>
      </c>
    </row>
    <row r="321" spans="1:3" x14ac:dyDescent="0.2">
      <c r="A321">
        <v>50</v>
      </c>
      <c r="B321">
        <v>15</v>
      </c>
      <c r="C321" t="s">
        <v>323</v>
      </c>
    </row>
    <row r="322" spans="1:3" x14ac:dyDescent="0.2">
      <c r="A322">
        <v>50</v>
      </c>
      <c r="B322">
        <v>15</v>
      </c>
      <c r="C322" t="s">
        <v>324</v>
      </c>
    </row>
    <row r="323" spans="1:3" x14ac:dyDescent="0.2">
      <c r="A323">
        <v>30</v>
      </c>
      <c r="B323">
        <v>8</v>
      </c>
      <c r="C323" t="s">
        <v>325</v>
      </c>
    </row>
    <row r="324" spans="1:3" x14ac:dyDescent="0.2">
      <c r="A324">
        <v>30</v>
      </c>
      <c r="B324">
        <v>8</v>
      </c>
      <c r="C324" t="s">
        <v>326</v>
      </c>
    </row>
    <row r="325" spans="1:3" x14ac:dyDescent="0.2">
      <c r="A325">
        <v>10</v>
      </c>
      <c r="B325">
        <v>3</v>
      </c>
      <c r="C325" t="s">
        <v>327</v>
      </c>
    </row>
    <row r="326" spans="1:3" x14ac:dyDescent="0.2">
      <c r="A326">
        <v>50</v>
      </c>
      <c r="B326">
        <v>15</v>
      </c>
      <c r="C326" t="s">
        <v>328</v>
      </c>
    </row>
    <row r="327" spans="1:3" x14ac:dyDescent="0.2">
      <c r="A327">
        <v>15</v>
      </c>
      <c r="B327">
        <v>4</v>
      </c>
      <c r="C327" t="s">
        <v>329</v>
      </c>
    </row>
    <row r="328" spans="1:3" x14ac:dyDescent="0.2">
      <c r="A328">
        <v>50</v>
      </c>
      <c r="B328">
        <v>15</v>
      </c>
      <c r="C328" t="s">
        <v>330</v>
      </c>
    </row>
    <row r="329" spans="1:3" x14ac:dyDescent="0.2">
      <c r="A329">
        <v>50</v>
      </c>
      <c r="B329">
        <v>15</v>
      </c>
      <c r="C329" t="s">
        <v>331</v>
      </c>
    </row>
    <row r="330" spans="1:3" x14ac:dyDescent="0.2">
      <c r="A330">
        <v>15</v>
      </c>
      <c r="B330">
        <v>4</v>
      </c>
      <c r="C330" t="s">
        <v>332</v>
      </c>
    </row>
    <row r="331" spans="1:3" x14ac:dyDescent="0.2">
      <c r="A331">
        <v>50</v>
      </c>
      <c r="B331">
        <v>15</v>
      </c>
      <c r="C331" t="s">
        <v>333</v>
      </c>
    </row>
    <row r="332" spans="1:3" x14ac:dyDescent="0.2">
      <c r="A332">
        <v>30</v>
      </c>
      <c r="B332">
        <v>8</v>
      </c>
      <c r="C332" t="s">
        <v>334</v>
      </c>
    </row>
    <row r="333" spans="1:3" x14ac:dyDescent="0.2">
      <c r="A333">
        <v>30</v>
      </c>
      <c r="B333">
        <v>8</v>
      </c>
      <c r="C333" t="s">
        <v>335</v>
      </c>
    </row>
    <row r="334" spans="1:3" x14ac:dyDescent="0.2">
      <c r="A334">
        <v>30</v>
      </c>
      <c r="B334">
        <v>8</v>
      </c>
      <c r="C334" t="s">
        <v>336</v>
      </c>
    </row>
    <row r="335" spans="1:3" x14ac:dyDescent="0.2">
      <c r="A335">
        <v>10</v>
      </c>
      <c r="B335">
        <v>3</v>
      </c>
      <c r="C335" t="s">
        <v>337</v>
      </c>
    </row>
    <row r="336" spans="1:3" x14ac:dyDescent="0.2">
      <c r="A336">
        <v>10</v>
      </c>
      <c r="B336">
        <v>3</v>
      </c>
      <c r="C336" t="s">
        <v>338</v>
      </c>
    </row>
    <row r="337" spans="1:3" x14ac:dyDescent="0.2">
      <c r="A337">
        <v>10</v>
      </c>
      <c r="B337">
        <v>3</v>
      </c>
      <c r="C337" t="s">
        <v>339</v>
      </c>
    </row>
    <row r="338" spans="1:3" x14ac:dyDescent="0.2">
      <c r="A338">
        <v>15</v>
      </c>
      <c r="B338">
        <v>4</v>
      </c>
      <c r="C338" t="s">
        <v>340</v>
      </c>
    </row>
    <row r="339" spans="1:3" x14ac:dyDescent="0.2">
      <c r="A339">
        <v>50</v>
      </c>
      <c r="B339">
        <v>15</v>
      </c>
      <c r="C339" t="s">
        <v>341</v>
      </c>
    </row>
    <row r="340" spans="1:3" x14ac:dyDescent="0.2">
      <c r="A340">
        <v>50</v>
      </c>
      <c r="B340">
        <v>15</v>
      </c>
      <c r="C340" t="s">
        <v>342</v>
      </c>
    </row>
    <row r="341" spans="1:3" x14ac:dyDescent="0.2">
      <c r="A341">
        <v>4</v>
      </c>
      <c r="B341">
        <v>2</v>
      </c>
      <c r="C341" t="s">
        <v>343</v>
      </c>
    </row>
    <row r="342" spans="1:3" x14ac:dyDescent="0.2">
      <c r="A342">
        <v>30</v>
      </c>
      <c r="B342">
        <v>8</v>
      </c>
      <c r="C342" t="s">
        <v>344</v>
      </c>
    </row>
    <row r="343" spans="1:3" x14ac:dyDescent="0.2">
      <c r="A343">
        <v>30</v>
      </c>
      <c r="B343">
        <v>8</v>
      </c>
      <c r="C343" t="s">
        <v>345</v>
      </c>
    </row>
    <row r="344" spans="1:3" x14ac:dyDescent="0.2">
      <c r="A344">
        <v>15</v>
      </c>
      <c r="B344">
        <v>4</v>
      </c>
      <c r="C344" t="s">
        <v>346</v>
      </c>
    </row>
    <row r="345" spans="1:3" x14ac:dyDescent="0.2">
      <c r="A345">
        <v>30</v>
      </c>
      <c r="B345">
        <v>8</v>
      </c>
      <c r="C345" t="s">
        <v>347</v>
      </c>
    </row>
    <row r="346" spans="1:3" x14ac:dyDescent="0.2">
      <c r="A346">
        <v>30</v>
      </c>
      <c r="B346">
        <v>8</v>
      </c>
      <c r="C346" t="s">
        <v>348</v>
      </c>
    </row>
    <row r="347" spans="1:3" x14ac:dyDescent="0.2">
      <c r="A347">
        <v>50</v>
      </c>
      <c r="B347">
        <v>15</v>
      </c>
      <c r="C347" t="s">
        <v>349</v>
      </c>
    </row>
    <row r="348" spans="1:3" x14ac:dyDescent="0.2">
      <c r="A348">
        <v>30</v>
      </c>
      <c r="B348">
        <v>8</v>
      </c>
      <c r="C348" t="s">
        <v>350</v>
      </c>
    </row>
    <row r="349" spans="1:3" x14ac:dyDescent="0.2">
      <c r="A349">
        <v>50</v>
      </c>
      <c r="B349">
        <v>15</v>
      </c>
      <c r="C349" t="s">
        <v>351</v>
      </c>
    </row>
    <row r="350" spans="1:3" x14ac:dyDescent="0.2">
      <c r="A350">
        <v>10</v>
      </c>
      <c r="B350">
        <v>3</v>
      </c>
      <c r="C350" t="s">
        <v>352</v>
      </c>
    </row>
    <row r="351" spans="1:3" x14ac:dyDescent="0.2">
      <c r="A351">
        <v>30</v>
      </c>
      <c r="B351">
        <v>8</v>
      </c>
      <c r="C351" t="s">
        <v>353</v>
      </c>
    </row>
    <row r="352" spans="1:3" x14ac:dyDescent="0.2">
      <c r="A352">
        <v>15</v>
      </c>
      <c r="B352">
        <v>4</v>
      </c>
      <c r="C352" t="s">
        <v>354</v>
      </c>
    </row>
    <row r="353" spans="1:3" x14ac:dyDescent="0.2">
      <c r="A353">
        <v>50</v>
      </c>
      <c r="B353">
        <v>15</v>
      </c>
      <c r="C353" t="s">
        <v>355</v>
      </c>
    </row>
    <row r="354" spans="1:3" x14ac:dyDescent="0.2">
      <c r="A354">
        <v>50</v>
      </c>
      <c r="B354">
        <v>15</v>
      </c>
      <c r="C354" t="s">
        <v>356</v>
      </c>
    </row>
    <row r="355" spans="1:3" x14ac:dyDescent="0.2">
      <c r="A355">
        <v>15</v>
      </c>
      <c r="B355">
        <v>4</v>
      </c>
      <c r="C355" t="s">
        <v>357</v>
      </c>
    </row>
    <row r="356" spans="1:3" x14ac:dyDescent="0.2">
      <c r="A356">
        <v>10</v>
      </c>
      <c r="B356">
        <v>3</v>
      </c>
      <c r="C356" t="s">
        <v>358</v>
      </c>
    </row>
    <row r="357" spans="1:3" x14ac:dyDescent="0.2">
      <c r="A357">
        <v>50</v>
      </c>
      <c r="B357">
        <v>15</v>
      </c>
      <c r="C357" t="s">
        <v>359</v>
      </c>
    </row>
    <row r="358" spans="1:3" x14ac:dyDescent="0.2">
      <c r="A358">
        <v>50</v>
      </c>
      <c r="B358">
        <v>15</v>
      </c>
      <c r="C358" t="s">
        <v>360</v>
      </c>
    </row>
    <row r="359" spans="1:3" x14ac:dyDescent="0.2">
      <c r="A359">
        <v>15</v>
      </c>
      <c r="B359">
        <v>4</v>
      </c>
      <c r="C359" t="s">
        <v>361</v>
      </c>
    </row>
    <row r="360" spans="1:3" x14ac:dyDescent="0.2">
      <c r="A360">
        <v>50</v>
      </c>
      <c r="B360">
        <v>15</v>
      </c>
      <c r="C360" t="s">
        <v>362</v>
      </c>
    </row>
    <row r="361" spans="1:3" x14ac:dyDescent="0.2">
      <c r="A361">
        <v>50</v>
      </c>
      <c r="B361">
        <v>60</v>
      </c>
      <c r="C361" t="s">
        <v>363</v>
      </c>
    </row>
    <row r="362" spans="1:3" x14ac:dyDescent="0.2">
      <c r="A362">
        <v>50</v>
      </c>
      <c r="B362">
        <v>15</v>
      </c>
      <c r="C362" t="s">
        <v>364</v>
      </c>
    </row>
    <row r="363" spans="1:3" x14ac:dyDescent="0.2">
      <c r="A363">
        <v>10</v>
      </c>
      <c r="B363">
        <v>3</v>
      </c>
      <c r="C363" t="s">
        <v>365</v>
      </c>
    </row>
    <row r="364" spans="1:3" x14ac:dyDescent="0.2">
      <c r="A364">
        <v>10</v>
      </c>
      <c r="B364">
        <v>3</v>
      </c>
      <c r="C364" t="s">
        <v>366</v>
      </c>
    </row>
    <row r="365" spans="1:3" x14ac:dyDescent="0.2">
      <c r="A365">
        <v>50</v>
      </c>
      <c r="B365">
        <v>15</v>
      </c>
      <c r="C365" t="s">
        <v>367</v>
      </c>
    </row>
    <row r="366" spans="1:3" x14ac:dyDescent="0.2">
      <c r="A366">
        <v>15</v>
      </c>
      <c r="B366">
        <v>4</v>
      </c>
      <c r="C366" t="s">
        <v>368</v>
      </c>
    </row>
    <row r="367" spans="1:3" x14ac:dyDescent="0.2">
      <c r="A367">
        <v>15</v>
      </c>
      <c r="B367">
        <v>4</v>
      </c>
      <c r="C367" t="s">
        <v>369</v>
      </c>
    </row>
    <row r="368" spans="1:3" x14ac:dyDescent="0.2">
      <c r="A368">
        <v>15</v>
      </c>
      <c r="B368">
        <v>4</v>
      </c>
      <c r="C368" t="s">
        <v>370</v>
      </c>
    </row>
    <row r="369" spans="1:3" x14ac:dyDescent="0.2">
      <c r="A369">
        <v>15</v>
      </c>
      <c r="B369">
        <v>4</v>
      </c>
      <c r="C369" t="s">
        <v>371</v>
      </c>
    </row>
    <row r="370" spans="1:3" x14ac:dyDescent="0.2">
      <c r="A370">
        <v>30</v>
      </c>
      <c r="B370">
        <v>8</v>
      </c>
      <c r="C370" t="s">
        <v>372</v>
      </c>
    </row>
    <row r="371" spans="1:3" x14ac:dyDescent="0.2">
      <c r="A371">
        <v>30</v>
      </c>
      <c r="B371">
        <v>8</v>
      </c>
      <c r="C371" t="s">
        <v>373</v>
      </c>
    </row>
    <row r="372" spans="1:3" x14ac:dyDescent="0.2">
      <c r="A372">
        <v>10</v>
      </c>
      <c r="B372">
        <v>3</v>
      </c>
      <c r="C372" t="s">
        <v>374</v>
      </c>
    </row>
    <row r="373" spans="1:3" x14ac:dyDescent="0.2">
      <c r="A373">
        <v>30</v>
      </c>
      <c r="B373">
        <v>8</v>
      </c>
      <c r="C373" t="s">
        <v>375</v>
      </c>
    </row>
    <row r="374" spans="1:3" x14ac:dyDescent="0.2">
      <c r="A374">
        <v>15</v>
      </c>
      <c r="B374">
        <v>3</v>
      </c>
      <c r="C374" t="s">
        <v>376</v>
      </c>
    </row>
    <row r="375" spans="1:3" x14ac:dyDescent="0.2">
      <c r="A375">
        <v>15</v>
      </c>
      <c r="B375">
        <v>4</v>
      </c>
      <c r="C375" t="s">
        <v>377</v>
      </c>
    </row>
    <row r="376" spans="1:3" x14ac:dyDescent="0.2">
      <c r="A376">
        <v>30</v>
      </c>
      <c r="B376">
        <v>8</v>
      </c>
      <c r="C376" t="s">
        <v>378</v>
      </c>
    </row>
    <row r="377" spans="1:3" x14ac:dyDescent="0.2">
      <c r="A377">
        <v>30</v>
      </c>
      <c r="B377">
        <v>8</v>
      </c>
      <c r="C377" t="s">
        <v>379</v>
      </c>
    </row>
    <row r="378" spans="1:3" x14ac:dyDescent="0.2">
      <c r="A378">
        <v>10</v>
      </c>
      <c r="B378">
        <v>3</v>
      </c>
      <c r="C378" t="s">
        <v>380</v>
      </c>
    </row>
    <row r="379" spans="1:3" x14ac:dyDescent="0.2">
      <c r="A379">
        <v>30</v>
      </c>
      <c r="B379">
        <v>8</v>
      </c>
      <c r="C379" t="s">
        <v>381</v>
      </c>
    </row>
    <row r="380" spans="1:3" x14ac:dyDescent="0.2">
      <c r="A380">
        <v>30</v>
      </c>
      <c r="B380">
        <v>8</v>
      </c>
      <c r="C380" t="s">
        <v>382</v>
      </c>
    </row>
    <row r="381" spans="1:3" x14ac:dyDescent="0.2">
      <c r="A381">
        <v>6</v>
      </c>
      <c r="B381">
        <v>3</v>
      </c>
      <c r="C381" t="s">
        <v>383</v>
      </c>
    </row>
    <row r="382" spans="1:3" x14ac:dyDescent="0.2">
      <c r="A382">
        <v>15</v>
      </c>
      <c r="B382">
        <v>4</v>
      </c>
      <c r="C382" t="s">
        <v>384</v>
      </c>
    </row>
    <row r="383" spans="1:3" x14ac:dyDescent="0.2">
      <c r="A383">
        <v>30</v>
      </c>
      <c r="B383">
        <v>8</v>
      </c>
      <c r="C383" t="s">
        <v>385</v>
      </c>
    </row>
    <row r="384" spans="1:3" x14ac:dyDescent="0.2">
      <c r="A384">
        <v>15</v>
      </c>
      <c r="B384">
        <v>4</v>
      </c>
      <c r="C384" t="s">
        <v>386</v>
      </c>
    </row>
    <row r="385" spans="1:3" x14ac:dyDescent="0.2">
      <c r="A385">
        <v>50</v>
      </c>
      <c r="B385">
        <v>15</v>
      </c>
      <c r="C385" t="s">
        <v>387</v>
      </c>
    </row>
    <row r="386" spans="1:3" x14ac:dyDescent="0.2">
      <c r="A386">
        <v>30</v>
      </c>
      <c r="B386">
        <v>4</v>
      </c>
      <c r="C386" t="s">
        <v>388</v>
      </c>
    </row>
    <row r="387" spans="1:3" x14ac:dyDescent="0.2">
      <c r="A387">
        <v>50</v>
      </c>
      <c r="B387">
        <v>15</v>
      </c>
      <c r="C387" t="s">
        <v>389</v>
      </c>
    </row>
    <row r="388" spans="1:3" x14ac:dyDescent="0.2">
      <c r="A388">
        <v>50</v>
      </c>
      <c r="B388">
        <v>15</v>
      </c>
      <c r="C388" t="s">
        <v>390</v>
      </c>
    </row>
    <row r="389" spans="1:3" x14ac:dyDescent="0.2">
      <c r="A389">
        <v>12</v>
      </c>
      <c r="B389">
        <v>3</v>
      </c>
      <c r="C389" t="s">
        <v>391</v>
      </c>
    </row>
    <row r="390" spans="1:3" x14ac:dyDescent="0.2">
      <c r="A390">
        <v>30</v>
      </c>
      <c r="B390">
        <v>8</v>
      </c>
      <c r="C390" t="s">
        <v>392</v>
      </c>
    </row>
    <row r="391" spans="1:3" x14ac:dyDescent="0.2">
      <c r="A391">
        <v>10</v>
      </c>
      <c r="B391">
        <v>4</v>
      </c>
      <c r="C391" t="s">
        <v>393</v>
      </c>
    </row>
    <row r="392" spans="1:3" x14ac:dyDescent="0.2">
      <c r="A392">
        <v>30</v>
      </c>
      <c r="B392">
        <v>8</v>
      </c>
      <c r="C392" t="s">
        <v>394</v>
      </c>
    </row>
    <row r="393" spans="1:3" x14ac:dyDescent="0.2">
      <c r="A393">
        <v>30</v>
      </c>
      <c r="B393">
        <v>8</v>
      </c>
      <c r="C393" t="s">
        <v>395</v>
      </c>
    </row>
    <row r="394" spans="1:3" x14ac:dyDescent="0.2">
      <c r="A394">
        <v>15</v>
      </c>
      <c r="B394">
        <v>4</v>
      </c>
      <c r="C394" t="s">
        <v>396</v>
      </c>
    </row>
    <row r="395" spans="1:3" x14ac:dyDescent="0.2">
      <c r="A395">
        <v>30</v>
      </c>
      <c r="B395">
        <v>8</v>
      </c>
      <c r="C395" t="s">
        <v>397</v>
      </c>
    </row>
    <row r="396" spans="1:3" x14ac:dyDescent="0.2">
      <c r="A396">
        <v>30</v>
      </c>
      <c r="B396">
        <v>8</v>
      </c>
      <c r="C396" t="s">
        <v>398</v>
      </c>
    </row>
    <row r="397" spans="1:3" x14ac:dyDescent="0.2">
      <c r="A397">
        <v>30</v>
      </c>
      <c r="B397">
        <v>8</v>
      </c>
      <c r="C397" t="s">
        <v>399</v>
      </c>
    </row>
    <row r="398" spans="1:3" x14ac:dyDescent="0.2">
      <c r="A398">
        <v>15</v>
      </c>
      <c r="B398">
        <v>4</v>
      </c>
      <c r="C398" t="s">
        <v>400</v>
      </c>
    </row>
    <row r="399" spans="1:3" x14ac:dyDescent="0.2">
      <c r="A399">
        <v>30</v>
      </c>
      <c r="B399">
        <v>11</v>
      </c>
      <c r="C399" t="s">
        <v>401</v>
      </c>
    </row>
    <row r="400" spans="1:3" x14ac:dyDescent="0.2">
      <c r="A400">
        <v>50</v>
      </c>
      <c r="B400">
        <v>15</v>
      </c>
      <c r="C400" t="s">
        <v>402</v>
      </c>
    </row>
    <row r="401" spans="1:3" x14ac:dyDescent="0.2">
      <c r="A401">
        <v>15</v>
      </c>
      <c r="B401">
        <v>4</v>
      </c>
      <c r="C401" t="s">
        <v>403</v>
      </c>
    </row>
    <row r="402" spans="1:3" x14ac:dyDescent="0.2">
      <c r="A402">
        <v>15</v>
      </c>
      <c r="B402">
        <v>4</v>
      </c>
      <c r="C402" t="s">
        <v>404</v>
      </c>
    </row>
    <row r="403" spans="1:3" x14ac:dyDescent="0.2">
      <c r="A403">
        <v>30</v>
      </c>
      <c r="B403">
        <v>8</v>
      </c>
      <c r="C403" t="s">
        <v>405</v>
      </c>
    </row>
    <row r="404" spans="1:3" x14ac:dyDescent="0.2">
      <c r="A404">
        <v>15</v>
      </c>
      <c r="B404">
        <v>4</v>
      </c>
      <c r="C404" t="s">
        <v>406</v>
      </c>
    </row>
    <row r="405" spans="1:3" x14ac:dyDescent="0.2">
      <c r="A405">
        <v>15</v>
      </c>
      <c r="B405">
        <v>4</v>
      </c>
      <c r="C405" t="s">
        <v>407</v>
      </c>
    </row>
    <row r="406" spans="1:3" x14ac:dyDescent="0.2">
      <c r="A406">
        <v>2</v>
      </c>
      <c r="B406">
        <v>2</v>
      </c>
      <c r="C406" t="s">
        <v>408</v>
      </c>
    </row>
    <row r="407" spans="1:3" x14ac:dyDescent="0.2">
      <c r="A407">
        <v>50</v>
      </c>
      <c r="B407">
        <v>15</v>
      </c>
      <c r="C407" t="s">
        <v>409</v>
      </c>
    </row>
    <row r="408" spans="1:3" x14ac:dyDescent="0.2">
      <c r="A408">
        <v>50</v>
      </c>
      <c r="B408">
        <v>15</v>
      </c>
      <c r="C408" t="s">
        <v>410</v>
      </c>
    </row>
    <row r="409" spans="1:3" x14ac:dyDescent="0.2">
      <c r="A409">
        <v>50</v>
      </c>
      <c r="B409">
        <v>15</v>
      </c>
      <c r="C409" t="s">
        <v>411</v>
      </c>
    </row>
    <row r="410" spans="1:3" x14ac:dyDescent="0.2">
      <c r="A410">
        <v>10</v>
      </c>
      <c r="B410">
        <v>3</v>
      </c>
      <c r="C410" t="s">
        <v>412</v>
      </c>
    </row>
    <row r="411" spans="1:3" x14ac:dyDescent="0.2">
      <c r="A411">
        <v>15</v>
      </c>
      <c r="B411">
        <v>4</v>
      </c>
      <c r="C411" t="s">
        <v>413</v>
      </c>
    </row>
    <row r="412" spans="1:3" x14ac:dyDescent="0.2">
      <c r="A412">
        <v>30</v>
      </c>
      <c r="B412">
        <v>8</v>
      </c>
      <c r="C412" t="s">
        <v>414</v>
      </c>
    </row>
    <row r="413" spans="1:3" x14ac:dyDescent="0.2">
      <c r="A413">
        <v>6</v>
      </c>
      <c r="B413">
        <v>2</v>
      </c>
      <c r="C413" t="s">
        <v>415</v>
      </c>
    </row>
    <row r="414" spans="1:3" x14ac:dyDescent="0.2">
      <c r="A414">
        <v>30</v>
      </c>
      <c r="B414">
        <v>8</v>
      </c>
      <c r="C414" t="s">
        <v>416</v>
      </c>
    </row>
    <row r="415" spans="1:3" x14ac:dyDescent="0.2">
      <c r="A415">
        <v>50</v>
      </c>
      <c r="B415">
        <v>15</v>
      </c>
      <c r="C415" t="s">
        <v>417</v>
      </c>
    </row>
    <row r="416" spans="1:3" x14ac:dyDescent="0.2">
      <c r="A416">
        <v>4</v>
      </c>
      <c r="B416">
        <v>2</v>
      </c>
      <c r="C416" t="s">
        <v>418</v>
      </c>
    </row>
    <row r="417" spans="1:3" x14ac:dyDescent="0.2">
      <c r="A417">
        <v>30</v>
      </c>
      <c r="B417">
        <v>8</v>
      </c>
      <c r="C417" t="s">
        <v>419</v>
      </c>
    </row>
    <row r="418" spans="1:3" x14ac:dyDescent="0.2">
      <c r="A418">
        <v>15</v>
      </c>
      <c r="B418">
        <v>4</v>
      </c>
      <c r="C418" t="s">
        <v>420</v>
      </c>
    </row>
    <row r="419" spans="1:3" x14ac:dyDescent="0.2">
      <c r="A419">
        <v>10</v>
      </c>
      <c r="B419">
        <v>3</v>
      </c>
      <c r="C419" t="s">
        <v>421</v>
      </c>
    </row>
    <row r="420" spans="1:3" x14ac:dyDescent="0.2">
      <c r="A420">
        <v>15</v>
      </c>
      <c r="B420">
        <v>4</v>
      </c>
      <c r="C420" t="s">
        <v>422</v>
      </c>
    </row>
    <row r="421" spans="1:3" x14ac:dyDescent="0.2">
      <c r="A421">
        <v>50</v>
      </c>
      <c r="B421">
        <v>8</v>
      </c>
      <c r="C421" t="s">
        <v>423</v>
      </c>
    </row>
    <row r="422" spans="1:3" x14ac:dyDescent="0.2">
      <c r="A422">
        <v>30</v>
      </c>
      <c r="B422">
        <v>8</v>
      </c>
      <c r="C422" t="s">
        <v>424</v>
      </c>
    </row>
    <row r="423" spans="1:3" x14ac:dyDescent="0.2">
      <c r="A423">
        <v>30</v>
      </c>
      <c r="B423">
        <v>8</v>
      </c>
      <c r="C423" t="s">
        <v>425</v>
      </c>
    </row>
    <row r="424" spans="1:3" x14ac:dyDescent="0.2">
      <c r="A424">
        <v>50</v>
      </c>
      <c r="B424">
        <v>15</v>
      </c>
      <c r="C424" t="s">
        <v>426</v>
      </c>
    </row>
    <row r="425" spans="1:3" x14ac:dyDescent="0.2">
      <c r="A425">
        <v>30</v>
      </c>
      <c r="B425">
        <v>8</v>
      </c>
      <c r="C425" t="s">
        <v>427</v>
      </c>
    </row>
    <row r="426" spans="1:3" x14ac:dyDescent="0.2">
      <c r="A426">
        <v>50</v>
      </c>
      <c r="B426">
        <v>15</v>
      </c>
      <c r="C426" t="s">
        <v>428</v>
      </c>
    </row>
    <row r="427" spans="1:3" x14ac:dyDescent="0.2">
      <c r="A427">
        <v>4</v>
      </c>
      <c r="B427">
        <v>2</v>
      </c>
      <c r="C427" t="s">
        <v>429</v>
      </c>
    </row>
    <row r="428" spans="1:3" x14ac:dyDescent="0.2">
      <c r="A428">
        <v>30</v>
      </c>
      <c r="B428">
        <v>8</v>
      </c>
      <c r="C428" t="s">
        <v>430</v>
      </c>
    </row>
    <row r="429" spans="1:3" x14ac:dyDescent="0.2">
      <c r="A429">
        <v>30</v>
      </c>
      <c r="B429">
        <v>8</v>
      </c>
      <c r="C429" t="s">
        <v>431</v>
      </c>
    </row>
    <row r="430" spans="1:3" x14ac:dyDescent="0.2">
      <c r="A430">
        <v>15</v>
      </c>
      <c r="B430">
        <v>4</v>
      </c>
      <c r="C430" t="s">
        <v>432</v>
      </c>
    </row>
    <row r="431" spans="1:3" x14ac:dyDescent="0.2">
      <c r="A431">
        <v>10</v>
      </c>
      <c r="B431">
        <v>3</v>
      </c>
      <c r="C431" t="s">
        <v>433</v>
      </c>
    </row>
    <row r="432" spans="1:3" x14ac:dyDescent="0.2">
      <c r="A432">
        <v>30</v>
      </c>
      <c r="B432">
        <v>8</v>
      </c>
      <c r="C432" t="s">
        <v>434</v>
      </c>
    </row>
    <row r="433" spans="1:3" x14ac:dyDescent="0.2">
      <c r="A433">
        <v>30</v>
      </c>
      <c r="B433">
        <v>8</v>
      </c>
      <c r="C433" t="s">
        <v>435</v>
      </c>
    </row>
    <row r="434" spans="1:3" x14ac:dyDescent="0.2">
      <c r="A434">
        <v>30</v>
      </c>
      <c r="B434">
        <v>8</v>
      </c>
      <c r="C434" t="s">
        <v>436</v>
      </c>
    </row>
    <row r="435" spans="1:3" x14ac:dyDescent="0.2">
      <c r="A435">
        <v>30</v>
      </c>
      <c r="B435">
        <v>8</v>
      </c>
      <c r="C435" t="s">
        <v>437</v>
      </c>
    </row>
    <row r="436" spans="1:3" x14ac:dyDescent="0.2">
      <c r="A436">
        <v>50</v>
      </c>
      <c r="B436">
        <v>15</v>
      </c>
      <c r="C436" t="s">
        <v>438</v>
      </c>
    </row>
    <row r="437" spans="1:3" x14ac:dyDescent="0.2">
      <c r="A437">
        <v>30</v>
      </c>
      <c r="B437">
        <v>8</v>
      </c>
      <c r="C437" t="s">
        <v>439</v>
      </c>
    </row>
    <row r="438" spans="1:3" x14ac:dyDescent="0.2">
      <c r="A438">
        <v>50</v>
      </c>
      <c r="B438">
        <v>15</v>
      </c>
      <c r="C438" t="s">
        <v>440</v>
      </c>
    </row>
    <row r="439" spans="1:3" x14ac:dyDescent="0.2">
      <c r="A439">
        <v>6</v>
      </c>
      <c r="B439">
        <v>2</v>
      </c>
      <c r="C439" t="s">
        <v>441</v>
      </c>
    </row>
    <row r="440" spans="1:3" x14ac:dyDescent="0.2">
      <c r="A440">
        <v>10</v>
      </c>
      <c r="B440">
        <v>3</v>
      </c>
      <c r="C440" t="s">
        <v>442</v>
      </c>
    </row>
    <row r="441" spans="1:3" x14ac:dyDescent="0.2">
      <c r="A441">
        <v>30</v>
      </c>
      <c r="B441">
        <v>8</v>
      </c>
      <c r="C441" t="s">
        <v>443</v>
      </c>
    </row>
    <row r="442" spans="1:3" x14ac:dyDescent="0.2">
      <c r="A442">
        <v>15</v>
      </c>
      <c r="B442">
        <v>4</v>
      </c>
      <c r="C442" t="s">
        <v>444</v>
      </c>
    </row>
    <row r="443" spans="1:3" x14ac:dyDescent="0.2">
      <c r="A443">
        <v>15</v>
      </c>
      <c r="B443">
        <v>4</v>
      </c>
      <c r="C443" t="s">
        <v>445</v>
      </c>
    </row>
    <row r="444" spans="1:3" x14ac:dyDescent="0.2">
      <c r="A444">
        <v>10</v>
      </c>
      <c r="B444">
        <v>3</v>
      </c>
      <c r="C444" t="s">
        <v>446</v>
      </c>
    </row>
    <row r="445" spans="1:3" x14ac:dyDescent="0.2">
      <c r="A445">
        <v>30</v>
      </c>
      <c r="B445">
        <v>8</v>
      </c>
      <c r="C445" t="s">
        <v>447</v>
      </c>
    </row>
    <row r="446" spans="1:3" x14ac:dyDescent="0.2">
      <c r="A446">
        <v>10</v>
      </c>
      <c r="B446">
        <v>3</v>
      </c>
      <c r="C446" t="s">
        <v>448</v>
      </c>
    </row>
    <row r="447" spans="1:3" x14ac:dyDescent="0.2">
      <c r="A447">
        <v>10</v>
      </c>
      <c r="B447">
        <v>3</v>
      </c>
      <c r="C447" t="s">
        <v>449</v>
      </c>
    </row>
    <row r="448" spans="1:3" x14ac:dyDescent="0.2">
      <c r="A448">
        <v>30</v>
      </c>
      <c r="B448">
        <v>8</v>
      </c>
      <c r="C448" t="s">
        <v>450</v>
      </c>
    </row>
    <row r="449" spans="1:3" x14ac:dyDescent="0.2">
      <c r="A449">
        <v>4</v>
      </c>
      <c r="B449">
        <v>2</v>
      </c>
      <c r="C449" t="s">
        <v>451</v>
      </c>
    </row>
    <row r="450" spans="1:3" x14ac:dyDescent="0.2">
      <c r="A450">
        <v>30</v>
      </c>
      <c r="B450">
        <v>8</v>
      </c>
      <c r="C450" t="s">
        <v>452</v>
      </c>
    </row>
    <row r="451" spans="1:3" x14ac:dyDescent="0.2">
      <c r="A451">
        <v>50</v>
      </c>
      <c r="B451">
        <v>15</v>
      </c>
      <c r="C451" t="s">
        <v>453</v>
      </c>
    </row>
    <row r="452" spans="1:3" x14ac:dyDescent="0.2">
      <c r="A452">
        <v>30</v>
      </c>
      <c r="B452">
        <v>8</v>
      </c>
      <c r="C452" t="s">
        <v>454</v>
      </c>
    </row>
    <row r="453" spans="1:3" x14ac:dyDescent="0.2">
      <c r="A453">
        <v>30</v>
      </c>
      <c r="B453">
        <v>8</v>
      </c>
      <c r="C453" t="s">
        <v>455</v>
      </c>
    </row>
    <row r="454" spans="1:3" x14ac:dyDescent="0.2">
      <c r="A454">
        <v>15</v>
      </c>
      <c r="B454">
        <v>4</v>
      </c>
      <c r="C454" t="s">
        <v>456</v>
      </c>
    </row>
    <row r="455" spans="1:3" x14ac:dyDescent="0.2">
      <c r="A455">
        <v>4</v>
      </c>
      <c r="B455">
        <v>2</v>
      </c>
      <c r="C455" t="s">
        <v>457</v>
      </c>
    </row>
    <row r="456" spans="1:3" x14ac:dyDescent="0.2">
      <c r="A456">
        <v>15</v>
      </c>
      <c r="B456">
        <v>4</v>
      </c>
      <c r="C456" t="s">
        <v>458</v>
      </c>
    </row>
    <row r="457" spans="1:3" x14ac:dyDescent="0.2">
      <c r="A457">
        <v>10</v>
      </c>
      <c r="B457">
        <v>3</v>
      </c>
      <c r="C457" t="s">
        <v>459</v>
      </c>
    </row>
    <row r="458" spans="1:3" x14ac:dyDescent="0.2">
      <c r="A458">
        <v>50</v>
      </c>
      <c r="B458">
        <v>15</v>
      </c>
      <c r="C458" t="s">
        <v>460</v>
      </c>
    </row>
    <row r="459" spans="1:3" x14ac:dyDescent="0.2">
      <c r="A459">
        <v>15</v>
      </c>
      <c r="B459">
        <v>4</v>
      </c>
      <c r="C459" t="s">
        <v>461</v>
      </c>
    </row>
    <row r="460" spans="1:3" x14ac:dyDescent="0.2">
      <c r="A460">
        <v>50</v>
      </c>
      <c r="B460">
        <v>15</v>
      </c>
      <c r="C460" t="s">
        <v>462</v>
      </c>
    </row>
    <row r="461" spans="1:3" x14ac:dyDescent="0.2">
      <c r="A461">
        <v>15</v>
      </c>
      <c r="B461">
        <v>4</v>
      </c>
      <c r="C461" t="s">
        <v>463</v>
      </c>
    </row>
    <row r="462" spans="1:3" x14ac:dyDescent="0.2">
      <c r="A462">
        <v>30</v>
      </c>
      <c r="B462">
        <v>8</v>
      </c>
      <c r="C462" t="s">
        <v>464</v>
      </c>
    </row>
    <row r="463" spans="1:3" x14ac:dyDescent="0.2">
      <c r="A463">
        <v>10</v>
      </c>
      <c r="B463">
        <v>3</v>
      </c>
      <c r="C463" t="s">
        <v>465</v>
      </c>
    </row>
    <row r="464" spans="1:3" x14ac:dyDescent="0.2">
      <c r="A464">
        <v>30</v>
      </c>
      <c r="B464">
        <v>8</v>
      </c>
      <c r="C464" t="s">
        <v>466</v>
      </c>
    </row>
    <row r="465" spans="1:3" x14ac:dyDescent="0.2">
      <c r="A465">
        <v>50</v>
      </c>
      <c r="B465">
        <v>15</v>
      </c>
      <c r="C465" t="s">
        <v>467</v>
      </c>
    </row>
    <row r="466" spans="1:3" x14ac:dyDescent="0.2">
      <c r="A466">
        <v>15</v>
      </c>
      <c r="B466">
        <v>4</v>
      </c>
      <c r="C466" t="s">
        <v>468</v>
      </c>
    </row>
    <row r="467" spans="1:3" x14ac:dyDescent="0.2">
      <c r="A467">
        <v>30</v>
      </c>
      <c r="B467">
        <v>8</v>
      </c>
      <c r="C467" t="s">
        <v>469</v>
      </c>
    </row>
    <row r="468" spans="1:3" x14ac:dyDescent="0.2">
      <c r="A468">
        <v>10</v>
      </c>
      <c r="B468">
        <v>3</v>
      </c>
      <c r="C468" t="s">
        <v>470</v>
      </c>
    </row>
    <row r="469" spans="1:3" x14ac:dyDescent="0.2">
      <c r="A469">
        <v>15</v>
      </c>
      <c r="B469">
        <v>4</v>
      </c>
      <c r="C469" t="s">
        <v>471</v>
      </c>
    </row>
    <row r="470" spans="1:3" x14ac:dyDescent="0.2">
      <c r="A470">
        <v>50</v>
      </c>
      <c r="B470">
        <v>15</v>
      </c>
      <c r="C470" t="s">
        <v>472</v>
      </c>
    </row>
    <row r="471" spans="1:3" x14ac:dyDescent="0.2">
      <c r="A471">
        <v>15</v>
      </c>
      <c r="B471">
        <v>4</v>
      </c>
      <c r="C471" t="s">
        <v>473</v>
      </c>
    </row>
    <row r="472" spans="1:3" x14ac:dyDescent="0.2">
      <c r="A472">
        <v>30</v>
      </c>
      <c r="B472">
        <v>8</v>
      </c>
      <c r="C472" t="s">
        <v>474</v>
      </c>
    </row>
    <row r="473" spans="1:3" x14ac:dyDescent="0.2">
      <c r="A473">
        <v>50</v>
      </c>
      <c r="B473">
        <v>15</v>
      </c>
      <c r="C473" t="s">
        <v>475</v>
      </c>
    </row>
    <row r="474" spans="1:3" x14ac:dyDescent="0.2">
      <c r="A474">
        <v>15</v>
      </c>
      <c r="B474">
        <v>4</v>
      </c>
      <c r="C474" t="s">
        <v>476</v>
      </c>
    </row>
    <row r="475" spans="1:3" x14ac:dyDescent="0.2">
      <c r="A475">
        <v>2</v>
      </c>
      <c r="B475">
        <v>2</v>
      </c>
      <c r="C475" t="s">
        <v>477</v>
      </c>
    </row>
    <row r="476" spans="1:3" x14ac:dyDescent="0.2">
      <c r="A476">
        <v>10</v>
      </c>
      <c r="B476">
        <v>3</v>
      </c>
      <c r="C476" t="s">
        <v>478</v>
      </c>
    </row>
    <row r="477" spans="1:3" x14ac:dyDescent="0.2">
      <c r="A477">
        <v>4</v>
      </c>
      <c r="B477">
        <v>3</v>
      </c>
      <c r="C477" t="s">
        <v>479</v>
      </c>
    </row>
    <row r="478" spans="1:3" x14ac:dyDescent="0.2">
      <c r="A478">
        <v>50</v>
      </c>
      <c r="B478">
        <v>15</v>
      </c>
      <c r="C478" t="s">
        <v>480</v>
      </c>
    </row>
    <row r="479" spans="1:3" x14ac:dyDescent="0.2">
      <c r="A479">
        <v>50</v>
      </c>
      <c r="B479">
        <v>15</v>
      </c>
      <c r="C479" t="s">
        <v>481</v>
      </c>
    </row>
    <row r="480" spans="1:3" x14ac:dyDescent="0.2">
      <c r="A480">
        <v>15</v>
      </c>
      <c r="B480">
        <v>4</v>
      </c>
      <c r="C480" t="s">
        <v>482</v>
      </c>
    </row>
    <row r="481" spans="1:3" x14ac:dyDescent="0.2">
      <c r="A481">
        <v>15</v>
      </c>
      <c r="B481">
        <v>4</v>
      </c>
      <c r="C481" t="s">
        <v>483</v>
      </c>
    </row>
    <row r="482" spans="1:3" x14ac:dyDescent="0.2">
      <c r="A482">
        <v>30</v>
      </c>
      <c r="B482">
        <v>8</v>
      </c>
      <c r="C482" t="s">
        <v>484</v>
      </c>
    </row>
    <row r="483" spans="1:3" x14ac:dyDescent="0.2">
      <c r="A483">
        <v>10</v>
      </c>
      <c r="B483">
        <v>3</v>
      </c>
      <c r="C483" t="s">
        <v>485</v>
      </c>
    </row>
    <row r="484" spans="1:3" x14ac:dyDescent="0.2">
      <c r="A484">
        <v>4</v>
      </c>
      <c r="B484">
        <v>3</v>
      </c>
      <c r="C484" t="s">
        <v>486</v>
      </c>
    </row>
    <row r="485" spans="1:3" x14ac:dyDescent="0.2">
      <c r="A485">
        <v>30</v>
      </c>
      <c r="B485">
        <v>8</v>
      </c>
      <c r="C485" t="s">
        <v>487</v>
      </c>
    </row>
    <row r="486" spans="1:3" x14ac:dyDescent="0.2">
      <c r="A486">
        <v>30</v>
      </c>
      <c r="B486">
        <v>8</v>
      </c>
      <c r="C486" t="s">
        <v>488</v>
      </c>
    </row>
    <row r="487" spans="1:3" x14ac:dyDescent="0.2">
      <c r="A487">
        <v>30</v>
      </c>
      <c r="B487">
        <v>8</v>
      </c>
      <c r="C487" t="s">
        <v>489</v>
      </c>
    </row>
    <row r="488" spans="1:3" x14ac:dyDescent="0.2">
      <c r="A488">
        <v>4</v>
      </c>
      <c r="B488">
        <v>2</v>
      </c>
      <c r="C488" t="s">
        <v>490</v>
      </c>
    </row>
    <row r="489" spans="1:3" x14ac:dyDescent="0.2">
      <c r="A489">
        <v>15</v>
      </c>
      <c r="B489">
        <v>4</v>
      </c>
      <c r="C489" t="s">
        <v>491</v>
      </c>
    </row>
    <row r="490" spans="1:3" x14ac:dyDescent="0.2">
      <c r="A490">
        <v>2</v>
      </c>
      <c r="B490">
        <v>2</v>
      </c>
      <c r="C490" t="s">
        <v>492</v>
      </c>
    </row>
    <row r="491" spans="1:3" x14ac:dyDescent="0.2">
      <c r="A491">
        <v>30</v>
      </c>
      <c r="B491">
        <v>8</v>
      </c>
      <c r="C491" t="s">
        <v>493</v>
      </c>
    </row>
    <row r="492" spans="1:3" x14ac:dyDescent="0.2">
      <c r="A492">
        <v>30</v>
      </c>
      <c r="B492">
        <v>8</v>
      </c>
      <c r="C492" t="s">
        <v>494</v>
      </c>
    </row>
    <row r="493" spans="1:3" x14ac:dyDescent="0.2">
      <c r="A493">
        <v>50</v>
      </c>
      <c r="B493">
        <v>15</v>
      </c>
      <c r="C493" t="s">
        <v>495</v>
      </c>
    </row>
    <row r="494" spans="1:3" x14ac:dyDescent="0.2">
      <c r="A494">
        <v>30</v>
      </c>
      <c r="B494">
        <v>8</v>
      </c>
      <c r="C494" t="s">
        <v>496</v>
      </c>
    </row>
    <row r="495" spans="1:3" x14ac:dyDescent="0.2">
      <c r="A495">
        <v>3</v>
      </c>
      <c r="B495">
        <v>4</v>
      </c>
      <c r="C495" t="s">
        <v>497</v>
      </c>
    </row>
    <row r="496" spans="1:3" x14ac:dyDescent="0.2">
      <c r="A496">
        <v>30</v>
      </c>
      <c r="B496">
        <v>8</v>
      </c>
      <c r="C496" t="s">
        <v>498</v>
      </c>
    </row>
    <row r="497" spans="1:3" x14ac:dyDescent="0.2">
      <c r="A497">
        <v>30</v>
      </c>
      <c r="B497">
        <v>3</v>
      </c>
      <c r="C497" t="s">
        <v>499</v>
      </c>
    </row>
    <row r="498" spans="1:3" x14ac:dyDescent="0.2">
      <c r="A498">
        <v>15</v>
      </c>
      <c r="B498">
        <v>4</v>
      </c>
      <c r="C498" t="s">
        <v>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WarmENI</vt:lpstr>
      <vt:lpstr>WarmIP</vt:lpstr>
      <vt:lpstr>CidrData</vt:lpstr>
      <vt:lpstr>maxPods</vt:lpstr>
      <vt:lpstr>maxENI</vt:lpstr>
      <vt:lpstr>WARM_ENI_TARGET</vt:lpstr>
      <vt:lpstr>WarmIP!WARM_IP_TARGET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2022-04-16T05:07:36Z</dcterms:created>
  <dcterms:modified xsi:type="dcterms:W3CDTF">2022-06-22T06:12:04Z</dcterms:modified>
</cp:coreProperties>
</file>