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W:\My Documents\Macros\"/>
    </mc:Choice>
  </mc:AlternateContent>
  <xr:revisionPtr revIDLastSave="0" documentId="13_ncr:1_{DAE69E60-378A-47C7-A40E-904274607207}" xr6:coauthVersionLast="44" xr6:coauthVersionMax="44" xr10:uidLastSave="{00000000-0000-0000-0000-000000000000}"/>
  <bookViews>
    <workbookView xWindow="-120" yWindow="-120" windowWidth="20730" windowHeight="11160" xr2:uid="{00000000-000D-0000-FFFF-FFFF00000000}"/>
  </bookViews>
  <sheets>
    <sheet name="Glossary" sheetId="8" r:id="rId1"/>
    <sheet name="1.Snapshot" sheetId="1" r:id="rId2"/>
    <sheet name="2.Daily-Balance" sheetId="2" r:id="rId3"/>
    <sheet name="3.Loan-Track" sheetId="10" r:id="rId4"/>
    <sheet name="4.Monthly-Summary" sheetId="9" r:id="rId5"/>
  </sheets>
  <definedNames>
    <definedName name="_xlnm._FilterDatabase" localSheetId="4" hidden="1">'4.Monthly-Summary'!$A$2:$G$1415</definedName>
    <definedName name="ChartData">'2.Daily-Balance'!$B$6:$AF$9</definedName>
    <definedName name="DailyBal">'2.Daily-Balance'!$B$3:$AG$3</definedName>
    <definedName name="DAvg">'2.Daily-Balance'!$B$6:$AF$6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3" i="10" l="1"/>
  <c r="E23" i="10"/>
  <c r="D23" i="10"/>
  <c r="B11" i="10"/>
  <c r="B12" i="10" s="1"/>
  <c r="B13" i="10" s="1"/>
  <c r="B14" i="10" s="1"/>
  <c r="B15" i="10" s="1"/>
  <c r="B16" i="10" s="1"/>
  <c r="B17" i="10" s="1"/>
  <c r="B18" i="10" s="1"/>
  <c r="B19" i="10" s="1"/>
  <c r="B20" i="10" s="1"/>
  <c r="B21" i="10" s="1"/>
  <c r="B22" i="10" s="1"/>
  <c r="K5" i="10" l="1"/>
  <c r="K6" i="10"/>
  <c r="J5" i="10"/>
  <c r="N5" i="10"/>
  <c r="O5" i="10"/>
  <c r="P5" i="10"/>
  <c r="S5" i="10"/>
  <c r="V5" i="10"/>
  <c r="Y5" i="10"/>
  <c r="AB5" i="10"/>
  <c r="AE5" i="10"/>
  <c r="AH5" i="10"/>
  <c r="AK5" i="10"/>
  <c r="AN5" i="10"/>
  <c r="AQ5" i="10"/>
  <c r="AT5" i="10"/>
  <c r="AW5" i="10"/>
  <c r="AZ5" i="10"/>
  <c r="L5" i="10" l="1"/>
  <c r="A1" i="8"/>
  <c r="AH3"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C6" i="2"/>
  <c r="D7" i="10" l="1"/>
  <c r="E7" i="10"/>
  <c r="F7" i="10"/>
  <c r="G7" i="10"/>
  <c r="Q7" i="10"/>
  <c r="R7" i="10"/>
  <c r="T7" i="10"/>
  <c r="U7" i="10"/>
  <c r="W7" i="10"/>
  <c r="X7" i="10"/>
  <c r="Z7" i="10"/>
  <c r="AA7" i="10"/>
  <c r="AC7" i="10"/>
  <c r="AD7" i="10"/>
  <c r="AF7" i="10"/>
  <c r="AG7" i="10"/>
  <c r="AI7" i="10"/>
  <c r="AJ7" i="10"/>
  <c r="AL7" i="10"/>
  <c r="AM7" i="10"/>
  <c r="AO7" i="10"/>
  <c r="AP7" i="10"/>
  <c r="AR7" i="10"/>
  <c r="AS7" i="10"/>
  <c r="AU7" i="10"/>
  <c r="AV7" i="10"/>
  <c r="AX7" i="10"/>
  <c r="AY7" i="10"/>
  <c r="BA7" i="10"/>
  <c r="S6" i="10"/>
  <c r="V6" i="10"/>
  <c r="Y6" i="10"/>
  <c r="AB6" i="10"/>
  <c r="AE6" i="10"/>
  <c r="AH6" i="10"/>
  <c r="AK6" i="10"/>
  <c r="AN6" i="10"/>
  <c r="AQ6" i="10"/>
  <c r="AT6" i="10"/>
  <c r="AW6" i="10"/>
  <c r="AZ6" i="10"/>
  <c r="A1" i="10"/>
  <c r="AH6" i="2" l="1"/>
  <c r="B7" i="2" l="1"/>
  <c r="L8" i="2"/>
  <c r="M8" i="2"/>
  <c r="AZ7" i="10"/>
  <c r="AW7" i="10"/>
  <c r="AT7" i="10"/>
  <c r="AQ7" i="10"/>
  <c r="AN7" i="10"/>
  <c r="AK7" i="10"/>
  <c r="AH7" i="10"/>
  <c r="AE7" i="10"/>
  <c r="AB7" i="10"/>
  <c r="Y7" i="10"/>
  <c r="V7" i="10"/>
  <c r="S7" i="10"/>
  <c r="M7" i="10"/>
  <c r="P6" i="10"/>
  <c r="O6" i="10"/>
  <c r="N6" i="10"/>
  <c r="J6" i="10"/>
  <c r="O7" i="10"/>
  <c r="N7" i="10"/>
  <c r="T3" i="10"/>
  <c r="W3" i="10" s="1"/>
  <c r="Z3" i="10" s="1"/>
  <c r="AC3" i="10" s="1"/>
  <c r="AF3" i="10" s="1"/>
  <c r="AI3" i="10" s="1"/>
  <c r="AL3" i="10" s="1"/>
  <c r="AO3" i="10" s="1"/>
  <c r="AR3" i="10" s="1"/>
  <c r="AU3" i="10" s="1"/>
  <c r="AX3" i="10" s="1"/>
  <c r="P7" i="10" l="1"/>
  <c r="K7" i="10"/>
  <c r="L6" i="10"/>
  <c r="L7" i="10" l="1"/>
  <c r="B7" i="8"/>
  <c r="C9" i="2"/>
  <c r="G7" i="2"/>
  <c r="K7" i="2"/>
  <c r="O7" i="2"/>
  <c r="S7" i="2"/>
  <c r="W7" i="2"/>
  <c r="Y8" i="2"/>
  <c r="AA7" i="2"/>
  <c r="AC8" i="2"/>
  <c r="AE7" i="2"/>
  <c r="N7" i="2" l="1"/>
  <c r="AF8" i="2"/>
  <c r="Z9" i="2"/>
  <c r="J9" i="2"/>
  <c r="AD8" i="2"/>
  <c r="Z8" i="2"/>
  <c r="V8" i="2"/>
  <c r="R8" i="2"/>
  <c r="N8" i="2"/>
  <c r="J8" i="2"/>
  <c r="F8" i="2"/>
  <c r="AD7" i="2"/>
  <c r="U8" i="2"/>
  <c r="Q8" i="2"/>
  <c r="I8" i="2"/>
  <c r="E8" i="2"/>
  <c r="Z7" i="2"/>
  <c r="J7" i="2"/>
  <c r="V9" i="2"/>
  <c r="F9" i="2"/>
  <c r="AB7" i="2"/>
  <c r="X7" i="2"/>
  <c r="T7" i="2"/>
  <c r="P8" i="2"/>
  <c r="L7" i="2"/>
  <c r="H7" i="2"/>
  <c r="D7" i="2"/>
  <c r="V7" i="2"/>
  <c r="F7" i="2"/>
  <c r="R9" i="2"/>
  <c r="R7" i="2"/>
  <c r="AD9" i="2"/>
  <c r="N9" i="2"/>
  <c r="AB8" i="2"/>
  <c r="X8" i="2"/>
  <c r="T8" i="2"/>
  <c r="H8" i="2"/>
  <c r="D8" i="2"/>
  <c r="AC7" i="2"/>
  <c r="U7" i="2"/>
  <c r="Q7" i="2"/>
  <c r="E7" i="2"/>
  <c r="AA8" i="2"/>
  <c r="O8" i="2"/>
  <c r="AC9" i="2"/>
  <c r="U9" i="2"/>
  <c r="M9" i="2"/>
  <c r="E9" i="2"/>
  <c r="AF7" i="2"/>
  <c r="P7" i="2"/>
  <c r="AF9" i="2"/>
  <c r="AB9" i="2"/>
  <c r="X9" i="2"/>
  <c r="T9" i="2"/>
  <c r="P9" i="2"/>
  <c r="L9" i="2"/>
  <c r="H9" i="2"/>
  <c r="D9" i="2"/>
  <c r="B9" i="2"/>
  <c r="Y7" i="2"/>
  <c r="M7" i="2"/>
  <c r="I7" i="2"/>
  <c r="AE8" i="2"/>
  <c r="W8" i="2"/>
  <c r="S8" i="2"/>
  <c r="K8" i="2"/>
  <c r="G8" i="2"/>
  <c r="C8" i="2"/>
  <c r="Y9" i="2"/>
  <c r="Q9" i="2"/>
  <c r="I9" i="2"/>
  <c r="B8" i="2"/>
  <c r="C7" i="2"/>
  <c r="AE9" i="2"/>
  <c r="AA9" i="2"/>
  <c r="W9" i="2"/>
  <c r="S9" i="2"/>
  <c r="O9" i="2"/>
  <c r="K9" i="2"/>
  <c r="G9" i="2"/>
</calcChain>
</file>

<file path=xl/sharedStrings.xml><?xml version="1.0" encoding="utf-8"?>
<sst xmlns="http://schemas.openxmlformats.org/spreadsheetml/2006/main" count="215" uniqueCount="171">
  <si>
    <t>Statement Start Date</t>
  </si>
  <si>
    <t>Statement End Date</t>
  </si>
  <si>
    <t>Period (Month.Days)</t>
  </si>
  <si>
    <t>Opening Balance</t>
  </si>
  <si>
    <t>Closing Balance</t>
  </si>
  <si>
    <t>ADVANCED ANALYTICS SUMMARY</t>
  </si>
  <si>
    <t>Latest 3-Months</t>
  </si>
  <si>
    <t>Latest 6-Months</t>
  </si>
  <si>
    <t>Complete Analysis Period</t>
  </si>
  <si>
    <t>Amount</t>
  </si>
  <si>
    <t>Count</t>
  </si>
  <si>
    <t>Gross Debits (Sum Total)</t>
  </si>
  <si>
    <t>Cash Transactions</t>
  </si>
  <si>
    <t>Cheque Transactions</t>
  </si>
  <si>
    <t>Cheque Bounces (I/W)</t>
  </si>
  <si>
    <t>Inter Firm</t>
  </si>
  <si>
    <t>EMI's Paid</t>
  </si>
  <si>
    <t>EMI's Bounced</t>
  </si>
  <si>
    <t>Gross Credits (Sum Total)</t>
  </si>
  <si>
    <t>Cheque Bounces (O/W)</t>
  </si>
  <si>
    <t>Loan Credits</t>
  </si>
  <si>
    <t>Date</t>
  </si>
  <si>
    <t>CHQ</t>
  </si>
  <si>
    <t>TRANSFER</t>
  </si>
  <si>
    <t>BANK-CHARGES</t>
  </si>
  <si>
    <t>ONLINE-SHOPPING</t>
  </si>
  <si>
    <t>UTILITY-BILL</t>
  </si>
  <si>
    <t>INTER-FIRM</t>
  </si>
  <si>
    <t>INSURANCE</t>
  </si>
  <si>
    <t>INTEREST-PAID</t>
  </si>
  <si>
    <t>CASH</t>
  </si>
  <si>
    <t>REVERSED</t>
  </si>
  <si>
    <t>DIGITAL-WALLETS</t>
  </si>
  <si>
    <t>Total</t>
  </si>
  <si>
    <t>A/c No.</t>
  </si>
  <si>
    <t>A/c type</t>
  </si>
  <si>
    <t>Bank Name</t>
  </si>
  <si>
    <t>Daily Avg</t>
  </si>
  <si>
    <t>Daily Balance</t>
  </si>
  <si>
    <t>Monthly Avg</t>
  </si>
  <si>
    <t>Sl.No</t>
  </si>
  <si>
    <t>Banking Analysis Format</t>
  </si>
  <si>
    <t>Tab Names</t>
  </si>
  <si>
    <t>Contents</t>
  </si>
  <si>
    <t>1.Snapshot</t>
  </si>
  <si>
    <t xml:space="preserve">Summary/Overview of the bank statement. </t>
  </si>
  <si>
    <t>2.Daily Balance</t>
  </si>
  <si>
    <t>Day-end balance maintained for each day every month along with Daily Average Balance and Monthly Average Balance.</t>
  </si>
  <si>
    <t>Classification Reference</t>
  </si>
  <si>
    <t>Each transaction is categorised as the following:-</t>
  </si>
  <si>
    <t>Classification</t>
  </si>
  <si>
    <t>ATM</t>
  </si>
  <si>
    <t>ATM card used at POS other than withdrawing cash</t>
  </si>
  <si>
    <t>All type of bank service charges including GST</t>
  </si>
  <si>
    <t>CARD-SWIPE</t>
  </si>
  <si>
    <t>Credits through card swipes</t>
  </si>
  <si>
    <t>All cash transactions including cash withdrawal through cheque or ATM</t>
  </si>
  <si>
    <t>Only clearing cheques</t>
  </si>
  <si>
    <t>CREDITCARD-PAYMENT</t>
  </si>
  <si>
    <t>Payment of Credit Card bills</t>
  </si>
  <si>
    <t>Payment made through Digital Wallets apart from Transfer.</t>
  </si>
  <si>
    <t>EMI-DEBIT</t>
  </si>
  <si>
    <t>EMI payments of loans</t>
  </si>
  <si>
    <t>EMI-RETURN</t>
  </si>
  <si>
    <t>EMI returns, to be paid through ECS, NACH or Cheque</t>
  </si>
  <si>
    <t>FEE-COLLECTED</t>
  </si>
  <si>
    <t>Any payment received by educational institution or service fee received by firms.</t>
  </si>
  <si>
    <t>All type of General and life insurance</t>
  </si>
  <si>
    <t>INTEREST-EARNED</t>
  </si>
  <si>
    <t>Interest earned in SB account, or interest credited from FDs</t>
  </si>
  <si>
    <t>Interest paid in CC or OD account</t>
  </si>
  <si>
    <t>Interfirm transaction, if narration has name of firm, proprietor, partner or director or related party as mentioned in the supporting documents</t>
  </si>
  <si>
    <t>INVESTMENT</t>
  </si>
  <si>
    <t>All kind of investments e.g. Mutual Funds, Insurance etc</t>
  </si>
  <si>
    <t>INWARD-RETURN</t>
  </si>
  <si>
    <t>Cheques which were presented for clearing in account but got bounced later. Both the entries, cheque presented and return are marked as Inward and are available in both Credit extract and Debit extract</t>
  </si>
  <si>
    <t>LOAN-CREDIT</t>
  </si>
  <si>
    <t>Loan credited</t>
  </si>
  <si>
    <t>LOAN-DEBIT</t>
  </si>
  <si>
    <t>Any type of loan payment other than EMI e.g. Loan recovery, interest payment from account, prepayment of loans etc.</t>
  </si>
  <si>
    <t>Shopping done through various e-commerce websites e.g. Amazon, Flipkart, IRCTC, redbus, bookmyshow, Makemytrip etc</t>
  </si>
  <si>
    <t>OUTWARD-RETURN</t>
  </si>
  <si>
    <t>Cheques which were deposited in account but got bounced later. Both the entries, cheque deposit and return are marked as Outward return and are available in both Credit extract and Debit extract</t>
  </si>
  <si>
    <t>PENAL-INTEREST</t>
  </si>
  <si>
    <t>Penalty interest charged in the account, mostly when CC or OD is overdrawn</t>
  </si>
  <si>
    <t>Any entry which get reversed(other than cheques)or refunded later e.g. ATM, RTGS etc. Both the main entry and reversed entry are categorised as reversed entry and is availabe in both in Debit extract and Credit extract</t>
  </si>
  <si>
    <t>SALARY</t>
  </si>
  <si>
    <t>Salary or Bonus credited from employer</t>
  </si>
  <si>
    <t>SALARY-PAID</t>
  </si>
  <si>
    <t>Salary or Bonus paid to employees</t>
  </si>
  <si>
    <t>STATUTORY-PAYMENT</t>
  </si>
  <si>
    <t>Tax payment or any other statutory payment to the government, e.g. EPFO, EPF, Income tax or GST</t>
  </si>
  <si>
    <t>Includes all kinds of transfers done through any mode e.g. RTGS, NEFT, Online, UPI, IMPS, Payu, Paytm, Tez or Google Pay etc</t>
  </si>
  <si>
    <t>Mobile bill, Electricity bill or any other Utility bill payment</t>
  </si>
  <si>
    <t>OTHER-CREDITS or OTHER-DEBITS</t>
  </si>
  <si>
    <t>Entry which does not fall in any of the above categories</t>
  </si>
  <si>
    <t>Loan Details</t>
  </si>
  <si>
    <t>Repayment-Track</t>
  </si>
  <si>
    <t>Loan Type</t>
  </si>
  <si>
    <t>Financier</t>
  </si>
  <si>
    <t>Loan Credit</t>
  </si>
  <si>
    <t>Loan Debit</t>
  </si>
  <si>
    <t>EMI Debit</t>
  </si>
  <si>
    <t>Start on</t>
  </si>
  <si>
    <t>Tenor</t>
  </si>
  <si>
    <t>Tenor Left</t>
  </si>
  <si>
    <t>EMI Obligation</t>
  </si>
  <si>
    <t>Bank Name (EMI running)</t>
  </si>
  <si>
    <t>Last 12 Months</t>
  </si>
  <si>
    <t>Remarks (Bounces/ DPD etc)</t>
  </si>
  <si>
    <t>EMI Paid</t>
  </si>
  <si>
    <t>EMI Amt Paid</t>
  </si>
  <si>
    <t>Avg Previous Day Balance</t>
  </si>
  <si>
    <t>EMI</t>
  </si>
  <si>
    <t>Previous Day Balance</t>
  </si>
  <si>
    <t>Previous Bal</t>
  </si>
  <si>
    <t>Avg EOD Balance</t>
  </si>
  <si>
    <t>Min EOD Balance</t>
  </si>
  <si>
    <t>Max EOD Balance</t>
  </si>
  <si>
    <t>CONSOLIDATED SUMMARY BANKING SNAPSHOT</t>
  </si>
  <si>
    <t>Name of Account Holder</t>
  </si>
  <si>
    <t>No. of Statements</t>
  </si>
  <si>
    <t>Case Name</t>
  </si>
  <si>
    <t>Loan Track from the Bank Statements</t>
  </si>
  <si>
    <t>3.Loan-Track</t>
  </si>
  <si>
    <t>Gross Charges &amp; Interest Paid</t>
  </si>
  <si>
    <t>Inward Charges</t>
  </si>
  <si>
    <t>Outward Charges</t>
  </si>
  <si>
    <t>EMI Return Charges</t>
  </si>
  <si>
    <t>Minimum Balance Charges</t>
  </si>
  <si>
    <t>Penal Charges</t>
  </si>
  <si>
    <t>Interest Charges</t>
  </si>
  <si>
    <t>Other Bank Charges</t>
  </si>
  <si>
    <t>Month</t>
  </si>
  <si>
    <t>EMI Bounce Count</t>
  </si>
  <si>
    <t>$-SuMIFS(MonthlySummary[DEBIT],MonthlySummary[DATE],"&gt;="&amp;B11,MonthlySummary[DATE],"&lt;="&amp;EOMONTH(B11,0),MonthlySummary[CLASSIFICATION_TRANS],"EMI-RTN-CHARGES")</t>
  </si>
  <si>
    <t>$-CoUNTIFS(MonthlySummary[DATE],"&gt;="&amp;B11,MonthlySummary[DATE],"&lt;="&amp;EOMONTH(B11,0),MonthlySummary[CLASSIFICATION_TRANS],"EMI-RTN-CHARGES")</t>
  </si>
  <si>
    <t>$-CoUNTIFS(MonthlySummary[CREDIT],"",MonthlySummary[DATE],"&gt;="&amp;B11,MonthlySummary[DATE],"&lt;="&amp;EOMONTH(B11,0),MonthlySummary[CLASSIFICATION_TRANS],"EMI-RETURN")</t>
  </si>
  <si>
    <t>$-SuMIFS(MonthlySummary[DEBIT],MonthlySummary[DATE],"&gt;="&amp;B12,MonthlySummary[DATE],"&lt;="&amp;EOMONTH(B12,0),MonthlySummary[CLASSIFICATION_TRANS],"EMI-RTN-CHARGES")</t>
  </si>
  <si>
    <t>$-CoUNTIFS(MonthlySummary[DATE],"&gt;="&amp;B12,MonthlySummary[DATE],"&lt;="&amp;EOMONTH(B12,0),MonthlySummary[CLASSIFICATION_TRANS],"EMI-RTN-CHARGES")</t>
  </si>
  <si>
    <t>$-CoUNTIFS(MonthlySummary[CREDIT],"",MonthlySummary[DATE],"&gt;="&amp;B12,MonthlySummary[DATE],"&lt;="&amp;EOMONTH(B12,0),MonthlySummary[CLASSIFICATION_TRANS],"EMI-RETURN")</t>
  </si>
  <si>
    <t>$-SuMIFS(MonthlySummary[DEBIT],MonthlySummary[DATE],"&gt;="&amp;B13,MonthlySummary[DATE],"&lt;="&amp;EOMONTH(B13,0),MonthlySummary[CLASSIFICATION_TRANS],"EMI-RTN-CHARGES")</t>
  </si>
  <si>
    <t>$-CoUNTIFS(MonthlySummary[DATE],"&gt;="&amp;B13,MonthlySummary[DATE],"&lt;="&amp;EOMONTH(B13,0),MonthlySummary[CLASSIFICATION_TRANS],"EMI-RTN-CHARGES")</t>
  </si>
  <si>
    <t>$-CoUNTIFS(MonthlySummary[CREDIT],"",MonthlySummary[DATE],"&gt;="&amp;B13,MonthlySummary[DATE],"&lt;="&amp;EOMONTH(B13,0),MonthlySummary[CLASSIFICATION_TRANS],"EMI-RETURN")</t>
  </si>
  <si>
    <t>$-SuMIFS(MonthlySummary[DEBIT],MonthlySummary[DATE],"&gt;="&amp;B14,MonthlySummary[DATE],"&lt;="&amp;EOMONTH(B14,0),MonthlySummary[CLASSIFICATION_TRANS],"EMI-RTN-CHARGES")</t>
  </si>
  <si>
    <t>$-CoUNTIFS(MonthlySummary[DATE],"&gt;="&amp;B14,MonthlySummary[DATE],"&lt;="&amp;EOMONTH(B14,0),MonthlySummary[CLASSIFICATION_TRANS],"EMI-RTN-CHARGES")</t>
  </si>
  <si>
    <t>$-CoUNTIFS(MonthlySummary[CREDIT],"",MonthlySummary[DATE],"&gt;="&amp;B14,MonthlySummary[DATE],"&lt;="&amp;EOMONTH(B14,0),MonthlySummary[CLASSIFICATION_TRANS],"EMI-RETURN")</t>
  </si>
  <si>
    <t>$-SuMIFS(MonthlySummary[DEBIT],MonthlySummary[DATE],"&gt;="&amp;B15,MonthlySummary[DATE],"&lt;="&amp;EOMONTH(B15,0),MonthlySummary[CLASSIFICATION_TRANS],"EMI-RTN-CHARGES")</t>
  </si>
  <si>
    <t>$-CoUNTIFS(MonthlySummary[DATE],"&gt;="&amp;B15,MonthlySummary[DATE],"&lt;="&amp;EOMONTH(B15,0),MonthlySummary[CLASSIFICATION_TRANS],"EMI-RTN-CHARGES")</t>
  </si>
  <si>
    <t>$-CoUNTIFS(MonthlySummary[CREDIT],"",MonthlySummary[DATE],"&gt;="&amp;B15,MonthlySummary[DATE],"&lt;="&amp;EOMONTH(B15,0),MonthlySummary[CLASSIFICATION_TRANS],"EMI-RETURN")</t>
  </si>
  <si>
    <t>$-SuMIFS(MonthlySummary[DEBIT],MonthlySummary[DATE],"&gt;="&amp;B16,MonthlySummary[DATE],"&lt;="&amp;EOMONTH(B16,0),MonthlySummary[CLASSIFICATION_TRANS],"EMI-RTN-CHARGES")</t>
  </si>
  <si>
    <t>$-CoUNTIFS(MonthlySummary[DATE],"&gt;="&amp;B16,MonthlySummary[DATE],"&lt;="&amp;EOMONTH(B16,0),MonthlySummary[CLASSIFICATION_TRANS],"EMI-RTN-CHARGES")</t>
  </si>
  <si>
    <t>$-CoUNTIFS(MonthlySummary[CREDIT],"",MonthlySummary[DATE],"&gt;="&amp;B16,MonthlySummary[DATE],"&lt;="&amp;EOMONTH(B16,0),MonthlySummary[CLASSIFICATION_TRANS],"EMI-RETURN")</t>
  </si>
  <si>
    <t>$-SuMIFS(MonthlySummary[DEBIT],MonthlySummary[DATE],"&gt;="&amp;B17,MonthlySummary[DATE],"&lt;="&amp;EOMONTH(B17,0),MonthlySummary[CLASSIFICATION_TRANS],"EMI-RTN-CHARGES")</t>
  </si>
  <si>
    <t>$-CoUNTIFS(MonthlySummary[DATE],"&gt;="&amp;B17,MonthlySummary[DATE],"&lt;="&amp;EOMONTH(B17,0),MonthlySummary[CLASSIFICATION_TRANS],"EMI-RTN-CHARGES")</t>
  </si>
  <si>
    <t>$-CoUNTIFS(MonthlySummary[CREDIT],"",MonthlySummary[DATE],"&gt;="&amp;B17,MonthlySummary[DATE],"&lt;="&amp;EOMONTH(B17,0),MonthlySummary[CLASSIFICATION_TRANS],"EMI-RETURN")</t>
  </si>
  <si>
    <t>$-SuMIFS(MonthlySummary[DEBIT],MonthlySummary[DATE],"&gt;="&amp;B18,MonthlySummary[DATE],"&lt;="&amp;EOMONTH(B18,0),MonthlySummary[CLASSIFICATION_TRANS],"EMI-RTN-CHARGES")</t>
  </si>
  <si>
    <t>$-CoUNTIFS(MonthlySummary[DATE],"&gt;="&amp;B18,MonthlySummary[DATE],"&lt;="&amp;EOMONTH(B18,0),MonthlySummary[CLASSIFICATION_TRANS],"EMI-RTN-CHARGES")</t>
  </si>
  <si>
    <t>$-CoUNTIFS(MonthlySummary[CREDIT],"",MonthlySummary[DATE],"&gt;="&amp;B18,MonthlySummary[DATE],"&lt;="&amp;EOMONTH(B18,0),MonthlySummary[CLASSIFICATION_TRANS],"EMI-RETURN")</t>
  </si>
  <si>
    <t>$-SuMIFS(MonthlySummary[DEBIT],MonthlySummary[DATE],"&gt;="&amp;B19,MonthlySummary[DATE],"&lt;="&amp;EOMONTH(B19,0),MonthlySummary[CLASSIFICATION_TRANS],"EMI-RTN-CHARGES")</t>
  </si>
  <si>
    <t>$-CoUNTIFS(MonthlySummary[DATE],"&gt;="&amp;B19,MonthlySummary[DATE],"&lt;="&amp;EOMONTH(B19,0),MonthlySummary[CLASSIFICATION_TRANS],"EMI-RTN-CHARGES")</t>
  </si>
  <si>
    <t>$-CoUNTIFS(MonthlySummary[CREDIT],"",MonthlySummary[DATE],"&gt;="&amp;B19,MonthlySummary[DATE],"&lt;="&amp;EOMONTH(B19,0),MonthlySummary[CLASSIFICATION_TRANS],"EMI-RETURN")</t>
  </si>
  <si>
    <t>$-SuMIFS(MonthlySummary[DEBIT],MonthlySummary[DATE],"&gt;="&amp;B20,MonthlySummary[DATE],"&lt;="&amp;EOMONTH(B20,0),MonthlySummary[CLASSIFICATION_TRANS],"EMI-RTN-CHARGES")</t>
  </si>
  <si>
    <t>$-CoUNTIFS(MonthlySummary[DATE],"&gt;="&amp;B20,MonthlySummary[DATE],"&lt;="&amp;EOMONTH(B20,0),MonthlySummary[CLASSIFICATION_TRANS],"EMI-RTN-CHARGES")</t>
  </si>
  <si>
    <t>$-CoUNTIFS(MonthlySummary[CREDIT],"",MonthlySummary[DATE],"&gt;="&amp;B20,MonthlySummary[DATE],"&lt;="&amp;EOMONTH(B20,0),MonthlySummary[CLASSIFICATION_TRANS],"EMI-RETURN")</t>
  </si>
  <si>
    <t>$-SuMIFS(MonthlySummary[DEBIT],MonthlySummary[DATE],"&gt;="&amp;B21,MonthlySummary[DATE],"&lt;="&amp;EOMONTH(B21,0),MonthlySummary[CLASSIFICATION_TRANS],"EMI-RTN-CHARGES")</t>
  </si>
  <si>
    <t>$-CoUNTIFS(MonthlySummary[DATE],"&gt;="&amp;B21,MonthlySummary[DATE],"&lt;="&amp;EOMONTH(B21,0),MonthlySummary[CLASSIFICATION_TRANS],"EMI-RTN-CHARGES")</t>
  </si>
  <si>
    <t>$-CoUNTIFS(MonthlySummary[CREDIT],"",MonthlySummary[DATE],"&gt;="&amp;B21,MonthlySummary[DATE],"&lt;="&amp;EOMONTH(B21,0),MonthlySummary[CLASSIFICATION_TRANS],"EMI-RETURN")</t>
  </si>
  <si>
    <t>$-SuMIFS(MonthlySummary[DEBIT],MonthlySummary[DATE],"&gt;="&amp;B22,MonthlySummary[DATE],"&lt;="&amp;EOMONTH(B22,0),MonthlySummary[CLASSIFICATION_TRANS],"EMI-RTN-CHARGES")</t>
  </si>
  <si>
    <t>$-CoUNTIFS(MonthlySummary[DATE],"&gt;="&amp;B22,MonthlySummary[DATE],"&lt;="&amp;EOMONTH(B22,0),MonthlySummary[CLASSIFICATION_TRANS],"EMI-RTN-CHARGES")</t>
  </si>
  <si>
    <t>$-CoUNTIFS(MonthlySummary[CREDIT],"",MonthlySummary[DATE],"&gt;="&amp;B22,MonthlySummary[DATE],"&lt;="&amp;EOMONTH(B22,0),MonthlySummary[CLASSIFICATION_TRANS],"EMI-RETURN")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</si>
</sst>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yyyy"/>
    <numFmt numFmtId="165" formatCode="0;;;@"/>
    <numFmt numFmtId="166" formatCode="#,##0;\-#,##0;\-"/>
  </numFmts>
  <fonts count="24" x14ac:knownFonts="1">
    <font>
      <sz val="10"/>
      <name val="Arial"/>
      <charset val="1"/>
    </font>
    <font>
      <sz val="11"/>
      <color theme="1"/>
      <name val="Calibri"/>
      <family val="2"/>
      <scheme val="minor"/>
    </font>
    <font>
      <sz val="10"/>
      <name val="Arial"/>
      <family val="2"/>
    </font>
    <font>
      <sz val="11"/>
      <color theme="1"/>
      <name val="Calibri"/>
      <family val="2"/>
      <scheme val="minor"/>
    </font>
    <font>
      <b/>
      <sz val="10"/>
      <name val="Arial"/>
      <family val="2"/>
    </font>
    <font>
      <b/>
      <sz val="10"/>
      <color rgb="FFFFFFFF"/>
      <name val="Arial"/>
      <family val="2"/>
    </font>
    <font>
      <b/>
      <sz val="16"/>
      <color rgb="FFFFFFFF"/>
      <name val="Arial"/>
      <family val="2"/>
    </font>
    <font>
      <u/>
      <sz val="10"/>
      <color theme="10"/>
      <name val="Arial"/>
      <family val="2"/>
    </font>
    <font>
      <sz val="10"/>
      <color rgb="FFFFFFFF"/>
      <name val="Arial"/>
      <family val="2"/>
    </font>
    <font>
      <sz val="10"/>
      <name val="Arial"/>
      <family val="2"/>
    </font>
    <font>
      <sz val="10"/>
      <color theme="0"/>
      <name val="Arial"/>
      <family val="2"/>
    </font>
    <font>
      <b/>
      <u/>
      <sz val="11"/>
      <color indexed="9"/>
      <name val="Arial"/>
      <family val="2"/>
    </font>
    <font>
      <b/>
      <sz val="11"/>
      <color theme="0"/>
      <name val="Arial"/>
      <family val="2"/>
    </font>
    <font>
      <sz val="10"/>
      <color indexed="9"/>
      <name val="Arial"/>
      <family val="2"/>
    </font>
    <font>
      <sz val="10"/>
      <color rgb="FF222222"/>
      <name val="Arial"/>
      <family val="2"/>
    </font>
    <font>
      <b/>
      <u/>
      <sz val="11"/>
      <color theme="0"/>
      <name val="Arial"/>
      <family val="2"/>
    </font>
    <font>
      <sz val="10"/>
      <color rgb="FF000000"/>
      <name val="Arial"/>
      <family val="2"/>
    </font>
    <font>
      <b/>
      <sz val="11"/>
      <color theme="1"/>
      <name val="Calibri"/>
      <family val="2"/>
      <scheme val="minor"/>
    </font>
    <font>
      <sz val="10"/>
      <color theme="0"/>
      <name val="Calibri"/>
      <family val="2"/>
      <scheme val="minor"/>
    </font>
    <font>
      <sz val="10"/>
      <color theme="1"/>
      <name val="Calibri"/>
      <family val="2"/>
      <scheme val="minor"/>
    </font>
    <font>
      <b/>
      <sz val="14"/>
      <color theme="0"/>
      <name val="Calibri"/>
      <family val="2"/>
      <scheme val="minor"/>
    </font>
    <font>
      <sz val="10"/>
      <name val="Calibri"/>
      <family val="2"/>
      <scheme val="minor"/>
    </font>
    <font>
      <b/>
      <sz val="9"/>
      <name val="Arial"/>
      <family val="2"/>
    </font>
    <font>
      <b/>
      <sz val="11"/>
      <color theme="0"/>
      <name val="Calibri"/>
      <family val="2"/>
      <scheme val="minor"/>
    </font>
  </fonts>
  <fills count="10">
    <fill>
      <patternFill patternType="none"/>
    </fill>
    <fill>
      <patternFill patternType="gray125"/>
    </fill>
    <fill>
      <patternFill patternType="solid">
        <fgColor rgb="FF143264"/>
        <bgColor indexed="64"/>
      </patternFill>
    </fill>
    <fill>
      <patternFill patternType="solid">
        <fgColor rgb="FFB4C6E7"/>
        <bgColor indexed="64"/>
      </patternFill>
    </fill>
    <fill>
      <patternFill patternType="solid">
        <fgColor rgb="FF326496"/>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bgColor indexed="64"/>
      </patternFill>
    </fill>
    <fill>
      <patternFill patternType="solid">
        <fgColor rgb="FFEDF1F9"/>
        <bgColor indexed="64"/>
      </patternFill>
    </fill>
    <fill>
      <patternFill patternType="solid">
        <fgColor theme="4" tint="0.59999389629810485"/>
        <bgColor indexed="64"/>
      </patternFill>
    </fill>
  </fills>
  <borders count="10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medium">
        <color indexed="64"/>
      </left>
      <right style="thin">
        <color theme="0"/>
      </right>
      <top style="thin">
        <color theme="0"/>
      </top>
      <bottom style="thin">
        <color theme="0"/>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style="thin">
        <color theme="1"/>
      </bottom>
      <diagonal/>
    </border>
    <border>
      <left style="thin">
        <color theme="0"/>
      </left>
      <right style="medium">
        <color indexed="64"/>
      </right>
      <top style="thin">
        <color theme="0"/>
      </top>
      <bottom style="thin">
        <color theme="0"/>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top style="medium">
        <color indexed="64"/>
      </top>
      <bottom/>
      <diagonal/>
    </border>
    <border>
      <left style="thin">
        <color theme="0"/>
      </left>
      <right style="thin">
        <color theme="1"/>
      </right>
      <top style="medium">
        <color indexed="64"/>
      </top>
      <bottom style="thin">
        <color theme="0"/>
      </bottom>
      <diagonal/>
    </border>
    <border>
      <left style="medium">
        <color indexed="64"/>
      </left>
      <right style="medium">
        <color indexed="64"/>
      </right>
      <top style="thin">
        <color theme="1"/>
      </top>
      <bottom style="thin">
        <color theme="1"/>
      </bottom>
      <diagonal/>
    </border>
    <border>
      <left style="thin">
        <color theme="0"/>
      </left>
      <right style="thin">
        <color theme="0"/>
      </right>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theme="1"/>
      </left>
      <right style="thin">
        <color theme="4" tint="-0.499984740745262"/>
      </right>
      <top style="medium">
        <color theme="1"/>
      </top>
      <bottom style="thin">
        <color theme="4" tint="-0.499984740745262"/>
      </bottom>
      <diagonal/>
    </border>
    <border>
      <left style="thin">
        <color theme="4" tint="-0.499984740745262"/>
      </left>
      <right style="medium">
        <color theme="1"/>
      </right>
      <top style="medium">
        <color theme="1"/>
      </top>
      <bottom style="thin">
        <color theme="4" tint="-0.499984740745262"/>
      </bottom>
      <diagonal/>
    </border>
    <border>
      <left style="medium">
        <color theme="1"/>
      </left>
      <right/>
      <top style="thin">
        <color theme="4" tint="-0.499984740745262"/>
      </top>
      <bottom/>
      <diagonal/>
    </border>
    <border>
      <left/>
      <right style="medium">
        <color theme="1"/>
      </right>
      <top style="thin">
        <color theme="4" tint="-0.499984740745262"/>
      </top>
      <bottom/>
      <diagonal/>
    </border>
    <border>
      <left style="medium">
        <color theme="1"/>
      </left>
      <right style="thin">
        <color theme="1"/>
      </right>
      <top style="medium">
        <color theme="1"/>
      </top>
      <bottom/>
      <diagonal/>
    </border>
    <border>
      <left style="thin">
        <color theme="1"/>
      </left>
      <right style="medium">
        <color theme="1"/>
      </right>
      <top style="medium">
        <color theme="1"/>
      </top>
      <bottom/>
      <diagonal/>
    </border>
    <border>
      <left style="medium">
        <color theme="1"/>
      </left>
      <right style="thin">
        <color indexed="64"/>
      </right>
      <top style="medium">
        <color indexed="64"/>
      </top>
      <bottom style="thin">
        <color indexed="64"/>
      </bottom>
      <diagonal/>
    </border>
    <border>
      <left style="thin">
        <color indexed="64"/>
      </left>
      <right style="medium">
        <color theme="1"/>
      </right>
      <top style="medium">
        <color indexed="64"/>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thin">
        <color theme="0"/>
      </left>
      <right style="thin">
        <color theme="0"/>
      </right>
      <top/>
      <bottom/>
      <diagonal/>
    </border>
    <border>
      <left style="medium">
        <color theme="1"/>
      </left>
      <right/>
      <top style="thin">
        <color theme="4" tint="-0.499984740745262"/>
      </top>
      <bottom style="medium">
        <color theme="1"/>
      </bottom>
      <diagonal/>
    </border>
    <border>
      <left/>
      <right style="medium">
        <color theme="1"/>
      </right>
      <top style="thin">
        <color theme="4" tint="-0.499984740745262"/>
      </top>
      <bottom style="medium">
        <color theme="1"/>
      </bottom>
      <diagonal/>
    </border>
    <border>
      <left style="medium">
        <color theme="1"/>
      </left>
      <right style="thin">
        <color theme="1"/>
      </right>
      <top/>
      <bottom style="thin">
        <color theme="1"/>
      </bottom>
      <diagonal/>
    </border>
    <border>
      <left style="medium">
        <color indexed="64"/>
      </left>
      <right style="medium">
        <color theme="1"/>
      </right>
      <top/>
      <bottom style="thin">
        <color theme="1"/>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theme="1"/>
      </top>
      <bottom/>
      <diagonal/>
    </border>
    <border>
      <left style="thin">
        <color indexed="64"/>
      </left>
      <right/>
      <top/>
      <bottom/>
      <diagonal/>
    </border>
    <border>
      <left/>
      <right style="thin">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theme="1"/>
      </left>
      <right style="thin">
        <color indexed="64"/>
      </right>
      <top style="medium">
        <color theme="1"/>
      </top>
      <bottom style="medium">
        <color theme="1"/>
      </bottom>
      <diagonal/>
    </border>
    <border>
      <left style="thin">
        <color indexed="64"/>
      </left>
      <right style="thin">
        <color indexed="64"/>
      </right>
      <top style="medium">
        <color theme="1"/>
      </top>
      <bottom style="medium">
        <color theme="1"/>
      </bottom>
      <diagonal/>
    </border>
    <border>
      <left style="thin">
        <color indexed="64"/>
      </left>
      <right style="medium">
        <color theme="1"/>
      </right>
      <top style="medium">
        <color theme="1"/>
      </top>
      <bottom style="medium">
        <color theme="1"/>
      </bottom>
      <diagonal/>
    </border>
    <border>
      <left style="thin">
        <color indexed="64"/>
      </left>
      <right style="thin">
        <color indexed="64"/>
      </right>
      <top style="thin">
        <color indexed="64"/>
      </top>
      <bottom style="thin">
        <color indexed="64"/>
      </bottom>
      <diagonal/>
    </border>
    <border>
      <left style="medium">
        <color indexed="64"/>
      </left>
      <right style="thin">
        <color theme="0"/>
      </right>
      <top/>
      <bottom style="thin">
        <color theme="0"/>
      </bottom>
      <diagonal/>
    </border>
    <border>
      <left style="thin">
        <color theme="0"/>
      </left>
      <right style="medium">
        <color indexed="64"/>
      </right>
      <top/>
      <bottom style="thin">
        <color theme="0"/>
      </bottom>
      <diagonal/>
    </border>
    <border>
      <left style="medium">
        <color indexed="64"/>
      </left>
      <right style="thin">
        <color theme="0"/>
      </right>
      <top/>
      <bottom/>
      <diagonal/>
    </border>
    <border>
      <left style="thin">
        <color theme="0"/>
      </left>
      <right style="medium">
        <color indexed="64"/>
      </right>
      <top/>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thin">
        <color theme="1"/>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0"/>
      </right>
      <top style="thin">
        <color theme="0"/>
      </top>
      <bottom style="thin">
        <color indexed="64"/>
      </bottom>
      <diagonal/>
    </border>
    <border>
      <left style="thin">
        <color theme="0"/>
      </left>
      <right style="thin">
        <color theme="1"/>
      </right>
      <top style="thin">
        <color theme="0"/>
      </top>
      <bottom style="thin">
        <color indexed="64"/>
      </bottom>
      <diagonal/>
    </border>
    <border>
      <left/>
      <right style="thin">
        <color theme="0"/>
      </right>
      <top style="thin">
        <color theme="0"/>
      </top>
      <bottom style="thin">
        <color indexed="64"/>
      </bottom>
      <diagonal/>
    </border>
    <border>
      <left style="thin">
        <color theme="1"/>
      </left>
      <right style="thin">
        <color theme="1"/>
      </right>
      <top style="thin">
        <color theme="1"/>
      </top>
      <bottom style="thin">
        <color indexed="64"/>
      </bottom>
      <diagonal/>
    </border>
    <border>
      <left style="thin">
        <color theme="1"/>
      </left>
      <right style="medium">
        <color indexed="64"/>
      </right>
      <top style="thin">
        <color theme="1"/>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theme="1"/>
      </left>
      <right style="thin">
        <color theme="1"/>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theme="1"/>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theme="1"/>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6">
    <xf numFmtId="0" fontId="0" fillId="0" borderId="0" applyNumberFormat="0" applyFill="0" applyBorder="0" applyAlignment="0" applyProtection="0"/>
    <xf numFmtId="0" fontId="7" fillId="0" borderId="0" applyNumberFormat="0" applyFill="0" applyBorder="0" applyAlignment="0" applyProtection="0"/>
    <xf numFmtId="0" fontId="9" fillId="0" borderId="0" applyNumberFormat="0" applyFill="0" applyBorder="0" applyAlignment="0" applyProtection="0"/>
    <xf numFmtId="0" fontId="3" fillId="0" borderId="0"/>
    <xf numFmtId="0" fontId="1" fillId="0" borderId="0"/>
    <xf numFmtId="0" fontId="2" fillId="0" borderId="0"/>
  </cellStyleXfs>
  <cellXfs count="209">
    <xf numFmtId="0" fontId="0" fillId="0" borderId="0" xfId="0"/>
    <xf numFmtId="0" fontId="0" fillId="0" borderId="1" xfId="0" applyBorder="1"/>
    <xf numFmtId="3" fontId="0" fillId="0" borderId="1" xfId="0" applyNumberFormat="1" applyBorder="1"/>
    <xf numFmtId="0" fontId="0" fillId="0" borderId="3" xfId="0" applyBorder="1"/>
    <xf numFmtId="3" fontId="2" fillId="0" borderId="8" xfId="0" applyNumberFormat="1" applyFont="1" applyBorder="1"/>
    <xf numFmtId="0" fontId="2" fillId="0" borderId="9" xfId="0" applyFont="1" applyBorder="1"/>
    <xf numFmtId="0" fontId="0" fillId="0" borderId="9" xfId="0" applyBorder="1"/>
    <xf numFmtId="0" fontId="4" fillId="3" borderId="11" xfId="0" applyFont="1" applyFill="1" applyBorder="1"/>
    <xf numFmtId="0" fontId="0" fillId="0" borderId="12" xfId="0" applyBorder="1"/>
    <xf numFmtId="3" fontId="0" fillId="0" borderId="12" xfId="0" applyNumberFormat="1" applyBorder="1"/>
    <xf numFmtId="3" fontId="2" fillId="0" borderId="10" xfId="0" applyNumberFormat="1" applyFont="1" applyBorder="1"/>
    <xf numFmtId="0" fontId="0" fillId="0" borderId="13" xfId="0" applyBorder="1"/>
    <xf numFmtId="0" fontId="0" fillId="0" borderId="14" xfId="0" applyBorder="1"/>
    <xf numFmtId="0" fontId="0" fillId="0" borderId="16" xfId="0" applyBorder="1"/>
    <xf numFmtId="0" fontId="4" fillId="3" borderId="4" xfId="0" applyFont="1" applyFill="1" applyBorder="1" applyAlignment="1">
      <alignment horizontal="center" vertical="center"/>
    </xf>
    <xf numFmtId="3" fontId="4" fillId="3" borderId="17" xfId="0" applyNumberFormat="1" applyFont="1" applyFill="1" applyBorder="1"/>
    <xf numFmtId="3" fontId="5" fillId="2" borderId="4" xfId="0" applyNumberFormat="1" applyFont="1" applyFill="1" applyBorder="1" applyAlignment="1">
      <alignment horizontal="center" vertical="center"/>
    </xf>
    <xf numFmtId="0" fontId="8" fillId="0" borderId="1" xfId="0" applyFont="1" applyBorder="1"/>
    <xf numFmtId="0" fontId="0" fillId="0" borderId="18" xfId="0" applyBorder="1"/>
    <xf numFmtId="0" fontId="0" fillId="0" borderId="19" xfId="0" applyBorder="1"/>
    <xf numFmtId="0" fontId="10" fillId="0" borderId="1" xfId="2" applyFont="1" applyBorder="1"/>
    <xf numFmtId="0" fontId="9" fillId="0" borderId="20" xfId="2" applyBorder="1"/>
    <xf numFmtId="0" fontId="9" fillId="0" borderId="20" xfId="2" applyBorder="1" applyAlignment="1">
      <alignment wrapText="1"/>
    </xf>
    <xf numFmtId="0" fontId="9" fillId="0" borderId="1" xfId="2" applyBorder="1"/>
    <xf numFmtId="0" fontId="9" fillId="0" borderId="2" xfId="2" applyBorder="1"/>
    <xf numFmtId="0" fontId="9" fillId="0" borderId="3" xfId="2" applyBorder="1"/>
    <xf numFmtId="0" fontId="4" fillId="6" borderId="31" xfId="2" applyFont="1" applyFill="1" applyBorder="1" applyAlignment="1">
      <alignment horizontal="center" vertical="center"/>
    </xf>
    <xf numFmtId="0" fontId="4" fillId="6" borderId="32" xfId="2" applyFont="1" applyFill="1" applyBorder="1" applyAlignment="1">
      <alignment horizontal="center" vertical="center" wrapText="1"/>
    </xf>
    <xf numFmtId="0" fontId="7" fillId="0" borderId="33" xfId="1" applyBorder="1" applyAlignment="1">
      <alignment horizontal="left" vertical="center"/>
    </xf>
    <xf numFmtId="0" fontId="14" fillId="0" borderId="34" xfId="2" applyFont="1" applyBorder="1" applyAlignment="1">
      <alignment horizontal="left" vertical="center" wrapText="1"/>
    </xf>
    <xf numFmtId="0" fontId="7" fillId="0" borderId="35" xfId="1" applyBorder="1" applyAlignment="1">
      <alignment horizontal="left" vertical="center"/>
    </xf>
    <xf numFmtId="0" fontId="14" fillId="0" borderId="36" xfId="2" applyFont="1" applyBorder="1" applyAlignment="1">
      <alignment horizontal="left" vertical="center" wrapText="1"/>
    </xf>
    <xf numFmtId="0" fontId="9" fillId="0" borderId="39" xfId="2" applyBorder="1"/>
    <xf numFmtId="0" fontId="9" fillId="0" borderId="39" xfId="2" applyBorder="1" applyAlignment="1">
      <alignment wrapText="1"/>
    </xf>
    <xf numFmtId="0" fontId="3" fillId="0" borderId="2" xfId="3" applyBorder="1"/>
    <xf numFmtId="0" fontId="3" fillId="0" borderId="3" xfId="3" applyBorder="1"/>
    <xf numFmtId="0" fontId="3" fillId="0" borderId="1" xfId="3" applyBorder="1"/>
    <xf numFmtId="0" fontId="4" fillId="3" borderId="42" xfId="2" applyFont="1" applyFill="1" applyBorder="1" applyAlignment="1">
      <alignment horizontal="center"/>
    </xf>
    <xf numFmtId="0" fontId="4" fillId="3" borderId="43" xfId="2" applyFont="1" applyFill="1" applyBorder="1" applyAlignment="1">
      <alignment horizontal="center"/>
    </xf>
    <xf numFmtId="0" fontId="16" fillId="0" borderId="35" xfId="3" applyFont="1" applyBorder="1" applyAlignment="1">
      <alignment wrapText="1"/>
    </xf>
    <xf numFmtId="0" fontId="16" fillId="0" borderId="36" xfId="3" applyFont="1" applyBorder="1" applyAlignment="1">
      <alignment wrapText="1"/>
    </xf>
    <xf numFmtId="0" fontId="16" fillId="0" borderId="44" xfId="3" applyFont="1" applyBorder="1" applyAlignment="1">
      <alignment wrapText="1"/>
    </xf>
    <xf numFmtId="0" fontId="16" fillId="0" borderId="45" xfId="3" applyFont="1" applyBorder="1" applyAlignment="1">
      <alignment wrapText="1"/>
    </xf>
    <xf numFmtId="0" fontId="16" fillId="0" borderId="37" xfId="3" applyFont="1" applyBorder="1" applyAlignment="1">
      <alignment vertical="center" wrapText="1"/>
    </xf>
    <xf numFmtId="0" fontId="16" fillId="0" borderId="38" xfId="3" applyFont="1" applyBorder="1" applyAlignment="1">
      <alignment wrapText="1"/>
    </xf>
    <xf numFmtId="0" fontId="9" fillId="0" borderId="18" xfId="2" applyBorder="1"/>
    <xf numFmtId="0" fontId="9" fillId="0" borderId="18" xfId="2" applyBorder="1" applyAlignment="1">
      <alignment wrapText="1"/>
    </xf>
    <xf numFmtId="0" fontId="9" fillId="0" borderId="1" xfId="2" applyBorder="1" applyAlignment="1">
      <alignment wrapText="1"/>
    </xf>
    <xf numFmtId="0" fontId="18" fillId="7" borderId="0" xfId="4" applyFont="1" applyFill="1"/>
    <xf numFmtId="0" fontId="19" fillId="7" borderId="0" xfId="4" applyFont="1" applyFill="1"/>
    <xf numFmtId="0" fontId="19" fillId="7" borderId="0" xfId="4" applyFont="1" applyFill="1" applyAlignment="1">
      <alignment vertical="center"/>
    </xf>
    <xf numFmtId="17" fontId="17" fillId="3" borderId="61" xfId="4" applyNumberFormat="1" applyFont="1" applyFill="1" applyBorder="1" applyAlignment="1">
      <alignment horizontal="center" vertical="center" wrapText="1"/>
    </xf>
    <xf numFmtId="0" fontId="17" fillId="3" borderId="58" xfId="4" applyFont="1" applyFill="1" applyBorder="1" applyAlignment="1">
      <alignment horizontal="center" vertical="center" wrapText="1"/>
    </xf>
    <xf numFmtId="0" fontId="17" fillId="3" borderId="60" xfId="4" applyFont="1" applyFill="1" applyBorder="1" applyAlignment="1">
      <alignment horizontal="center" vertical="center" wrapText="1"/>
    </xf>
    <xf numFmtId="17" fontId="17" fillId="3" borderId="61" xfId="4" applyNumberFormat="1" applyFont="1" applyFill="1" applyBorder="1" applyAlignment="1">
      <alignment horizontal="center" vertical="center"/>
    </xf>
    <xf numFmtId="0" fontId="17" fillId="3" borderId="58" xfId="4" applyFont="1" applyFill="1" applyBorder="1" applyAlignment="1">
      <alignment horizontal="center" vertical="center"/>
    </xf>
    <xf numFmtId="17" fontId="17" fillId="3" borderId="57" xfId="4" applyNumberFormat="1" applyFont="1" applyFill="1" applyBorder="1" applyAlignment="1">
      <alignment horizontal="center" vertical="center"/>
    </xf>
    <xf numFmtId="0" fontId="17" fillId="3" borderId="60" xfId="4" applyFont="1" applyFill="1" applyBorder="1" applyAlignment="1">
      <alignment horizontal="center" vertical="center"/>
    </xf>
    <xf numFmtId="0" fontId="19" fillId="7" borderId="55" xfId="4" applyFont="1" applyFill="1" applyBorder="1" applyAlignment="1">
      <alignment vertical="center"/>
    </xf>
    <xf numFmtId="3" fontId="19" fillId="7" borderId="50" xfId="4" applyNumberFormat="1" applyFont="1" applyFill="1" applyBorder="1" applyAlignment="1">
      <alignment vertical="center"/>
    </xf>
    <xf numFmtId="165" fontId="19" fillId="8" borderId="59" xfId="4" applyNumberFormat="1" applyFont="1" applyFill="1" applyBorder="1" applyAlignment="1">
      <alignment vertical="center"/>
    </xf>
    <xf numFmtId="0" fontId="19" fillId="7" borderId="59" xfId="4" applyFont="1" applyFill="1" applyBorder="1" applyAlignment="1">
      <alignment vertical="center"/>
    </xf>
    <xf numFmtId="0" fontId="19" fillId="7" borderId="58" xfId="4" applyFont="1" applyFill="1" applyBorder="1" applyAlignment="1">
      <alignment vertical="center"/>
    </xf>
    <xf numFmtId="3" fontId="19" fillId="7" borderId="58" xfId="4" applyNumberFormat="1" applyFont="1" applyFill="1" applyBorder="1" applyAlignment="1">
      <alignment vertical="center"/>
    </xf>
    <xf numFmtId="3" fontId="21" fillId="7" borderId="58" xfId="4" applyNumberFormat="1" applyFont="1" applyFill="1" applyBorder="1" applyAlignment="1">
      <alignment vertical="center"/>
    </xf>
    <xf numFmtId="0" fontId="19" fillId="8" borderId="58" xfId="4" applyFont="1" applyFill="1" applyBorder="1" applyAlignment="1">
      <alignment vertical="center"/>
    </xf>
    <xf numFmtId="3" fontId="19" fillId="8" borderId="58" xfId="4" applyNumberFormat="1" applyFont="1" applyFill="1" applyBorder="1" applyAlignment="1">
      <alignment vertical="center"/>
    </xf>
    <xf numFmtId="0" fontId="19" fillId="7" borderId="62" xfId="4" applyFont="1" applyFill="1" applyBorder="1" applyAlignment="1">
      <alignment vertical="center"/>
    </xf>
    <xf numFmtId="0" fontId="1" fillId="9" borderId="63" xfId="4" applyFill="1" applyBorder="1" applyAlignment="1">
      <alignment vertical="center"/>
    </xf>
    <xf numFmtId="0" fontId="1" fillId="9" borderId="64" xfId="4" applyFill="1" applyBorder="1" applyAlignment="1">
      <alignment vertical="center"/>
    </xf>
    <xf numFmtId="165" fontId="1" fillId="9" borderId="64" xfId="4" applyNumberFormat="1" applyFill="1" applyBorder="1" applyAlignment="1">
      <alignment vertical="center"/>
    </xf>
    <xf numFmtId="3" fontId="1" fillId="9" borderId="64" xfId="4" applyNumberFormat="1" applyFill="1" applyBorder="1" applyAlignment="1">
      <alignment vertical="center"/>
    </xf>
    <xf numFmtId="3" fontId="1" fillId="9" borderId="47" xfId="4" applyNumberFormat="1" applyFill="1" applyBorder="1" applyAlignment="1">
      <alignment vertical="center"/>
    </xf>
    <xf numFmtId="165" fontId="1" fillId="9" borderId="65" xfId="4" applyNumberFormat="1" applyFill="1" applyBorder="1" applyAlignment="1">
      <alignment vertical="center"/>
    </xf>
    <xf numFmtId="0" fontId="4" fillId="3" borderId="8" xfId="0" applyFont="1" applyFill="1" applyBorder="1" applyAlignment="1">
      <alignment horizontal="center"/>
    </xf>
    <xf numFmtId="0" fontId="4" fillId="3" borderId="10" xfId="0" applyFont="1" applyFill="1" applyBorder="1" applyAlignment="1">
      <alignment horizontal="center"/>
    </xf>
    <xf numFmtId="14" fontId="0" fillId="0" borderId="0" xfId="0" applyNumberFormat="1"/>
    <xf numFmtId="0" fontId="0" fillId="0" borderId="2" xfId="0" applyBorder="1"/>
    <xf numFmtId="0" fontId="0" fillId="0" borderId="67" xfId="0" applyBorder="1"/>
    <xf numFmtId="0" fontId="0" fillId="0" borderId="68" xfId="0" applyBorder="1"/>
    <xf numFmtId="0" fontId="0" fillId="0" borderId="69" xfId="0" applyBorder="1"/>
    <xf numFmtId="0" fontId="0" fillId="0" borderId="39" xfId="0" applyBorder="1"/>
    <xf numFmtId="0" fontId="0" fillId="0" borderId="70" xfId="0" applyBorder="1"/>
    <xf numFmtId="0" fontId="2" fillId="0" borderId="71" xfId="0" applyFont="1" applyBorder="1"/>
    <xf numFmtId="0" fontId="0" fillId="0" borderId="72" xfId="0" applyBorder="1"/>
    <xf numFmtId="0" fontId="4" fillId="3" borderId="73" xfId="0" applyFont="1" applyFill="1" applyBorder="1" applyAlignment="1">
      <alignment vertical="center"/>
    </xf>
    <xf numFmtId="0" fontId="0" fillId="0" borderId="75" xfId="0" applyBorder="1"/>
    <xf numFmtId="0" fontId="0" fillId="0" borderId="76" xfId="0" applyBorder="1" applyAlignment="1">
      <alignment horizontal="right"/>
    </xf>
    <xf numFmtId="0" fontId="0" fillId="0" borderId="77" xfId="0" applyBorder="1"/>
    <xf numFmtId="0" fontId="22" fillId="3" borderId="78" xfId="0" applyFont="1" applyFill="1" applyBorder="1"/>
    <xf numFmtId="0" fontId="4" fillId="3" borderId="80" xfId="0" applyFont="1" applyFill="1" applyBorder="1" applyAlignment="1">
      <alignment vertical="center"/>
    </xf>
    <xf numFmtId="0" fontId="4" fillId="3" borderId="80" xfId="0" applyFont="1" applyFill="1" applyBorder="1"/>
    <xf numFmtId="3" fontId="8" fillId="0" borderId="1" xfId="0" applyNumberFormat="1" applyFont="1" applyBorder="1"/>
    <xf numFmtId="0" fontId="7" fillId="0" borderId="82" xfId="1" applyBorder="1" applyAlignment="1">
      <alignment horizontal="left" vertical="center"/>
    </xf>
    <xf numFmtId="0" fontId="14" fillId="0" borderId="83" xfId="2" applyFont="1" applyBorder="1" applyAlignment="1">
      <alignment horizontal="left" vertical="center" wrapText="1"/>
    </xf>
    <xf numFmtId="0" fontId="5" fillId="2" borderId="84" xfId="0" applyFont="1" applyFill="1" applyBorder="1" applyAlignment="1">
      <alignment horizontal="center" vertical="center"/>
    </xf>
    <xf numFmtId="3" fontId="5" fillId="2" borderId="85" xfId="0" applyNumberFormat="1" applyFont="1" applyFill="1" applyBorder="1" applyAlignment="1">
      <alignment horizontal="center" vertical="center"/>
    </xf>
    <xf numFmtId="0" fontId="8" fillId="0" borderId="18" xfId="0" applyFont="1" applyBorder="1"/>
    <xf numFmtId="3" fontId="8" fillId="0" borderId="18" xfId="0" applyNumberFormat="1" applyFont="1" applyBorder="1"/>
    <xf numFmtId="3" fontId="0" fillId="0" borderId="18" xfId="0" applyNumberFormat="1" applyBorder="1"/>
    <xf numFmtId="3" fontId="2" fillId="0" borderId="66" xfId="0" applyNumberFormat="1" applyFont="1" applyBorder="1"/>
    <xf numFmtId="3" fontId="2" fillId="0" borderId="86" xfId="0" applyNumberFormat="1" applyFont="1" applyBorder="1"/>
    <xf numFmtId="3" fontId="2" fillId="0" borderId="87" xfId="0" applyNumberFormat="1" applyFont="1" applyBorder="1"/>
    <xf numFmtId="3" fontId="2" fillId="0" borderId="81" xfId="0" applyNumberFormat="1" applyFont="1" applyBorder="1"/>
    <xf numFmtId="3" fontId="5" fillId="2" borderId="88" xfId="0" applyNumberFormat="1" applyFont="1" applyFill="1" applyBorder="1" applyAlignment="1">
      <alignment horizontal="center" vertical="center"/>
    </xf>
    <xf numFmtId="3" fontId="2" fillId="0" borderId="89" xfId="0" applyNumberFormat="1" applyFont="1" applyBorder="1"/>
    <xf numFmtId="3" fontId="2" fillId="0" borderId="90" xfId="0" applyNumberFormat="1" applyFont="1" applyBorder="1"/>
    <xf numFmtId="17" fontId="4" fillId="3" borderId="91" xfId="0" applyNumberFormat="1" applyFont="1" applyFill="1" applyBorder="1" applyAlignment="1">
      <alignment horizontal="center" vertical="center"/>
    </xf>
    <xf numFmtId="17" fontId="4" fillId="3" borderId="92" xfId="0" applyNumberFormat="1" applyFont="1" applyFill="1" applyBorder="1" applyAlignment="1">
      <alignment horizontal="center" vertical="center"/>
    </xf>
    <xf numFmtId="17" fontId="4" fillId="3" borderId="93" xfId="0" applyNumberFormat="1" applyFont="1" applyFill="1" applyBorder="1" applyAlignment="1">
      <alignment horizontal="center" vertical="center"/>
    </xf>
    <xf numFmtId="3" fontId="2" fillId="0" borderId="61" xfId="0" applyNumberFormat="1" applyFont="1" applyBorder="1"/>
    <xf numFmtId="3" fontId="2" fillId="0" borderId="58" xfId="0" applyNumberFormat="1" applyFont="1" applyBorder="1"/>
    <xf numFmtId="3" fontId="2" fillId="0" borderId="60" xfId="0" applyNumberFormat="1" applyFont="1" applyBorder="1"/>
    <xf numFmtId="3" fontId="4" fillId="3" borderId="94" xfId="0" applyNumberFormat="1" applyFont="1" applyFill="1" applyBorder="1"/>
    <xf numFmtId="3" fontId="4" fillId="3" borderId="95" xfId="0" applyNumberFormat="1" applyFont="1" applyFill="1" applyBorder="1"/>
    <xf numFmtId="3" fontId="4" fillId="3" borderId="96" xfId="0" applyNumberFormat="1" applyFont="1" applyFill="1" applyBorder="1"/>
    <xf numFmtId="3" fontId="4" fillId="3" borderId="56" xfId="0" applyNumberFormat="1" applyFont="1" applyFill="1" applyBorder="1"/>
    <xf numFmtId="3" fontId="4" fillId="3" borderId="4" xfId="0" applyNumberFormat="1" applyFont="1" applyFill="1" applyBorder="1"/>
    <xf numFmtId="3" fontId="4" fillId="3" borderId="97" xfId="0" applyNumberFormat="1" applyFont="1" applyFill="1" applyBorder="1"/>
    <xf numFmtId="0" fontId="17" fillId="3" borderId="11" xfId="0" applyFont="1" applyFill="1" applyBorder="1"/>
    <xf numFmtId="3" fontId="0" fillId="0" borderId="8" xfId="0" applyNumberFormat="1" applyBorder="1"/>
    <xf numFmtId="3" fontId="0" fillId="0" borderId="10" xfId="0" applyNumberFormat="1" applyBorder="1"/>
    <xf numFmtId="3" fontId="19" fillId="7" borderId="59" xfId="4" applyNumberFormat="1" applyFont="1" applyFill="1" applyBorder="1" applyAlignment="1">
      <alignment vertical="center"/>
    </xf>
    <xf numFmtId="3" fontId="21" fillId="0" borderId="0" xfId="4" applyNumberFormat="1" applyFont="1" applyAlignment="1">
      <alignment vertical="center"/>
    </xf>
    <xf numFmtId="0" fontId="19" fillId="8" borderId="59" xfId="4" applyFont="1" applyFill="1" applyBorder="1" applyAlignment="1">
      <alignment vertical="center"/>
    </xf>
    <xf numFmtId="0" fontId="19" fillId="7" borderId="59" xfId="4" applyFont="1" applyFill="1" applyBorder="1" applyAlignment="1">
      <alignment horizontal="center" vertical="center"/>
    </xf>
    <xf numFmtId="3" fontId="19" fillId="8" borderId="59" xfId="4" applyNumberFormat="1" applyFont="1" applyFill="1" applyBorder="1" applyAlignment="1">
      <alignment vertical="center"/>
    </xf>
    <xf numFmtId="0" fontId="19" fillId="7" borderId="52" xfId="4" applyFont="1" applyFill="1" applyBorder="1" applyAlignment="1">
      <alignment vertical="center"/>
    </xf>
    <xf numFmtId="0" fontId="23" fillId="5" borderId="99" xfId="4" applyFont="1" applyFill="1" applyBorder="1" applyAlignment="1">
      <alignment horizontal="center" vertical="center"/>
    </xf>
    <xf numFmtId="166" fontId="21" fillId="0" borderId="66" xfId="5" applyNumberFormat="1" applyFont="1" applyBorder="1" applyAlignment="1">
      <alignment vertical="center"/>
    </xf>
    <xf numFmtId="166" fontId="19" fillId="7" borderId="50" xfId="4" applyNumberFormat="1" applyFont="1" applyFill="1" applyBorder="1"/>
    <xf numFmtId="166" fontId="19" fillId="7" borderId="54" xfId="4" applyNumberFormat="1" applyFont="1" applyFill="1" applyBorder="1"/>
    <xf numFmtId="166" fontId="17" fillId="9" borderId="99" xfId="4" applyNumberFormat="1" applyFont="1" applyFill="1" applyBorder="1"/>
    <xf numFmtId="166" fontId="17" fillId="9" borderId="83" xfId="4" applyNumberFormat="1" applyFont="1" applyFill="1" applyBorder="1"/>
    <xf numFmtId="0" fontId="9" fillId="0" borderId="21" xfId="2" applyBorder="1" applyAlignment="1">
      <alignment horizontal="center"/>
    </xf>
    <xf numFmtId="0" fontId="9" fillId="0" borderId="22" xfId="2" applyBorder="1" applyAlignment="1">
      <alignment horizontal="center"/>
    </xf>
    <xf numFmtId="0" fontId="9" fillId="0" borderId="23" xfId="2" applyBorder="1" applyAlignment="1">
      <alignment horizontal="center"/>
    </xf>
    <xf numFmtId="0" fontId="9" fillId="0" borderId="24" xfId="2" applyBorder="1" applyAlignment="1">
      <alignment horizontal="center"/>
    </xf>
    <xf numFmtId="0" fontId="9" fillId="0" borderId="25" xfId="2" applyBorder="1" applyAlignment="1">
      <alignment horizontal="center"/>
    </xf>
    <xf numFmtId="0" fontId="9" fillId="0" borderId="26" xfId="2" applyBorder="1" applyAlignment="1">
      <alignment horizontal="center"/>
    </xf>
    <xf numFmtId="0" fontId="11" fillId="5" borderId="27" xfId="2" applyFont="1" applyFill="1" applyBorder="1" applyAlignment="1">
      <alignment horizontal="center" vertical="center" wrapText="1"/>
    </xf>
    <xf numFmtId="0" fontId="12" fillId="5" borderId="28" xfId="2" applyFont="1" applyFill="1" applyBorder="1" applyAlignment="1">
      <alignment horizontal="center" vertical="center"/>
    </xf>
    <xf numFmtId="0" fontId="13" fillId="5" borderId="29" xfId="2" applyFont="1" applyFill="1" applyBorder="1" applyAlignment="1">
      <alignment horizontal="center" vertical="center" wrapText="1"/>
    </xf>
    <xf numFmtId="0" fontId="13" fillId="5" borderId="30" xfId="2" applyFont="1" applyFill="1" applyBorder="1" applyAlignment="1">
      <alignment horizontal="center" vertical="center" wrapText="1"/>
    </xf>
    <xf numFmtId="0" fontId="15" fillId="5" borderId="27" xfId="3" applyFont="1" applyFill="1" applyBorder="1" applyAlignment="1">
      <alignment horizontal="center" vertical="center" wrapText="1"/>
    </xf>
    <xf numFmtId="0" fontId="15" fillId="5" borderId="28" xfId="3" applyFont="1" applyFill="1" applyBorder="1" applyAlignment="1">
      <alignment horizontal="center" vertical="center" wrapText="1"/>
    </xf>
    <xf numFmtId="0" fontId="10" fillId="5" borderId="40" xfId="3" applyFont="1" applyFill="1" applyBorder="1" applyAlignment="1">
      <alignment horizontal="center" vertical="center" wrapText="1"/>
    </xf>
    <xf numFmtId="0" fontId="10" fillId="5" borderId="41" xfId="3" applyFont="1" applyFill="1" applyBorder="1" applyAlignment="1">
      <alignment horizontal="center" vertical="center" wrapText="1"/>
    </xf>
    <xf numFmtId="3" fontId="2" fillId="0" borderId="8" xfId="0" applyNumberFormat="1" applyFont="1" applyBorder="1" applyAlignment="1">
      <alignment horizontal="center"/>
    </xf>
    <xf numFmtId="3" fontId="2" fillId="0" borderId="10" xfId="0" applyNumberFormat="1" applyFont="1" applyBorder="1" applyAlignment="1">
      <alignment horizontal="center"/>
    </xf>
    <xf numFmtId="0" fontId="6" fillId="2" borderId="5" xfId="0" applyFont="1" applyFill="1" applyBorder="1" applyAlignment="1">
      <alignment horizontal="center"/>
    </xf>
    <xf numFmtId="0" fontId="6" fillId="2" borderId="15" xfId="0" applyFont="1" applyFill="1" applyBorder="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5" fillId="4" borderId="11" xfId="0" applyFont="1" applyFill="1" applyBorder="1" applyAlignment="1">
      <alignment horizontal="center"/>
    </xf>
    <xf numFmtId="0" fontId="5" fillId="4" borderId="8" xfId="0" applyFont="1" applyFill="1" applyBorder="1" applyAlignment="1">
      <alignment horizontal="center"/>
    </xf>
    <xf numFmtId="0" fontId="5" fillId="4" borderId="10" xfId="0" applyFont="1" applyFill="1" applyBorder="1" applyAlignment="1">
      <alignment horizontal="center"/>
    </xf>
    <xf numFmtId="0" fontId="9" fillId="0" borderId="73" xfId="0" applyFont="1" applyBorder="1" applyAlignment="1">
      <alignment horizontal="center" vertical="center" wrapText="1"/>
    </xf>
    <xf numFmtId="0" fontId="0" fillId="0" borderId="73" xfId="0" applyBorder="1" applyAlignment="1">
      <alignment horizontal="center" vertical="center" wrapText="1"/>
    </xf>
    <xf numFmtId="0" fontId="0" fillId="0" borderId="74" xfId="0" applyBorder="1" applyAlignment="1">
      <alignment horizontal="center" vertical="center" wrapText="1"/>
    </xf>
    <xf numFmtId="1" fontId="0" fillId="0" borderId="78" xfId="0" applyNumberFormat="1" applyBorder="1" applyAlignment="1">
      <alignment horizontal="center"/>
    </xf>
    <xf numFmtId="1" fontId="0" fillId="0" borderId="79" xfId="0" applyNumberFormat="1" applyBorder="1" applyAlignment="1">
      <alignment horizontal="center"/>
    </xf>
    <xf numFmtId="0" fontId="4" fillId="3" borderId="8" xfId="0" applyFont="1" applyFill="1" applyBorder="1" applyAlignment="1">
      <alignment horizontal="center"/>
    </xf>
    <xf numFmtId="0" fontId="4" fillId="3" borderId="10" xfId="0" applyFont="1" applyFill="1" applyBorder="1" applyAlignment="1">
      <alignment horizontal="center"/>
    </xf>
    <xf numFmtId="0" fontId="4" fillId="3" borderId="66" xfId="0" applyFont="1" applyFill="1" applyBorder="1"/>
    <xf numFmtId="0" fontId="0" fillId="0" borderId="66" xfId="0" applyBorder="1" applyAlignment="1">
      <alignment horizontal="right"/>
    </xf>
    <xf numFmtId="3" fontId="0" fillId="0" borderId="66" xfId="0" applyNumberFormat="1" applyBorder="1"/>
    <xf numFmtId="3" fontId="0" fillId="0" borderId="81" xfId="0" applyNumberFormat="1" applyBorder="1"/>
    <xf numFmtId="15" fontId="0" fillId="0" borderId="66" xfId="0" applyNumberFormat="1" applyBorder="1"/>
    <xf numFmtId="15" fontId="0" fillId="0" borderId="81" xfId="0" applyNumberFormat="1" applyBorder="1"/>
    <xf numFmtId="0" fontId="0" fillId="0" borderId="66" xfId="0" applyBorder="1" applyAlignment="1">
      <alignment horizontal="center"/>
    </xf>
    <xf numFmtId="0" fontId="0" fillId="0" borderId="81" xfId="0" applyBorder="1" applyAlignment="1">
      <alignment horizontal="center"/>
    </xf>
    <xf numFmtId="1" fontId="0" fillId="0" borderId="66" xfId="0" applyNumberFormat="1" applyBorder="1" applyAlignment="1">
      <alignment horizontal="right"/>
    </xf>
    <xf numFmtId="0" fontId="17" fillId="9" borderId="102" xfId="4" applyFont="1" applyFill="1" applyBorder="1"/>
    <xf numFmtId="0" fontId="17" fillId="9" borderId="103" xfId="4" applyFont="1" applyFill="1" applyBorder="1"/>
    <xf numFmtId="17" fontId="19" fillId="7" borderId="101" xfId="4" applyNumberFormat="1" applyFont="1" applyFill="1" applyBorder="1"/>
    <xf numFmtId="17" fontId="19" fillId="7" borderId="90" xfId="4" applyNumberFormat="1" applyFont="1" applyFill="1" applyBorder="1"/>
    <xf numFmtId="0" fontId="23" fillId="5" borderId="98" xfId="4" applyFont="1" applyFill="1" applyBorder="1" applyAlignment="1">
      <alignment horizontal="center" vertical="center"/>
    </xf>
    <xf numFmtId="0" fontId="23" fillId="5" borderId="86" xfId="4" applyFont="1" applyFill="1" applyBorder="1" applyAlignment="1">
      <alignment horizontal="center" vertical="center"/>
    </xf>
    <xf numFmtId="0" fontId="23" fillId="5" borderId="82" xfId="4" applyFont="1" applyFill="1" applyBorder="1" applyAlignment="1">
      <alignment horizontal="center" vertical="center"/>
    </xf>
    <xf numFmtId="0" fontId="23" fillId="5" borderId="99" xfId="4" applyFont="1" applyFill="1" applyBorder="1" applyAlignment="1">
      <alignment horizontal="center" vertical="center"/>
    </xf>
    <xf numFmtId="0" fontId="23" fillId="5" borderId="86" xfId="4" applyFont="1" applyFill="1" applyBorder="1" applyAlignment="1">
      <alignment horizontal="center"/>
    </xf>
    <xf numFmtId="0" fontId="23" fillId="5" borderId="87" xfId="4" applyFont="1" applyFill="1" applyBorder="1" applyAlignment="1">
      <alignment horizontal="center" vertical="center" wrapText="1"/>
    </xf>
    <xf numFmtId="0" fontId="23" fillId="5" borderId="83" xfId="4" applyFont="1" applyFill="1" applyBorder="1" applyAlignment="1">
      <alignment horizontal="center" vertical="center" wrapText="1"/>
    </xf>
    <xf numFmtId="17" fontId="19" fillId="7" borderId="100" xfId="4" applyNumberFormat="1" applyFont="1" applyFill="1" applyBorder="1"/>
    <xf numFmtId="17" fontId="19" fillId="7" borderId="55" xfId="4" applyNumberFormat="1" applyFont="1" applyFill="1" applyBorder="1"/>
    <xf numFmtId="0" fontId="17" fillId="3" borderId="56" xfId="4" applyFont="1" applyFill="1" applyBorder="1" applyAlignment="1">
      <alignment horizontal="center" vertical="center"/>
    </xf>
    <xf numFmtId="164" fontId="17" fillId="3" borderId="49" xfId="4" applyNumberFormat="1" applyFont="1" applyFill="1" applyBorder="1" applyAlignment="1">
      <alignment horizontal="center" vertical="center"/>
    </xf>
    <xf numFmtId="164" fontId="17" fillId="3" borderId="50" xfId="4" applyNumberFormat="1" applyFont="1" applyFill="1" applyBorder="1" applyAlignment="1">
      <alignment horizontal="center" vertical="center"/>
    </xf>
    <xf numFmtId="164" fontId="17" fillId="3" borderId="54" xfId="4" applyNumberFormat="1" applyFont="1" applyFill="1" applyBorder="1" applyAlignment="1">
      <alignment horizontal="center" vertical="center"/>
    </xf>
    <xf numFmtId="0" fontId="20" fillId="5" borderId="46" xfId="4" applyFont="1" applyFill="1" applyBorder="1" applyAlignment="1">
      <alignment horizontal="center" vertical="center"/>
    </xf>
    <xf numFmtId="0" fontId="20" fillId="5" borderId="47" xfId="4" applyFont="1" applyFill="1" applyBorder="1" applyAlignment="1">
      <alignment horizontal="center" vertical="center"/>
    </xf>
    <xf numFmtId="0" fontId="20" fillId="5" borderId="48" xfId="4" applyFont="1" applyFill="1" applyBorder="1" applyAlignment="1">
      <alignment horizontal="center" vertical="center"/>
    </xf>
    <xf numFmtId="0" fontId="17" fillId="3" borderId="49" xfId="4" applyFont="1" applyFill="1" applyBorder="1" applyAlignment="1">
      <alignment horizontal="center" vertical="center" wrapText="1"/>
    </xf>
    <xf numFmtId="0" fontId="17" fillId="3" borderId="57" xfId="4" applyFont="1" applyFill="1" applyBorder="1" applyAlignment="1">
      <alignment horizontal="center" vertical="center" wrapText="1"/>
    </xf>
    <xf numFmtId="0" fontId="17" fillId="3" borderId="50" xfId="4" applyFont="1" applyFill="1" applyBorder="1" applyAlignment="1">
      <alignment horizontal="center" vertical="center"/>
    </xf>
    <xf numFmtId="0" fontId="17" fillId="3" borderId="58" xfId="4" applyFont="1" applyFill="1" applyBorder="1" applyAlignment="1">
      <alignment horizontal="center" vertical="center"/>
    </xf>
    <xf numFmtId="0" fontId="17" fillId="3" borderId="51" xfId="4" applyFont="1" applyFill="1" applyBorder="1" applyAlignment="1">
      <alignment horizontal="center" vertical="center"/>
    </xf>
    <xf numFmtId="0" fontId="17" fillId="3" borderId="59" xfId="4" applyFont="1" applyFill="1" applyBorder="1" applyAlignment="1">
      <alignment horizontal="center" vertical="center"/>
    </xf>
    <xf numFmtId="0" fontId="17" fillId="3" borderId="50" xfId="4" applyFont="1" applyFill="1" applyBorder="1" applyAlignment="1">
      <alignment horizontal="center" vertical="center" wrapText="1"/>
    </xf>
    <xf numFmtId="0" fontId="17" fillId="3" borderId="58" xfId="4" applyFont="1" applyFill="1" applyBorder="1" applyAlignment="1">
      <alignment horizontal="center" vertical="center" wrapText="1"/>
    </xf>
    <xf numFmtId="0" fontId="17" fillId="3" borderId="52" xfId="4" applyFont="1" applyFill="1" applyBorder="1" applyAlignment="1">
      <alignment horizontal="center" vertical="center" wrapText="1"/>
    </xf>
    <xf numFmtId="0" fontId="17" fillId="3" borderId="53" xfId="4" applyFont="1" applyFill="1" applyBorder="1" applyAlignment="1">
      <alignment horizontal="center" vertical="center" wrapText="1"/>
    </xf>
    <xf numFmtId="0" fontId="17" fillId="3" borderId="54" xfId="4" applyFont="1" applyFill="1" applyBorder="1" applyAlignment="1">
      <alignment horizontal="center" vertical="center" wrapText="1"/>
    </xf>
    <xf numFmtId="0" fontId="17" fillId="3" borderId="60" xfId="4" applyFont="1" applyFill="1" applyBorder="1" applyAlignment="1">
      <alignment horizontal="center" vertical="center" wrapText="1"/>
    </xf>
    <xf numFmtId="17" fontId="17" fillId="3" borderId="55" xfId="4" applyNumberFormat="1" applyFont="1" applyFill="1" applyBorder="1" applyAlignment="1">
      <alignment horizontal="center" vertical="center"/>
    </xf>
    <xf numFmtId="17" fontId="17" fillId="3" borderId="50" xfId="4" applyNumberFormat="1" applyFont="1" applyFill="1" applyBorder="1" applyAlignment="1">
      <alignment horizontal="center" vertical="center"/>
    </xf>
    <xf numFmtId="17" fontId="17" fillId="3" borderId="54" xfId="4" applyNumberFormat="1" applyFont="1" applyFill="1" applyBorder="1" applyAlignment="1">
      <alignment horizontal="center" vertical="center"/>
    </xf>
    <xf numFmtId="164" fontId="17" fillId="3" borderId="55" xfId="4" applyNumberFormat="1" applyFont="1" applyFill="1" applyBorder="1" applyAlignment="1">
      <alignment horizontal="center" vertical="center"/>
    </xf>
  </cellXfs>
  <cellStyles count="6">
    <cellStyle name="Hyperlink" xfId="1" builtinId="8"/>
    <cellStyle name="Normal" xfId="0" builtinId="0"/>
    <cellStyle name="Normal 2" xfId="2" xr:uid="{00000000-0005-0000-0000-000002000000}"/>
    <cellStyle name="Normal 2 2" xfId="3" xr:uid="{00000000-0005-0000-0000-000003000000}"/>
    <cellStyle name="Normal 3" xfId="4" xr:uid="{82ED216C-DB0D-4E5C-8A2E-FE7EEE2F4950}"/>
    <cellStyle name="Normal_GPR CAM" xfId="5" xr:uid="{CF7C6251-D7D6-4263-A2E4-F15E39491B3D}"/>
  </cellStyles>
  <dxfs count="162">
    <dxf>
      <numFmt numFmtId="165"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medium">
          <color theme="1"/>
        </right>
        <top style="medium">
          <color theme="1"/>
        </top>
        <bottom style="medium">
          <color theme="1"/>
        </bottom>
      </border>
    </dxf>
    <dxf>
      <font>
        <strike val="0"/>
        <outline val="0"/>
        <shadow val="0"/>
        <u val="none"/>
        <vertAlign val="baseline"/>
        <name val="Calibri"/>
        <family val="2"/>
        <scheme val="minor"/>
      </font>
      <alignment horizontal="general" vertical="center" textRotation="0" wrapText="0" indent="0" justifyLastLine="0" shrinkToFit="0" readingOrder="0"/>
    </dxf>
    <dxf>
      <fill>
        <patternFill patternType="solid">
          <fgColor indexed="64"/>
          <bgColor theme="0"/>
        </patternFill>
      </fill>
      <border diagonalUp="0" diagonalDown="0" outline="0">
        <left style="thin">
          <color indexed="64"/>
        </left>
        <right/>
        <top style="medium">
          <color indexed="64"/>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numFmt numFmtId="167" formatCode="dd"/>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165"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165"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165"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165"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horizontal="general" vertical="center" textRotation="0" wrapText="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border outline="0">
        <right style="thin">
          <color indexed="64"/>
        </right>
      </border>
    </dxf>
    <dxf>
      <fill>
        <patternFill patternType="solid">
          <fgColor indexed="64"/>
          <bgColor theme="0"/>
        </patternFill>
      </fill>
      <border diagonalUp="0" diagonalDown="0" outline="0">
        <left style="thin">
          <color indexed="64"/>
        </left>
        <right style="thin">
          <color indexed="64"/>
        </right>
        <top/>
        <bottom style="thin">
          <color indexed="64"/>
        </bottom>
      </border>
    </dxf>
    <dxf>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numFmt numFmtId="0" formatCode="General"/>
      <alignment vertical="center" textRotation="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b val="0"/>
        <i val="0"/>
        <strike val="0"/>
        <condense val="0"/>
        <extend val="0"/>
        <outline val="0"/>
        <shadow val="0"/>
        <u val="none"/>
        <vertAlign val="baseline"/>
        <sz val="10"/>
        <color theme="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border outline="0">
        <left style="thin">
          <color indexed="64"/>
        </left>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165"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horizontal="general" vertical="center" textRotation="0" wrapText="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border outline="0">
        <right style="thin">
          <color indexed="64"/>
        </right>
      </border>
    </dxf>
    <dxf>
      <fill>
        <patternFill patternType="solid">
          <fgColor indexed="64"/>
          <bgColor theme="0"/>
        </patternFill>
      </fill>
      <border diagonalUp="0" diagonalDown="0" outline="0">
        <left style="thin">
          <color indexed="64"/>
        </left>
        <right style="thin">
          <color indexed="64"/>
        </right>
        <top/>
        <bottom style="thin">
          <color indexed="64"/>
        </bottom>
      </border>
    </dxf>
    <dxf>
      <fill>
        <patternFill patternType="solid">
          <fgColor indexed="64"/>
          <bgColor theme="4" tint="0.59999389629810485"/>
        </patternFill>
      </fill>
      <alignment horizontal="general" vertical="center" textRotation="0" wrapText="0" indent="0" justifyLastLine="0" shrinkToFit="0" readingOrder="0"/>
      <border diagonalUp="0" diagonalDown="0" outline="0">
        <left style="medium">
          <color theme="1"/>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dxf>
    <dxf>
      <fill>
        <patternFill patternType="solid">
          <fgColor indexed="64"/>
          <bgColor theme="0"/>
        </patternFill>
      </fill>
      <border diagonalUp="0" diagonalDown="0" outline="0">
        <left/>
        <right style="thin">
          <color indexed="64"/>
        </right>
        <top/>
        <bottom style="thin">
          <color indexed="64"/>
        </bottom>
      </border>
    </dxf>
    <dxf>
      <border>
        <top style="thin">
          <color indexed="64"/>
        </top>
      </border>
    </dxf>
    <dxf>
      <font>
        <strike val="0"/>
        <outline val="0"/>
        <shadow val="0"/>
        <u val="none"/>
        <vertAlign val="baseline"/>
        <sz val="10"/>
        <name val="Calibri"/>
        <family val="2"/>
        <scheme val="minor"/>
      </font>
      <alignment vertical="center" textRotation="0"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strike val="0"/>
        <outline val="0"/>
        <shadow val="0"/>
        <u val="none"/>
        <vertAlign val="baseline"/>
        <sz val="10"/>
        <name val="Calibri"/>
        <family val="2"/>
        <scheme val="minor"/>
      </font>
      <fill>
        <patternFill patternType="solid">
          <fgColor indexed="64"/>
          <bgColor theme="0"/>
        </patternFill>
      </fill>
      <alignment vertical="center"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Average Balance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xMode val="edge"/>
          <c:yMode val="edge"/>
          <c:x val="2.2974101921470341E-2"/>
          <c:y val="0.18807870370370369"/>
          <c:w val="0.95405179615705926"/>
          <c:h val="0.78311227535360162"/>
        </c:manualLayout>
      </c:layout>
      <c:lineChart>
        <c:grouping val="standard"/>
        <c:varyColors val="0"/>
        <c:ser>
          <c:idx val="0"/>
          <c:order val="0"/>
          <c:tx>
            <c:strRef>
              <c:f>'2.Daily-Balance'!$B$6</c:f>
              <c:strCache>
                <c:ptCount val="1"/>
                <c:pt idx="0">
                  <c:v>Daily Avg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'2.Daily-Balance'!$C$6:$AF$6</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1"/>
          <c:extLst>
            <c:ext xmlns:c16="http://schemas.microsoft.com/office/drawing/2014/chart" uri="{C3380CC4-5D6E-409C-BE32-E72D297353CC}">
              <c16:uniqueId val="{00000000-FFDB-4A6D-873C-20C2F4074945}"/>
            </c:ext>
          </c:extLst>
        </c:ser>
        <c:ser>
          <c:idx val="3"/>
          <c:order val="3"/>
          <c:tx>
            <c:strRef>
              <c:f>'2.Daily-Balance'!$B$9</c:f>
              <c:strCache>
                <c:ptCount val="1"/>
                <c:pt idx="0">
                  <c:v>#DIV/0!</c:v>
                </c:pt>
              </c:strCache>
            </c:strRef>
          </c:tx>
          <c:spPr>
            <a:ln w="28575" cap="rnd">
              <a:solidFill>
                <a:schemeClr val="accent4"/>
              </a:solidFill>
              <a:round/>
            </a:ln>
            <a:effectLst/>
          </c:spPr>
          <c:marker>
            <c:symbol val="none"/>
          </c:marker>
          <c:val>
            <c:numRef>
              <c:f>'2.Daily-Balance'!$C$9:$AF$9</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1-FFDB-4A6D-873C-20C2F4074945}"/>
            </c:ext>
          </c:extLst>
        </c:ser>
        <c:dLbls>
          <c:showLegendKey val="0"/>
          <c:showVal val="0"/>
          <c:showCatName val="0"/>
          <c:showSerName val="0"/>
          <c:showPercent val="0"/>
          <c:showBubbleSize val="0"/>
        </c:dLbls>
        <c:marker val="1"/>
        <c:smooth val="0"/>
        <c:axId val="688054272"/>
        <c:axId val="688054928"/>
      </c:lineChart>
      <c:scatterChart>
        <c:scatterStyle val="lineMarker"/>
        <c:varyColors val="0"/>
        <c:ser>
          <c:idx val="1"/>
          <c:order val="1"/>
          <c:tx>
            <c:strRef>
              <c:f>'2.Daily-Balance'!$B$7</c:f>
              <c:strCache>
                <c:ptCount val="1"/>
                <c:pt idx="0">
                  <c:v>MIN - </c:v>
                </c:pt>
              </c:strCache>
            </c:strRef>
          </c:tx>
          <c:spPr>
            <a:ln w="25400" cap="rnd">
              <a:noFill/>
              <a:round/>
            </a:ln>
            <a:effectLst/>
          </c:spPr>
          <c:marker>
            <c:symbol val="circle"/>
            <c:size val="8"/>
            <c:spPr>
              <a:solidFill>
                <a:srgbClr val="F50000"/>
              </a:solidFill>
              <a:ln w="9525">
                <a:solidFill>
                  <a:schemeClr val="accent2"/>
                </a:solidFill>
              </a:ln>
              <a:effectLst/>
            </c:spPr>
          </c:marker>
          <c:yVal>
            <c:numRef>
              <c:f>'2.Daily-Balance'!$C$7:$AF$7</c:f>
              <c:numCache>
                <c:formatCode>#,##0</c:formatCode>
                <c:ptCount val="3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numCache>
            </c:numRef>
          </c:yVal>
          <c:smooth val="0"/>
          <c:extLst>
            <c:ext xmlns:c16="http://schemas.microsoft.com/office/drawing/2014/chart" uri="{C3380CC4-5D6E-409C-BE32-E72D297353CC}">
              <c16:uniqueId val="{00000002-FFDB-4A6D-873C-20C2F4074945}"/>
            </c:ext>
          </c:extLst>
        </c:ser>
        <c:ser>
          <c:idx val="2"/>
          <c:order val="2"/>
          <c:tx>
            <c:strRef>
              <c:f>'2.Daily-Balance'!$B$8</c:f>
              <c:strCache>
                <c:ptCount val="1"/>
                <c:pt idx="0">
                  <c:v>MAX - </c:v>
                </c:pt>
              </c:strCache>
            </c:strRef>
          </c:tx>
          <c:spPr>
            <a:ln w="25400" cap="rnd">
              <a:noFill/>
              <a:round/>
            </a:ln>
            <a:effectLst/>
          </c:spPr>
          <c:marker>
            <c:symbol val="circle"/>
            <c:size val="8"/>
            <c:spPr>
              <a:solidFill>
                <a:srgbClr val="00F50A"/>
              </a:solidFill>
              <a:ln w="9525">
                <a:solidFill>
                  <a:schemeClr val="accent3"/>
                </a:solidFill>
              </a:ln>
              <a:effectLst/>
            </c:spPr>
          </c:marker>
          <c:yVal>
            <c:numRef>
              <c:f>'2.Daily-Balance'!$C$8:$AF$8</c:f>
              <c:numCache>
                <c:formatCode>#,##0</c:formatCode>
                <c:ptCount val="3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numCache>
            </c:numRef>
          </c:yVal>
          <c:smooth val="0"/>
          <c:extLst>
            <c:ext xmlns:c16="http://schemas.microsoft.com/office/drawing/2014/chart" uri="{C3380CC4-5D6E-409C-BE32-E72D297353CC}">
              <c16:uniqueId val="{00000003-FFDB-4A6D-873C-20C2F4074945}"/>
            </c:ext>
          </c:extLst>
        </c:ser>
        <c:dLbls>
          <c:showLegendKey val="0"/>
          <c:showVal val="0"/>
          <c:showCatName val="0"/>
          <c:showSerName val="0"/>
          <c:showPercent val="0"/>
          <c:showBubbleSize val="0"/>
        </c:dLbls>
        <c:axId val="688054272"/>
        <c:axId val="688054928"/>
      </c:scatterChart>
      <c:catAx>
        <c:axId val="68805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0.51853518310211222"/>
              <c:y val="0.159143518518518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54928"/>
        <c:crosses val="autoZero"/>
        <c:auto val="1"/>
        <c:lblAlgn val="ctr"/>
        <c:lblOffset val="100"/>
        <c:noMultiLvlLbl val="0"/>
      </c:catAx>
      <c:valAx>
        <c:axId val="688054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54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Daily-Balance'!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361949</xdr:colOff>
      <xdr:row>1</xdr:row>
      <xdr:rowOff>95250</xdr:rowOff>
    </xdr:from>
    <xdr:to>
      <xdr:col>2</xdr:col>
      <xdr:colOff>2590800</xdr:colOff>
      <xdr:row>4</xdr:row>
      <xdr:rowOff>19050</xdr:rowOff>
    </xdr:to>
    <xdr:pic>
      <xdr:nvPicPr>
        <xdr:cNvPr id="2" name="Picture 2">
          <a:extLst>
            <a:ext uri="{FF2B5EF4-FFF2-40B4-BE49-F238E27FC236}">
              <a16:creationId xmlns:a16="http://schemas.microsoft.com/office/drawing/2014/main" id="{ECBEA9CC-D39A-40FE-B35B-55AB7DC75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1624" y="219075"/>
          <a:ext cx="2228851"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304800</xdr:colOff>
      <xdr:row>2</xdr:row>
      <xdr:rowOff>79375</xdr:rowOff>
    </xdr:from>
    <xdr:to>
      <xdr:col>2</xdr:col>
      <xdr:colOff>622300</xdr:colOff>
      <xdr:row>3</xdr:row>
      <xdr:rowOff>107950</xdr:rowOff>
    </xdr:to>
    <xdr:pic>
      <xdr:nvPicPr>
        <xdr:cNvPr id="3" name="Picture 2">
          <a:extLst>
            <a:ext uri="{FF2B5EF4-FFF2-40B4-BE49-F238E27FC236}">
              <a16:creationId xmlns:a16="http://schemas.microsoft.com/office/drawing/2014/main" id="{F2E3C7DD-DA60-468B-B530-BD197FE61C1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 y="355600"/>
          <a:ext cx="2032000" cy="571500"/>
        </a:xfrm>
        <a:prstGeom prst="rect">
          <a:avLst/>
        </a:prstGeom>
      </xdr:spPr>
    </xdr:pic>
    <xdr:clientData/>
  </xdr:twoCellAnchor>
  <xdr:twoCellAnchor>
    <xdr:from>
      <xdr:col>8</xdr:col>
      <xdr:colOff>63500</xdr:colOff>
      <xdr:row>0</xdr:row>
      <xdr:rowOff>66675</xdr:rowOff>
    </xdr:from>
    <xdr:to>
      <xdr:col>18</xdr:col>
      <xdr:colOff>48260</xdr:colOff>
      <xdr:row>22</xdr:row>
      <xdr:rowOff>9525</xdr:rowOff>
    </xdr:to>
    <xdr:graphicFrame macro="">
      <xdr:nvGraphicFramePr>
        <xdr:cNvPr id="4" name="DailyChart">
          <a:hlinkClick xmlns:r="http://schemas.openxmlformats.org/officeDocument/2006/relationships" r:id="rId2"/>
          <a:extLst>
            <a:ext uri="{FF2B5EF4-FFF2-40B4-BE49-F238E27FC236}">
              <a16:creationId xmlns:a16="http://schemas.microsoft.com/office/drawing/2014/main" id="{154987DE-28E8-4926-8414-90460D92C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88FEE2-2D0B-4335-AA35-8868A3E1F4C6}" name="LoanTrack" displayName="LoanTrack" ref="B5:BA7" headerRowCount="0" totalsRowCount="1" headerRowDxfId="161" dataDxfId="159" totalsRowDxfId="157" headerRowBorderDxfId="160" tableBorderDxfId="158" totalsRowBorderDxfId="156">
  <tableColumns count="52">
    <tableColumn id="1" xr3:uid="{EA143DCB-EBFF-4BA9-995B-5B6B0DD5F387}" name="Column1" totalsRowLabel="Total" headerRowDxfId="155" dataDxfId="154" totalsRowDxfId="153" totalsRowCellStyle="Normal 3"/>
    <tableColumn id="2" xr3:uid="{7AD6E819-F3C1-4FB7-9B85-40398EC876FE}" name="Column2" headerRowDxfId="152" dataDxfId="151" totalsRowDxfId="150" totalsRowCellStyle="Normal 3"/>
    <tableColumn id="3" xr3:uid="{CFDE9E34-96D8-4103-96C6-DB79DA3571AF}" name="Column3" totalsRowFunction="count" headerRowDxfId="149" dataDxfId="148" totalsRowDxfId="147" totalsRowCellStyle="Normal 3"/>
    <tableColumn id="4" xr3:uid="{41A38E51-3492-4E54-A8AB-9D79750F29C6}" name="Column4" totalsRowFunction="sum" headerRowDxfId="146" dataDxfId="145" totalsRowDxfId="144" totalsRowCellStyle="Normal 3"/>
    <tableColumn id="53" xr3:uid="{594F297D-4652-480E-87DB-62523FF0E125}" name="Column52" totalsRowFunction="sum" headerRowDxfId="143" dataDxfId="142" totalsRowDxfId="141" dataCellStyle="Normal 3" totalsRowCellStyle="Normal 3"/>
    <tableColumn id="5" xr3:uid="{94F80FE8-65BD-418C-A4D1-D8E8CA0F991A}" name="Column5" totalsRowFunction="sum" headerRowDxfId="140" dataDxfId="139" totalsRowDxfId="138" totalsRowCellStyle="Normal 3"/>
    <tableColumn id="6" xr3:uid="{F2AFAAA9-FF7C-4C7B-B0B2-84B5EFA83DD1}" name="Column6" headerRowDxfId="137" dataDxfId="136" totalsRowDxfId="135" totalsRowCellStyle="Normal 3"/>
    <tableColumn id="7" xr3:uid="{77290DBE-ABF3-4FA4-AA86-672CB967AF90}" name="Column7" headerRowDxfId="134" dataDxfId="133" totalsRowDxfId="132" totalsRowCellStyle="Normal 3"/>
    <tableColumn id="8" xr3:uid="{2A672B3B-0A30-45D3-825D-90C61D1DD7B5}" name="Column8" headerRowDxfId="131" dataDxfId="130" totalsRowDxfId="129" totalsRowCellStyle="Normal 3">
      <calculatedColumnFormula>IF(I5&lt;(TODAY()-H5)/30,"",I5-((TODAY()-H5)/30)+1)</calculatedColumnFormula>
    </tableColumn>
    <tableColumn id="9" xr3:uid="{B261430A-0865-45F8-8246-CD36C044170F}" name="Column9" totalsRowFunction="custom" headerRowDxfId="128" dataDxfId="127" totalsRowDxfId="126" totalsRowCellStyle="Normal 3">
      <calculatedColumnFormula>IF('3.Loan-Track'!$G5&lt;&gt;"",IF(OR(LoanTrack[[#This Row],[Column13]]&lt;&gt;"",LoanTrack[[#This Row],[Column16]]&lt;&gt;""),"Yes","No"),"")</calculatedColumnFormula>
      <totalsRowFormula>COUNTIF(K5:K6,"Yes")</totalsRowFormula>
    </tableColumn>
    <tableColumn id="10" xr3:uid="{6B8B2549-2BFD-4FA1-9A48-FC30E53AAAF2}" name="Column10" totalsRowFunction="sum" headerRowDxfId="125" dataDxfId="124" totalsRowDxfId="123" totalsRowCellStyle="Normal 3">
      <calculatedColumnFormula>IF(AND(K5="Yes",J5&gt;6),G5,"")</calculatedColumnFormula>
    </tableColumn>
    <tableColumn id="11" xr3:uid="{6F4B1A3B-9E2D-4645-A0FD-5B50B7F78822}" name="Column11" totalsRowFunction="custom" headerRowDxfId="122" dataDxfId="121" totalsRowDxfId="120" totalsRowCellStyle="Normal 3">
      <totalsRowFormula>SUMPRODUCT((M5:M6&lt;&gt;"")/COUNTIF(M5:M6,M5:M6&amp;""))</totalsRowFormula>
    </tableColumn>
    <tableColumn id="52" xr3:uid="{E7A77CCA-1CA5-4237-9F60-09AD45858EB8}" name="Column51" totalsRowFunction="sum" headerRowDxfId="119" dataDxfId="118" totalsRowDxfId="117" dataCellStyle="Normal 3" totalsRowCellStyle="Normal 3">
      <calculatedColumnFormula>IF('3.Loan-Track'!$G5&lt;&gt;"",COUNT('3.Loan-Track'!$Q5,'3.Loan-Track'!$T5,'3.Loan-Track'!$W5,'3.Loan-Track'!$Z5,'3.Loan-Track'!$AC5,'3.Loan-Track'!$AF5,'3.Loan-Track'!$AI5,'3.Loan-Track'!$AL5,'3.Loan-Track'!$AO5,'3.Loan-Track'!$AR5,'3.Loan-Track'!$AU5,'3.Loan-Track'!$AX5),"")</calculatedColumnFormula>
    </tableColumn>
    <tableColumn id="51" xr3:uid="{9563885C-02EF-46F0-8F7B-7D5A6E50733B}" name="Column50" totalsRowFunction="sum" headerRowDxfId="116" dataDxfId="115" totalsRowDxfId="114" dataCellStyle="Normal 3" totalsRowCellStyle="Normal 3">
      <calculatedColumnFormula>IF('3.Loan-Track'!$G5&lt;&gt;"",SUM('3.Loan-Track'!$R5,'3.Loan-Track'!$U5,'3.Loan-Track'!$X5,'3.Loan-Track'!$AA5,'3.Loan-Track'!$AD5,'3.Loan-Track'!$AG5,'3.Loan-Track'!$AJ5,'3.Loan-Track'!$AM5,'3.Loan-Track'!$AP5,'3.Loan-Track'!$AS5,'3.Loan-Track'!$AV5,'3.Loan-Track'!$AY5),"")</calculatedColumnFormula>
    </tableColumn>
    <tableColumn id="50" xr3:uid="{867E137B-8638-4319-9329-2F56B8D8E03B}" name="Column49" totalsRowFunction="custom" headerRowDxfId="113" dataDxfId="112" totalsRowDxfId="111" dataCellStyle="Normal 3" totalsRowCellStyle="Normal 3">
      <calculatedColumnFormula>IF('3.Loan-Track'!$G5&lt;&gt;"",IFERROR(AVERAGE('3.Loan-Track'!$S5,'3.Loan-Track'!$V5,'3.Loan-Track'!$Y5,'3.Loan-Track'!$AB5,'3.Loan-Track'!$AE5,'3.Loan-Track'!$AH5,'3.Loan-Track'!$AK5,'3.Loan-Track'!$AN5,'3.Loan-Track'!$AQ5,'3.Loan-Track'!$AT5,'3.Loan-Track'!$AW5,'3.Loan-Track'!$AZ5),""),"")</calculatedColumnFormula>
      <totalsRowFormula>IFERROR(SUBTOTAL(101,P5:P6),"")</totalsRowFormula>
    </tableColumn>
    <tableColumn id="12" xr3:uid="{41105D3F-97F6-4FA0-886A-31D87B4C92B0}" name="Column12" totalsRowFunction="count" headerRowDxfId="110" dataDxfId="109" totalsRowDxfId="108" dataCellStyle="Normal 3" totalsRowCellStyle="Normal 3"/>
    <tableColumn id="13" xr3:uid="{6FF0F906-9B76-474F-9B7C-A0C0DBA0E011}" name="Column13" totalsRowFunction="sum" headerRowDxfId="107" dataDxfId="106" totalsRowDxfId="105" dataCellStyle="Normal 3" totalsRowCellStyle="Normal 3"/>
    <tableColumn id="14" xr3:uid="{4D05B075-C9F9-469C-BA57-BED59C57725A}" name="Column14" totalsRowFunction="custom" headerRowDxfId="104" dataDxfId="103" totalsRowDxfId="102" dataCellStyle="Normal 3" totalsRowCellStyle="Normal 3">
      <calculatedColumnFormula>IF(Q5="","",VLOOKUP(IF(Q5=1,Q5-1,Q5)-1+Q$3,DailyBal,SUM(TEXT(Q5-2+Q$3,"DD"),1),TRUE))</calculatedColumnFormula>
      <totalsRowFormula>IFERROR(SUBTOTAL(101,S5:S6),"")</totalsRowFormula>
    </tableColumn>
    <tableColumn id="15" xr3:uid="{16833A71-498C-4B7B-A17E-0B202AD6A5DB}" name="Column15" totalsRowFunction="count" headerRowDxfId="101" dataDxfId="100" totalsRowDxfId="99" dataCellStyle="Normal 3" totalsRowCellStyle="Normal 3"/>
    <tableColumn id="16" xr3:uid="{4174398D-8E9D-4E51-B882-C847DEC945A8}" name="Column16" totalsRowFunction="sum" headerRowDxfId="98" dataDxfId="97" totalsRowDxfId="96" dataCellStyle="Normal 3" totalsRowCellStyle="Normal 3"/>
    <tableColumn id="17" xr3:uid="{42387E05-99F5-4D4A-A7C8-DBE87560CDB6}" name="Column17" totalsRowFunction="custom" headerRowDxfId="95" dataDxfId="94" totalsRowDxfId="93" dataCellStyle="Normal 3" totalsRowCellStyle="Normal 3">
      <calculatedColumnFormula>IF(T5="","",VLOOKUP(IF(T5=1,T5-1,T5)-1+T$3,DailyBal,SUM(TEXT(T5-2+T$3,"DD"),1),TRUE))</calculatedColumnFormula>
      <totalsRowFormula>IFERROR(SUBTOTAL(101,V5:V6),"")</totalsRowFormula>
    </tableColumn>
    <tableColumn id="18" xr3:uid="{B8A059CB-60F1-4C6B-91EC-A78A424BC2AB}" name="Column18" totalsRowFunction="count" headerRowDxfId="92" dataDxfId="91" totalsRowDxfId="90" dataCellStyle="Normal 3" totalsRowCellStyle="Normal 3"/>
    <tableColumn id="19" xr3:uid="{911FBADB-B585-4687-8E79-EEEBCD5EA0EF}" name="Column19" totalsRowFunction="sum" headerRowDxfId="89" dataDxfId="88" totalsRowDxfId="87" dataCellStyle="Normal 3" totalsRowCellStyle="Normal 3"/>
    <tableColumn id="20" xr3:uid="{D72B0712-B255-4480-B2BD-F6FC3EA63DA6}" name="Column20" totalsRowFunction="custom" headerRowDxfId="86" dataDxfId="85" totalsRowDxfId="84" dataCellStyle="Normal 3" totalsRowCellStyle="Normal 3">
      <calculatedColumnFormula>IF(W5="","",VLOOKUP(IF(W5=1,W5-1,W5)-1+W$3,DailyBal,SUM(TEXT(W5-2+W$3,"DD"),1),TRUE))</calculatedColumnFormula>
      <totalsRowFormula>IFERROR(SUBTOTAL(101,Y5:Y6),"")</totalsRowFormula>
    </tableColumn>
    <tableColumn id="21" xr3:uid="{01A864B6-AACB-4D20-9C5A-34021AB72FB8}" name="Column21" totalsRowFunction="count" headerRowDxfId="83" dataDxfId="82" totalsRowDxfId="81" dataCellStyle="Normal 3" totalsRowCellStyle="Normal 3"/>
    <tableColumn id="22" xr3:uid="{E24F4598-B91C-4F16-8E48-8D777E2630A3}" name="Column22" totalsRowFunction="sum" headerRowDxfId="80" dataDxfId="79" totalsRowDxfId="78" dataCellStyle="Normal 3" totalsRowCellStyle="Normal 3"/>
    <tableColumn id="23" xr3:uid="{E85FA63D-D4C2-4A8B-8C4B-AE9593B8B6A4}" name="Column23" totalsRowFunction="custom" headerRowDxfId="77" dataDxfId="76" totalsRowDxfId="75" dataCellStyle="Normal 3" totalsRowCellStyle="Normal 3">
      <calculatedColumnFormula>IF(Z5="","",VLOOKUP(IF(Z5=1,Z5-1,Z5)-1+Z$3,DailyBal,SUM(TEXT(Z5-2+Z$3,"DD"),1),TRUE))</calculatedColumnFormula>
      <totalsRowFormula>IFERROR(SUBTOTAL(101,AB5:AB6),"")</totalsRowFormula>
    </tableColumn>
    <tableColumn id="24" xr3:uid="{BAEB0BCF-E782-4D90-A28D-3D4435E05AD0}" name="Column24" totalsRowFunction="count" headerRowDxfId="74" dataDxfId="73" totalsRowDxfId="72" dataCellStyle="Normal 3" totalsRowCellStyle="Normal 3"/>
    <tableColumn id="25" xr3:uid="{E346DDBD-0C8D-4EEC-A58B-55E632BEE5D9}" name="Column25" totalsRowFunction="sum" headerRowDxfId="71" dataDxfId="70" totalsRowDxfId="69" dataCellStyle="Normal 3" totalsRowCellStyle="Normal 3"/>
    <tableColumn id="26" xr3:uid="{72CAD828-D1DB-443A-A3F6-21DFBD3F7590}" name="Column26" totalsRowFunction="custom" headerRowDxfId="68" dataDxfId="67" totalsRowDxfId="66" dataCellStyle="Normal 3" totalsRowCellStyle="Normal 3">
      <calculatedColumnFormula>IF(AC5="","",VLOOKUP(IF(AC5=1,AC5-1,AC5)-1+AC$3,DailyBal,SUM(TEXT(AC5-2+AC$3,"DD"),1),TRUE))</calculatedColumnFormula>
      <totalsRowFormula>IFERROR(SUBTOTAL(101,AE5:AE6),"")</totalsRowFormula>
    </tableColumn>
    <tableColumn id="27" xr3:uid="{7D198451-7C21-47CA-81CA-759A29793B06}" name="Column27" totalsRowFunction="count" headerRowDxfId="65" dataDxfId="64" totalsRowDxfId="63" dataCellStyle="Normal 3" totalsRowCellStyle="Normal 3"/>
    <tableColumn id="28" xr3:uid="{8C4902A3-4EE9-4BE5-AE63-E5B2E67382DB}" name="Column28" totalsRowFunction="sum" headerRowDxfId="62" dataDxfId="61" totalsRowDxfId="60" dataCellStyle="Normal 3" totalsRowCellStyle="Normal 3"/>
    <tableColumn id="29" xr3:uid="{36F8DF11-D28E-4953-8B35-E879B4FD39A3}" name="Column29" totalsRowFunction="custom" headerRowDxfId="59" dataDxfId="58" totalsRowDxfId="57" dataCellStyle="Normal 3" totalsRowCellStyle="Normal 3">
      <calculatedColumnFormula>IF(AF5="","",VLOOKUP(IF(AF5=1,AF5-1,AF5)-1+AF$3,DailyBal,SUM(TEXT(AF5-2+AF$3,"DD"),1),TRUE))</calculatedColumnFormula>
      <totalsRowFormula>IFERROR(SUBTOTAL(101,AH5:AH6),"")</totalsRowFormula>
    </tableColumn>
    <tableColumn id="30" xr3:uid="{9D526492-86FA-4E0A-AD09-A597FF9E4A1F}" name="Column30" totalsRowFunction="count" headerRowDxfId="56" dataDxfId="55" totalsRowDxfId="54" dataCellStyle="Normal 3" totalsRowCellStyle="Normal 3"/>
    <tableColumn id="31" xr3:uid="{4B458D97-678A-4B5A-BACE-8B3210C3FF80}" name="Column31" totalsRowFunction="sum" headerRowDxfId="53" dataDxfId="52" totalsRowDxfId="51" dataCellStyle="Normal 3" totalsRowCellStyle="Normal 3"/>
    <tableColumn id="32" xr3:uid="{EB9F7121-E07F-421B-8B14-8A482AE2F8F0}" name="Column32" totalsRowFunction="custom" headerRowDxfId="50" dataDxfId="49" totalsRowDxfId="48" dataCellStyle="Normal 3" totalsRowCellStyle="Normal 3">
      <calculatedColumnFormula>IF(AI5="","",VLOOKUP(IF(AI5=1,AI5-1,AI5)-1+AI$3,DailyBal,SUM(TEXT(AI5-2+AI$3,"DD"),1),TRUE))</calculatedColumnFormula>
      <totalsRowFormula>IFERROR(SUBTOTAL(101,AK5:AK6),"")</totalsRowFormula>
    </tableColumn>
    <tableColumn id="33" xr3:uid="{5F899FC9-0AAC-4C3F-8569-46141EAE472F}" name="Column33" totalsRowFunction="count" headerRowDxfId="47" dataDxfId="46" totalsRowDxfId="45" dataCellStyle="Normal 3" totalsRowCellStyle="Normal 3"/>
    <tableColumn id="34" xr3:uid="{91E56C8C-9B1E-4979-8477-289F1D4B7685}" name="Column34" totalsRowFunction="sum" headerRowDxfId="44" dataDxfId="43" totalsRowDxfId="42" dataCellStyle="Normal 3" totalsRowCellStyle="Normal 3"/>
    <tableColumn id="35" xr3:uid="{B6EB31CD-9216-4A71-9837-F1FE4FA55EB8}" name="Column35" totalsRowFunction="custom" headerRowDxfId="41" dataDxfId="40" totalsRowDxfId="39" dataCellStyle="Normal 3" totalsRowCellStyle="Normal 3">
      <calculatedColumnFormula>IF(AL5="","",VLOOKUP(IF(AL5=1,AL5-1,AL5)-1+AL$3,DailyBal,SUM(TEXT(AL5-2+AL$3,"DD"),1),TRUE))</calculatedColumnFormula>
      <totalsRowFormula>IFERROR(SUBTOTAL(101,AN5:AN6),"")</totalsRowFormula>
    </tableColumn>
    <tableColumn id="36" xr3:uid="{C5E05275-3CA4-4350-A852-1E40A17BB58E}" name="Column36" totalsRowFunction="count" headerRowDxfId="38" dataDxfId="37" totalsRowDxfId="36" dataCellStyle="Normal 3" totalsRowCellStyle="Normal 3"/>
    <tableColumn id="37" xr3:uid="{7942BE44-E17D-4B4C-93C8-D7A6876954B2}" name="Column37" totalsRowFunction="sum" headerRowDxfId="35" dataDxfId="34" totalsRowDxfId="33" dataCellStyle="Normal 3" totalsRowCellStyle="Normal 3"/>
    <tableColumn id="38" xr3:uid="{0C97DA67-E406-4DCB-AA71-53B8FF4A4432}" name="Column38" totalsRowFunction="custom" headerRowDxfId="32" dataDxfId="31" totalsRowDxfId="30" dataCellStyle="Normal 3" totalsRowCellStyle="Normal 3">
      <calculatedColumnFormula>IF(AO5="","",VLOOKUP(IF(AO5=1,AO5-1,AO5)-1+AO$3,DailyBal,SUM(TEXT(AO5-2+AO$3,"DD"),1),TRUE))</calculatedColumnFormula>
      <totalsRowFormula>IFERROR(SUBTOTAL(101,AQ5:AQ6),"")</totalsRowFormula>
    </tableColumn>
    <tableColumn id="39" xr3:uid="{22127602-FD79-454A-B986-3C9F4160C361}" name="Column39" totalsRowFunction="count" headerRowDxfId="29" dataDxfId="28" totalsRowDxfId="27" dataCellStyle="Normal 3" totalsRowCellStyle="Normal 3"/>
    <tableColumn id="40" xr3:uid="{554DA0C5-0D35-451A-884D-8971D075354E}" name="Column40" totalsRowFunction="sum" headerRowDxfId="26" dataDxfId="25" totalsRowDxfId="24" dataCellStyle="Normal 3" totalsRowCellStyle="Normal 3"/>
    <tableColumn id="41" xr3:uid="{373AFA57-A0DE-4169-98C9-F5F16059CC10}" name="Column41" totalsRowFunction="custom" headerRowDxfId="23" dataDxfId="22" totalsRowDxfId="21" dataCellStyle="Normal 3" totalsRowCellStyle="Normal 3">
      <calculatedColumnFormula>IF(AR5="","",VLOOKUP(IF(AR5=1,AR5-1,AR5)-1+AR$3,DailyBal,SUM(TEXT(AR5-2+AR$3,"DD"),1),TRUE))</calculatedColumnFormula>
      <totalsRowFormula>IFERROR(SUBTOTAL(101,AT5:AT6),"")</totalsRowFormula>
    </tableColumn>
    <tableColumn id="42" xr3:uid="{0855619A-A29F-4BDB-BBCE-111A2CB3A281}" name="Column42" totalsRowFunction="count" headerRowDxfId="20" dataDxfId="19" totalsRowDxfId="18" dataCellStyle="Normal 3" totalsRowCellStyle="Normal 3"/>
    <tableColumn id="43" xr3:uid="{341FC085-61D3-4CDF-ADF7-9A683C391216}" name="Column43" totalsRowFunction="sum" headerRowDxfId="17" dataDxfId="16" totalsRowDxfId="15" dataCellStyle="Normal 3" totalsRowCellStyle="Normal 3"/>
    <tableColumn id="44" xr3:uid="{935CC773-042C-4B7C-89F7-3DDAE22CAA6A}" name="Column44" totalsRowFunction="custom" headerRowDxfId="14" dataDxfId="13" totalsRowDxfId="12" dataCellStyle="Normal 3" totalsRowCellStyle="Normal 3">
      <calculatedColumnFormula>IF(AU5="","",VLOOKUP(IF(AU5=1,AU5-1,AU5)-1+AU$3,DailyBal,SUM(TEXT(AU5-2+AU$3,"DD"),1),TRUE))</calculatedColumnFormula>
      <totalsRowFormula>IFERROR(SUBTOTAL(101,AW5:AW6),"")</totalsRowFormula>
    </tableColumn>
    <tableColumn id="45" xr3:uid="{14869718-90D5-4009-A054-57A4EFD3B2A6}" name="Column45" totalsRowFunction="count" headerRowDxfId="11" dataDxfId="10" totalsRowDxfId="9" dataCellStyle="Normal 3" totalsRowCellStyle="Normal 3"/>
    <tableColumn id="46" xr3:uid="{A03B4DB4-569A-43D8-ABD1-89C8BE52423D}" name="Column46" totalsRowFunction="sum" headerRowDxfId="8" dataDxfId="7" totalsRowDxfId="6" dataCellStyle="Normal 3" totalsRowCellStyle="Normal 3"/>
    <tableColumn id="47" xr3:uid="{5F1B1B88-592D-492A-9A05-DE299FB75860}" name="Column47" totalsRowFunction="custom" headerRowDxfId="5" dataDxfId="4" totalsRowDxfId="3" dataCellStyle="Normal 3" totalsRowCellStyle="Normal 3">
      <calculatedColumnFormula>IF(AX5="","",VLOOKUP(IF(AX5=1,AX5-1,AX5)-1+AX$3,DailyBal,SUM(TEXT(AX5-2+AX$3,"DD"),1),TRUE))</calculatedColumnFormula>
      <totalsRowFormula>IFERROR(SUBTOTAL(101,AZ5:AZ6),"")</totalsRowFormula>
    </tableColumn>
    <tableColumn id="48" xr3:uid="{218BF330-15FB-4E28-9F60-534A6469FF5F}" name="Column48" totalsRowFunction="count" headerRowDxfId="2" dataDxfId="1" totalsRowDxfId="0" totalsRowCellStyle="Normal 3"/>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4"/>
  <sheetViews>
    <sheetView showGridLines="0" tabSelected="1" zoomScaleNormal="100" workbookViewId="0">
      <selection activeCell="C9" sqref="C9"/>
    </sheetView>
  </sheetViews>
  <sheetFormatPr defaultRowHeight="12.75" x14ac:dyDescent="0.2"/>
  <cols>
    <col min="1" max="1" width="2" style="23" customWidth="1"/>
    <col min="2" max="2" width="16.140625" style="23" customWidth="1"/>
    <col min="3" max="3" width="60.5703125" style="47" customWidth="1"/>
    <col min="4" max="16384" width="9.140625" style="23"/>
  </cols>
  <sheetData>
    <row r="1" spans="1:4" ht="9.75" customHeight="1" thickBot="1" x14ac:dyDescent="0.25">
      <c r="A1" s="20">
        <f>COUNTA(Glossary!$B$9:$B$11)</f>
        <v>3</v>
      </c>
      <c r="B1" s="21"/>
      <c r="C1" s="22"/>
    </row>
    <row r="2" spans="1:4" x14ac:dyDescent="0.2">
      <c r="A2" s="24"/>
      <c r="B2" s="134"/>
      <c r="C2" s="135"/>
      <c r="D2" s="25"/>
    </row>
    <row r="3" spans="1:4" x14ac:dyDescent="0.2">
      <c r="A3" s="24"/>
      <c r="B3" s="136"/>
      <c r="C3" s="137"/>
      <c r="D3" s="25"/>
    </row>
    <row r="4" spans="1:4" ht="29.25" customHeight="1" x14ac:dyDescent="0.2">
      <c r="A4" s="24"/>
      <c r="B4" s="136"/>
      <c r="C4" s="137"/>
      <c r="D4" s="25"/>
    </row>
    <row r="5" spans="1:4" ht="13.5" thickBot="1" x14ac:dyDescent="0.25">
      <c r="A5" s="24"/>
      <c r="B5" s="138"/>
      <c r="C5" s="139"/>
      <c r="D5" s="25"/>
    </row>
    <row r="6" spans="1:4" ht="15" x14ac:dyDescent="0.2">
      <c r="A6" s="24"/>
      <c r="B6" s="140" t="s">
        <v>41</v>
      </c>
      <c r="C6" s="141"/>
      <c r="D6" s="25"/>
    </row>
    <row r="7" spans="1:4" ht="18" customHeight="1" thickBot="1" x14ac:dyDescent="0.25">
      <c r="A7" s="24"/>
      <c r="B7" s="142" t="str">
        <f>"NC format for Banking Analysis has " &amp; A1 &amp;" sheets. Find the description below:-"</f>
        <v>NC format for Banking Analysis has 3 sheets. Find the description below:-</v>
      </c>
      <c r="C7" s="143"/>
      <c r="D7" s="25"/>
    </row>
    <row r="8" spans="1:4" ht="15.75" customHeight="1" thickBot="1" x14ac:dyDescent="0.25">
      <c r="A8" s="24"/>
      <c r="B8" s="26" t="s">
        <v>42</v>
      </c>
      <c r="C8" s="27" t="s">
        <v>43</v>
      </c>
      <c r="D8" s="25"/>
    </row>
    <row r="9" spans="1:4" ht="15.75" customHeight="1" x14ac:dyDescent="0.2">
      <c r="A9" s="24"/>
      <c r="B9" s="28" t="s">
        <v>44</v>
      </c>
      <c r="C9" s="29" t="s">
        <v>45</v>
      </c>
      <c r="D9" s="25"/>
    </row>
    <row r="10" spans="1:4" ht="25.5" x14ac:dyDescent="0.2">
      <c r="A10" s="24"/>
      <c r="B10" s="30" t="s">
        <v>46</v>
      </c>
      <c r="C10" s="31" t="s">
        <v>47</v>
      </c>
      <c r="D10" s="25"/>
    </row>
    <row r="11" spans="1:4" ht="13.5" thickBot="1" x14ac:dyDescent="0.25">
      <c r="A11" s="24"/>
      <c r="B11" s="93" t="s">
        <v>124</v>
      </c>
      <c r="C11" s="94" t="s">
        <v>123</v>
      </c>
      <c r="D11" s="25"/>
    </row>
    <row r="12" spans="1:4" ht="15" customHeight="1" thickBot="1" x14ac:dyDescent="0.25">
      <c r="B12" s="32"/>
      <c r="C12" s="33"/>
    </row>
    <row r="13" spans="1:4" s="36" customFormat="1" ht="15" x14ac:dyDescent="0.25">
      <c r="A13" s="34"/>
      <c r="B13" s="144" t="s">
        <v>48</v>
      </c>
      <c r="C13" s="145"/>
      <c r="D13" s="35"/>
    </row>
    <row r="14" spans="1:4" s="36" customFormat="1" ht="18" customHeight="1" thickBot="1" x14ac:dyDescent="0.3">
      <c r="A14" s="34"/>
      <c r="B14" s="146" t="s">
        <v>49</v>
      </c>
      <c r="C14" s="147"/>
      <c r="D14" s="35"/>
    </row>
    <row r="15" spans="1:4" s="36" customFormat="1" ht="15" x14ac:dyDescent="0.25">
      <c r="A15" s="34"/>
      <c r="B15" s="37" t="s">
        <v>50</v>
      </c>
      <c r="C15" s="38" t="s">
        <v>43</v>
      </c>
      <c r="D15" s="35"/>
    </row>
    <row r="16" spans="1:4" s="36" customFormat="1" ht="28.5" customHeight="1" x14ac:dyDescent="0.25">
      <c r="A16" s="34"/>
      <c r="B16" s="39" t="s">
        <v>51</v>
      </c>
      <c r="C16" s="40" t="s">
        <v>52</v>
      </c>
      <c r="D16" s="35"/>
    </row>
    <row r="17" spans="1:4" s="36" customFormat="1" ht="15" x14ac:dyDescent="0.25">
      <c r="A17" s="34"/>
      <c r="B17" s="39" t="s">
        <v>24</v>
      </c>
      <c r="C17" s="40" t="s">
        <v>53</v>
      </c>
      <c r="D17" s="35"/>
    </row>
    <row r="18" spans="1:4" s="36" customFormat="1" ht="15" x14ac:dyDescent="0.25">
      <c r="A18" s="34"/>
      <c r="B18" s="39" t="s">
        <v>54</v>
      </c>
      <c r="C18" s="40" t="s">
        <v>55</v>
      </c>
      <c r="D18" s="35"/>
    </row>
    <row r="19" spans="1:4" s="36" customFormat="1" ht="26.25" x14ac:dyDescent="0.25">
      <c r="A19" s="34"/>
      <c r="B19" s="39" t="s">
        <v>30</v>
      </c>
      <c r="C19" s="40" t="s">
        <v>56</v>
      </c>
      <c r="D19" s="35"/>
    </row>
    <row r="20" spans="1:4" s="36" customFormat="1" ht="15" x14ac:dyDescent="0.25">
      <c r="A20" s="34"/>
      <c r="B20" s="39" t="s">
        <v>22</v>
      </c>
      <c r="C20" s="40" t="s">
        <v>57</v>
      </c>
      <c r="D20" s="35"/>
    </row>
    <row r="21" spans="1:4" s="36" customFormat="1" ht="26.25" x14ac:dyDescent="0.25">
      <c r="A21" s="34"/>
      <c r="B21" s="39" t="s">
        <v>58</v>
      </c>
      <c r="C21" s="40" t="s">
        <v>59</v>
      </c>
      <c r="D21" s="35"/>
    </row>
    <row r="22" spans="1:4" s="36" customFormat="1" ht="26.25" x14ac:dyDescent="0.25">
      <c r="A22" s="34"/>
      <c r="B22" s="39" t="s">
        <v>32</v>
      </c>
      <c r="C22" s="40" t="s">
        <v>60</v>
      </c>
      <c r="D22" s="35"/>
    </row>
    <row r="23" spans="1:4" s="36" customFormat="1" ht="15" x14ac:dyDescent="0.25">
      <c r="A23" s="34"/>
      <c r="B23" s="39" t="s">
        <v>61</v>
      </c>
      <c r="C23" s="40" t="s">
        <v>62</v>
      </c>
      <c r="D23" s="35"/>
    </row>
    <row r="24" spans="1:4" s="36" customFormat="1" ht="15" x14ac:dyDescent="0.25">
      <c r="A24" s="34"/>
      <c r="B24" s="39" t="s">
        <v>63</v>
      </c>
      <c r="C24" s="40" t="s">
        <v>64</v>
      </c>
      <c r="D24" s="35"/>
    </row>
    <row r="25" spans="1:4" s="36" customFormat="1" ht="26.25" x14ac:dyDescent="0.25">
      <c r="A25" s="34"/>
      <c r="B25" s="39" t="s">
        <v>65</v>
      </c>
      <c r="C25" s="40" t="s">
        <v>66</v>
      </c>
      <c r="D25" s="35"/>
    </row>
    <row r="26" spans="1:4" s="36" customFormat="1" ht="15" x14ac:dyDescent="0.25">
      <c r="A26" s="34"/>
      <c r="B26" s="39" t="s">
        <v>28</v>
      </c>
      <c r="C26" s="40" t="s">
        <v>67</v>
      </c>
      <c r="D26" s="35"/>
    </row>
    <row r="27" spans="1:4" s="36" customFormat="1" ht="26.25" x14ac:dyDescent="0.25">
      <c r="A27" s="34"/>
      <c r="B27" s="39" t="s">
        <v>68</v>
      </c>
      <c r="C27" s="40" t="s">
        <v>69</v>
      </c>
      <c r="D27" s="35"/>
    </row>
    <row r="28" spans="1:4" s="36" customFormat="1" ht="15" x14ac:dyDescent="0.25">
      <c r="A28" s="34"/>
      <c r="B28" s="39" t="s">
        <v>29</v>
      </c>
      <c r="C28" s="40" t="s">
        <v>70</v>
      </c>
      <c r="D28" s="35"/>
    </row>
    <row r="29" spans="1:4" s="36" customFormat="1" ht="26.25" x14ac:dyDescent="0.25">
      <c r="A29" s="34"/>
      <c r="B29" s="39" t="s">
        <v>27</v>
      </c>
      <c r="C29" s="40" t="s">
        <v>71</v>
      </c>
      <c r="D29" s="35"/>
    </row>
    <row r="30" spans="1:4" s="36" customFormat="1" ht="15" x14ac:dyDescent="0.25">
      <c r="A30" s="34"/>
      <c r="B30" s="39" t="s">
        <v>72</v>
      </c>
      <c r="C30" s="40" t="s">
        <v>73</v>
      </c>
      <c r="D30" s="35"/>
    </row>
    <row r="31" spans="1:4" s="36" customFormat="1" ht="51.75" x14ac:dyDescent="0.25">
      <c r="A31" s="34"/>
      <c r="B31" s="39" t="s">
        <v>74</v>
      </c>
      <c r="C31" s="40" t="s">
        <v>75</v>
      </c>
      <c r="D31" s="35"/>
    </row>
    <row r="32" spans="1:4" s="36" customFormat="1" ht="15" x14ac:dyDescent="0.25">
      <c r="A32" s="34"/>
      <c r="B32" s="39" t="s">
        <v>76</v>
      </c>
      <c r="C32" s="40" t="s">
        <v>77</v>
      </c>
      <c r="D32" s="35"/>
    </row>
    <row r="33" spans="1:4" s="36" customFormat="1" ht="26.25" x14ac:dyDescent="0.25">
      <c r="A33" s="34"/>
      <c r="B33" s="39" t="s">
        <v>78</v>
      </c>
      <c r="C33" s="40" t="s">
        <v>79</v>
      </c>
      <c r="D33" s="35"/>
    </row>
    <row r="34" spans="1:4" s="36" customFormat="1" ht="26.25" x14ac:dyDescent="0.25">
      <c r="A34" s="34"/>
      <c r="B34" s="39" t="s">
        <v>25</v>
      </c>
      <c r="C34" s="40" t="s">
        <v>80</v>
      </c>
      <c r="D34" s="35"/>
    </row>
    <row r="35" spans="1:4" s="36" customFormat="1" ht="39" x14ac:dyDescent="0.25">
      <c r="A35" s="34"/>
      <c r="B35" s="39" t="s">
        <v>81</v>
      </c>
      <c r="C35" s="40" t="s">
        <v>82</v>
      </c>
      <c r="D35" s="35"/>
    </row>
    <row r="36" spans="1:4" s="36" customFormat="1" ht="26.25" x14ac:dyDescent="0.25">
      <c r="A36" s="34"/>
      <c r="B36" s="39" t="s">
        <v>83</v>
      </c>
      <c r="C36" s="40" t="s">
        <v>84</v>
      </c>
      <c r="D36" s="35"/>
    </row>
    <row r="37" spans="1:4" s="36" customFormat="1" ht="51.75" x14ac:dyDescent="0.25">
      <c r="A37" s="34"/>
      <c r="B37" s="39" t="s">
        <v>31</v>
      </c>
      <c r="C37" s="40" t="s">
        <v>85</v>
      </c>
      <c r="D37" s="35"/>
    </row>
    <row r="38" spans="1:4" s="36" customFormat="1" ht="15" x14ac:dyDescent="0.25">
      <c r="A38" s="34"/>
      <c r="B38" s="39" t="s">
        <v>86</v>
      </c>
      <c r="C38" s="40" t="s">
        <v>87</v>
      </c>
      <c r="D38" s="35"/>
    </row>
    <row r="39" spans="1:4" s="36" customFormat="1" ht="15" x14ac:dyDescent="0.25">
      <c r="A39" s="34"/>
      <c r="B39" s="39" t="s">
        <v>88</v>
      </c>
      <c r="C39" s="40" t="s">
        <v>89</v>
      </c>
      <c r="D39" s="35"/>
    </row>
    <row r="40" spans="1:4" s="36" customFormat="1" ht="26.25" x14ac:dyDescent="0.25">
      <c r="A40" s="34"/>
      <c r="B40" s="41" t="s">
        <v>90</v>
      </c>
      <c r="C40" s="42" t="s">
        <v>91</v>
      </c>
      <c r="D40" s="35"/>
    </row>
    <row r="41" spans="1:4" s="36" customFormat="1" ht="26.25" x14ac:dyDescent="0.25">
      <c r="A41" s="34"/>
      <c r="B41" s="41" t="s">
        <v>23</v>
      </c>
      <c r="C41" s="42" t="s">
        <v>92</v>
      </c>
      <c r="D41" s="35"/>
    </row>
    <row r="42" spans="1:4" s="36" customFormat="1" ht="15" x14ac:dyDescent="0.25">
      <c r="A42" s="34"/>
      <c r="B42" s="41" t="s">
        <v>26</v>
      </c>
      <c r="C42" s="42" t="s">
        <v>93</v>
      </c>
      <c r="D42" s="35"/>
    </row>
    <row r="43" spans="1:4" s="36" customFormat="1" ht="39" thickBot="1" x14ac:dyDescent="0.3">
      <c r="A43" s="34"/>
      <c r="B43" s="43" t="s">
        <v>94</v>
      </c>
      <c r="C43" s="44" t="s">
        <v>95</v>
      </c>
      <c r="D43" s="35"/>
    </row>
    <row r="44" spans="1:4" x14ac:dyDescent="0.2">
      <c r="B44" s="45"/>
      <c r="C44" s="46"/>
    </row>
  </sheetData>
  <mergeCells count="5">
    <mergeCell ref="B2:C5"/>
    <mergeCell ref="B6:C6"/>
    <mergeCell ref="B7:C7"/>
    <mergeCell ref="B13:C13"/>
    <mergeCell ref="B14:C14"/>
  </mergeCells>
  <hyperlinks>
    <hyperlink ref="B9" location="'1.Snapshot'!A1" display="Snapshot" xr:uid="{00000000-0004-0000-0000-000000000000}"/>
    <hyperlink ref="B10" location="'2.Daily-Balance'!A1" display="Daily Balance" xr:uid="{00000000-0004-0000-0000-000001000000}"/>
    <hyperlink ref="B11" location="'3.Loan-Track'!A1" display="8.Loan-Track" xr:uid="{D17D7977-CA7F-40EF-9CE9-18F440F55888}"/>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I44"/>
  <sheetViews>
    <sheetView topLeftCell="A28" workbookViewId="0">
      <selection activeCell="E38" sqref="E38"/>
    </sheetView>
  </sheetViews>
  <sheetFormatPr defaultRowHeight="12.75" x14ac:dyDescent="0.2"/>
  <cols>
    <col min="1" max="1" width="1.7109375" style="1" customWidth="1"/>
    <col min="2" max="2" width="25.7109375" style="1" customWidth="1"/>
    <col min="3" max="3" width="13.7109375" style="1" customWidth="1"/>
    <col min="4" max="4" width="8.7109375" style="1" customWidth="1"/>
    <col min="5" max="5" width="13.7109375" style="1" customWidth="1"/>
    <col min="6" max="6" width="8.7109375" style="1" customWidth="1"/>
    <col min="7" max="7" width="13.7109375" style="1" customWidth="1"/>
    <col min="8" max="8" width="8.7109375" style="1" customWidth="1"/>
    <col min="9" max="16384" width="9.140625" style="1"/>
  </cols>
  <sheetData>
    <row r="1" spans="1:9" ht="9" customHeight="1" thickBot="1" x14ac:dyDescent="0.25"/>
    <row r="2" spans="1:9" ht="21" thickBot="1" x14ac:dyDescent="0.35">
      <c r="A2" s="77"/>
      <c r="B2" s="150" t="s">
        <v>119</v>
      </c>
      <c r="C2" s="151"/>
      <c r="D2" s="152"/>
      <c r="E2" s="152"/>
      <c r="F2" s="152"/>
      <c r="G2" s="152"/>
      <c r="H2" s="153"/>
      <c r="I2" s="3"/>
    </row>
    <row r="3" spans="1:9" ht="42.75" customHeight="1" x14ac:dyDescent="0.2">
      <c r="A3" s="77"/>
      <c r="B3" s="83"/>
      <c r="C3" s="13"/>
      <c r="D3" s="84"/>
      <c r="E3" s="85" t="s">
        <v>122</v>
      </c>
      <c r="F3" s="157"/>
      <c r="G3" s="158"/>
      <c r="H3" s="159"/>
      <c r="I3" s="3"/>
    </row>
    <row r="4" spans="1:9" x14ac:dyDescent="0.2">
      <c r="A4" s="77"/>
      <c r="B4" s="86"/>
      <c r="C4" s="87"/>
      <c r="D4" s="88"/>
      <c r="E4" s="89" t="s">
        <v>121</v>
      </c>
      <c r="F4" s="160"/>
      <c r="G4" s="160"/>
      <c r="H4" s="161"/>
      <c r="I4" s="3"/>
    </row>
    <row r="5" spans="1:9" x14ac:dyDescent="0.2">
      <c r="A5" s="77"/>
      <c r="B5" s="80"/>
      <c r="C5" s="81"/>
      <c r="D5" s="81"/>
      <c r="E5" s="81"/>
      <c r="F5" s="81"/>
      <c r="G5" s="81"/>
      <c r="H5" s="82"/>
      <c r="I5" s="3"/>
    </row>
    <row r="6" spans="1:9" x14ac:dyDescent="0.2">
      <c r="A6" s="77"/>
      <c r="B6" s="90" t="s">
        <v>120</v>
      </c>
      <c r="C6" s="170"/>
      <c r="D6" s="170"/>
      <c r="E6" s="170"/>
      <c r="F6" s="170"/>
      <c r="G6" s="170"/>
      <c r="H6" s="171"/>
      <c r="I6" s="3"/>
    </row>
    <row r="7" spans="1:9" x14ac:dyDescent="0.2">
      <c r="A7" s="77"/>
      <c r="B7" s="91" t="s">
        <v>34</v>
      </c>
      <c r="C7" s="172"/>
      <c r="D7" s="172"/>
      <c r="E7" s="164" t="s">
        <v>0</v>
      </c>
      <c r="F7" s="164"/>
      <c r="G7" s="168"/>
      <c r="H7" s="169"/>
      <c r="I7" s="3"/>
    </row>
    <row r="8" spans="1:9" x14ac:dyDescent="0.2">
      <c r="A8" s="77"/>
      <c r="B8" s="91" t="s">
        <v>35</v>
      </c>
      <c r="C8" s="172"/>
      <c r="D8" s="172"/>
      <c r="E8" s="164" t="s">
        <v>1</v>
      </c>
      <c r="F8" s="164"/>
      <c r="G8" s="168"/>
      <c r="H8" s="169"/>
      <c r="I8" s="3"/>
    </row>
    <row r="9" spans="1:9" x14ac:dyDescent="0.2">
      <c r="A9" s="77"/>
      <c r="B9" s="91" t="s">
        <v>36</v>
      </c>
      <c r="C9" s="165"/>
      <c r="D9" s="165"/>
      <c r="E9" s="164" t="s">
        <v>3</v>
      </c>
      <c r="F9" s="164"/>
      <c r="G9" s="166"/>
      <c r="H9" s="167"/>
      <c r="I9" s="3"/>
    </row>
    <row r="10" spans="1:9" x14ac:dyDescent="0.2">
      <c r="A10" s="77"/>
      <c r="B10" s="91" t="s">
        <v>2</v>
      </c>
      <c r="C10" s="165"/>
      <c r="D10" s="165"/>
      <c r="E10" s="164" t="s">
        <v>4</v>
      </c>
      <c r="F10" s="164"/>
      <c r="G10" s="166"/>
      <c r="H10" s="167"/>
      <c r="I10" s="3"/>
    </row>
    <row r="11" spans="1:9" x14ac:dyDescent="0.2">
      <c r="A11" s="77"/>
      <c r="B11" s="78"/>
      <c r="C11" s="18"/>
      <c r="D11" s="18"/>
      <c r="E11" s="18"/>
      <c r="F11" s="18"/>
      <c r="G11" s="18"/>
      <c r="H11" s="79"/>
      <c r="I11" s="3"/>
    </row>
    <row r="12" spans="1:9" x14ac:dyDescent="0.2">
      <c r="A12" s="77"/>
      <c r="B12" s="154" t="s">
        <v>5</v>
      </c>
      <c r="C12" s="155"/>
      <c r="D12" s="155"/>
      <c r="E12" s="155"/>
      <c r="F12" s="155"/>
      <c r="G12" s="155"/>
      <c r="H12" s="156"/>
      <c r="I12" s="3"/>
    </row>
    <row r="13" spans="1:9" x14ac:dyDescent="0.2">
      <c r="A13" s="77"/>
      <c r="B13" s="6"/>
      <c r="H13" s="8"/>
      <c r="I13" s="3"/>
    </row>
    <row r="14" spans="1:9" x14ac:dyDescent="0.2">
      <c r="A14" s="77"/>
      <c r="B14" s="5"/>
      <c r="C14" s="162" t="s">
        <v>6</v>
      </c>
      <c r="D14" s="162"/>
      <c r="E14" s="162" t="s">
        <v>7</v>
      </c>
      <c r="F14" s="162"/>
      <c r="G14" s="162" t="s">
        <v>8</v>
      </c>
      <c r="H14" s="163"/>
      <c r="I14" s="3"/>
    </row>
    <row r="15" spans="1:9" x14ac:dyDescent="0.2">
      <c r="A15" s="77"/>
      <c r="B15" s="5"/>
      <c r="C15" s="74" t="s">
        <v>9</v>
      </c>
      <c r="D15" s="74" t="s">
        <v>10</v>
      </c>
      <c r="E15" s="74" t="s">
        <v>9</v>
      </c>
      <c r="F15" s="74" t="s">
        <v>10</v>
      </c>
      <c r="G15" s="74" t="s">
        <v>9</v>
      </c>
      <c r="H15" s="75" t="s">
        <v>10</v>
      </c>
      <c r="I15" s="3"/>
    </row>
    <row r="16" spans="1:9" x14ac:dyDescent="0.2">
      <c r="A16" s="77"/>
      <c r="B16" s="7" t="s">
        <v>116</v>
      </c>
      <c r="C16" s="148">
        <v>0</v>
      </c>
      <c r="D16" s="148"/>
      <c r="E16" s="148">
        <v>0</v>
      </c>
      <c r="F16" s="148"/>
      <c r="G16" s="148">
        <v>0</v>
      </c>
      <c r="H16" s="149"/>
      <c r="I16" s="3"/>
    </row>
    <row r="17" spans="1:9" x14ac:dyDescent="0.2">
      <c r="A17" s="77"/>
      <c r="B17" s="7" t="s">
        <v>117</v>
      </c>
      <c r="C17" s="148">
        <v>0</v>
      </c>
      <c r="D17" s="148"/>
      <c r="E17" s="148">
        <v>0</v>
      </c>
      <c r="F17" s="148"/>
      <c r="G17" s="148">
        <v>0</v>
      </c>
      <c r="H17" s="149"/>
      <c r="I17" s="3"/>
    </row>
    <row r="18" spans="1:9" x14ac:dyDescent="0.2">
      <c r="A18" s="77"/>
      <c r="B18" s="7" t="s">
        <v>118</v>
      </c>
      <c r="C18" s="148">
        <v>0</v>
      </c>
      <c r="D18" s="148"/>
      <c r="E18" s="148">
        <v>0</v>
      </c>
      <c r="F18" s="148"/>
      <c r="G18" s="148">
        <v>0</v>
      </c>
      <c r="H18" s="149"/>
      <c r="I18" s="3"/>
    </row>
    <row r="19" spans="1:9" x14ac:dyDescent="0.2">
      <c r="A19" s="77"/>
      <c r="B19" s="6"/>
      <c r="C19" s="2"/>
      <c r="D19" s="2"/>
      <c r="E19" s="2"/>
      <c r="F19" s="2"/>
      <c r="G19" s="2"/>
      <c r="H19" s="9"/>
      <c r="I19" s="3"/>
    </row>
    <row r="20" spans="1:9" x14ac:dyDescent="0.2">
      <c r="A20" s="77"/>
      <c r="B20" s="7" t="s">
        <v>11</v>
      </c>
      <c r="C20" s="4">
        <v>0</v>
      </c>
      <c r="D20" s="4">
        <v>0</v>
      </c>
      <c r="E20" s="4">
        <v>0</v>
      </c>
      <c r="F20" s="4">
        <v>0</v>
      </c>
      <c r="G20" s="4">
        <v>0</v>
      </c>
      <c r="H20" s="10">
        <v>0</v>
      </c>
      <c r="I20" s="3"/>
    </row>
    <row r="21" spans="1:9" x14ac:dyDescent="0.2">
      <c r="A21" s="77"/>
      <c r="B21" s="7" t="s">
        <v>12</v>
      </c>
      <c r="C21" s="4">
        <v>0</v>
      </c>
      <c r="D21" s="4">
        <v>0</v>
      </c>
      <c r="E21" s="4">
        <v>0</v>
      </c>
      <c r="F21" s="4">
        <v>0</v>
      </c>
      <c r="G21" s="4">
        <v>0</v>
      </c>
      <c r="H21" s="10">
        <v>0</v>
      </c>
      <c r="I21" s="3"/>
    </row>
    <row r="22" spans="1:9" x14ac:dyDescent="0.2">
      <c r="A22" s="77"/>
      <c r="B22" s="7" t="s">
        <v>13</v>
      </c>
      <c r="C22" s="4">
        <v>0</v>
      </c>
      <c r="D22" s="4">
        <v>0</v>
      </c>
      <c r="E22" s="4">
        <v>0</v>
      </c>
      <c r="F22" s="4">
        <v>0</v>
      </c>
      <c r="G22" s="4">
        <v>0</v>
      </c>
      <c r="H22" s="10">
        <v>0</v>
      </c>
      <c r="I22" s="3"/>
    </row>
    <row r="23" spans="1:9" x14ac:dyDescent="0.2">
      <c r="A23" s="77"/>
      <c r="B23" s="7" t="s">
        <v>14</v>
      </c>
      <c r="C23" s="4">
        <v>0</v>
      </c>
      <c r="D23" s="4">
        <v>0</v>
      </c>
      <c r="E23" s="4">
        <v>0</v>
      </c>
      <c r="F23" s="4">
        <v>0</v>
      </c>
      <c r="G23" s="4">
        <v>0</v>
      </c>
      <c r="H23" s="10">
        <v>0</v>
      </c>
      <c r="I23" s="3"/>
    </row>
    <row r="24" spans="1:9" x14ac:dyDescent="0.2">
      <c r="A24" s="77"/>
      <c r="B24" s="7" t="s">
        <v>15</v>
      </c>
      <c r="C24" s="4">
        <v>0</v>
      </c>
      <c r="D24" s="4">
        <v>0</v>
      </c>
      <c r="E24" s="4">
        <v>0</v>
      </c>
      <c r="F24" s="4">
        <v>0</v>
      </c>
      <c r="G24" s="4">
        <v>0</v>
      </c>
      <c r="H24" s="10">
        <v>0</v>
      </c>
      <c r="I24" s="3"/>
    </row>
    <row r="25" spans="1:9" x14ac:dyDescent="0.2">
      <c r="A25" s="77"/>
      <c r="B25" s="7" t="s">
        <v>16</v>
      </c>
      <c r="C25" s="4">
        <v>0</v>
      </c>
      <c r="D25" s="4">
        <v>0</v>
      </c>
      <c r="E25" s="4">
        <v>0</v>
      </c>
      <c r="F25" s="4">
        <v>0</v>
      </c>
      <c r="G25" s="4">
        <v>0</v>
      </c>
      <c r="H25" s="10">
        <v>0</v>
      </c>
      <c r="I25" s="3"/>
    </row>
    <row r="26" spans="1:9" x14ac:dyDescent="0.2">
      <c r="A26" s="77"/>
      <c r="B26" s="7" t="s">
        <v>17</v>
      </c>
      <c r="C26" s="4">
        <v>0</v>
      </c>
      <c r="D26" s="4">
        <v>0</v>
      </c>
      <c r="E26" s="4">
        <v>0</v>
      </c>
      <c r="F26" s="4">
        <v>0</v>
      </c>
      <c r="G26" s="4">
        <v>0</v>
      </c>
      <c r="H26" s="10">
        <v>0</v>
      </c>
      <c r="I26" s="3"/>
    </row>
    <row r="27" spans="1:9" x14ac:dyDescent="0.2">
      <c r="A27" s="77"/>
      <c r="B27" s="6"/>
      <c r="C27" s="2"/>
      <c r="D27" s="2"/>
      <c r="E27" s="2"/>
      <c r="F27" s="2"/>
      <c r="G27" s="2"/>
      <c r="H27" s="9"/>
      <c r="I27" s="3"/>
    </row>
    <row r="28" spans="1:9" x14ac:dyDescent="0.2">
      <c r="A28" s="77"/>
      <c r="B28" s="7" t="s">
        <v>18</v>
      </c>
      <c r="C28" s="4">
        <v>0</v>
      </c>
      <c r="D28" s="4">
        <v>0</v>
      </c>
      <c r="E28" s="4">
        <v>0</v>
      </c>
      <c r="F28" s="4">
        <v>0</v>
      </c>
      <c r="G28" s="4">
        <v>0</v>
      </c>
      <c r="H28" s="10">
        <v>0</v>
      </c>
      <c r="I28" s="3"/>
    </row>
    <row r="29" spans="1:9" x14ac:dyDescent="0.2">
      <c r="A29" s="77"/>
      <c r="B29" s="7" t="s">
        <v>12</v>
      </c>
      <c r="C29" s="4">
        <v>0</v>
      </c>
      <c r="D29" s="4">
        <v>0</v>
      </c>
      <c r="E29" s="4">
        <v>0</v>
      </c>
      <c r="F29" s="4">
        <v>0</v>
      </c>
      <c r="G29" s="4">
        <v>0</v>
      </c>
      <c r="H29" s="10">
        <v>0</v>
      </c>
      <c r="I29" s="3"/>
    </row>
    <row r="30" spans="1:9" x14ac:dyDescent="0.2">
      <c r="A30" s="77"/>
      <c r="B30" s="7" t="s">
        <v>13</v>
      </c>
      <c r="C30" s="4">
        <v>0</v>
      </c>
      <c r="D30" s="4">
        <v>0</v>
      </c>
      <c r="E30" s="4">
        <v>0</v>
      </c>
      <c r="F30" s="4">
        <v>0</v>
      </c>
      <c r="G30" s="4">
        <v>0</v>
      </c>
      <c r="H30" s="10">
        <v>0</v>
      </c>
      <c r="I30" s="3"/>
    </row>
    <row r="31" spans="1:9" x14ac:dyDescent="0.2">
      <c r="A31" s="77"/>
      <c r="B31" s="7" t="s">
        <v>19</v>
      </c>
      <c r="C31" s="4">
        <v>0</v>
      </c>
      <c r="D31" s="4">
        <v>0</v>
      </c>
      <c r="E31" s="4">
        <v>0</v>
      </c>
      <c r="F31" s="4">
        <v>0</v>
      </c>
      <c r="G31" s="4">
        <v>0</v>
      </c>
      <c r="H31" s="10">
        <v>0</v>
      </c>
      <c r="I31" s="3"/>
    </row>
    <row r="32" spans="1:9" x14ac:dyDescent="0.2">
      <c r="A32" s="77"/>
      <c r="B32" s="7" t="s">
        <v>15</v>
      </c>
      <c r="C32" s="4">
        <v>0</v>
      </c>
      <c r="D32" s="4">
        <v>0</v>
      </c>
      <c r="E32" s="4">
        <v>0</v>
      </c>
      <c r="F32" s="4">
        <v>0</v>
      </c>
      <c r="G32" s="4">
        <v>0</v>
      </c>
      <c r="H32" s="10">
        <v>0</v>
      </c>
      <c r="I32" s="3"/>
    </row>
    <row r="33" spans="1:9" x14ac:dyDescent="0.2">
      <c r="A33" s="77"/>
      <c r="B33" s="7" t="s">
        <v>20</v>
      </c>
      <c r="C33" s="4">
        <v>0</v>
      </c>
      <c r="D33" s="4">
        <v>0</v>
      </c>
      <c r="E33" s="4">
        <v>0</v>
      </c>
      <c r="F33" s="4">
        <v>0</v>
      </c>
      <c r="G33" s="4">
        <v>0</v>
      </c>
      <c r="H33" s="10">
        <v>0</v>
      </c>
      <c r="I33" s="3"/>
    </row>
    <row r="34" spans="1:9" x14ac:dyDescent="0.2">
      <c r="A34" s="77"/>
      <c r="B34" s="6"/>
      <c r="C34" s="2"/>
      <c r="D34" s="2"/>
      <c r="E34" s="2"/>
      <c r="F34" s="2"/>
      <c r="G34" s="2"/>
      <c r="H34" s="9"/>
      <c r="I34" s="3"/>
    </row>
    <row r="35" spans="1:9" ht="15" x14ac:dyDescent="0.25">
      <c r="A35" s="77"/>
      <c r="B35" s="119" t="s">
        <v>125</v>
      </c>
      <c r="C35" s="120">
        <v>0</v>
      </c>
      <c r="D35" s="120">
        <v>0</v>
      </c>
      <c r="E35" s="120">
        <v>0</v>
      </c>
      <c r="F35" s="120">
        <v>0</v>
      </c>
      <c r="G35" s="120">
        <v>0</v>
      </c>
      <c r="H35" s="121">
        <v>0</v>
      </c>
      <c r="I35" s="3"/>
    </row>
    <row r="36" spans="1:9" ht="15" x14ac:dyDescent="0.25">
      <c r="A36" s="77"/>
      <c r="B36" s="119" t="s">
        <v>126</v>
      </c>
      <c r="C36" s="120">
        <v>0</v>
      </c>
      <c r="D36" s="120">
        <v>0</v>
      </c>
      <c r="E36" s="120">
        <v>0</v>
      </c>
      <c r="F36" s="120">
        <v>0</v>
      </c>
      <c r="G36" s="120">
        <v>0</v>
      </c>
      <c r="H36" s="121">
        <v>0</v>
      </c>
      <c r="I36" s="3"/>
    </row>
    <row r="37" spans="1:9" ht="15" x14ac:dyDescent="0.25">
      <c r="A37" s="77"/>
      <c r="B37" s="119" t="s">
        <v>127</v>
      </c>
      <c r="C37" s="120">
        <v>0</v>
      </c>
      <c r="D37" s="120">
        <v>0</v>
      </c>
      <c r="E37" s="120">
        <v>0</v>
      </c>
      <c r="F37" s="120">
        <v>0</v>
      </c>
      <c r="G37" s="120">
        <v>0</v>
      </c>
      <c r="H37" s="121">
        <v>0</v>
      </c>
      <c r="I37" s="3"/>
    </row>
    <row r="38" spans="1:9" ht="15" x14ac:dyDescent="0.25">
      <c r="A38" s="77"/>
      <c r="B38" s="119" t="s">
        <v>128</v>
      </c>
      <c r="C38" s="120">
        <v>0</v>
      </c>
      <c r="D38" s="120">
        <v>0</v>
      </c>
      <c r="E38" s="120">
        <v>0</v>
      </c>
      <c r="F38" s="120">
        <v>0</v>
      </c>
      <c r="G38" s="120">
        <v>0</v>
      </c>
      <c r="H38" s="121">
        <v>0</v>
      </c>
      <c r="I38" s="3"/>
    </row>
    <row r="39" spans="1:9" ht="15" x14ac:dyDescent="0.25">
      <c r="A39" s="77"/>
      <c r="B39" s="119" t="s">
        <v>129</v>
      </c>
      <c r="C39" s="120">
        <v>0</v>
      </c>
      <c r="D39" s="120">
        <v>0</v>
      </c>
      <c r="E39" s="120">
        <v>0</v>
      </c>
      <c r="F39" s="120">
        <v>0</v>
      </c>
      <c r="G39" s="120">
        <v>0</v>
      </c>
      <c r="H39" s="121">
        <v>0</v>
      </c>
      <c r="I39" s="3"/>
    </row>
    <row r="40" spans="1:9" ht="15" x14ac:dyDescent="0.25">
      <c r="A40" s="77"/>
      <c r="B40" s="119" t="s">
        <v>130</v>
      </c>
      <c r="C40" s="120">
        <v>0</v>
      </c>
      <c r="D40" s="120">
        <v>0</v>
      </c>
      <c r="E40" s="120">
        <v>0</v>
      </c>
      <c r="F40" s="120">
        <v>0</v>
      </c>
      <c r="G40" s="120">
        <v>0</v>
      </c>
      <c r="H40" s="121">
        <v>0</v>
      </c>
      <c r="I40" s="3"/>
    </row>
    <row r="41" spans="1:9" ht="15" x14ac:dyDescent="0.25">
      <c r="A41" s="77"/>
      <c r="B41" s="119" t="s">
        <v>131</v>
      </c>
      <c r="C41" s="120">
        <v>0</v>
      </c>
      <c r="D41" s="120">
        <v>0</v>
      </c>
      <c r="E41" s="120">
        <v>0</v>
      </c>
      <c r="F41" s="120">
        <v>0</v>
      </c>
      <c r="G41" s="120">
        <v>0</v>
      </c>
      <c r="H41" s="121">
        <v>0</v>
      </c>
      <c r="I41" s="3"/>
    </row>
    <row r="42" spans="1:9" ht="15" x14ac:dyDescent="0.25">
      <c r="A42" s="77"/>
      <c r="B42" s="119" t="s">
        <v>132</v>
      </c>
      <c r="C42" s="120">
        <v>0</v>
      </c>
      <c r="D42" s="120">
        <v>0</v>
      </c>
      <c r="E42" s="120">
        <v>0</v>
      </c>
      <c r="F42" s="120">
        <v>0</v>
      </c>
      <c r="G42" s="120">
        <v>0</v>
      </c>
      <c r="H42" s="121">
        <v>0</v>
      </c>
      <c r="I42" s="3"/>
    </row>
    <row r="43" spans="1:9" ht="13.5" thickBot="1" x14ac:dyDescent="0.25">
      <c r="A43" s="77"/>
      <c r="B43" s="19"/>
      <c r="C43" s="11"/>
      <c r="D43" s="11"/>
      <c r="E43" s="11"/>
      <c r="F43" s="11"/>
      <c r="G43" s="11"/>
      <c r="H43" s="12"/>
      <c r="I43" s="3"/>
    </row>
    <row r="44" spans="1:9" x14ac:dyDescent="0.2">
      <c r="B44" s="18"/>
      <c r="C44" s="18"/>
      <c r="D44" s="18"/>
      <c r="E44" s="18"/>
      <c r="F44" s="18"/>
      <c r="G44" s="18"/>
      <c r="H44" s="18"/>
    </row>
  </sheetData>
  <mergeCells count="29">
    <mergeCell ref="G8:H8"/>
    <mergeCell ref="G9:H9"/>
    <mergeCell ref="C6:H6"/>
    <mergeCell ref="G7:H7"/>
    <mergeCell ref="C7:D7"/>
    <mergeCell ref="C8:D8"/>
    <mergeCell ref="C9:D9"/>
    <mergeCell ref="C16:D16"/>
    <mergeCell ref="E16:F16"/>
    <mergeCell ref="G16:H16"/>
    <mergeCell ref="B2:H2"/>
    <mergeCell ref="B12:H12"/>
    <mergeCell ref="F3:H3"/>
    <mergeCell ref="F4:H4"/>
    <mergeCell ref="G14:H14"/>
    <mergeCell ref="E14:F14"/>
    <mergeCell ref="C14:D14"/>
    <mergeCell ref="E7:F7"/>
    <mergeCell ref="C10:D10"/>
    <mergeCell ref="E8:F8"/>
    <mergeCell ref="E9:F9"/>
    <mergeCell ref="E10:F10"/>
    <mergeCell ref="G10:H10"/>
    <mergeCell ref="C17:D17"/>
    <mergeCell ref="E17:F17"/>
    <mergeCell ref="G17:H17"/>
    <mergeCell ref="C18:D18"/>
    <mergeCell ref="E18:F18"/>
    <mergeCell ref="G18:H18"/>
  </mergeCell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AI9"/>
  <sheetViews>
    <sheetView workbookViewId="0">
      <selection activeCell="AA6" sqref="AA6"/>
    </sheetView>
  </sheetViews>
  <sheetFormatPr defaultRowHeight="12.75" x14ac:dyDescent="0.2"/>
  <cols>
    <col min="1" max="1" width="1.7109375" style="1" customWidth="1"/>
    <col min="2" max="2" width="16.5703125" style="1" bestFit="1" customWidth="1"/>
    <col min="3" max="32" width="12" style="1" bestFit="1" customWidth="1"/>
    <col min="33" max="33" width="9.140625" style="1" bestFit="1" customWidth="1"/>
    <col min="34" max="34" width="12.140625" style="1" bestFit="1" customWidth="1"/>
    <col min="35" max="16384" width="9.140625" style="1"/>
  </cols>
  <sheetData>
    <row r="1" spans="1:35" ht="9" customHeight="1" thickBot="1" x14ac:dyDescent="0.25"/>
    <row r="2" spans="1:35" ht="13.5" thickBot="1" x14ac:dyDescent="0.25">
      <c r="B2" s="95" t="s">
        <v>38</v>
      </c>
      <c r="C2" s="104">
        <v>1</v>
      </c>
      <c r="D2" s="96">
        <v>2</v>
      </c>
      <c r="E2" s="96">
        <v>3</v>
      </c>
      <c r="F2" s="96">
        <v>4</v>
      </c>
      <c r="G2" s="96">
        <v>5</v>
      </c>
      <c r="H2" s="96">
        <v>6</v>
      </c>
      <c r="I2" s="96">
        <v>7</v>
      </c>
      <c r="J2" s="96">
        <v>8</v>
      </c>
      <c r="K2" s="96">
        <v>9</v>
      </c>
      <c r="L2" s="96">
        <v>10</v>
      </c>
      <c r="M2" s="96">
        <v>11</v>
      </c>
      <c r="N2" s="96">
        <v>12</v>
      </c>
      <c r="O2" s="96">
        <v>13</v>
      </c>
      <c r="P2" s="96">
        <v>14</v>
      </c>
      <c r="Q2" s="96">
        <v>15</v>
      </c>
      <c r="R2" s="96">
        <v>16</v>
      </c>
      <c r="S2" s="96">
        <v>17</v>
      </c>
      <c r="T2" s="96">
        <v>18</v>
      </c>
      <c r="U2" s="96">
        <v>19</v>
      </c>
      <c r="V2" s="96">
        <v>20</v>
      </c>
      <c r="W2" s="96">
        <v>21</v>
      </c>
      <c r="X2" s="96">
        <v>22</v>
      </c>
      <c r="Y2" s="96">
        <v>23</v>
      </c>
      <c r="Z2" s="96">
        <v>24</v>
      </c>
      <c r="AA2" s="96">
        <v>25</v>
      </c>
      <c r="AB2" s="96">
        <v>26</v>
      </c>
      <c r="AC2" s="96">
        <v>27</v>
      </c>
      <c r="AD2" s="96">
        <v>28</v>
      </c>
      <c r="AE2" s="96">
        <v>29</v>
      </c>
      <c r="AF2" s="96">
        <v>30</v>
      </c>
      <c r="AG2" s="96">
        <v>31</v>
      </c>
      <c r="AH2" s="16" t="s">
        <v>39</v>
      </c>
      <c r="AI2" s="3"/>
    </row>
    <row r="3" spans="1:35" x14ac:dyDescent="0.2">
      <c r="A3" s="77"/>
      <c r="B3" s="107"/>
      <c r="C3" s="105"/>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2"/>
      <c r="AH3" s="15" t="str">
        <f>IFERROR(AVERAGE(C3:AG3),"")</f>
        <v/>
      </c>
      <c r="AI3" s="3"/>
    </row>
    <row r="4" spans="1:35" x14ac:dyDescent="0.2">
      <c r="A4" s="77"/>
      <c r="B4" s="108"/>
      <c r="C4" s="106"/>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3"/>
      <c r="AH4" s="118"/>
      <c r="AI4" s="3"/>
    </row>
    <row r="5" spans="1:35" ht="13.5" thickBot="1" x14ac:dyDescent="0.25">
      <c r="A5" s="77"/>
      <c r="B5" s="109"/>
      <c r="C5" s="110"/>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2"/>
      <c r="AH5" s="116"/>
      <c r="AI5" s="3"/>
    </row>
    <row r="6" spans="1:35" ht="13.5" thickBot="1" x14ac:dyDescent="0.25">
      <c r="A6" s="77"/>
      <c r="B6" s="14" t="s">
        <v>37</v>
      </c>
      <c r="C6" s="113" t="str">
        <f t="shared" ref="C6:AG6" si="0">IFERROR(AVERAGE(C3:C5),"")</f>
        <v/>
      </c>
      <c r="D6" s="114" t="str">
        <f t="shared" si="0"/>
        <v/>
      </c>
      <c r="E6" s="114" t="str">
        <f t="shared" si="0"/>
        <v/>
      </c>
      <c r="F6" s="114" t="str">
        <f t="shared" si="0"/>
        <v/>
      </c>
      <c r="G6" s="114" t="str">
        <f t="shared" si="0"/>
        <v/>
      </c>
      <c r="H6" s="114" t="str">
        <f t="shared" si="0"/>
        <v/>
      </c>
      <c r="I6" s="114" t="str">
        <f t="shared" si="0"/>
        <v/>
      </c>
      <c r="J6" s="114" t="str">
        <f t="shared" si="0"/>
        <v/>
      </c>
      <c r="K6" s="114" t="str">
        <f t="shared" si="0"/>
        <v/>
      </c>
      <c r="L6" s="114" t="str">
        <f t="shared" si="0"/>
        <v/>
      </c>
      <c r="M6" s="114" t="str">
        <f t="shared" si="0"/>
        <v/>
      </c>
      <c r="N6" s="114" t="str">
        <f t="shared" si="0"/>
        <v/>
      </c>
      <c r="O6" s="114" t="str">
        <f t="shared" si="0"/>
        <v/>
      </c>
      <c r="P6" s="114" t="str">
        <f t="shared" si="0"/>
        <v/>
      </c>
      <c r="Q6" s="114" t="str">
        <f t="shared" si="0"/>
        <v/>
      </c>
      <c r="R6" s="114" t="str">
        <f t="shared" si="0"/>
        <v/>
      </c>
      <c r="S6" s="114" t="str">
        <f t="shared" si="0"/>
        <v/>
      </c>
      <c r="T6" s="114" t="str">
        <f t="shared" si="0"/>
        <v/>
      </c>
      <c r="U6" s="114" t="str">
        <f t="shared" si="0"/>
        <v/>
      </c>
      <c r="V6" s="114" t="str">
        <f t="shared" si="0"/>
        <v/>
      </c>
      <c r="W6" s="114" t="str">
        <f t="shared" si="0"/>
        <v/>
      </c>
      <c r="X6" s="114" t="str">
        <f t="shared" si="0"/>
        <v/>
      </c>
      <c r="Y6" s="114" t="str">
        <f t="shared" si="0"/>
        <v/>
      </c>
      <c r="Z6" s="114" t="str">
        <f t="shared" si="0"/>
        <v/>
      </c>
      <c r="AA6" s="114" t="str">
        <f t="shared" si="0"/>
        <v/>
      </c>
      <c r="AB6" s="114" t="str">
        <f t="shared" si="0"/>
        <v/>
      </c>
      <c r="AC6" s="114" t="str">
        <f t="shared" si="0"/>
        <v/>
      </c>
      <c r="AD6" s="114" t="str">
        <f t="shared" si="0"/>
        <v/>
      </c>
      <c r="AE6" s="114" t="str">
        <f t="shared" si="0"/>
        <v/>
      </c>
      <c r="AF6" s="114" t="str">
        <f t="shared" si="0"/>
        <v/>
      </c>
      <c r="AG6" s="115" t="str">
        <f t="shared" si="0"/>
        <v/>
      </c>
      <c r="AH6" s="117" t="str">
        <f>IFERROR(AVERAGE(AH3:AH3),"")</f>
        <v/>
      </c>
      <c r="AI6" s="3"/>
    </row>
    <row r="7" spans="1:35" x14ac:dyDescent="0.2">
      <c r="B7" s="97" t="str">
        <f>"MIN - "&amp;TEXT(MIN(DAvg),"#,###")</f>
        <v xml:space="preserve">MIN - </v>
      </c>
      <c r="C7" s="98" t="e">
        <f t="shared" ref="C7:AF7" si="1">IF(MIN(DAvg)=C6,C6,NA())</f>
        <v>#N/A</v>
      </c>
      <c r="D7" s="98" t="e">
        <f t="shared" si="1"/>
        <v>#N/A</v>
      </c>
      <c r="E7" s="98" t="e">
        <f t="shared" si="1"/>
        <v>#N/A</v>
      </c>
      <c r="F7" s="98" t="e">
        <f t="shared" si="1"/>
        <v>#N/A</v>
      </c>
      <c r="G7" s="98" t="e">
        <f t="shared" si="1"/>
        <v>#N/A</v>
      </c>
      <c r="H7" s="98" t="e">
        <f t="shared" si="1"/>
        <v>#N/A</v>
      </c>
      <c r="I7" s="98" t="e">
        <f t="shared" si="1"/>
        <v>#N/A</v>
      </c>
      <c r="J7" s="98" t="e">
        <f t="shared" si="1"/>
        <v>#N/A</v>
      </c>
      <c r="K7" s="98" t="e">
        <f t="shared" si="1"/>
        <v>#N/A</v>
      </c>
      <c r="L7" s="98" t="e">
        <f t="shared" si="1"/>
        <v>#N/A</v>
      </c>
      <c r="M7" s="98" t="e">
        <f t="shared" si="1"/>
        <v>#N/A</v>
      </c>
      <c r="N7" s="98" t="e">
        <f t="shared" si="1"/>
        <v>#N/A</v>
      </c>
      <c r="O7" s="98" t="e">
        <f t="shared" si="1"/>
        <v>#N/A</v>
      </c>
      <c r="P7" s="98" t="e">
        <f t="shared" si="1"/>
        <v>#N/A</v>
      </c>
      <c r="Q7" s="98" t="e">
        <f t="shared" si="1"/>
        <v>#N/A</v>
      </c>
      <c r="R7" s="98" t="e">
        <f t="shared" si="1"/>
        <v>#N/A</v>
      </c>
      <c r="S7" s="98" t="e">
        <f t="shared" si="1"/>
        <v>#N/A</v>
      </c>
      <c r="T7" s="98" t="e">
        <f t="shared" si="1"/>
        <v>#N/A</v>
      </c>
      <c r="U7" s="98" t="e">
        <f t="shared" si="1"/>
        <v>#N/A</v>
      </c>
      <c r="V7" s="98" t="e">
        <f t="shared" si="1"/>
        <v>#N/A</v>
      </c>
      <c r="W7" s="98" t="e">
        <f t="shared" si="1"/>
        <v>#N/A</v>
      </c>
      <c r="X7" s="98" t="e">
        <f t="shared" si="1"/>
        <v>#N/A</v>
      </c>
      <c r="Y7" s="98" t="e">
        <f t="shared" si="1"/>
        <v>#N/A</v>
      </c>
      <c r="Z7" s="98" t="e">
        <f t="shared" si="1"/>
        <v>#N/A</v>
      </c>
      <c r="AA7" s="98" t="e">
        <f t="shared" si="1"/>
        <v>#N/A</v>
      </c>
      <c r="AB7" s="98" t="e">
        <f t="shared" si="1"/>
        <v>#N/A</v>
      </c>
      <c r="AC7" s="98" t="e">
        <f t="shared" si="1"/>
        <v>#N/A</v>
      </c>
      <c r="AD7" s="98" t="e">
        <f t="shared" si="1"/>
        <v>#N/A</v>
      </c>
      <c r="AE7" s="98" t="e">
        <f t="shared" si="1"/>
        <v>#N/A</v>
      </c>
      <c r="AF7" s="98" t="e">
        <f t="shared" si="1"/>
        <v>#N/A</v>
      </c>
      <c r="AG7" s="99"/>
    </row>
    <row r="8" spans="1:35" x14ac:dyDescent="0.2">
      <c r="B8" s="17" t="str">
        <f>"MAX - "&amp;TEXT(MAX(DAvg),"#,###")</f>
        <v xml:space="preserve">MAX - </v>
      </c>
      <c r="C8" s="92" t="e">
        <f t="shared" ref="C8:AF8" si="2">IF(MAX(DAvg)=C6,C6,NA())</f>
        <v>#N/A</v>
      </c>
      <c r="D8" s="92" t="e">
        <f t="shared" si="2"/>
        <v>#N/A</v>
      </c>
      <c r="E8" s="92" t="e">
        <f t="shared" si="2"/>
        <v>#N/A</v>
      </c>
      <c r="F8" s="92" t="e">
        <f t="shared" si="2"/>
        <v>#N/A</v>
      </c>
      <c r="G8" s="92" t="e">
        <f t="shared" si="2"/>
        <v>#N/A</v>
      </c>
      <c r="H8" s="92" t="e">
        <f t="shared" si="2"/>
        <v>#N/A</v>
      </c>
      <c r="I8" s="92" t="e">
        <f t="shared" si="2"/>
        <v>#N/A</v>
      </c>
      <c r="J8" s="92" t="e">
        <f t="shared" si="2"/>
        <v>#N/A</v>
      </c>
      <c r="K8" s="92" t="e">
        <f t="shared" si="2"/>
        <v>#N/A</v>
      </c>
      <c r="L8" s="92" t="e">
        <f>IF(MAX(DAvg)=L6,L6,NA())</f>
        <v>#N/A</v>
      </c>
      <c r="M8" s="92" t="e">
        <f>IF(MAX(DAvg)=M6,M6,NA())</f>
        <v>#N/A</v>
      </c>
      <c r="N8" s="92" t="e">
        <f t="shared" si="2"/>
        <v>#N/A</v>
      </c>
      <c r="O8" s="92" t="e">
        <f t="shared" si="2"/>
        <v>#N/A</v>
      </c>
      <c r="P8" s="92" t="e">
        <f t="shared" si="2"/>
        <v>#N/A</v>
      </c>
      <c r="Q8" s="92" t="e">
        <f t="shared" si="2"/>
        <v>#N/A</v>
      </c>
      <c r="R8" s="92" t="e">
        <f t="shared" si="2"/>
        <v>#N/A</v>
      </c>
      <c r="S8" s="92" t="e">
        <f t="shared" si="2"/>
        <v>#N/A</v>
      </c>
      <c r="T8" s="92" t="e">
        <f t="shared" si="2"/>
        <v>#N/A</v>
      </c>
      <c r="U8" s="92" t="e">
        <f t="shared" si="2"/>
        <v>#N/A</v>
      </c>
      <c r="V8" s="92" t="e">
        <f t="shared" si="2"/>
        <v>#N/A</v>
      </c>
      <c r="W8" s="92" t="e">
        <f t="shared" si="2"/>
        <v>#N/A</v>
      </c>
      <c r="X8" s="92" t="e">
        <f t="shared" si="2"/>
        <v>#N/A</v>
      </c>
      <c r="Y8" s="92" t="e">
        <f t="shared" si="2"/>
        <v>#N/A</v>
      </c>
      <c r="Z8" s="92" t="e">
        <f t="shared" si="2"/>
        <v>#N/A</v>
      </c>
      <c r="AA8" s="92" t="e">
        <f t="shared" si="2"/>
        <v>#N/A</v>
      </c>
      <c r="AB8" s="92" t="e">
        <f t="shared" si="2"/>
        <v>#N/A</v>
      </c>
      <c r="AC8" s="92" t="e">
        <f t="shared" si="2"/>
        <v>#N/A</v>
      </c>
      <c r="AD8" s="92" t="e">
        <f t="shared" si="2"/>
        <v>#N/A</v>
      </c>
      <c r="AE8" s="92" t="e">
        <f t="shared" si="2"/>
        <v>#N/A</v>
      </c>
      <c r="AF8" s="92" t="e">
        <f t="shared" si="2"/>
        <v>#N/A</v>
      </c>
      <c r="AG8" s="2"/>
    </row>
    <row r="9" spans="1:35" x14ac:dyDescent="0.2">
      <c r="B9" s="17" t="e">
        <f>"Average - "&amp;TEXT(AVERAGE(DAvg),"#,###")</f>
        <v>#DIV/0!</v>
      </c>
      <c r="C9" s="92" t="e">
        <f t="shared" ref="C9:AF9" si="3">AVERAGE(DAvg)</f>
        <v>#DIV/0!</v>
      </c>
      <c r="D9" s="92" t="e">
        <f t="shared" si="3"/>
        <v>#DIV/0!</v>
      </c>
      <c r="E9" s="92" t="e">
        <f t="shared" si="3"/>
        <v>#DIV/0!</v>
      </c>
      <c r="F9" s="92" t="e">
        <f t="shared" si="3"/>
        <v>#DIV/0!</v>
      </c>
      <c r="G9" s="92" t="e">
        <f t="shared" si="3"/>
        <v>#DIV/0!</v>
      </c>
      <c r="H9" s="92" t="e">
        <f t="shared" si="3"/>
        <v>#DIV/0!</v>
      </c>
      <c r="I9" s="92" t="e">
        <f t="shared" si="3"/>
        <v>#DIV/0!</v>
      </c>
      <c r="J9" s="92" t="e">
        <f t="shared" si="3"/>
        <v>#DIV/0!</v>
      </c>
      <c r="K9" s="92" t="e">
        <f t="shared" si="3"/>
        <v>#DIV/0!</v>
      </c>
      <c r="L9" s="92" t="e">
        <f t="shared" si="3"/>
        <v>#DIV/0!</v>
      </c>
      <c r="M9" s="92" t="e">
        <f t="shared" si="3"/>
        <v>#DIV/0!</v>
      </c>
      <c r="N9" s="92" t="e">
        <f t="shared" si="3"/>
        <v>#DIV/0!</v>
      </c>
      <c r="O9" s="92" t="e">
        <f t="shared" si="3"/>
        <v>#DIV/0!</v>
      </c>
      <c r="P9" s="92" t="e">
        <f t="shared" si="3"/>
        <v>#DIV/0!</v>
      </c>
      <c r="Q9" s="92" t="e">
        <f t="shared" si="3"/>
        <v>#DIV/0!</v>
      </c>
      <c r="R9" s="92" t="e">
        <f t="shared" si="3"/>
        <v>#DIV/0!</v>
      </c>
      <c r="S9" s="92" t="e">
        <f t="shared" si="3"/>
        <v>#DIV/0!</v>
      </c>
      <c r="T9" s="92" t="e">
        <f t="shared" si="3"/>
        <v>#DIV/0!</v>
      </c>
      <c r="U9" s="92" t="e">
        <f t="shared" si="3"/>
        <v>#DIV/0!</v>
      </c>
      <c r="V9" s="92" t="e">
        <f t="shared" si="3"/>
        <v>#DIV/0!</v>
      </c>
      <c r="W9" s="92" t="e">
        <f t="shared" si="3"/>
        <v>#DIV/0!</v>
      </c>
      <c r="X9" s="92" t="e">
        <f t="shared" si="3"/>
        <v>#DIV/0!</v>
      </c>
      <c r="Y9" s="92" t="e">
        <f t="shared" si="3"/>
        <v>#DIV/0!</v>
      </c>
      <c r="Z9" s="92" t="e">
        <f t="shared" si="3"/>
        <v>#DIV/0!</v>
      </c>
      <c r="AA9" s="92" t="e">
        <f t="shared" si="3"/>
        <v>#DIV/0!</v>
      </c>
      <c r="AB9" s="92" t="e">
        <f t="shared" si="3"/>
        <v>#DIV/0!</v>
      </c>
      <c r="AC9" s="92" t="e">
        <f t="shared" si="3"/>
        <v>#DIV/0!</v>
      </c>
      <c r="AD9" s="92" t="e">
        <f t="shared" si="3"/>
        <v>#DIV/0!</v>
      </c>
      <c r="AE9" s="92" t="e">
        <f t="shared" si="3"/>
        <v>#DIV/0!</v>
      </c>
      <c r="AF9" s="92" t="e">
        <f t="shared" si="3"/>
        <v>#DIV/0!</v>
      </c>
      <c r="AG9" s="2"/>
    </row>
  </sheetData>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C120D-2439-4C67-89CB-5C3DB147821F}">
  <sheetPr codeName="Sheet5"/>
  <dimension ref="A1:BA23"/>
  <sheetViews>
    <sheetView workbookViewId="0">
      <selection activeCell="D10" sqref="D10"/>
    </sheetView>
  </sheetViews>
  <sheetFormatPr defaultRowHeight="12.75" x14ac:dyDescent="0.2"/>
  <cols>
    <col min="1" max="1" width="1.7109375" style="49" customWidth="1"/>
    <col min="2" max="2" width="3.5703125" style="49" customWidth="1"/>
    <col min="3" max="3" width="11" style="49" customWidth="1"/>
    <col min="4" max="4" width="20.7109375" style="49" customWidth="1"/>
    <col min="5" max="6" width="11.7109375" style="49" customWidth="1"/>
    <col min="7" max="7" width="9.7109375" style="49" customWidth="1"/>
    <col min="8" max="10" width="7.7109375" style="49" customWidth="1"/>
    <col min="11" max="11" width="4" style="49" customWidth="1"/>
    <col min="12" max="12" width="9.7109375" style="49" customWidth="1"/>
    <col min="13" max="13" width="15.140625" style="49" customWidth="1"/>
    <col min="14" max="14" width="5.140625" style="49" customWidth="1"/>
    <col min="15" max="15" width="9.7109375" style="49" customWidth="1"/>
    <col min="16" max="16" width="13.7109375" style="49" customWidth="1"/>
    <col min="17" max="17" width="5.140625" style="49" customWidth="1"/>
    <col min="18" max="18" width="9.7109375" style="49" customWidth="1"/>
    <col min="19" max="19" width="12.5703125" style="49" customWidth="1"/>
    <col min="20" max="20" width="5.140625" style="49" customWidth="1"/>
    <col min="21" max="21" width="9.7109375" style="49" customWidth="1"/>
    <col min="22" max="22" width="12.7109375" style="49" customWidth="1"/>
    <col min="23" max="23" width="5.140625" style="49" customWidth="1"/>
    <col min="24" max="24" width="9.7109375" style="49" customWidth="1"/>
    <col min="25" max="25" width="12.7109375" style="49" customWidth="1"/>
    <col min="26" max="26" width="5.140625" style="49" customWidth="1"/>
    <col min="27" max="27" width="9.7109375" style="49" customWidth="1"/>
    <col min="28" max="28" width="12.7109375" style="49" customWidth="1"/>
    <col min="29" max="29" width="5.140625" style="49" customWidth="1"/>
    <col min="30" max="30" width="9.7109375" style="49" customWidth="1"/>
    <col min="31" max="31" width="12.7109375" style="49" customWidth="1"/>
    <col min="32" max="32" width="5.140625" style="49" customWidth="1"/>
    <col min="33" max="33" width="9.7109375" style="49" customWidth="1"/>
    <col min="34" max="34" width="12.7109375" style="49" customWidth="1"/>
    <col min="35" max="35" width="5.140625" style="49" customWidth="1"/>
    <col min="36" max="36" width="9.7109375" style="49" customWidth="1"/>
    <col min="37" max="37" width="12.7109375" style="49" customWidth="1"/>
    <col min="38" max="38" width="5.140625" style="49" customWidth="1"/>
    <col min="39" max="39" width="9.7109375" style="49" customWidth="1"/>
    <col min="40" max="40" width="12.7109375" style="49" customWidth="1"/>
    <col min="41" max="41" width="5.140625" style="49" customWidth="1"/>
    <col min="42" max="42" width="9.7109375" style="49" customWidth="1"/>
    <col min="43" max="43" width="12.7109375" style="49" customWidth="1"/>
    <col min="44" max="44" width="5.140625" style="49" customWidth="1"/>
    <col min="45" max="45" width="9.7109375" style="49" customWidth="1"/>
    <col min="46" max="46" width="12.7109375" style="49" customWidth="1"/>
    <col min="47" max="47" width="5.140625" style="49" customWidth="1"/>
    <col min="48" max="48" width="9.7109375" style="49" customWidth="1"/>
    <col min="49" max="49" width="12.7109375" style="49" customWidth="1"/>
    <col min="50" max="50" width="5.140625" style="49" customWidth="1"/>
    <col min="51" max="51" width="9.7109375" style="49" customWidth="1"/>
    <col min="52" max="52" width="12.7109375" style="49" customWidth="1"/>
    <col min="53" max="53" width="37.7109375" style="49" customWidth="1"/>
    <col min="54" max="256" width="9.140625" style="49"/>
    <col min="257" max="257" width="1.7109375" style="49" customWidth="1"/>
    <col min="258" max="258" width="3.5703125" style="49" customWidth="1"/>
    <col min="259" max="259" width="11" style="49" customWidth="1"/>
    <col min="260" max="260" width="20.7109375" style="49" customWidth="1"/>
    <col min="261" max="262" width="11.7109375" style="49" customWidth="1"/>
    <col min="263" max="263" width="9.7109375" style="49" customWidth="1"/>
    <col min="264" max="266" width="7.7109375" style="49" customWidth="1"/>
    <col min="267" max="267" width="4" style="49" customWidth="1"/>
    <col min="268" max="268" width="9.7109375" style="49" customWidth="1"/>
    <col min="269" max="269" width="15.140625" style="49" customWidth="1"/>
    <col min="270" max="270" width="5.140625" style="49" customWidth="1"/>
    <col min="271" max="271" width="9.7109375" style="49" customWidth="1"/>
    <col min="272" max="272" width="13.7109375" style="49" customWidth="1"/>
    <col min="273" max="273" width="5.140625" style="49" customWidth="1"/>
    <col min="274" max="274" width="9.7109375" style="49" customWidth="1"/>
    <col min="275" max="275" width="12.5703125" style="49" customWidth="1"/>
    <col min="276" max="276" width="5.140625" style="49" customWidth="1"/>
    <col min="277" max="277" width="9.7109375" style="49" customWidth="1"/>
    <col min="278" max="278" width="12.7109375" style="49" customWidth="1"/>
    <col min="279" max="279" width="5.140625" style="49" customWidth="1"/>
    <col min="280" max="280" width="9.7109375" style="49" customWidth="1"/>
    <col min="281" max="281" width="12.7109375" style="49" customWidth="1"/>
    <col min="282" max="282" width="5.140625" style="49" customWidth="1"/>
    <col min="283" max="283" width="9.7109375" style="49" customWidth="1"/>
    <col min="284" max="284" width="12.7109375" style="49" customWidth="1"/>
    <col min="285" max="285" width="5.140625" style="49" customWidth="1"/>
    <col min="286" max="286" width="9.7109375" style="49" customWidth="1"/>
    <col min="287" max="287" width="12.7109375" style="49" customWidth="1"/>
    <col min="288" max="288" width="5.140625" style="49" customWidth="1"/>
    <col min="289" max="289" width="9.7109375" style="49" customWidth="1"/>
    <col min="290" max="290" width="12.7109375" style="49" customWidth="1"/>
    <col min="291" max="291" width="5.140625" style="49" customWidth="1"/>
    <col min="292" max="292" width="9.7109375" style="49" customWidth="1"/>
    <col min="293" max="293" width="12.7109375" style="49" customWidth="1"/>
    <col min="294" max="294" width="5.140625" style="49" customWidth="1"/>
    <col min="295" max="295" width="9.7109375" style="49" customWidth="1"/>
    <col min="296" max="296" width="12.7109375" style="49" customWidth="1"/>
    <col min="297" max="297" width="5.140625" style="49" customWidth="1"/>
    <col min="298" max="298" width="9.7109375" style="49" customWidth="1"/>
    <col min="299" max="299" width="12.7109375" style="49" customWidth="1"/>
    <col min="300" max="300" width="5.140625" style="49" customWidth="1"/>
    <col min="301" max="301" width="9.7109375" style="49" customWidth="1"/>
    <col min="302" max="302" width="12.7109375" style="49" customWidth="1"/>
    <col min="303" max="303" width="5.140625" style="49" customWidth="1"/>
    <col min="304" max="304" width="9.7109375" style="49" customWidth="1"/>
    <col min="305" max="305" width="12.7109375" style="49" customWidth="1"/>
    <col min="306" max="306" width="5.140625" style="49" customWidth="1"/>
    <col min="307" max="307" width="9.7109375" style="49" customWidth="1"/>
    <col min="308" max="308" width="12.7109375" style="49" customWidth="1"/>
    <col min="309" max="309" width="37.7109375" style="49" customWidth="1"/>
    <col min="310" max="512" width="9.140625" style="49"/>
    <col min="513" max="513" width="1.7109375" style="49" customWidth="1"/>
    <col min="514" max="514" width="3.5703125" style="49" customWidth="1"/>
    <col min="515" max="515" width="11" style="49" customWidth="1"/>
    <col min="516" max="516" width="20.7109375" style="49" customWidth="1"/>
    <col min="517" max="518" width="11.7109375" style="49" customWidth="1"/>
    <col min="519" max="519" width="9.7109375" style="49" customWidth="1"/>
    <col min="520" max="522" width="7.7109375" style="49" customWidth="1"/>
    <col min="523" max="523" width="4" style="49" customWidth="1"/>
    <col min="524" max="524" width="9.7109375" style="49" customWidth="1"/>
    <col min="525" max="525" width="15.140625" style="49" customWidth="1"/>
    <col min="526" max="526" width="5.140625" style="49" customWidth="1"/>
    <col min="527" max="527" width="9.7109375" style="49" customWidth="1"/>
    <col min="528" max="528" width="13.7109375" style="49" customWidth="1"/>
    <col min="529" max="529" width="5.140625" style="49" customWidth="1"/>
    <col min="530" max="530" width="9.7109375" style="49" customWidth="1"/>
    <col min="531" max="531" width="12.5703125" style="49" customWidth="1"/>
    <col min="532" max="532" width="5.140625" style="49" customWidth="1"/>
    <col min="533" max="533" width="9.7109375" style="49" customWidth="1"/>
    <col min="534" max="534" width="12.7109375" style="49" customWidth="1"/>
    <col min="535" max="535" width="5.140625" style="49" customWidth="1"/>
    <col min="536" max="536" width="9.7109375" style="49" customWidth="1"/>
    <col min="537" max="537" width="12.7109375" style="49" customWidth="1"/>
    <col min="538" max="538" width="5.140625" style="49" customWidth="1"/>
    <col min="539" max="539" width="9.7109375" style="49" customWidth="1"/>
    <col min="540" max="540" width="12.7109375" style="49" customWidth="1"/>
    <col min="541" max="541" width="5.140625" style="49" customWidth="1"/>
    <col min="542" max="542" width="9.7109375" style="49" customWidth="1"/>
    <col min="543" max="543" width="12.7109375" style="49" customWidth="1"/>
    <col min="544" max="544" width="5.140625" style="49" customWidth="1"/>
    <col min="545" max="545" width="9.7109375" style="49" customWidth="1"/>
    <col min="546" max="546" width="12.7109375" style="49" customWidth="1"/>
    <col min="547" max="547" width="5.140625" style="49" customWidth="1"/>
    <col min="548" max="548" width="9.7109375" style="49" customWidth="1"/>
    <col min="549" max="549" width="12.7109375" style="49" customWidth="1"/>
    <col min="550" max="550" width="5.140625" style="49" customWidth="1"/>
    <col min="551" max="551" width="9.7109375" style="49" customWidth="1"/>
    <col min="552" max="552" width="12.7109375" style="49" customWidth="1"/>
    <col min="553" max="553" width="5.140625" style="49" customWidth="1"/>
    <col min="554" max="554" width="9.7109375" style="49" customWidth="1"/>
    <col min="555" max="555" width="12.7109375" style="49" customWidth="1"/>
    <col min="556" max="556" width="5.140625" style="49" customWidth="1"/>
    <col min="557" max="557" width="9.7109375" style="49" customWidth="1"/>
    <col min="558" max="558" width="12.7109375" style="49" customWidth="1"/>
    <col min="559" max="559" width="5.140625" style="49" customWidth="1"/>
    <col min="560" max="560" width="9.7109375" style="49" customWidth="1"/>
    <col min="561" max="561" width="12.7109375" style="49" customWidth="1"/>
    <col min="562" max="562" width="5.140625" style="49" customWidth="1"/>
    <col min="563" max="563" width="9.7109375" style="49" customWidth="1"/>
    <col min="564" max="564" width="12.7109375" style="49" customWidth="1"/>
    <col min="565" max="565" width="37.7109375" style="49" customWidth="1"/>
    <col min="566" max="768" width="9.140625" style="49"/>
    <col min="769" max="769" width="1.7109375" style="49" customWidth="1"/>
    <col min="770" max="770" width="3.5703125" style="49" customWidth="1"/>
    <col min="771" max="771" width="11" style="49" customWidth="1"/>
    <col min="772" max="772" width="20.7109375" style="49" customWidth="1"/>
    <col min="773" max="774" width="11.7109375" style="49" customWidth="1"/>
    <col min="775" max="775" width="9.7109375" style="49" customWidth="1"/>
    <col min="776" max="778" width="7.7109375" style="49" customWidth="1"/>
    <col min="779" max="779" width="4" style="49" customWidth="1"/>
    <col min="780" max="780" width="9.7109375" style="49" customWidth="1"/>
    <col min="781" max="781" width="15.140625" style="49" customWidth="1"/>
    <col min="782" max="782" width="5.140625" style="49" customWidth="1"/>
    <col min="783" max="783" width="9.7109375" style="49" customWidth="1"/>
    <col min="784" max="784" width="13.7109375" style="49" customWidth="1"/>
    <col min="785" max="785" width="5.140625" style="49" customWidth="1"/>
    <col min="786" max="786" width="9.7109375" style="49" customWidth="1"/>
    <col min="787" max="787" width="12.5703125" style="49" customWidth="1"/>
    <col min="788" max="788" width="5.140625" style="49" customWidth="1"/>
    <col min="789" max="789" width="9.7109375" style="49" customWidth="1"/>
    <col min="790" max="790" width="12.7109375" style="49" customWidth="1"/>
    <col min="791" max="791" width="5.140625" style="49" customWidth="1"/>
    <col min="792" max="792" width="9.7109375" style="49" customWidth="1"/>
    <col min="793" max="793" width="12.7109375" style="49" customWidth="1"/>
    <col min="794" max="794" width="5.140625" style="49" customWidth="1"/>
    <col min="795" max="795" width="9.7109375" style="49" customWidth="1"/>
    <col min="796" max="796" width="12.7109375" style="49" customWidth="1"/>
    <col min="797" max="797" width="5.140625" style="49" customWidth="1"/>
    <col min="798" max="798" width="9.7109375" style="49" customWidth="1"/>
    <col min="799" max="799" width="12.7109375" style="49" customWidth="1"/>
    <col min="800" max="800" width="5.140625" style="49" customWidth="1"/>
    <col min="801" max="801" width="9.7109375" style="49" customWidth="1"/>
    <col min="802" max="802" width="12.7109375" style="49" customWidth="1"/>
    <col min="803" max="803" width="5.140625" style="49" customWidth="1"/>
    <col min="804" max="804" width="9.7109375" style="49" customWidth="1"/>
    <col min="805" max="805" width="12.7109375" style="49" customWidth="1"/>
    <col min="806" max="806" width="5.140625" style="49" customWidth="1"/>
    <col min="807" max="807" width="9.7109375" style="49" customWidth="1"/>
    <col min="808" max="808" width="12.7109375" style="49" customWidth="1"/>
    <col min="809" max="809" width="5.140625" style="49" customWidth="1"/>
    <col min="810" max="810" width="9.7109375" style="49" customWidth="1"/>
    <col min="811" max="811" width="12.7109375" style="49" customWidth="1"/>
    <col min="812" max="812" width="5.140625" style="49" customWidth="1"/>
    <col min="813" max="813" width="9.7109375" style="49" customWidth="1"/>
    <col min="814" max="814" width="12.7109375" style="49" customWidth="1"/>
    <col min="815" max="815" width="5.140625" style="49" customWidth="1"/>
    <col min="816" max="816" width="9.7109375" style="49" customWidth="1"/>
    <col min="817" max="817" width="12.7109375" style="49" customWidth="1"/>
    <col min="818" max="818" width="5.140625" style="49" customWidth="1"/>
    <col min="819" max="819" width="9.7109375" style="49" customWidth="1"/>
    <col min="820" max="820" width="12.7109375" style="49" customWidth="1"/>
    <col min="821" max="821" width="37.7109375" style="49" customWidth="1"/>
    <col min="822" max="1024" width="9.140625" style="49"/>
    <col min="1025" max="1025" width="1.7109375" style="49" customWidth="1"/>
    <col min="1026" max="1026" width="3.5703125" style="49" customWidth="1"/>
    <col min="1027" max="1027" width="11" style="49" customWidth="1"/>
    <col min="1028" max="1028" width="20.7109375" style="49" customWidth="1"/>
    <col min="1029" max="1030" width="11.7109375" style="49" customWidth="1"/>
    <col min="1031" max="1031" width="9.7109375" style="49" customWidth="1"/>
    <col min="1032" max="1034" width="7.7109375" style="49" customWidth="1"/>
    <col min="1035" max="1035" width="4" style="49" customWidth="1"/>
    <col min="1036" max="1036" width="9.7109375" style="49" customWidth="1"/>
    <col min="1037" max="1037" width="15.140625" style="49" customWidth="1"/>
    <col min="1038" max="1038" width="5.140625" style="49" customWidth="1"/>
    <col min="1039" max="1039" width="9.7109375" style="49" customWidth="1"/>
    <col min="1040" max="1040" width="13.7109375" style="49" customWidth="1"/>
    <col min="1041" max="1041" width="5.140625" style="49" customWidth="1"/>
    <col min="1042" max="1042" width="9.7109375" style="49" customWidth="1"/>
    <col min="1043" max="1043" width="12.5703125" style="49" customWidth="1"/>
    <col min="1044" max="1044" width="5.140625" style="49" customWidth="1"/>
    <col min="1045" max="1045" width="9.7109375" style="49" customWidth="1"/>
    <col min="1046" max="1046" width="12.7109375" style="49" customWidth="1"/>
    <col min="1047" max="1047" width="5.140625" style="49" customWidth="1"/>
    <col min="1048" max="1048" width="9.7109375" style="49" customWidth="1"/>
    <col min="1049" max="1049" width="12.7109375" style="49" customWidth="1"/>
    <col min="1050" max="1050" width="5.140625" style="49" customWidth="1"/>
    <col min="1051" max="1051" width="9.7109375" style="49" customWidth="1"/>
    <col min="1052" max="1052" width="12.7109375" style="49" customWidth="1"/>
    <col min="1053" max="1053" width="5.140625" style="49" customWidth="1"/>
    <col min="1054" max="1054" width="9.7109375" style="49" customWidth="1"/>
    <col min="1055" max="1055" width="12.7109375" style="49" customWidth="1"/>
    <col min="1056" max="1056" width="5.140625" style="49" customWidth="1"/>
    <col min="1057" max="1057" width="9.7109375" style="49" customWidth="1"/>
    <col min="1058" max="1058" width="12.7109375" style="49" customWidth="1"/>
    <col min="1059" max="1059" width="5.140625" style="49" customWidth="1"/>
    <col min="1060" max="1060" width="9.7109375" style="49" customWidth="1"/>
    <col min="1061" max="1061" width="12.7109375" style="49" customWidth="1"/>
    <col min="1062" max="1062" width="5.140625" style="49" customWidth="1"/>
    <col min="1063" max="1063" width="9.7109375" style="49" customWidth="1"/>
    <col min="1064" max="1064" width="12.7109375" style="49" customWidth="1"/>
    <col min="1065" max="1065" width="5.140625" style="49" customWidth="1"/>
    <col min="1066" max="1066" width="9.7109375" style="49" customWidth="1"/>
    <col min="1067" max="1067" width="12.7109375" style="49" customWidth="1"/>
    <col min="1068" max="1068" width="5.140625" style="49" customWidth="1"/>
    <col min="1069" max="1069" width="9.7109375" style="49" customWidth="1"/>
    <col min="1070" max="1070" width="12.7109375" style="49" customWidth="1"/>
    <col min="1071" max="1071" width="5.140625" style="49" customWidth="1"/>
    <col min="1072" max="1072" width="9.7109375" style="49" customWidth="1"/>
    <col min="1073" max="1073" width="12.7109375" style="49" customWidth="1"/>
    <col min="1074" max="1074" width="5.140625" style="49" customWidth="1"/>
    <col min="1075" max="1075" width="9.7109375" style="49" customWidth="1"/>
    <col min="1076" max="1076" width="12.7109375" style="49" customWidth="1"/>
    <col min="1077" max="1077" width="37.7109375" style="49" customWidth="1"/>
    <col min="1078" max="1280" width="9.140625" style="49"/>
    <col min="1281" max="1281" width="1.7109375" style="49" customWidth="1"/>
    <col min="1282" max="1282" width="3.5703125" style="49" customWidth="1"/>
    <col min="1283" max="1283" width="11" style="49" customWidth="1"/>
    <col min="1284" max="1284" width="20.7109375" style="49" customWidth="1"/>
    <col min="1285" max="1286" width="11.7109375" style="49" customWidth="1"/>
    <col min="1287" max="1287" width="9.7109375" style="49" customWidth="1"/>
    <col min="1288" max="1290" width="7.7109375" style="49" customWidth="1"/>
    <col min="1291" max="1291" width="4" style="49" customWidth="1"/>
    <col min="1292" max="1292" width="9.7109375" style="49" customWidth="1"/>
    <col min="1293" max="1293" width="15.140625" style="49" customWidth="1"/>
    <col min="1294" max="1294" width="5.140625" style="49" customWidth="1"/>
    <col min="1295" max="1295" width="9.7109375" style="49" customWidth="1"/>
    <col min="1296" max="1296" width="13.7109375" style="49" customWidth="1"/>
    <col min="1297" max="1297" width="5.140625" style="49" customWidth="1"/>
    <col min="1298" max="1298" width="9.7109375" style="49" customWidth="1"/>
    <col min="1299" max="1299" width="12.5703125" style="49" customWidth="1"/>
    <col min="1300" max="1300" width="5.140625" style="49" customWidth="1"/>
    <col min="1301" max="1301" width="9.7109375" style="49" customWidth="1"/>
    <col min="1302" max="1302" width="12.7109375" style="49" customWidth="1"/>
    <col min="1303" max="1303" width="5.140625" style="49" customWidth="1"/>
    <col min="1304" max="1304" width="9.7109375" style="49" customWidth="1"/>
    <col min="1305" max="1305" width="12.7109375" style="49" customWidth="1"/>
    <col min="1306" max="1306" width="5.140625" style="49" customWidth="1"/>
    <col min="1307" max="1307" width="9.7109375" style="49" customWidth="1"/>
    <col min="1308" max="1308" width="12.7109375" style="49" customWidth="1"/>
    <col min="1309" max="1309" width="5.140625" style="49" customWidth="1"/>
    <col min="1310" max="1310" width="9.7109375" style="49" customWidth="1"/>
    <col min="1311" max="1311" width="12.7109375" style="49" customWidth="1"/>
    <col min="1312" max="1312" width="5.140625" style="49" customWidth="1"/>
    <col min="1313" max="1313" width="9.7109375" style="49" customWidth="1"/>
    <col min="1314" max="1314" width="12.7109375" style="49" customWidth="1"/>
    <col min="1315" max="1315" width="5.140625" style="49" customWidth="1"/>
    <col min="1316" max="1316" width="9.7109375" style="49" customWidth="1"/>
    <col min="1317" max="1317" width="12.7109375" style="49" customWidth="1"/>
    <col min="1318" max="1318" width="5.140625" style="49" customWidth="1"/>
    <col min="1319" max="1319" width="9.7109375" style="49" customWidth="1"/>
    <col min="1320" max="1320" width="12.7109375" style="49" customWidth="1"/>
    <col min="1321" max="1321" width="5.140625" style="49" customWidth="1"/>
    <col min="1322" max="1322" width="9.7109375" style="49" customWidth="1"/>
    <col min="1323" max="1323" width="12.7109375" style="49" customWidth="1"/>
    <col min="1324" max="1324" width="5.140625" style="49" customWidth="1"/>
    <col min="1325" max="1325" width="9.7109375" style="49" customWidth="1"/>
    <col min="1326" max="1326" width="12.7109375" style="49" customWidth="1"/>
    <col min="1327" max="1327" width="5.140625" style="49" customWidth="1"/>
    <col min="1328" max="1328" width="9.7109375" style="49" customWidth="1"/>
    <col min="1329" max="1329" width="12.7109375" style="49" customWidth="1"/>
    <col min="1330" max="1330" width="5.140625" style="49" customWidth="1"/>
    <col min="1331" max="1331" width="9.7109375" style="49" customWidth="1"/>
    <col min="1332" max="1332" width="12.7109375" style="49" customWidth="1"/>
    <col min="1333" max="1333" width="37.7109375" style="49" customWidth="1"/>
    <col min="1334" max="1536" width="9.140625" style="49"/>
    <col min="1537" max="1537" width="1.7109375" style="49" customWidth="1"/>
    <col min="1538" max="1538" width="3.5703125" style="49" customWidth="1"/>
    <col min="1539" max="1539" width="11" style="49" customWidth="1"/>
    <col min="1540" max="1540" width="20.7109375" style="49" customWidth="1"/>
    <col min="1541" max="1542" width="11.7109375" style="49" customWidth="1"/>
    <col min="1543" max="1543" width="9.7109375" style="49" customWidth="1"/>
    <col min="1544" max="1546" width="7.7109375" style="49" customWidth="1"/>
    <col min="1547" max="1547" width="4" style="49" customWidth="1"/>
    <col min="1548" max="1548" width="9.7109375" style="49" customWidth="1"/>
    <col min="1549" max="1549" width="15.140625" style="49" customWidth="1"/>
    <col min="1550" max="1550" width="5.140625" style="49" customWidth="1"/>
    <col min="1551" max="1551" width="9.7109375" style="49" customWidth="1"/>
    <col min="1552" max="1552" width="13.7109375" style="49" customWidth="1"/>
    <col min="1553" max="1553" width="5.140625" style="49" customWidth="1"/>
    <col min="1554" max="1554" width="9.7109375" style="49" customWidth="1"/>
    <col min="1555" max="1555" width="12.5703125" style="49" customWidth="1"/>
    <col min="1556" max="1556" width="5.140625" style="49" customWidth="1"/>
    <col min="1557" max="1557" width="9.7109375" style="49" customWidth="1"/>
    <col min="1558" max="1558" width="12.7109375" style="49" customWidth="1"/>
    <col min="1559" max="1559" width="5.140625" style="49" customWidth="1"/>
    <col min="1560" max="1560" width="9.7109375" style="49" customWidth="1"/>
    <col min="1561" max="1561" width="12.7109375" style="49" customWidth="1"/>
    <col min="1562" max="1562" width="5.140625" style="49" customWidth="1"/>
    <col min="1563" max="1563" width="9.7109375" style="49" customWidth="1"/>
    <col min="1564" max="1564" width="12.7109375" style="49" customWidth="1"/>
    <col min="1565" max="1565" width="5.140625" style="49" customWidth="1"/>
    <col min="1566" max="1566" width="9.7109375" style="49" customWidth="1"/>
    <col min="1567" max="1567" width="12.7109375" style="49" customWidth="1"/>
    <col min="1568" max="1568" width="5.140625" style="49" customWidth="1"/>
    <col min="1569" max="1569" width="9.7109375" style="49" customWidth="1"/>
    <col min="1570" max="1570" width="12.7109375" style="49" customWidth="1"/>
    <col min="1571" max="1571" width="5.140625" style="49" customWidth="1"/>
    <col min="1572" max="1572" width="9.7109375" style="49" customWidth="1"/>
    <col min="1573" max="1573" width="12.7109375" style="49" customWidth="1"/>
    <col min="1574" max="1574" width="5.140625" style="49" customWidth="1"/>
    <col min="1575" max="1575" width="9.7109375" style="49" customWidth="1"/>
    <col min="1576" max="1576" width="12.7109375" style="49" customWidth="1"/>
    <col min="1577" max="1577" width="5.140625" style="49" customWidth="1"/>
    <col min="1578" max="1578" width="9.7109375" style="49" customWidth="1"/>
    <col min="1579" max="1579" width="12.7109375" style="49" customWidth="1"/>
    <col min="1580" max="1580" width="5.140625" style="49" customWidth="1"/>
    <col min="1581" max="1581" width="9.7109375" style="49" customWidth="1"/>
    <col min="1582" max="1582" width="12.7109375" style="49" customWidth="1"/>
    <col min="1583" max="1583" width="5.140625" style="49" customWidth="1"/>
    <col min="1584" max="1584" width="9.7109375" style="49" customWidth="1"/>
    <col min="1585" max="1585" width="12.7109375" style="49" customWidth="1"/>
    <col min="1586" max="1586" width="5.140625" style="49" customWidth="1"/>
    <col min="1587" max="1587" width="9.7109375" style="49" customWidth="1"/>
    <col min="1588" max="1588" width="12.7109375" style="49" customWidth="1"/>
    <col min="1589" max="1589" width="37.7109375" style="49" customWidth="1"/>
    <col min="1590" max="1792" width="9.140625" style="49"/>
    <col min="1793" max="1793" width="1.7109375" style="49" customWidth="1"/>
    <col min="1794" max="1794" width="3.5703125" style="49" customWidth="1"/>
    <col min="1795" max="1795" width="11" style="49" customWidth="1"/>
    <col min="1796" max="1796" width="20.7109375" style="49" customWidth="1"/>
    <col min="1797" max="1798" width="11.7109375" style="49" customWidth="1"/>
    <col min="1799" max="1799" width="9.7109375" style="49" customWidth="1"/>
    <col min="1800" max="1802" width="7.7109375" style="49" customWidth="1"/>
    <col min="1803" max="1803" width="4" style="49" customWidth="1"/>
    <col min="1804" max="1804" width="9.7109375" style="49" customWidth="1"/>
    <col min="1805" max="1805" width="15.140625" style="49" customWidth="1"/>
    <col min="1806" max="1806" width="5.140625" style="49" customWidth="1"/>
    <col min="1807" max="1807" width="9.7109375" style="49" customWidth="1"/>
    <col min="1808" max="1808" width="13.7109375" style="49" customWidth="1"/>
    <col min="1809" max="1809" width="5.140625" style="49" customWidth="1"/>
    <col min="1810" max="1810" width="9.7109375" style="49" customWidth="1"/>
    <col min="1811" max="1811" width="12.5703125" style="49" customWidth="1"/>
    <col min="1812" max="1812" width="5.140625" style="49" customWidth="1"/>
    <col min="1813" max="1813" width="9.7109375" style="49" customWidth="1"/>
    <col min="1814" max="1814" width="12.7109375" style="49" customWidth="1"/>
    <col min="1815" max="1815" width="5.140625" style="49" customWidth="1"/>
    <col min="1816" max="1816" width="9.7109375" style="49" customWidth="1"/>
    <col min="1817" max="1817" width="12.7109375" style="49" customWidth="1"/>
    <col min="1818" max="1818" width="5.140625" style="49" customWidth="1"/>
    <col min="1819" max="1819" width="9.7109375" style="49" customWidth="1"/>
    <col min="1820" max="1820" width="12.7109375" style="49" customWidth="1"/>
    <col min="1821" max="1821" width="5.140625" style="49" customWidth="1"/>
    <col min="1822" max="1822" width="9.7109375" style="49" customWidth="1"/>
    <col min="1823" max="1823" width="12.7109375" style="49" customWidth="1"/>
    <col min="1824" max="1824" width="5.140625" style="49" customWidth="1"/>
    <col min="1825" max="1825" width="9.7109375" style="49" customWidth="1"/>
    <col min="1826" max="1826" width="12.7109375" style="49" customWidth="1"/>
    <col min="1827" max="1827" width="5.140625" style="49" customWidth="1"/>
    <col min="1828" max="1828" width="9.7109375" style="49" customWidth="1"/>
    <col min="1829" max="1829" width="12.7109375" style="49" customWidth="1"/>
    <col min="1830" max="1830" width="5.140625" style="49" customWidth="1"/>
    <col min="1831" max="1831" width="9.7109375" style="49" customWidth="1"/>
    <col min="1832" max="1832" width="12.7109375" style="49" customWidth="1"/>
    <col min="1833" max="1833" width="5.140625" style="49" customWidth="1"/>
    <col min="1834" max="1834" width="9.7109375" style="49" customWidth="1"/>
    <col min="1835" max="1835" width="12.7109375" style="49" customWidth="1"/>
    <col min="1836" max="1836" width="5.140625" style="49" customWidth="1"/>
    <col min="1837" max="1837" width="9.7109375" style="49" customWidth="1"/>
    <col min="1838" max="1838" width="12.7109375" style="49" customWidth="1"/>
    <col min="1839" max="1839" width="5.140625" style="49" customWidth="1"/>
    <col min="1840" max="1840" width="9.7109375" style="49" customWidth="1"/>
    <col min="1841" max="1841" width="12.7109375" style="49" customWidth="1"/>
    <col min="1842" max="1842" width="5.140625" style="49" customWidth="1"/>
    <col min="1843" max="1843" width="9.7109375" style="49" customWidth="1"/>
    <col min="1844" max="1844" width="12.7109375" style="49" customWidth="1"/>
    <col min="1845" max="1845" width="37.7109375" style="49" customWidth="1"/>
    <col min="1846" max="2048" width="9.140625" style="49"/>
    <col min="2049" max="2049" width="1.7109375" style="49" customWidth="1"/>
    <col min="2050" max="2050" width="3.5703125" style="49" customWidth="1"/>
    <col min="2051" max="2051" width="11" style="49" customWidth="1"/>
    <col min="2052" max="2052" width="20.7109375" style="49" customWidth="1"/>
    <col min="2053" max="2054" width="11.7109375" style="49" customWidth="1"/>
    <col min="2055" max="2055" width="9.7109375" style="49" customWidth="1"/>
    <col min="2056" max="2058" width="7.7109375" style="49" customWidth="1"/>
    <col min="2059" max="2059" width="4" style="49" customWidth="1"/>
    <col min="2060" max="2060" width="9.7109375" style="49" customWidth="1"/>
    <col min="2061" max="2061" width="15.140625" style="49" customWidth="1"/>
    <col min="2062" max="2062" width="5.140625" style="49" customWidth="1"/>
    <col min="2063" max="2063" width="9.7109375" style="49" customWidth="1"/>
    <col min="2064" max="2064" width="13.7109375" style="49" customWidth="1"/>
    <col min="2065" max="2065" width="5.140625" style="49" customWidth="1"/>
    <col min="2066" max="2066" width="9.7109375" style="49" customWidth="1"/>
    <col min="2067" max="2067" width="12.5703125" style="49" customWidth="1"/>
    <col min="2068" max="2068" width="5.140625" style="49" customWidth="1"/>
    <col min="2069" max="2069" width="9.7109375" style="49" customWidth="1"/>
    <col min="2070" max="2070" width="12.7109375" style="49" customWidth="1"/>
    <col min="2071" max="2071" width="5.140625" style="49" customWidth="1"/>
    <col min="2072" max="2072" width="9.7109375" style="49" customWidth="1"/>
    <col min="2073" max="2073" width="12.7109375" style="49" customWidth="1"/>
    <col min="2074" max="2074" width="5.140625" style="49" customWidth="1"/>
    <col min="2075" max="2075" width="9.7109375" style="49" customWidth="1"/>
    <col min="2076" max="2076" width="12.7109375" style="49" customWidth="1"/>
    <col min="2077" max="2077" width="5.140625" style="49" customWidth="1"/>
    <col min="2078" max="2078" width="9.7109375" style="49" customWidth="1"/>
    <col min="2079" max="2079" width="12.7109375" style="49" customWidth="1"/>
    <col min="2080" max="2080" width="5.140625" style="49" customWidth="1"/>
    <col min="2081" max="2081" width="9.7109375" style="49" customWidth="1"/>
    <col min="2082" max="2082" width="12.7109375" style="49" customWidth="1"/>
    <col min="2083" max="2083" width="5.140625" style="49" customWidth="1"/>
    <col min="2084" max="2084" width="9.7109375" style="49" customWidth="1"/>
    <col min="2085" max="2085" width="12.7109375" style="49" customWidth="1"/>
    <col min="2086" max="2086" width="5.140625" style="49" customWidth="1"/>
    <col min="2087" max="2087" width="9.7109375" style="49" customWidth="1"/>
    <col min="2088" max="2088" width="12.7109375" style="49" customWidth="1"/>
    <col min="2089" max="2089" width="5.140625" style="49" customWidth="1"/>
    <col min="2090" max="2090" width="9.7109375" style="49" customWidth="1"/>
    <col min="2091" max="2091" width="12.7109375" style="49" customWidth="1"/>
    <col min="2092" max="2092" width="5.140625" style="49" customWidth="1"/>
    <col min="2093" max="2093" width="9.7109375" style="49" customWidth="1"/>
    <col min="2094" max="2094" width="12.7109375" style="49" customWidth="1"/>
    <col min="2095" max="2095" width="5.140625" style="49" customWidth="1"/>
    <col min="2096" max="2096" width="9.7109375" style="49" customWidth="1"/>
    <col min="2097" max="2097" width="12.7109375" style="49" customWidth="1"/>
    <col min="2098" max="2098" width="5.140625" style="49" customWidth="1"/>
    <col min="2099" max="2099" width="9.7109375" style="49" customWidth="1"/>
    <col min="2100" max="2100" width="12.7109375" style="49" customWidth="1"/>
    <col min="2101" max="2101" width="37.7109375" style="49" customWidth="1"/>
    <col min="2102" max="2304" width="9.140625" style="49"/>
    <col min="2305" max="2305" width="1.7109375" style="49" customWidth="1"/>
    <col min="2306" max="2306" width="3.5703125" style="49" customWidth="1"/>
    <col min="2307" max="2307" width="11" style="49" customWidth="1"/>
    <col min="2308" max="2308" width="20.7109375" style="49" customWidth="1"/>
    <col min="2309" max="2310" width="11.7109375" style="49" customWidth="1"/>
    <col min="2311" max="2311" width="9.7109375" style="49" customWidth="1"/>
    <col min="2312" max="2314" width="7.7109375" style="49" customWidth="1"/>
    <col min="2315" max="2315" width="4" style="49" customWidth="1"/>
    <col min="2316" max="2316" width="9.7109375" style="49" customWidth="1"/>
    <col min="2317" max="2317" width="15.140625" style="49" customWidth="1"/>
    <col min="2318" max="2318" width="5.140625" style="49" customWidth="1"/>
    <col min="2319" max="2319" width="9.7109375" style="49" customWidth="1"/>
    <col min="2320" max="2320" width="13.7109375" style="49" customWidth="1"/>
    <col min="2321" max="2321" width="5.140625" style="49" customWidth="1"/>
    <col min="2322" max="2322" width="9.7109375" style="49" customWidth="1"/>
    <col min="2323" max="2323" width="12.5703125" style="49" customWidth="1"/>
    <col min="2324" max="2324" width="5.140625" style="49" customWidth="1"/>
    <col min="2325" max="2325" width="9.7109375" style="49" customWidth="1"/>
    <col min="2326" max="2326" width="12.7109375" style="49" customWidth="1"/>
    <col min="2327" max="2327" width="5.140625" style="49" customWidth="1"/>
    <col min="2328" max="2328" width="9.7109375" style="49" customWidth="1"/>
    <col min="2329" max="2329" width="12.7109375" style="49" customWidth="1"/>
    <col min="2330" max="2330" width="5.140625" style="49" customWidth="1"/>
    <col min="2331" max="2331" width="9.7109375" style="49" customWidth="1"/>
    <col min="2332" max="2332" width="12.7109375" style="49" customWidth="1"/>
    <col min="2333" max="2333" width="5.140625" style="49" customWidth="1"/>
    <col min="2334" max="2334" width="9.7109375" style="49" customWidth="1"/>
    <col min="2335" max="2335" width="12.7109375" style="49" customWidth="1"/>
    <col min="2336" max="2336" width="5.140625" style="49" customWidth="1"/>
    <col min="2337" max="2337" width="9.7109375" style="49" customWidth="1"/>
    <col min="2338" max="2338" width="12.7109375" style="49" customWidth="1"/>
    <col min="2339" max="2339" width="5.140625" style="49" customWidth="1"/>
    <col min="2340" max="2340" width="9.7109375" style="49" customWidth="1"/>
    <col min="2341" max="2341" width="12.7109375" style="49" customWidth="1"/>
    <col min="2342" max="2342" width="5.140625" style="49" customWidth="1"/>
    <col min="2343" max="2343" width="9.7109375" style="49" customWidth="1"/>
    <col min="2344" max="2344" width="12.7109375" style="49" customWidth="1"/>
    <col min="2345" max="2345" width="5.140625" style="49" customWidth="1"/>
    <col min="2346" max="2346" width="9.7109375" style="49" customWidth="1"/>
    <col min="2347" max="2347" width="12.7109375" style="49" customWidth="1"/>
    <col min="2348" max="2348" width="5.140625" style="49" customWidth="1"/>
    <col min="2349" max="2349" width="9.7109375" style="49" customWidth="1"/>
    <col min="2350" max="2350" width="12.7109375" style="49" customWidth="1"/>
    <col min="2351" max="2351" width="5.140625" style="49" customWidth="1"/>
    <col min="2352" max="2352" width="9.7109375" style="49" customWidth="1"/>
    <col min="2353" max="2353" width="12.7109375" style="49" customWidth="1"/>
    <col min="2354" max="2354" width="5.140625" style="49" customWidth="1"/>
    <col min="2355" max="2355" width="9.7109375" style="49" customWidth="1"/>
    <col min="2356" max="2356" width="12.7109375" style="49" customWidth="1"/>
    <col min="2357" max="2357" width="37.7109375" style="49" customWidth="1"/>
    <col min="2358" max="2560" width="9.140625" style="49"/>
    <col min="2561" max="2561" width="1.7109375" style="49" customWidth="1"/>
    <col min="2562" max="2562" width="3.5703125" style="49" customWidth="1"/>
    <col min="2563" max="2563" width="11" style="49" customWidth="1"/>
    <col min="2564" max="2564" width="20.7109375" style="49" customWidth="1"/>
    <col min="2565" max="2566" width="11.7109375" style="49" customWidth="1"/>
    <col min="2567" max="2567" width="9.7109375" style="49" customWidth="1"/>
    <col min="2568" max="2570" width="7.7109375" style="49" customWidth="1"/>
    <col min="2571" max="2571" width="4" style="49" customWidth="1"/>
    <col min="2572" max="2572" width="9.7109375" style="49" customWidth="1"/>
    <col min="2573" max="2573" width="15.140625" style="49" customWidth="1"/>
    <col min="2574" max="2574" width="5.140625" style="49" customWidth="1"/>
    <col min="2575" max="2575" width="9.7109375" style="49" customWidth="1"/>
    <col min="2576" max="2576" width="13.7109375" style="49" customWidth="1"/>
    <col min="2577" max="2577" width="5.140625" style="49" customWidth="1"/>
    <col min="2578" max="2578" width="9.7109375" style="49" customWidth="1"/>
    <col min="2579" max="2579" width="12.5703125" style="49" customWidth="1"/>
    <col min="2580" max="2580" width="5.140625" style="49" customWidth="1"/>
    <col min="2581" max="2581" width="9.7109375" style="49" customWidth="1"/>
    <col min="2582" max="2582" width="12.7109375" style="49" customWidth="1"/>
    <col min="2583" max="2583" width="5.140625" style="49" customWidth="1"/>
    <col min="2584" max="2584" width="9.7109375" style="49" customWidth="1"/>
    <col min="2585" max="2585" width="12.7109375" style="49" customWidth="1"/>
    <col min="2586" max="2586" width="5.140625" style="49" customWidth="1"/>
    <col min="2587" max="2587" width="9.7109375" style="49" customWidth="1"/>
    <col min="2588" max="2588" width="12.7109375" style="49" customWidth="1"/>
    <col min="2589" max="2589" width="5.140625" style="49" customWidth="1"/>
    <col min="2590" max="2590" width="9.7109375" style="49" customWidth="1"/>
    <col min="2591" max="2591" width="12.7109375" style="49" customWidth="1"/>
    <col min="2592" max="2592" width="5.140625" style="49" customWidth="1"/>
    <col min="2593" max="2593" width="9.7109375" style="49" customWidth="1"/>
    <col min="2594" max="2594" width="12.7109375" style="49" customWidth="1"/>
    <col min="2595" max="2595" width="5.140625" style="49" customWidth="1"/>
    <col min="2596" max="2596" width="9.7109375" style="49" customWidth="1"/>
    <col min="2597" max="2597" width="12.7109375" style="49" customWidth="1"/>
    <col min="2598" max="2598" width="5.140625" style="49" customWidth="1"/>
    <col min="2599" max="2599" width="9.7109375" style="49" customWidth="1"/>
    <col min="2600" max="2600" width="12.7109375" style="49" customWidth="1"/>
    <col min="2601" max="2601" width="5.140625" style="49" customWidth="1"/>
    <col min="2602" max="2602" width="9.7109375" style="49" customWidth="1"/>
    <col min="2603" max="2603" width="12.7109375" style="49" customWidth="1"/>
    <col min="2604" max="2604" width="5.140625" style="49" customWidth="1"/>
    <col min="2605" max="2605" width="9.7109375" style="49" customWidth="1"/>
    <col min="2606" max="2606" width="12.7109375" style="49" customWidth="1"/>
    <col min="2607" max="2607" width="5.140625" style="49" customWidth="1"/>
    <col min="2608" max="2608" width="9.7109375" style="49" customWidth="1"/>
    <col min="2609" max="2609" width="12.7109375" style="49" customWidth="1"/>
    <col min="2610" max="2610" width="5.140625" style="49" customWidth="1"/>
    <col min="2611" max="2611" width="9.7109375" style="49" customWidth="1"/>
    <col min="2612" max="2612" width="12.7109375" style="49" customWidth="1"/>
    <col min="2613" max="2613" width="37.7109375" style="49" customWidth="1"/>
    <col min="2614" max="2816" width="9.140625" style="49"/>
    <col min="2817" max="2817" width="1.7109375" style="49" customWidth="1"/>
    <col min="2818" max="2818" width="3.5703125" style="49" customWidth="1"/>
    <col min="2819" max="2819" width="11" style="49" customWidth="1"/>
    <col min="2820" max="2820" width="20.7109375" style="49" customWidth="1"/>
    <col min="2821" max="2822" width="11.7109375" style="49" customWidth="1"/>
    <col min="2823" max="2823" width="9.7109375" style="49" customWidth="1"/>
    <col min="2824" max="2826" width="7.7109375" style="49" customWidth="1"/>
    <col min="2827" max="2827" width="4" style="49" customWidth="1"/>
    <col min="2828" max="2828" width="9.7109375" style="49" customWidth="1"/>
    <col min="2829" max="2829" width="15.140625" style="49" customWidth="1"/>
    <col min="2830" max="2830" width="5.140625" style="49" customWidth="1"/>
    <col min="2831" max="2831" width="9.7109375" style="49" customWidth="1"/>
    <col min="2832" max="2832" width="13.7109375" style="49" customWidth="1"/>
    <col min="2833" max="2833" width="5.140625" style="49" customWidth="1"/>
    <col min="2834" max="2834" width="9.7109375" style="49" customWidth="1"/>
    <col min="2835" max="2835" width="12.5703125" style="49" customWidth="1"/>
    <col min="2836" max="2836" width="5.140625" style="49" customWidth="1"/>
    <col min="2837" max="2837" width="9.7109375" style="49" customWidth="1"/>
    <col min="2838" max="2838" width="12.7109375" style="49" customWidth="1"/>
    <col min="2839" max="2839" width="5.140625" style="49" customWidth="1"/>
    <col min="2840" max="2840" width="9.7109375" style="49" customWidth="1"/>
    <col min="2841" max="2841" width="12.7109375" style="49" customWidth="1"/>
    <col min="2842" max="2842" width="5.140625" style="49" customWidth="1"/>
    <col min="2843" max="2843" width="9.7109375" style="49" customWidth="1"/>
    <col min="2844" max="2844" width="12.7109375" style="49" customWidth="1"/>
    <col min="2845" max="2845" width="5.140625" style="49" customWidth="1"/>
    <col min="2846" max="2846" width="9.7109375" style="49" customWidth="1"/>
    <col min="2847" max="2847" width="12.7109375" style="49" customWidth="1"/>
    <col min="2848" max="2848" width="5.140625" style="49" customWidth="1"/>
    <col min="2849" max="2849" width="9.7109375" style="49" customWidth="1"/>
    <col min="2850" max="2850" width="12.7109375" style="49" customWidth="1"/>
    <col min="2851" max="2851" width="5.140625" style="49" customWidth="1"/>
    <col min="2852" max="2852" width="9.7109375" style="49" customWidth="1"/>
    <col min="2853" max="2853" width="12.7109375" style="49" customWidth="1"/>
    <col min="2854" max="2854" width="5.140625" style="49" customWidth="1"/>
    <col min="2855" max="2855" width="9.7109375" style="49" customWidth="1"/>
    <col min="2856" max="2856" width="12.7109375" style="49" customWidth="1"/>
    <col min="2857" max="2857" width="5.140625" style="49" customWidth="1"/>
    <col min="2858" max="2858" width="9.7109375" style="49" customWidth="1"/>
    <col min="2859" max="2859" width="12.7109375" style="49" customWidth="1"/>
    <col min="2860" max="2860" width="5.140625" style="49" customWidth="1"/>
    <col min="2861" max="2861" width="9.7109375" style="49" customWidth="1"/>
    <col min="2862" max="2862" width="12.7109375" style="49" customWidth="1"/>
    <col min="2863" max="2863" width="5.140625" style="49" customWidth="1"/>
    <col min="2864" max="2864" width="9.7109375" style="49" customWidth="1"/>
    <col min="2865" max="2865" width="12.7109375" style="49" customWidth="1"/>
    <col min="2866" max="2866" width="5.140625" style="49" customWidth="1"/>
    <col min="2867" max="2867" width="9.7109375" style="49" customWidth="1"/>
    <col min="2868" max="2868" width="12.7109375" style="49" customWidth="1"/>
    <col min="2869" max="2869" width="37.7109375" style="49" customWidth="1"/>
    <col min="2870" max="3072" width="9.140625" style="49"/>
    <col min="3073" max="3073" width="1.7109375" style="49" customWidth="1"/>
    <col min="3074" max="3074" width="3.5703125" style="49" customWidth="1"/>
    <col min="3075" max="3075" width="11" style="49" customWidth="1"/>
    <col min="3076" max="3076" width="20.7109375" style="49" customWidth="1"/>
    <col min="3077" max="3078" width="11.7109375" style="49" customWidth="1"/>
    <col min="3079" max="3079" width="9.7109375" style="49" customWidth="1"/>
    <col min="3080" max="3082" width="7.7109375" style="49" customWidth="1"/>
    <col min="3083" max="3083" width="4" style="49" customWidth="1"/>
    <col min="3084" max="3084" width="9.7109375" style="49" customWidth="1"/>
    <col min="3085" max="3085" width="15.140625" style="49" customWidth="1"/>
    <col min="3086" max="3086" width="5.140625" style="49" customWidth="1"/>
    <col min="3087" max="3087" width="9.7109375" style="49" customWidth="1"/>
    <col min="3088" max="3088" width="13.7109375" style="49" customWidth="1"/>
    <col min="3089" max="3089" width="5.140625" style="49" customWidth="1"/>
    <col min="3090" max="3090" width="9.7109375" style="49" customWidth="1"/>
    <col min="3091" max="3091" width="12.5703125" style="49" customWidth="1"/>
    <col min="3092" max="3092" width="5.140625" style="49" customWidth="1"/>
    <col min="3093" max="3093" width="9.7109375" style="49" customWidth="1"/>
    <col min="3094" max="3094" width="12.7109375" style="49" customWidth="1"/>
    <col min="3095" max="3095" width="5.140625" style="49" customWidth="1"/>
    <col min="3096" max="3096" width="9.7109375" style="49" customWidth="1"/>
    <col min="3097" max="3097" width="12.7109375" style="49" customWidth="1"/>
    <col min="3098" max="3098" width="5.140625" style="49" customWidth="1"/>
    <col min="3099" max="3099" width="9.7109375" style="49" customWidth="1"/>
    <col min="3100" max="3100" width="12.7109375" style="49" customWidth="1"/>
    <col min="3101" max="3101" width="5.140625" style="49" customWidth="1"/>
    <col min="3102" max="3102" width="9.7109375" style="49" customWidth="1"/>
    <col min="3103" max="3103" width="12.7109375" style="49" customWidth="1"/>
    <col min="3104" max="3104" width="5.140625" style="49" customWidth="1"/>
    <col min="3105" max="3105" width="9.7109375" style="49" customWidth="1"/>
    <col min="3106" max="3106" width="12.7109375" style="49" customWidth="1"/>
    <col min="3107" max="3107" width="5.140625" style="49" customWidth="1"/>
    <col min="3108" max="3108" width="9.7109375" style="49" customWidth="1"/>
    <col min="3109" max="3109" width="12.7109375" style="49" customWidth="1"/>
    <col min="3110" max="3110" width="5.140625" style="49" customWidth="1"/>
    <col min="3111" max="3111" width="9.7109375" style="49" customWidth="1"/>
    <col min="3112" max="3112" width="12.7109375" style="49" customWidth="1"/>
    <col min="3113" max="3113" width="5.140625" style="49" customWidth="1"/>
    <col min="3114" max="3114" width="9.7109375" style="49" customWidth="1"/>
    <col min="3115" max="3115" width="12.7109375" style="49" customWidth="1"/>
    <col min="3116" max="3116" width="5.140625" style="49" customWidth="1"/>
    <col min="3117" max="3117" width="9.7109375" style="49" customWidth="1"/>
    <col min="3118" max="3118" width="12.7109375" style="49" customWidth="1"/>
    <col min="3119" max="3119" width="5.140625" style="49" customWidth="1"/>
    <col min="3120" max="3120" width="9.7109375" style="49" customWidth="1"/>
    <col min="3121" max="3121" width="12.7109375" style="49" customWidth="1"/>
    <col min="3122" max="3122" width="5.140625" style="49" customWidth="1"/>
    <col min="3123" max="3123" width="9.7109375" style="49" customWidth="1"/>
    <col min="3124" max="3124" width="12.7109375" style="49" customWidth="1"/>
    <col min="3125" max="3125" width="37.7109375" style="49" customWidth="1"/>
    <col min="3126" max="3328" width="9.140625" style="49"/>
    <col min="3329" max="3329" width="1.7109375" style="49" customWidth="1"/>
    <col min="3330" max="3330" width="3.5703125" style="49" customWidth="1"/>
    <col min="3331" max="3331" width="11" style="49" customWidth="1"/>
    <col min="3332" max="3332" width="20.7109375" style="49" customWidth="1"/>
    <col min="3333" max="3334" width="11.7109375" style="49" customWidth="1"/>
    <col min="3335" max="3335" width="9.7109375" style="49" customWidth="1"/>
    <col min="3336" max="3338" width="7.7109375" style="49" customWidth="1"/>
    <col min="3339" max="3339" width="4" style="49" customWidth="1"/>
    <col min="3340" max="3340" width="9.7109375" style="49" customWidth="1"/>
    <col min="3341" max="3341" width="15.140625" style="49" customWidth="1"/>
    <col min="3342" max="3342" width="5.140625" style="49" customWidth="1"/>
    <col min="3343" max="3343" width="9.7109375" style="49" customWidth="1"/>
    <col min="3344" max="3344" width="13.7109375" style="49" customWidth="1"/>
    <col min="3345" max="3345" width="5.140625" style="49" customWidth="1"/>
    <col min="3346" max="3346" width="9.7109375" style="49" customWidth="1"/>
    <col min="3347" max="3347" width="12.5703125" style="49" customWidth="1"/>
    <col min="3348" max="3348" width="5.140625" style="49" customWidth="1"/>
    <col min="3349" max="3349" width="9.7109375" style="49" customWidth="1"/>
    <col min="3350" max="3350" width="12.7109375" style="49" customWidth="1"/>
    <col min="3351" max="3351" width="5.140625" style="49" customWidth="1"/>
    <col min="3352" max="3352" width="9.7109375" style="49" customWidth="1"/>
    <col min="3353" max="3353" width="12.7109375" style="49" customWidth="1"/>
    <col min="3354" max="3354" width="5.140625" style="49" customWidth="1"/>
    <col min="3355" max="3355" width="9.7109375" style="49" customWidth="1"/>
    <col min="3356" max="3356" width="12.7109375" style="49" customWidth="1"/>
    <col min="3357" max="3357" width="5.140625" style="49" customWidth="1"/>
    <col min="3358" max="3358" width="9.7109375" style="49" customWidth="1"/>
    <col min="3359" max="3359" width="12.7109375" style="49" customWidth="1"/>
    <col min="3360" max="3360" width="5.140625" style="49" customWidth="1"/>
    <col min="3361" max="3361" width="9.7109375" style="49" customWidth="1"/>
    <col min="3362" max="3362" width="12.7109375" style="49" customWidth="1"/>
    <col min="3363" max="3363" width="5.140625" style="49" customWidth="1"/>
    <col min="3364" max="3364" width="9.7109375" style="49" customWidth="1"/>
    <col min="3365" max="3365" width="12.7109375" style="49" customWidth="1"/>
    <col min="3366" max="3366" width="5.140625" style="49" customWidth="1"/>
    <col min="3367" max="3367" width="9.7109375" style="49" customWidth="1"/>
    <col min="3368" max="3368" width="12.7109375" style="49" customWidth="1"/>
    <col min="3369" max="3369" width="5.140625" style="49" customWidth="1"/>
    <col min="3370" max="3370" width="9.7109375" style="49" customWidth="1"/>
    <col min="3371" max="3371" width="12.7109375" style="49" customWidth="1"/>
    <col min="3372" max="3372" width="5.140625" style="49" customWidth="1"/>
    <col min="3373" max="3373" width="9.7109375" style="49" customWidth="1"/>
    <col min="3374" max="3374" width="12.7109375" style="49" customWidth="1"/>
    <col min="3375" max="3375" width="5.140625" style="49" customWidth="1"/>
    <col min="3376" max="3376" width="9.7109375" style="49" customWidth="1"/>
    <col min="3377" max="3377" width="12.7109375" style="49" customWidth="1"/>
    <col min="3378" max="3378" width="5.140625" style="49" customWidth="1"/>
    <col min="3379" max="3379" width="9.7109375" style="49" customWidth="1"/>
    <col min="3380" max="3380" width="12.7109375" style="49" customWidth="1"/>
    <col min="3381" max="3381" width="37.7109375" style="49" customWidth="1"/>
    <col min="3382" max="3584" width="9.140625" style="49"/>
    <col min="3585" max="3585" width="1.7109375" style="49" customWidth="1"/>
    <col min="3586" max="3586" width="3.5703125" style="49" customWidth="1"/>
    <col min="3587" max="3587" width="11" style="49" customWidth="1"/>
    <col min="3588" max="3588" width="20.7109375" style="49" customWidth="1"/>
    <col min="3589" max="3590" width="11.7109375" style="49" customWidth="1"/>
    <col min="3591" max="3591" width="9.7109375" style="49" customWidth="1"/>
    <col min="3592" max="3594" width="7.7109375" style="49" customWidth="1"/>
    <col min="3595" max="3595" width="4" style="49" customWidth="1"/>
    <col min="3596" max="3596" width="9.7109375" style="49" customWidth="1"/>
    <col min="3597" max="3597" width="15.140625" style="49" customWidth="1"/>
    <col min="3598" max="3598" width="5.140625" style="49" customWidth="1"/>
    <col min="3599" max="3599" width="9.7109375" style="49" customWidth="1"/>
    <col min="3600" max="3600" width="13.7109375" style="49" customWidth="1"/>
    <col min="3601" max="3601" width="5.140625" style="49" customWidth="1"/>
    <col min="3602" max="3602" width="9.7109375" style="49" customWidth="1"/>
    <col min="3603" max="3603" width="12.5703125" style="49" customWidth="1"/>
    <col min="3604" max="3604" width="5.140625" style="49" customWidth="1"/>
    <col min="3605" max="3605" width="9.7109375" style="49" customWidth="1"/>
    <col min="3606" max="3606" width="12.7109375" style="49" customWidth="1"/>
    <col min="3607" max="3607" width="5.140625" style="49" customWidth="1"/>
    <col min="3608" max="3608" width="9.7109375" style="49" customWidth="1"/>
    <col min="3609" max="3609" width="12.7109375" style="49" customWidth="1"/>
    <col min="3610" max="3610" width="5.140625" style="49" customWidth="1"/>
    <col min="3611" max="3611" width="9.7109375" style="49" customWidth="1"/>
    <col min="3612" max="3612" width="12.7109375" style="49" customWidth="1"/>
    <col min="3613" max="3613" width="5.140625" style="49" customWidth="1"/>
    <col min="3614" max="3614" width="9.7109375" style="49" customWidth="1"/>
    <col min="3615" max="3615" width="12.7109375" style="49" customWidth="1"/>
    <col min="3616" max="3616" width="5.140625" style="49" customWidth="1"/>
    <col min="3617" max="3617" width="9.7109375" style="49" customWidth="1"/>
    <col min="3618" max="3618" width="12.7109375" style="49" customWidth="1"/>
    <col min="3619" max="3619" width="5.140625" style="49" customWidth="1"/>
    <col min="3620" max="3620" width="9.7109375" style="49" customWidth="1"/>
    <col min="3621" max="3621" width="12.7109375" style="49" customWidth="1"/>
    <col min="3622" max="3622" width="5.140625" style="49" customWidth="1"/>
    <col min="3623" max="3623" width="9.7109375" style="49" customWidth="1"/>
    <col min="3624" max="3624" width="12.7109375" style="49" customWidth="1"/>
    <col min="3625" max="3625" width="5.140625" style="49" customWidth="1"/>
    <col min="3626" max="3626" width="9.7109375" style="49" customWidth="1"/>
    <col min="3627" max="3627" width="12.7109375" style="49" customWidth="1"/>
    <col min="3628" max="3628" width="5.140625" style="49" customWidth="1"/>
    <col min="3629" max="3629" width="9.7109375" style="49" customWidth="1"/>
    <col min="3630" max="3630" width="12.7109375" style="49" customWidth="1"/>
    <col min="3631" max="3631" width="5.140625" style="49" customWidth="1"/>
    <col min="3632" max="3632" width="9.7109375" style="49" customWidth="1"/>
    <col min="3633" max="3633" width="12.7109375" style="49" customWidth="1"/>
    <col min="3634" max="3634" width="5.140625" style="49" customWidth="1"/>
    <col min="3635" max="3635" width="9.7109375" style="49" customWidth="1"/>
    <col min="3636" max="3636" width="12.7109375" style="49" customWidth="1"/>
    <col min="3637" max="3637" width="37.7109375" style="49" customWidth="1"/>
    <col min="3638" max="3840" width="9.140625" style="49"/>
    <col min="3841" max="3841" width="1.7109375" style="49" customWidth="1"/>
    <col min="3842" max="3842" width="3.5703125" style="49" customWidth="1"/>
    <col min="3843" max="3843" width="11" style="49" customWidth="1"/>
    <col min="3844" max="3844" width="20.7109375" style="49" customWidth="1"/>
    <col min="3845" max="3846" width="11.7109375" style="49" customWidth="1"/>
    <col min="3847" max="3847" width="9.7109375" style="49" customWidth="1"/>
    <col min="3848" max="3850" width="7.7109375" style="49" customWidth="1"/>
    <col min="3851" max="3851" width="4" style="49" customWidth="1"/>
    <col min="3852" max="3852" width="9.7109375" style="49" customWidth="1"/>
    <col min="3853" max="3853" width="15.140625" style="49" customWidth="1"/>
    <col min="3854" max="3854" width="5.140625" style="49" customWidth="1"/>
    <col min="3855" max="3855" width="9.7109375" style="49" customWidth="1"/>
    <col min="3856" max="3856" width="13.7109375" style="49" customWidth="1"/>
    <col min="3857" max="3857" width="5.140625" style="49" customWidth="1"/>
    <col min="3858" max="3858" width="9.7109375" style="49" customWidth="1"/>
    <col min="3859" max="3859" width="12.5703125" style="49" customWidth="1"/>
    <col min="3860" max="3860" width="5.140625" style="49" customWidth="1"/>
    <col min="3861" max="3861" width="9.7109375" style="49" customWidth="1"/>
    <col min="3862" max="3862" width="12.7109375" style="49" customWidth="1"/>
    <col min="3863" max="3863" width="5.140625" style="49" customWidth="1"/>
    <col min="3864" max="3864" width="9.7109375" style="49" customWidth="1"/>
    <col min="3865" max="3865" width="12.7109375" style="49" customWidth="1"/>
    <col min="3866" max="3866" width="5.140625" style="49" customWidth="1"/>
    <col min="3867" max="3867" width="9.7109375" style="49" customWidth="1"/>
    <col min="3868" max="3868" width="12.7109375" style="49" customWidth="1"/>
    <col min="3869" max="3869" width="5.140625" style="49" customWidth="1"/>
    <col min="3870" max="3870" width="9.7109375" style="49" customWidth="1"/>
    <col min="3871" max="3871" width="12.7109375" style="49" customWidth="1"/>
    <col min="3872" max="3872" width="5.140625" style="49" customWidth="1"/>
    <col min="3873" max="3873" width="9.7109375" style="49" customWidth="1"/>
    <col min="3874" max="3874" width="12.7109375" style="49" customWidth="1"/>
    <col min="3875" max="3875" width="5.140625" style="49" customWidth="1"/>
    <col min="3876" max="3876" width="9.7109375" style="49" customWidth="1"/>
    <col min="3877" max="3877" width="12.7109375" style="49" customWidth="1"/>
    <col min="3878" max="3878" width="5.140625" style="49" customWidth="1"/>
    <col min="3879" max="3879" width="9.7109375" style="49" customWidth="1"/>
    <col min="3880" max="3880" width="12.7109375" style="49" customWidth="1"/>
    <col min="3881" max="3881" width="5.140625" style="49" customWidth="1"/>
    <col min="3882" max="3882" width="9.7109375" style="49" customWidth="1"/>
    <col min="3883" max="3883" width="12.7109375" style="49" customWidth="1"/>
    <col min="3884" max="3884" width="5.140625" style="49" customWidth="1"/>
    <col min="3885" max="3885" width="9.7109375" style="49" customWidth="1"/>
    <col min="3886" max="3886" width="12.7109375" style="49" customWidth="1"/>
    <col min="3887" max="3887" width="5.140625" style="49" customWidth="1"/>
    <col min="3888" max="3888" width="9.7109375" style="49" customWidth="1"/>
    <col min="3889" max="3889" width="12.7109375" style="49" customWidth="1"/>
    <col min="3890" max="3890" width="5.140625" style="49" customWidth="1"/>
    <col min="3891" max="3891" width="9.7109375" style="49" customWidth="1"/>
    <col min="3892" max="3892" width="12.7109375" style="49" customWidth="1"/>
    <col min="3893" max="3893" width="37.7109375" style="49" customWidth="1"/>
    <col min="3894" max="4096" width="9.140625" style="49"/>
    <col min="4097" max="4097" width="1.7109375" style="49" customWidth="1"/>
    <col min="4098" max="4098" width="3.5703125" style="49" customWidth="1"/>
    <col min="4099" max="4099" width="11" style="49" customWidth="1"/>
    <col min="4100" max="4100" width="20.7109375" style="49" customWidth="1"/>
    <col min="4101" max="4102" width="11.7109375" style="49" customWidth="1"/>
    <col min="4103" max="4103" width="9.7109375" style="49" customWidth="1"/>
    <col min="4104" max="4106" width="7.7109375" style="49" customWidth="1"/>
    <col min="4107" max="4107" width="4" style="49" customWidth="1"/>
    <col min="4108" max="4108" width="9.7109375" style="49" customWidth="1"/>
    <col min="4109" max="4109" width="15.140625" style="49" customWidth="1"/>
    <col min="4110" max="4110" width="5.140625" style="49" customWidth="1"/>
    <col min="4111" max="4111" width="9.7109375" style="49" customWidth="1"/>
    <col min="4112" max="4112" width="13.7109375" style="49" customWidth="1"/>
    <col min="4113" max="4113" width="5.140625" style="49" customWidth="1"/>
    <col min="4114" max="4114" width="9.7109375" style="49" customWidth="1"/>
    <col min="4115" max="4115" width="12.5703125" style="49" customWidth="1"/>
    <col min="4116" max="4116" width="5.140625" style="49" customWidth="1"/>
    <col min="4117" max="4117" width="9.7109375" style="49" customWidth="1"/>
    <col min="4118" max="4118" width="12.7109375" style="49" customWidth="1"/>
    <col min="4119" max="4119" width="5.140625" style="49" customWidth="1"/>
    <col min="4120" max="4120" width="9.7109375" style="49" customWidth="1"/>
    <col min="4121" max="4121" width="12.7109375" style="49" customWidth="1"/>
    <col min="4122" max="4122" width="5.140625" style="49" customWidth="1"/>
    <col min="4123" max="4123" width="9.7109375" style="49" customWidth="1"/>
    <col min="4124" max="4124" width="12.7109375" style="49" customWidth="1"/>
    <col min="4125" max="4125" width="5.140625" style="49" customWidth="1"/>
    <col min="4126" max="4126" width="9.7109375" style="49" customWidth="1"/>
    <col min="4127" max="4127" width="12.7109375" style="49" customWidth="1"/>
    <col min="4128" max="4128" width="5.140625" style="49" customWidth="1"/>
    <col min="4129" max="4129" width="9.7109375" style="49" customWidth="1"/>
    <col min="4130" max="4130" width="12.7109375" style="49" customWidth="1"/>
    <col min="4131" max="4131" width="5.140625" style="49" customWidth="1"/>
    <col min="4132" max="4132" width="9.7109375" style="49" customWidth="1"/>
    <col min="4133" max="4133" width="12.7109375" style="49" customWidth="1"/>
    <col min="4134" max="4134" width="5.140625" style="49" customWidth="1"/>
    <col min="4135" max="4135" width="9.7109375" style="49" customWidth="1"/>
    <col min="4136" max="4136" width="12.7109375" style="49" customWidth="1"/>
    <col min="4137" max="4137" width="5.140625" style="49" customWidth="1"/>
    <col min="4138" max="4138" width="9.7109375" style="49" customWidth="1"/>
    <col min="4139" max="4139" width="12.7109375" style="49" customWidth="1"/>
    <col min="4140" max="4140" width="5.140625" style="49" customWidth="1"/>
    <col min="4141" max="4141" width="9.7109375" style="49" customWidth="1"/>
    <col min="4142" max="4142" width="12.7109375" style="49" customWidth="1"/>
    <col min="4143" max="4143" width="5.140625" style="49" customWidth="1"/>
    <col min="4144" max="4144" width="9.7109375" style="49" customWidth="1"/>
    <col min="4145" max="4145" width="12.7109375" style="49" customWidth="1"/>
    <col min="4146" max="4146" width="5.140625" style="49" customWidth="1"/>
    <col min="4147" max="4147" width="9.7109375" style="49" customWidth="1"/>
    <col min="4148" max="4148" width="12.7109375" style="49" customWidth="1"/>
    <col min="4149" max="4149" width="37.7109375" style="49" customWidth="1"/>
    <col min="4150" max="4352" width="9.140625" style="49"/>
    <col min="4353" max="4353" width="1.7109375" style="49" customWidth="1"/>
    <col min="4354" max="4354" width="3.5703125" style="49" customWidth="1"/>
    <col min="4355" max="4355" width="11" style="49" customWidth="1"/>
    <col min="4356" max="4356" width="20.7109375" style="49" customWidth="1"/>
    <col min="4357" max="4358" width="11.7109375" style="49" customWidth="1"/>
    <col min="4359" max="4359" width="9.7109375" style="49" customWidth="1"/>
    <col min="4360" max="4362" width="7.7109375" style="49" customWidth="1"/>
    <col min="4363" max="4363" width="4" style="49" customWidth="1"/>
    <col min="4364" max="4364" width="9.7109375" style="49" customWidth="1"/>
    <col min="4365" max="4365" width="15.140625" style="49" customWidth="1"/>
    <col min="4366" max="4366" width="5.140625" style="49" customWidth="1"/>
    <col min="4367" max="4367" width="9.7109375" style="49" customWidth="1"/>
    <col min="4368" max="4368" width="13.7109375" style="49" customWidth="1"/>
    <col min="4369" max="4369" width="5.140625" style="49" customWidth="1"/>
    <col min="4370" max="4370" width="9.7109375" style="49" customWidth="1"/>
    <col min="4371" max="4371" width="12.5703125" style="49" customWidth="1"/>
    <col min="4372" max="4372" width="5.140625" style="49" customWidth="1"/>
    <col min="4373" max="4373" width="9.7109375" style="49" customWidth="1"/>
    <col min="4374" max="4374" width="12.7109375" style="49" customWidth="1"/>
    <col min="4375" max="4375" width="5.140625" style="49" customWidth="1"/>
    <col min="4376" max="4376" width="9.7109375" style="49" customWidth="1"/>
    <col min="4377" max="4377" width="12.7109375" style="49" customWidth="1"/>
    <col min="4378" max="4378" width="5.140625" style="49" customWidth="1"/>
    <col min="4379" max="4379" width="9.7109375" style="49" customWidth="1"/>
    <col min="4380" max="4380" width="12.7109375" style="49" customWidth="1"/>
    <col min="4381" max="4381" width="5.140625" style="49" customWidth="1"/>
    <col min="4382" max="4382" width="9.7109375" style="49" customWidth="1"/>
    <col min="4383" max="4383" width="12.7109375" style="49" customWidth="1"/>
    <col min="4384" max="4384" width="5.140625" style="49" customWidth="1"/>
    <col min="4385" max="4385" width="9.7109375" style="49" customWidth="1"/>
    <col min="4386" max="4386" width="12.7109375" style="49" customWidth="1"/>
    <col min="4387" max="4387" width="5.140625" style="49" customWidth="1"/>
    <col min="4388" max="4388" width="9.7109375" style="49" customWidth="1"/>
    <col min="4389" max="4389" width="12.7109375" style="49" customWidth="1"/>
    <col min="4390" max="4390" width="5.140625" style="49" customWidth="1"/>
    <col min="4391" max="4391" width="9.7109375" style="49" customWidth="1"/>
    <col min="4392" max="4392" width="12.7109375" style="49" customWidth="1"/>
    <col min="4393" max="4393" width="5.140625" style="49" customWidth="1"/>
    <col min="4394" max="4394" width="9.7109375" style="49" customWidth="1"/>
    <col min="4395" max="4395" width="12.7109375" style="49" customWidth="1"/>
    <col min="4396" max="4396" width="5.140625" style="49" customWidth="1"/>
    <col min="4397" max="4397" width="9.7109375" style="49" customWidth="1"/>
    <col min="4398" max="4398" width="12.7109375" style="49" customWidth="1"/>
    <col min="4399" max="4399" width="5.140625" style="49" customWidth="1"/>
    <col min="4400" max="4400" width="9.7109375" style="49" customWidth="1"/>
    <col min="4401" max="4401" width="12.7109375" style="49" customWidth="1"/>
    <col min="4402" max="4402" width="5.140625" style="49" customWidth="1"/>
    <col min="4403" max="4403" width="9.7109375" style="49" customWidth="1"/>
    <col min="4404" max="4404" width="12.7109375" style="49" customWidth="1"/>
    <col min="4405" max="4405" width="37.7109375" style="49" customWidth="1"/>
    <col min="4406" max="4608" width="9.140625" style="49"/>
    <col min="4609" max="4609" width="1.7109375" style="49" customWidth="1"/>
    <col min="4610" max="4610" width="3.5703125" style="49" customWidth="1"/>
    <col min="4611" max="4611" width="11" style="49" customWidth="1"/>
    <col min="4612" max="4612" width="20.7109375" style="49" customWidth="1"/>
    <col min="4613" max="4614" width="11.7109375" style="49" customWidth="1"/>
    <col min="4615" max="4615" width="9.7109375" style="49" customWidth="1"/>
    <col min="4616" max="4618" width="7.7109375" style="49" customWidth="1"/>
    <col min="4619" max="4619" width="4" style="49" customWidth="1"/>
    <col min="4620" max="4620" width="9.7109375" style="49" customWidth="1"/>
    <col min="4621" max="4621" width="15.140625" style="49" customWidth="1"/>
    <col min="4622" max="4622" width="5.140625" style="49" customWidth="1"/>
    <col min="4623" max="4623" width="9.7109375" style="49" customWidth="1"/>
    <col min="4624" max="4624" width="13.7109375" style="49" customWidth="1"/>
    <col min="4625" max="4625" width="5.140625" style="49" customWidth="1"/>
    <col min="4626" max="4626" width="9.7109375" style="49" customWidth="1"/>
    <col min="4627" max="4627" width="12.5703125" style="49" customWidth="1"/>
    <col min="4628" max="4628" width="5.140625" style="49" customWidth="1"/>
    <col min="4629" max="4629" width="9.7109375" style="49" customWidth="1"/>
    <col min="4630" max="4630" width="12.7109375" style="49" customWidth="1"/>
    <col min="4631" max="4631" width="5.140625" style="49" customWidth="1"/>
    <col min="4632" max="4632" width="9.7109375" style="49" customWidth="1"/>
    <col min="4633" max="4633" width="12.7109375" style="49" customWidth="1"/>
    <col min="4634" max="4634" width="5.140625" style="49" customWidth="1"/>
    <col min="4635" max="4635" width="9.7109375" style="49" customWidth="1"/>
    <col min="4636" max="4636" width="12.7109375" style="49" customWidth="1"/>
    <col min="4637" max="4637" width="5.140625" style="49" customWidth="1"/>
    <col min="4638" max="4638" width="9.7109375" style="49" customWidth="1"/>
    <col min="4639" max="4639" width="12.7109375" style="49" customWidth="1"/>
    <col min="4640" max="4640" width="5.140625" style="49" customWidth="1"/>
    <col min="4641" max="4641" width="9.7109375" style="49" customWidth="1"/>
    <col min="4642" max="4642" width="12.7109375" style="49" customWidth="1"/>
    <col min="4643" max="4643" width="5.140625" style="49" customWidth="1"/>
    <col min="4644" max="4644" width="9.7109375" style="49" customWidth="1"/>
    <col min="4645" max="4645" width="12.7109375" style="49" customWidth="1"/>
    <col min="4646" max="4646" width="5.140625" style="49" customWidth="1"/>
    <col min="4647" max="4647" width="9.7109375" style="49" customWidth="1"/>
    <col min="4648" max="4648" width="12.7109375" style="49" customWidth="1"/>
    <col min="4649" max="4649" width="5.140625" style="49" customWidth="1"/>
    <col min="4650" max="4650" width="9.7109375" style="49" customWidth="1"/>
    <col min="4651" max="4651" width="12.7109375" style="49" customWidth="1"/>
    <col min="4652" max="4652" width="5.140625" style="49" customWidth="1"/>
    <col min="4653" max="4653" width="9.7109375" style="49" customWidth="1"/>
    <col min="4654" max="4654" width="12.7109375" style="49" customWidth="1"/>
    <col min="4655" max="4655" width="5.140625" style="49" customWidth="1"/>
    <col min="4656" max="4656" width="9.7109375" style="49" customWidth="1"/>
    <col min="4657" max="4657" width="12.7109375" style="49" customWidth="1"/>
    <col min="4658" max="4658" width="5.140625" style="49" customWidth="1"/>
    <col min="4659" max="4659" width="9.7109375" style="49" customWidth="1"/>
    <col min="4660" max="4660" width="12.7109375" style="49" customWidth="1"/>
    <col min="4661" max="4661" width="37.7109375" style="49" customWidth="1"/>
    <col min="4662" max="4864" width="9.140625" style="49"/>
    <col min="4865" max="4865" width="1.7109375" style="49" customWidth="1"/>
    <col min="4866" max="4866" width="3.5703125" style="49" customWidth="1"/>
    <col min="4867" max="4867" width="11" style="49" customWidth="1"/>
    <col min="4868" max="4868" width="20.7109375" style="49" customWidth="1"/>
    <col min="4869" max="4870" width="11.7109375" style="49" customWidth="1"/>
    <col min="4871" max="4871" width="9.7109375" style="49" customWidth="1"/>
    <col min="4872" max="4874" width="7.7109375" style="49" customWidth="1"/>
    <col min="4875" max="4875" width="4" style="49" customWidth="1"/>
    <col min="4876" max="4876" width="9.7109375" style="49" customWidth="1"/>
    <col min="4877" max="4877" width="15.140625" style="49" customWidth="1"/>
    <col min="4878" max="4878" width="5.140625" style="49" customWidth="1"/>
    <col min="4879" max="4879" width="9.7109375" style="49" customWidth="1"/>
    <col min="4880" max="4880" width="13.7109375" style="49" customWidth="1"/>
    <col min="4881" max="4881" width="5.140625" style="49" customWidth="1"/>
    <col min="4882" max="4882" width="9.7109375" style="49" customWidth="1"/>
    <col min="4883" max="4883" width="12.5703125" style="49" customWidth="1"/>
    <col min="4884" max="4884" width="5.140625" style="49" customWidth="1"/>
    <col min="4885" max="4885" width="9.7109375" style="49" customWidth="1"/>
    <col min="4886" max="4886" width="12.7109375" style="49" customWidth="1"/>
    <col min="4887" max="4887" width="5.140625" style="49" customWidth="1"/>
    <col min="4888" max="4888" width="9.7109375" style="49" customWidth="1"/>
    <col min="4889" max="4889" width="12.7109375" style="49" customWidth="1"/>
    <col min="4890" max="4890" width="5.140625" style="49" customWidth="1"/>
    <col min="4891" max="4891" width="9.7109375" style="49" customWidth="1"/>
    <col min="4892" max="4892" width="12.7109375" style="49" customWidth="1"/>
    <col min="4893" max="4893" width="5.140625" style="49" customWidth="1"/>
    <col min="4894" max="4894" width="9.7109375" style="49" customWidth="1"/>
    <col min="4895" max="4895" width="12.7109375" style="49" customWidth="1"/>
    <col min="4896" max="4896" width="5.140625" style="49" customWidth="1"/>
    <col min="4897" max="4897" width="9.7109375" style="49" customWidth="1"/>
    <col min="4898" max="4898" width="12.7109375" style="49" customWidth="1"/>
    <col min="4899" max="4899" width="5.140625" style="49" customWidth="1"/>
    <col min="4900" max="4900" width="9.7109375" style="49" customWidth="1"/>
    <col min="4901" max="4901" width="12.7109375" style="49" customWidth="1"/>
    <col min="4902" max="4902" width="5.140625" style="49" customWidth="1"/>
    <col min="4903" max="4903" width="9.7109375" style="49" customWidth="1"/>
    <col min="4904" max="4904" width="12.7109375" style="49" customWidth="1"/>
    <col min="4905" max="4905" width="5.140625" style="49" customWidth="1"/>
    <col min="4906" max="4906" width="9.7109375" style="49" customWidth="1"/>
    <col min="4907" max="4907" width="12.7109375" style="49" customWidth="1"/>
    <col min="4908" max="4908" width="5.140625" style="49" customWidth="1"/>
    <col min="4909" max="4909" width="9.7109375" style="49" customWidth="1"/>
    <col min="4910" max="4910" width="12.7109375" style="49" customWidth="1"/>
    <col min="4911" max="4911" width="5.140625" style="49" customWidth="1"/>
    <col min="4912" max="4912" width="9.7109375" style="49" customWidth="1"/>
    <col min="4913" max="4913" width="12.7109375" style="49" customWidth="1"/>
    <col min="4914" max="4914" width="5.140625" style="49" customWidth="1"/>
    <col min="4915" max="4915" width="9.7109375" style="49" customWidth="1"/>
    <col min="4916" max="4916" width="12.7109375" style="49" customWidth="1"/>
    <col min="4917" max="4917" width="37.7109375" style="49" customWidth="1"/>
    <col min="4918" max="5120" width="9.140625" style="49"/>
    <col min="5121" max="5121" width="1.7109375" style="49" customWidth="1"/>
    <col min="5122" max="5122" width="3.5703125" style="49" customWidth="1"/>
    <col min="5123" max="5123" width="11" style="49" customWidth="1"/>
    <col min="5124" max="5124" width="20.7109375" style="49" customWidth="1"/>
    <col min="5125" max="5126" width="11.7109375" style="49" customWidth="1"/>
    <col min="5127" max="5127" width="9.7109375" style="49" customWidth="1"/>
    <col min="5128" max="5130" width="7.7109375" style="49" customWidth="1"/>
    <col min="5131" max="5131" width="4" style="49" customWidth="1"/>
    <col min="5132" max="5132" width="9.7109375" style="49" customWidth="1"/>
    <col min="5133" max="5133" width="15.140625" style="49" customWidth="1"/>
    <col min="5134" max="5134" width="5.140625" style="49" customWidth="1"/>
    <col min="5135" max="5135" width="9.7109375" style="49" customWidth="1"/>
    <col min="5136" max="5136" width="13.7109375" style="49" customWidth="1"/>
    <col min="5137" max="5137" width="5.140625" style="49" customWidth="1"/>
    <col min="5138" max="5138" width="9.7109375" style="49" customWidth="1"/>
    <col min="5139" max="5139" width="12.5703125" style="49" customWidth="1"/>
    <col min="5140" max="5140" width="5.140625" style="49" customWidth="1"/>
    <col min="5141" max="5141" width="9.7109375" style="49" customWidth="1"/>
    <col min="5142" max="5142" width="12.7109375" style="49" customWidth="1"/>
    <col min="5143" max="5143" width="5.140625" style="49" customWidth="1"/>
    <col min="5144" max="5144" width="9.7109375" style="49" customWidth="1"/>
    <col min="5145" max="5145" width="12.7109375" style="49" customWidth="1"/>
    <col min="5146" max="5146" width="5.140625" style="49" customWidth="1"/>
    <col min="5147" max="5147" width="9.7109375" style="49" customWidth="1"/>
    <col min="5148" max="5148" width="12.7109375" style="49" customWidth="1"/>
    <col min="5149" max="5149" width="5.140625" style="49" customWidth="1"/>
    <col min="5150" max="5150" width="9.7109375" style="49" customWidth="1"/>
    <col min="5151" max="5151" width="12.7109375" style="49" customWidth="1"/>
    <col min="5152" max="5152" width="5.140625" style="49" customWidth="1"/>
    <col min="5153" max="5153" width="9.7109375" style="49" customWidth="1"/>
    <col min="5154" max="5154" width="12.7109375" style="49" customWidth="1"/>
    <col min="5155" max="5155" width="5.140625" style="49" customWidth="1"/>
    <col min="5156" max="5156" width="9.7109375" style="49" customWidth="1"/>
    <col min="5157" max="5157" width="12.7109375" style="49" customWidth="1"/>
    <col min="5158" max="5158" width="5.140625" style="49" customWidth="1"/>
    <col min="5159" max="5159" width="9.7109375" style="49" customWidth="1"/>
    <col min="5160" max="5160" width="12.7109375" style="49" customWidth="1"/>
    <col min="5161" max="5161" width="5.140625" style="49" customWidth="1"/>
    <col min="5162" max="5162" width="9.7109375" style="49" customWidth="1"/>
    <col min="5163" max="5163" width="12.7109375" style="49" customWidth="1"/>
    <col min="5164" max="5164" width="5.140625" style="49" customWidth="1"/>
    <col min="5165" max="5165" width="9.7109375" style="49" customWidth="1"/>
    <col min="5166" max="5166" width="12.7109375" style="49" customWidth="1"/>
    <col min="5167" max="5167" width="5.140625" style="49" customWidth="1"/>
    <col min="5168" max="5168" width="9.7109375" style="49" customWidth="1"/>
    <col min="5169" max="5169" width="12.7109375" style="49" customWidth="1"/>
    <col min="5170" max="5170" width="5.140625" style="49" customWidth="1"/>
    <col min="5171" max="5171" width="9.7109375" style="49" customWidth="1"/>
    <col min="5172" max="5172" width="12.7109375" style="49" customWidth="1"/>
    <col min="5173" max="5173" width="37.7109375" style="49" customWidth="1"/>
    <col min="5174" max="5376" width="9.140625" style="49"/>
    <col min="5377" max="5377" width="1.7109375" style="49" customWidth="1"/>
    <col min="5378" max="5378" width="3.5703125" style="49" customWidth="1"/>
    <col min="5379" max="5379" width="11" style="49" customWidth="1"/>
    <col min="5380" max="5380" width="20.7109375" style="49" customWidth="1"/>
    <col min="5381" max="5382" width="11.7109375" style="49" customWidth="1"/>
    <col min="5383" max="5383" width="9.7109375" style="49" customWidth="1"/>
    <col min="5384" max="5386" width="7.7109375" style="49" customWidth="1"/>
    <col min="5387" max="5387" width="4" style="49" customWidth="1"/>
    <col min="5388" max="5388" width="9.7109375" style="49" customWidth="1"/>
    <col min="5389" max="5389" width="15.140625" style="49" customWidth="1"/>
    <col min="5390" max="5390" width="5.140625" style="49" customWidth="1"/>
    <col min="5391" max="5391" width="9.7109375" style="49" customWidth="1"/>
    <col min="5392" max="5392" width="13.7109375" style="49" customWidth="1"/>
    <col min="5393" max="5393" width="5.140625" style="49" customWidth="1"/>
    <col min="5394" max="5394" width="9.7109375" style="49" customWidth="1"/>
    <col min="5395" max="5395" width="12.5703125" style="49" customWidth="1"/>
    <col min="5396" max="5396" width="5.140625" style="49" customWidth="1"/>
    <col min="5397" max="5397" width="9.7109375" style="49" customWidth="1"/>
    <col min="5398" max="5398" width="12.7109375" style="49" customWidth="1"/>
    <col min="5399" max="5399" width="5.140625" style="49" customWidth="1"/>
    <col min="5400" max="5400" width="9.7109375" style="49" customWidth="1"/>
    <col min="5401" max="5401" width="12.7109375" style="49" customWidth="1"/>
    <col min="5402" max="5402" width="5.140625" style="49" customWidth="1"/>
    <col min="5403" max="5403" width="9.7109375" style="49" customWidth="1"/>
    <col min="5404" max="5404" width="12.7109375" style="49" customWidth="1"/>
    <col min="5405" max="5405" width="5.140625" style="49" customWidth="1"/>
    <col min="5406" max="5406" width="9.7109375" style="49" customWidth="1"/>
    <col min="5407" max="5407" width="12.7109375" style="49" customWidth="1"/>
    <col min="5408" max="5408" width="5.140625" style="49" customWidth="1"/>
    <col min="5409" max="5409" width="9.7109375" style="49" customWidth="1"/>
    <col min="5410" max="5410" width="12.7109375" style="49" customWidth="1"/>
    <col min="5411" max="5411" width="5.140625" style="49" customWidth="1"/>
    <col min="5412" max="5412" width="9.7109375" style="49" customWidth="1"/>
    <col min="5413" max="5413" width="12.7109375" style="49" customWidth="1"/>
    <col min="5414" max="5414" width="5.140625" style="49" customWidth="1"/>
    <col min="5415" max="5415" width="9.7109375" style="49" customWidth="1"/>
    <col min="5416" max="5416" width="12.7109375" style="49" customWidth="1"/>
    <col min="5417" max="5417" width="5.140625" style="49" customWidth="1"/>
    <col min="5418" max="5418" width="9.7109375" style="49" customWidth="1"/>
    <col min="5419" max="5419" width="12.7109375" style="49" customWidth="1"/>
    <col min="5420" max="5420" width="5.140625" style="49" customWidth="1"/>
    <col min="5421" max="5421" width="9.7109375" style="49" customWidth="1"/>
    <col min="5422" max="5422" width="12.7109375" style="49" customWidth="1"/>
    <col min="5423" max="5423" width="5.140625" style="49" customWidth="1"/>
    <col min="5424" max="5424" width="9.7109375" style="49" customWidth="1"/>
    <col min="5425" max="5425" width="12.7109375" style="49" customWidth="1"/>
    <col min="5426" max="5426" width="5.140625" style="49" customWidth="1"/>
    <col min="5427" max="5427" width="9.7109375" style="49" customWidth="1"/>
    <col min="5428" max="5428" width="12.7109375" style="49" customWidth="1"/>
    <col min="5429" max="5429" width="37.7109375" style="49" customWidth="1"/>
    <col min="5430" max="5632" width="9.140625" style="49"/>
    <col min="5633" max="5633" width="1.7109375" style="49" customWidth="1"/>
    <col min="5634" max="5634" width="3.5703125" style="49" customWidth="1"/>
    <col min="5635" max="5635" width="11" style="49" customWidth="1"/>
    <col min="5636" max="5636" width="20.7109375" style="49" customWidth="1"/>
    <col min="5637" max="5638" width="11.7109375" style="49" customWidth="1"/>
    <col min="5639" max="5639" width="9.7109375" style="49" customWidth="1"/>
    <col min="5640" max="5642" width="7.7109375" style="49" customWidth="1"/>
    <col min="5643" max="5643" width="4" style="49" customWidth="1"/>
    <col min="5644" max="5644" width="9.7109375" style="49" customWidth="1"/>
    <col min="5645" max="5645" width="15.140625" style="49" customWidth="1"/>
    <col min="5646" max="5646" width="5.140625" style="49" customWidth="1"/>
    <col min="5647" max="5647" width="9.7109375" style="49" customWidth="1"/>
    <col min="5648" max="5648" width="13.7109375" style="49" customWidth="1"/>
    <col min="5649" max="5649" width="5.140625" style="49" customWidth="1"/>
    <col min="5650" max="5650" width="9.7109375" style="49" customWidth="1"/>
    <col min="5651" max="5651" width="12.5703125" style="49" customWidth="1"/>
    <col min="5652" max="5652" width="5.140625" style="49" customWidth="1"/>
    <col min="5653" max="5653" width="9.7109375" style="49" customWidth="1"/>
    <col min="5654" max="5654" width="12.7109375" style="49" customWidth="1"/>
    <col min="5655" max="5655" width="5.140625" style="49" customWidth="1"/>
    <col min="5656" max="5656" width="9.7109375" style="49" customWidth="1"/>
    <col min="5657" max="5657" width="12.7109375" style="49" customWidth="1"/>
    <col min="5658" max="5658" width="5.140625" style="49" customWidth="1"/>
    <col min="5659" max="5659" width="9.7109375" style="49" customWidth="1"/>
    <col min="5660" max="5660" width="12.7109375" style="49" customWidth="1"/>
    <col min="5661" max="5661" width="5.140625" style="49" customWidth="1"/>
    <col min="5662" max="5662" width="9.7109375" style="49" customWidth="1"/>
    <col min="5663" max="5663" width="12.7109375" style="49" customWidth="1"/>
    <col min="5664" max="5664" width="5.140625" style="49" customWidth="1"/>
    <col min="5665" max="5665" width="9.7109375" style="49" customWidth="1"/>
    <col min="5666" max="5666" width="12.7109375" style="49" customWidth="1"/>
    <col min="5667" max="5667" width="5.140625" style="49" customWidth="1"/>
    <col min="5668" max="5668" width="9.7109375" style="49" customWidth="1"/>
    <col min="5669" max="5669" width="12.7109375" style="49" customWidth="1"/>
    <col min="5670" max="5670" width="5.140625" style="49" customWidth="1"/>
    <col min="5671" max="5671" width="9.7109375" style="49" customWidth="1"/>
    <col min="5672" max="5672" width="12.7109375" style="49" customWidth="1"/>
    <col min="5673" max="5673" width="5.140625" style="49" customWidth="1"/>
    <col min="5674" max="5674" width="9.7109375" style="49" customWidth="1"/>
    <col min="5675" max="5675" width="12.7109375" style="49" customWidth="1"/>
    <col min="5676" max="5676" width="5.140625" style="49" customWidth="1"/>
    <col min="5677" max="5677" width="9.7109375" style="49" customWidth="1"/>
    <col min="5678" max="5678" width="12.7109375" style="49" customWidth="1"/>
    <col min="5679" max="5679" width="5.140625" style="49" customWidth="1"/>
    <col min="5680" max="5680" width="9.7109375" style="49" customWidth="1"/>
    <col min="5681" max="5681" width="12.7109375" style="49" customWidth="1"/>
    <col min="5682" max="5682" width="5.140625" style="49" customWidth="1"/>
    <col min="5683" max="5683" width="9.7109375" style="49" customWidth="1"/>
    <col min="5684" max="5684" width="12.7109375" style="49" customWidth="1"/>
    <col min="5685" max="5685" width="37.7109375" style="49" customWidth="1"/>
    <col min="5686" max="5888" width="9.140625" style="49"/>
    <col min="5889" max="5889" width="1.7109375" style="49" customWidth="1"/>
    <col min="5890" max="5890" width="3.5703125" style="49" customWidth="1"/>
    <col min="5891" max="5891" width="11" style="49" customWidth="1"/>
    <col min="5892" max="5892" width="20.7109375" style="49" customWidth="1"/>
    <col min="5893" max="5894" width="11.7109375" style="49" customWidth="1"/>
    <col min="5895" max="5895" width="9.7109375" style="49" customWidth="1"/>
    <col min="5896" max="5898" width="7.7109375" style="49" customWidth="1"/>
    <col min="5899" max="5899" width="4" style="49" customWidth="1"/>
    <col min="5900" max="5900" width="9.7109375" style="49" customWidth="1"/>
    <col min="5901" max="5901" width="15.140625" style="49" customWidth="1"/>
    <col min="5902" max="5902" width="5.140625" style="49" customWidth="1"/>
    <col min="5903" max="5903" width="9.7109375" style="49" customWidth="1"/>
    <col min="5904" max="5904" width="13.7109375" style="49" customWidth="1"/>
    <col min="5905" max="5905" width="5.140625" style="49" customWidth="1"/>
    <col min="5906" max="5906" width="9.7109375" style="49" customWidth="1"/>
    <col min="5907" max="5907" width="12.5703125" style="49" customWidth="1"/>
    <col min="5908" max="5908" width="5.140625" style="49" customWidth="1"/>
    <col min="5909" max="5909" width="9.7109375" style="49" customWidth="1"/>
    <col min="5910" max="5910" width="12.7109375" style="49" customWidth="1"/>
    <col min="5911" max="5911" width="5.140625" style="49" customWidth="1"/>
    <col min="5912" max="5912" width="9.7109375" style="49" customWidth="1"/>
    <col min="5913" max="5913" width="12.7109375" style="49" customWidth="1"/>
    <col min="5914" max="5914" width="5.140625" style="49" customWidth="1"/>
    <col min="5915" max="5915" width="9.7109375" style="49" customWidth="1"/>
    <col min="5916" max="5916" width="12.7109375" style="49" customWidth="1"/>
    <col min="5917" max="5917" width="5.140625" style="49" customWidth="1"/>
    <col min="5918" max="5918" width="9.7109375" style="49" customWidth="1"/>
    <col min="5919" max="5919" width="12.7109375" style="49" customWidth="1"/>
    <col min="5920" max="5920" width="5.140625" style="49" customWidth="1"/>
    <col min="5921" max="5921" width="9.7109375" style="49" customWidth="1"/>
    <col min="5922" max="5922" width="12.7109375" style="49" customWidth="1"/>
    <col min="5923" max="5923" width="5.140625" style="49" customWidth="1"/>
    <col min="5924" max="5924" width="9.7109375" style="49" customWidth="1"/>
    <col min="5925" max="5925" width="12.7109375" style="49" customWidth="1"/>
    <col min="5926" max="5926" width="5.140625" style="49" customWidth="1"/>
    <col min="5927" max="5927" width="9.7109375" style="49" customWidth="1"/>
    <col min="5928" max="5928" width="12.7109375" style="49" customWidth="1"/>
    <col min="5929" max="5929" width="5.140625" style="49" customWidth="1"/>
    <col min="5930" max="5930" width="9.7109375" style="49" customWidth="1"/>
    <col min="5931" max="5931" width="12.7109375" style="49" customWidth="1"/>
    <col min="5932" max="5932" width="5.140625" style="49" customWidth="1"/>
    <col min="5933" max="5933" width="9.7109375" style="49" customWidth="1"/>
    <col min="5934" max="5934" width="12.7109375" style="49" customWidth="1"/>
    <col min="5935" max="5935" width="5.140625" style="49" customWidth="1"/>
    <col min="5936" max="5936" width="9.7109375" style="49" customWidth="1"/>
    <col min="5937" max="5937" width="12.7109375" style="49" customWidth="1"/>
    <col min="5938" max="5938" width="5.140625" style="49" customWidth="1"/>
    <col min="5939" max="5939" width="9.7109375" style="49" customWidth="1"/>
    <col min="5940" max="5940" width="12.7109375" style="49" customWidth="1"/>
    <col min="5941" max="5941" width="37.7109375" style="49" customWidth="1"/>
    <col min="5942" max="6144" width="9.140625" style="49"/>
    <col min="6145" max="6145" width="1.7109375" style="49" customWidth="1"/>
    <col min="6146" max="6146" width="3.5703125" style="49" customWidth="1"/>
    <col min="6147" max="6147" width="11" style="49" customWidth="1"/>
    <col min="6148" max="6148" width="20.7109375" style="49" customWidth="1"/>
    <col min="6149" max="6150" width="11.7109375" style="49" customWidth="1"/>
    <col min="6151" max="6151" width="9.7109375" style="49" customWidth="1"/>
    <col min="6152" max="6154" width="7.7109375" style="49" customWidth="1"/>
    <col min="6155" max="6155" width="4" style="49" customWidth="1"/>
    <col min="6156" max="6156" width="9.7109375" style="49" customWidth="1"/>
    <col min="6157" max="6157" width="15.140625" style="49" customWidth="1"/>
    <col min="6158" max="6158" width="5.140625" style="49" customWidth="1"/>
    <col min="6159" max="6159" width="9.7109375" style="49" customWidth="1"/>
    <col min="6160" max="6160" width="13.7109375" style="49" customWidth="1"/>
    <col min="6161" max="6161" width="5.140625" style="49" customWidth="1"/>
    <col min="6162" max="6162" width="9.7109375" style="49" customWidth="1"/>
    <col min="6163" max="6163" width="12.5703125" style="49" customWidth="1"/>
    <col min="6164" max="6164" width="5.140625" style="49" customWidth="1"/>
    <col min="6165" max="6165" width="9.7109375" style="49" customWidth="1"/>
    <col min="6166" max="6166" width="12.7109375" style="49" customWidth="1"/>
    <col min="6167" max="6167" width="5.140625" style="49" customWidth="1"/>
    <col min="6168" max="6168" width="9.7109375" style="49" customWidth="1"/>
    <col min="6169" max="6169" width="12.7109375" style="49" customWidth="1"/>
    <col min="6170" max="6170" width="5.140625" style="49" customWidth="1"/>
    <col min="6171" max="6171" width="9.7109375" style="49" customWidth="1"/>
    <col min="6172" max="6172" width="12.7109375" style="49" customWidth="1"/>
    <col min="6173" max="6173" width="5.140625" style="49" customWidth="1"/>
    <col min="6174" max="6174" width="9.7109375" style="49" customWidth="1"/>
    <col min="6175" max="6175" width="12.7109375" style="49" customWidth="1"/>
    <col min="6176" max="6176" width="5.140625" style="49" customWidth="1"/>
    <col min="6177" max="6177" width="9.7109375" style="49" customWidth="1"/>
    <col min="6178" max="6178" width="12.7109375" style="49" customWidth="1"/>
    <col min="6179" max="6179" width="5.140625" style="49" customWidth="1"/>
    <col min="6180" max="6180" width="9.7109375" style="49" customWidth="1"/>
    <col min="6181" max="6181" width="12.7109375" style="49" customWidth="1"/>
    <col min="6182" max="6182" width="5.140625" style="49" customWidth="1"/>
    <col min="6183" max="6183" width="9.7109375" style="49" customWidth="1"/>
    <col min="6184" max="6184" width="12.7109375" style="49" customWidth="1"/>
    <col min="6185" max="6185" width="5.140625" style="49" customWidth="1"/>
    <col min="6186" max="6186" width="9.7109375" style="49" customWidth="1"/>
    <col min="6187" max="6187" width="12.7109375" style="49" customWidth="1"/>
    <col min="6188" max="6188" width="5.140625" style="49" customWidth="1"/>
    <col min="6189" max="6189" width="9.7109375" style="49" customWidth="1"/>
    <col min="6190" max="6190" width="12.7109375" style="49" customWidth="1"/>
    <col min="6191" max="6191" width="5.140625" style="49" customWidth="1"/>
    <col min="6192" max="6192" width="9.7109375" style="49" customWidth="1"/>
    <col min="6193" max="6193" width="12.7109375" style="49" customWidth="1"/>
    <col min="6194" max="6194" width="5.140625" style="49" customWidth="1"/>
    <col min="6195" max="6195" width="9.7109375" style="49" customWidth="1"/>
    <col min="6196" max="6196" width="12.7109375" style="49" customWidth="1"/>
    <col min="6197" max="6197" width="37.7109375" style="49" customWidth="1"/>
    <col min="6198" max="6400" width="9.140625" style="49"/>
    <col min="6401" max="6401" width="1.7109375" style="49" customWidth="1"/>
    <col min="6402" max="6402" width="3.5703125" style="49" customWidth="1"/>
    <col min="6403" max="6403" width="11" style="49" customWidth="1"/>
    <col min="6404" max="6404" width="20.7109375" style="49" customWidth="1"/>
    <col min="6405" max="6406" width="11.7109375" style="49" customWidth="1"/>
    <col min="6407" max="6407" width="9.7109375" style="49" customWidth="1"/>
    <col min="6408" max="6410" width="7.7109375" style="49" customWidth="1"/>
    <col min="6411" max="6411" width="4" style="49" customWidth="1"/>
    <col min="6412" max="6412" width="9.7109375" style="49" customWidth="1"/>
    <col min="6413" max="6413" width="15.140625" style="49" customWidth="1"/>
    <col min="6414" max="6414" width="5.140625" style="49" customWidth="1"/>
    <col min="6415" max="6415" width="9.7109375" style="49" customWidth="1"/>
    <col min="6416" max="6416" width="13.7109375" style="49" customWidth="1"/>
    <col min="6417" max="6417" width="5.140625" style="49" customWidth="1"/>
    <col min="6418" max="6418" width="9.7109375" style="49" customWidth="1"/>
    <col min="6419" max="6419" width="12.5703125" style="49" customWidth="1"/>
    <col min="6420" max="6420" width="5.140625" style="49" customWidth="1"/>
    <col min="6421" max="6421" width="9.7109375" style="49" customWidth="1"/>
    <col min="6422" max="6422" width="12.7109375" style="49" customWidth="1"/>
    <col min="6423" max="6423" width="5.140625" style="49" customWidth="1"/>
    <col min="6424" max="6424" width="9.7109375" style="49" customWidth="1"/>
    <col min="6425" max="6425" width="12.7109375" style="49" customWidth="1"/>
    <col min="6426" max="6426" width="5.140625" style="49" customWidth="1"/>
    <col min="6427" max="6427" width="9.7109375" style="49" customWidth="1"/>
    <col min="6428" max="6428" width="12.7109375" style="49" customWidth="1"/>
    <col min="6429" max="6429" width="5.140625" style="49" customWidth="1"/>
    <col min="6430" max="6430" width="9.7109375" style="49" customWidth="1"/>
    <col min="6431" max="6431" width="12.7109375" style="49" customWidth="1"/>
    <col min="6432" max="6432" width="5.140625" style="49" customWidth="1"/>
    <col min="6433" max="6433" width="9.7109375" style="49" customWidth="1"/>
    <col min="6434" max="6434" width="12.7109375" style="49" customWidth="1"/>
    <col min="6435" max="6435" width="5.140625" style="49" customWidth="1"/>
    <col min="6436" max="6436" width="9.7109375" style="49" customWidth="1"/>
    <col min="6437" max="6437" width="12.7109375" style="49" customWidth="1"/>
    <col min="6438" max="6438" width="5.140625" style="49" customWidth="1"/>
    <col min="6439" max="6439" width="9.7109375" style="49" customWidth="1"/>
    <col min="6440" max="6440" width="12.7109375" style="49" customWidth="1"/>
    <col min="6441" max="6441" width="5.140625" style="49" customWidth="1"/>
    <col min="6442" max="6442" width="9.7109375" style="49" customWidth="1"/>
    <col min="6443" max="6443" width="12.7109375" style="49" customWidth="1"/>
    <col min="6444" max="6444" width="5.140625" style="49" customWidth="1"/>
    <col min="6445" max="6445" width="9.7109375" style="49" customWidth="1"/>
    <col min="6446" max="6446" width="12.7109375" style="49" customWidth="1"/>
    <col min="6447" max="6447" width="5.140625" style="49" customWidth="1"/>
    <col min="6448" max="6448" width="9.7109375" style="49" customWidth="1"/>
    <col min="6449" max="6449" width="12.7109375" style="49" customWidth="1"/>
    <col min="6450" max="6450" width="5.140625" style="49" customWidth="1"/>
    <col min="6451" max="6451" width="9.7109375" style="49" customWidth="1"/>
    <col min="6452" max="6452" width="12.7109375" style="49" customWidth="1"/>
    <col min="6453" max="6453" width="37.7109375" style="49" customWidth="1"/>
    <col min="6454" max="6656" width="9.140625" style="49"/>
    <col min="6657" max="6657" width="1.7109375" style="49" customWidth="1"/>
    <col min="6658" max="6658" width="3.5703125" style="49" customWidth="1"/>
    <col min="6659" max="6659" width="11" style="49" customWidth="1"/>
    <col min="6660" max="6660" width="20.7109375" style="49" customWidth="1"/>
    <col min="6661" max="6662" width="11.7109375" style="49" customWidth="1"/>
    <col min="6663" max="6663" width="9.7109375" style="49" customWidth="1"/>
    <col min="6664" max="6666" width="7.7109375" style="49" customWidth="1"/>
    <col min="6667" max="6667" width="4" style="49" customWidth="1"/>
    <col min="6668" max="6668" width="9.7109375" style="49" customWidth="1"/>
    <col min="6669" max="6669" width="15.140625" style="49" customWidth="1"/>
    <col min="6670" max="6670" width="5.140625" style="49" customWidth="1"/>
    <col min="6671" max="6671" width="9.7109375" style="49" customWidth="1"/>
    <col min="6672" max="6672" width="13.7109375" style="49" customWidth="1"/>
    <col min="6673" max="6673" width="5.140625" style="49" customWidth="1"/>
    <col min="6674" max="6674" width="9.7109375" style="49" customWidth="1"/>
    <col min="6675" max="6675" width="12.5703125" style="49" customWidth="1"/>
    <col min="6676" max="6676" width="5.140625" style="49" customWidth="1"/>
    <col min="6677" max="6677" width="9.7109375" style="49" customWidth="1"/>
    <col min="6678" max="6678" width="12.7109375" style="49" customWidth="1"/>
    <col min="6679" max="6679" width="5.140625" style="49" customWidth="1"/>
    <col min="6680" max="6680" width="9.7109375" style="49" customWidth="1"/>
    <col min="6681" max="6681" width="12.7109375" style="49" customWidth="1"/>
    <col min="6682" max="6682" width="5.140625" style="49" customWidth="1"/>
    <col min="6683" max="6683" width="9.7109375" style="49" customWidth="1"/>
    <col min="6684" max="6684" width="12.7109375" style="49" customWidth="1"/>
    <col min="6685" max="6685" width="5.140625" style="49" customWidth="1"/>
    <col min="6686" max="6686" width="9.7109375" style="49" customWidth="1"/>
    <col min="6687" max="6687" width="12.7109375" style="49" customWidth="1"/>
    <col min="6688" max="6688" width="5.140625" style="49" customWidth="1"/>
    <col min="6689" max="6689" width="9.7109375" style="49" customWidth="1"/>
    <col min="6690" max="6690" width="12.7109375" style="49" customWidth="1"/>
    <col min="6691" max="6691" width="5.140625" style="49" customWidth="1"/>
    <col min="6692" max="6692" width="9.7109375" style="49" customWidth="1"/>
    <col min="6693" max="6693" width="12.7109375" style="49" customWidth="1"/>
    <col min="6694" max="6694" width="5.140625" style="49" customWidth="1"/>
    <col min="6695" max="6695" width="9.7109375" style="49" customWidth="1"/>
    <col min="6696" max="6696" width="12.7109375" style="49" customWidth="1"/>
    <col min="6697" max="6697" width="5.140625" style="49" customWidth="1"/>
    <col min="6698" max="6698" width="9.7109375" style="49" customWidth="1"/>
    <col min="6699" max="6699" width="12.7109375" style="49" customWidth="1"/>
    <col min="6700" max="6700" width="5.140625" style="49" customWidth="1"/>
    <col min="6701" max="6701" width="9.7109375" style="49" customWidth="1"/>
    <col min="6702" max="6702" width="12.7109375" style="49" customWidth="1"/>
    <col min="6703" max="6703" width="5.140625" style="49" customWidth="1"/>
    <col min="6704" max="6704" width="9.7109375" style="49" customWidth="1"/>
    <col min="6705" max="6705" width="12.7109375" style="49" customWidth="1"/>
    <col min="6706" max="6706" width="5.140625" style="49" customWidth="1"/>
    <col min="6707" max="6707" width="9.7109375" style="49" customWidth="1"/>
    <col min="6708" max="6708" width="12.7109375" style="49" customWidth="1"/>
    <col min="6709" max="6709" width="37.7109375" style="49" customWidth="1"/>
    <col min="6710" max="6912" width="9.140625" style="49"/>
    <col min="6913" max="6913" width="1.7109375" style="49" customWidth="1"/>
    <col min="6914" max="6914" width="3.5703125" style="49" customWidth="1"/>
    <col min="6915" max="6915" width="11" style="49" customWidth="1"/>
    <col min="6916" max="6916" width="20.7109375" style="49" customWidth="1"/>
    <col min="6917" max="6918" width="11.7109375" style="49" customWidth="1"/>
    <col min="6919" max="6919" width="9.7109375" style="49" customWidth="1"/>
    <col min="6920" max="6922" width="7.7109375" style="49" customWidth="1"/>
    <col min="6923" max="6923" width="4" style="49" customWidth="1"/>
    <col min="6924" max="6924" width="9.7109375" style="49" customWidth="1"/>
    <col min="6925" max="6925" width="15.140625" style="49" customWidth="1"/>
    <col min="6926" max="6926" width="5.140625" style="49" customWidth="1"/>
    <col min="6927" max="6927" width="9.7109375" style="49" customWidth="1"/>
    <col min="6928" max="6928" width="13.7109375" style="49" customWidth="1"/>
    <col min="6929" max="6929" width="5.140625" style="49" customWidth="1"/>
    <col min="6930" max="6930" width="9.7109375" style="49" customWidth="1"/>
    <col min="6931" max="6931" width="12.5703125" style="49" customWidth="1"/>
    <col min="6932" max="6932" width="5.140625" style="49" customWidth="1"/>
    <col min="6933" max="6933" width="9.7109375" style="49" customWidth="1"/>
    <col min="6934" max="6934" width="12.7109375" style="49" customWidth="1"/>
    <col min="6935" max="6935" width="5.140625" style="49" customWidth="1"/>
    <col min="6936" max="6936" width="9.7109375" style="49" customWidth="1"/>
    <col min="6937" max="6937" width="12.7109375" style="49" customWidth="1"/>
    <col min="6938" max="6938" width="5.140625" style="49" customWidth="1"/>
    <col min="6939" max="6939" width="9.7109375" style="49" customWidth="1"/>
    <col min="6940" max="6940" width="12.7109375" style="49" customWidth="1"/>
    <col min="6941" max="6941" width="5.140625" style="49" customWidth="1"/>
    <col min="6942" max="6942" width="9.7109375" style="49" customWidth="1"/>
    <col min="6943" max="6943" width="12.7109375" style="49" customWidth="1"/>
    <col min="6944" max="6944" width="5.140625" style="49" customWidth="1"/>
    <col min="6945" max="6945" width="9.7109375" style="49" customWidth="1"/>
    <col min="6946" max="6946" width="12.7109375" style="49" customWidth="1"/>
    <col min="6947" max="6947" width="5.140625" style="49" customWidth="1"/>
    <col min="6948" max="6948" width="9.7109375" style="49" customWidth="1"/>
    <col min="6949" max="6949" width="12.7109375" style="49" customWidth="1"/>
    <col min="6950" max="6950" width="5.140625" style="49" customWidth="1"/>
    <col min="6951" max="6951" width="9.7109375" style="49" customWidth="1"/>
    <col min="6952" max="6952" width="12.7109375" style="49" customWidth="1"/>
    <col min="6953" max="6953" width="5.140625" style="49" customWidth="1"/>
    <col min="6954" max="6954" width="9.7109375" style="49" customWidth="1"/>
    <col min="6955" max="6955" width="12.7109375" style="49" customWidth="1"/>
    <col min="6956" max="6956" width="5.140625" style="49" customWidth="1"/>
    <col min="6957" max="6957" width="9.7109375" style="49" customWidth="1"/>
    <col min="6958" max="6958" width="12.7109375" style="49" customWidth="1"/>
    <col min="6959" max="6959" width="5.140625" style="49" customWidth="1"/>
    <col min="6960" max="6960" width="9.7109375" style="49" customWidth="1"/>
    <col min="6961" max="6961" width="12.7109375" style="49" customWidth="1"/>
    <col min="6962" max="6962" width="5.140625" style="49" customWidth="1"/>
    <col min="6963" max="6963" width="9.7109375" style="49" customWidth="1"/>
    <col min="6964" max="6964" width="12.7109375" style="49" customWidth="1"/>
    <col min="6965" max="6965" width="37.7109375" style="49" customWidth="1"/>
    <col min="6966" max="7168" width="9.140625" style="49"/>
    <col min="7169" max="7169" width="1.7109375" style="49" customWidth="1"/>
    <col min="7170" max="7170" width="3.5703125" style="49" customWidth="1"/>
    <col min="7171" max="7171" width="11" style="49" customWidth="1"/>
    <col min="7172" max="7172" width="20.7109375" style="49" customWidth="1"/>
    <col min="7173" max="7174" width="11.7109375" style="49" customWidth="1"/>
    <col min="7175" max="7175" width="9.7109375" style="49" customWidth="1"/>
    <col min="7176" max="7178" width="7.7109375" style="49" customWidth="1"/>
    <col min="7179" max="7179" width="4" style="49" customWidth="1"/>
    <col min="7180" max="7180" width="9.7109375" style="49" customWidth="1"/>
    <col min="7181" max="7181" width="15.140625" style="49" customWidth="1"/>
    <col min="7182" max="7182" width="5.140625" style="49" customWidth="1"/>
    <col min="7183" max="7183" width="9.7109375" style="49" customWidth="1"/>
    <col min="7184" max="7184" width="13.7109375" style="49" customWidth="1"/>
    <col min="7185" max="7185" width="5.140625" style="49" customWidth="1"/>
    <col min="7186" max="7186" width="9.7109375" style="49" customWidth="1"/>
    <col min="7187" max="7187" width="12.5703125" style="49" customWidth="1"/>
    <col min="7188" max="7188" width="5.140625" style="49" customWidth="1"/>
    <col min="7189" max="7189" width="9.7109375" style="49" customWidth="1"/>
    <col min="7190" max="7190" width="12.7109375" style="49" customWidth="1"/>
    <col min="7191" max="7191" width="5.140625" style="49" customWidth="1"/>
    <col min="7192" max="7192" width="9.7109375" style="49" customWidth="1"/>
    <col min="7193" max="7193" width="12.7109375" style="49" customWidth="1"/>
    <col min="7194" max="7194" width="5.140625" style="49" customWidth="1"/>
    <col min="7195" max="7195" width="9.7109375" style="49" customWidth="1"/>
    <col min="7196" max="7196" width="12.7109375" style="49" customWidth="1"/>
    <col min="7197" max="7197" width="5.140625" style="49" customWidth="1"/>
    <col min="7198" max="7198" width="9.7109375" style="49" customWidth="1"/>
    <col min="7199" max="7199" width="12.7109375" style="49" customWidth="1"/>
    <col min="7200" max="7200" width="5.140625" style="49" customWidth="1"/>
    <col min="7201" max="7201" width="9.7109375" style="49" customWidth="1"/>
    <col min="7202" max="7202" width="12.7109375" style="49" customWidth="1"/>
    <col min="7203" max="7203" width="5.140625" style="49" customWidth="1"/>
    <col min="7204" max="7204" width="9.7109375" style="49" customWidth="1"/>
    <col min="7205" max="7205" width="12.7109375" style="49" customWidth="1"/>
    <col min="7206" max="7206" width="5.140625" style="49" customWidth="1"/>
    <col min="7207" max="7207" width="9.7109375" style="49" customWidth="1"/>
    <col min="7208" max="7208" width="12.7109375" style="49" customWidth="1"/>
    <col min="7209" max="7209" width="5.140625" style="49" customWidth="1"/>
    <col min="7210" max="7210" width="9.7109375" style="49" customWidth="1"/>
    <col min="7211" max="7211" width="12.7109375" style="49" customWidth="1"/>
    <col min="7212" max="7212" width="5.140625" style="49" customWidth="1"/>
    <col min="7213" max="7213" width="9.7109375" style="49" customWidth="1"/>
    <col min="7214" max="7214" width="12.7109375" style="49" customWidth="1"/>
    <col min="7215" max="7215" width="5.140625" style="49" customWidth="1"/>
    <col min="7216" max="7216" width="9.7109375" style="49" customWidth="1"/>
    <col min="7217" max="7217" width="12.7109375" style="49" customWidth="1"/>
    <col min="7218" max="7218" width="5.140625" style="49" customWidth="1"/>
    <col min="7219" max="7219" width="9.7109375" style="49" customWidth="1"/>
    <col min="7220" max="7220" width="12.7109375" style="49" customWidth="1"/>
    <col min="7221" max="7221" width="37.7109375" style="49" customWidth="1"/>
    <col min="7222" max="7424" width="9.140625" style="49"/>
    <col min="7425" max="7425" width="1.7109375" style="49" customWidth="1"/>
    <col min="7426" max="7426" width="3.5703125" style="49" customWidth="1"/>
    <col min="7427" max="7427" width="11" style="49" customWidth="1"/>
    <col min="7428" max="7428" width="20.7109375" style="49" customWidth="1"/>
    <col min="7429" max="7430" width="11.7109375" style="49" customWidth="1"/>
    <col min="7431" max="7431" width="9.7109375" style="49" customWidth="1"/>
    <col min="7432" max="7434" width="7.7109375" style="49" customWidth="1"/>
    <col min="7435" max="7435" width="4" style="49" customWidth="1"/>
    <col min="7436" max="7436" width="9.7109375" style="49" customWidth="1"/>
    <col min="7437" max="7437" width="15.140625" style="49" customWidth="1"/>
    <col min="7438" max="7438" width="5.140625" style="49" customWidth="1"/>
    <col min="7439" max="7439" width="9.7109375" style="49" customWidth="1"/>
    <col min="7440" max="7440" width="13.7109375" style="49" customWidth="1"/>
    <col min="7441" max="7441" width="5.140625" style="49" customWidth="1"/>
    <col min="7442" max="7442" width="9.7109375" style="49" customWidth="1"/>
    <col min="7443" max="7443" width="12.5703125" style="49" customWidth="1"/>
    <col min="7444" max="7444" width="5.140625" style="49" customWidth="1"/>
    <col min="7445" max="7445" width="9.7109375" style="49" customWidth="1"/>
    <col min="7446" max="7446" width="12.7109375" style="49" customWidth="1"/>
    <col min="7447" max="7447" width="5.140625" style="49" customWidth="1"/>
    <col min="7448" max="7448" width="9.7109375" style="49" customWidth="1"/>
    <col min="7449" max="7449" width="12.7109375" style="49" customWidth="1"/>
    <col min="7450" max="7450" width="5.140625" style="49" customWidth="1"/>
    <col min="7451" max="7451" width="9.7109375" style="49" customWidth="1"/>
    <col min="7452" max="7452" width="12.7109375" style="49" customWidth="1"/>
    <col min="7453" max="7453" width="5.140625" style="49" customWidth="1"/>
    <col min="7454" max="7454" width="9.7109375" style="49" customWidth="1"/>
    <col min="7455" max="7455" width="12.7109375" style="49" customWidth="1"/>
    <col min="7456" max="7456" width="5.140625" style="49" customWidth="1"/>
    <col min="7457" max="7457" width="9.7109375" style="49" customWidth="1"/>
    <col min="7458" max="7458" width="12.7109375" style="49" customWidth="1"/>
    <col min="7459" max="7459" width="5.140625" style="49" customWidth="1"/>
    <col min="7460" max="7460" width="9.7109375" style="49" customWidth="1"/>
    <col min="7461" max="7461" width="12.7109375" style="49" customWidth="1"/>
    <col min="7462" max="7462" width="5.140625" style="49" customWidth="1"/>
    <col min="7463" max="7463" width="9.7109375" style="49" customWidth="1"/>
    <col min="7464" max="7464" width="12.7109375" style="49" customWidth="1"/>
    <col min="7465" max="7465" width="5.140625" style="49" customWidth="1"/>
    <col min="7466" max="7466" width="9.7109375" style="49" customWidth="1"/>
    <col min="7467" max="7467" width="12.7109375" style="49" customWidth="1"/>
    <col min="7468" max="7468" width="5.140625" style="49" customWidth="1"/>
    <col min="7469" max="7469" width="9.7109375" style="49" customWidth="1"/>
    <col min="7470" max="7470" width="12.7109375" style="49" customWidth="1"/>
    <col min="7471" max="7471" width="5.140625" style="49" customWidth="1"/>
    <col min="7472" max="7472" width="9.7109375" style="49" customWidth="1"/>
    <col min="7473" max="7473" width="12.7109375" style="49" customWidth="1"/>
    <col min="7474" max="7474" width="5.140625" style="49" customWidth="1"/>
    <col min="7475" max="7475" width="9.7109375" style="49" customWidth="1"/>
    <col min="7476" max="7476" width="12.7109375" style="49" customWidth="1"/>
    <col min="7477" max="7477" width="37.7109375" style="49" customWidth="1"/>
    <col min="7478" max="7680" width="9.140625" style="49"/>
    <col min="7681" max="7681" width="1.7109375" style="49" customWidth="1"/>
    <col min="7682" max="7682" width="3.5703125" style="49" customWidth="1"/>
    <col min="7683" max="7683" width="11" style="49" customWidth="1"/>
    <col min="7684" max="7684" width="20.7109375" style="49" customWidth="1"/>
    <col min="7685" max="7686" width="11.7109375" style="49" customWidth="1"/>
    <col min="7687" max="7687" width="9.7109375" style="49" customWidth="1"/>
    <col min="7688" max="7690" width="7.7109375" style="49" customWidth="1"/>
    <col min="7691" max="7691" width="4" style="49" customWidth="1"/>
    <col min="7692" max="7692" width="9.7109375" style="49" customWidth="1"/>
    <col min="7693" max="7693" width="15.140625" style="49" customWidth="1"/>
    <col min="7694" max="7694" width="5.140625" style="49" customWidth="1"/>
    <col min="7695" max="7695" width="9.7109375" style="49" customWidth="1"/>
    <col min="7696" max="7696" width="13.7109375" style="49" customWidth="1"/>
    <col min="7697" max="7697" width="5.140625" style="49" customWidth="1"/>
    <col min="7698" max="7698" width="9.7109375" style="49" customWidth="1"/>
    <col min="7699" max="7699" width="12.5703125" style="49" customWidth="1"/>
    <col min="7700" max="7700" width="5.140625" style="49" customWidth="1"/>
    <col min="7701" max="7701" width="9.7109375" style="49" customWidth="1"/>
    <col min="7702" max="7702" width="12.7109375" style="49" customWidth="1"/>
    <col min="7703" max="7703" width="5.140625" style="49" customWidth="1"/>
    <col min="7704" max="7704" width="9.7109375" style="49" customWidth="1"/>
    <col min="7705" max="7705" width="12.7109375" style="49" customWidth="1"/>
    <col min="7706" max="7706" width="5.140625" style="49" customWidth="1"/>
    <col min="7707" max="7707" width="9.7109375" style="49" customWidth="1"/>
    <col min="7708" max="7708" width="12.7109375" style="49" customWidth="1"/>
    <col min="7709" max="7709" width="5.140625" style="49" customWidth="1"/>
    <col min="7710" max="7710" width="9.7109375" style="49" customWidth="1"/>
    <col min="7711" max="7711" width="12.7109375" style="49" customWidth="1"/>
    <col min="7712" max="7712" width="5.140625" style="49" customWidth="1"/>
    <col min="7713" max="7713" width="9.7109375" style="49" customWidth="1"/>
    <col min="7714" max="7714" width="12.7109375" style="49" customWidth="1"/>
    <col min="7715" max="7715" width="5.140625" style="49" customWidth="1"/>
    <col min="7716" max="7716" width="9.7109375" style="49" customWidth="1"/>
    <col min="7717" max="7717" width="12.7109375" style="49" customWidth="1"/>
    <col min="7718" max="7718" width="5.140625" style="49" customWidth="1"/>
    <col min="7719" max="7719" width="9.7109375" style="49" customWidth="1"/>
    <col min="7720" max="7720" width="12.7109375" style="49" customWidth="1"/>
    <col min="7721" max="7721" width="5.140625" style="49" customWidth="1"/>
    <col min="7722" max="7722" width="9.7109375" style="49" customWidth="1"/>
    <col min="7723" max="7723" width="12.7109375" style="49" customWidth="1"/>
    <col min="7724" max="7724" width="5.140625" style="49" customWidth="1"/>
    <col min="7725" max="7725" width="9.7109375" style="49" customWidth="1"/>
    <col min="7726" max="7726" width="12.7109375" style="49" customWidth="1"/>
    <col min="7727" max="7727" width="5.140625" style="49" customWidth="1"/>
    <col min="7728" max="7728" width="9.7109375" style="49" customWidth="1"/>
    <col min="7729" max="7729" width="12.7109375" style="49" customWidth="1"/>
    <col min="7730" max="7730" width="5.140625" style="49" customWidth="1"/>
    <col min="7731" max="7731" width="9.7109375" style="49" customWidth="1"/>
    <col min="7732" max="7732" width="12.7109375" style="49" customWidth="1"/>
    <col min="7733" max="7733" width="37.7109375" style="49" customWidth="1"/>
    <col min="7734" max="7936" width="9.140625" style="49"/>
    <col min="7937" max="7937" width="1.7109375" style="49" customWidth="1"/>
    <col min="7938" max="7938" width="3.5703125" style="49" customWidth="1"/>
    <col min="7939" max="7939" width="11" style="49" customWidth="1"/>
    <col min="7940" max="7940" width="20.7109375" style="49" customWidth="1"/>
    <col min="7941" max="7942" width="11.7109375" style="49" customWidth="1"/>
    <col min="7943" max="7943" width="9.7109375" style="49" customWidth="1"/>
    <col min="7944" max="7946" width="7.7109375" style="49" customWidth="1"/>
    <col min="7947" max="7947" width="4" style="49" customWidth="1"/>
    <col min="7948" max="7948" width="9.7109375" style="49" customWidth="1"/>
    <col min="7949" max="7949" width="15.140625" style="49" customWidth="1"/>
    <col min="7950" max="7950" width="5.140625" style="49" customWidth="1"/>
    <col min="7951" max="7951" width="9.7109375" style="49" customWidth="1"/>
    <col min="7952" max="7952" width="13.7109375" style="49" customWidth="1"/>
    <col min="7953" max="7953" width="5.140625" style="49" customWidth="1"/>
    <col min="7954" max="7954" width="9.7109375" style="49" customWidth="1"/>
    <col min="7955" max="7955" width="12.5703125" style="49" customWidth="1"/>
    <col min="7956" max="7956" width="5.140625" style="49" customWidth="1"/>
    <col min="7957" max="7957" width="9.7109375" style="49" customWidth="1"/>
    <col min="7958" max="7958" width="12.7109375" style="49" customWidth="1"/>
    <col min="7959" max="7959" width="5.140625" style="49" customWidth="1"/>
    <col min="7960" max="7960" width="9.7109375" style="49" customWidth="1"/>
    <col min="7961" max="7961" width="12.7109375" style="49" customWidth="1"/>
    <col min="7962" max="7962" width="5.140625" style="49" customWidth="1"/>
    <col min="7963" max="7963" width="9.7109375" style="49" customWidth="1"/>
    <col min="7964" max="7964" width="12.7109375" style="49" customWidth="1"/>
    <col min="7965" max="7965" width="5.140625" style="49" customWidth="1"/>
    <col min="7966" max="7966" width="9.7109375" style="49" customWidth="1"/>
    <col min="7967" max="7967" width="12.7109375" style="49" customWidth="1"/>
    <col min="7968" max="7968" width="5.140625" style="49" customWidth="1"/>
    <col min="7969" max="7969" width="9.7109375" style="49" customWidth="1"/>
    <col min="7970" max="7970" width="12.7109375" style="49" customWidth="1"/>
    <col min="7971" max="7971" width="5.140625" style="49" customWidth="1"/>
    <col min="7972" max="7972" width="9.7109375" style="49" customWidth="1"/>
    <col min="7973" max="7973" width="12.7109375" style="49" customWidth="1"/>
    <col min="7974" max="7974" width="5.140625" style="49" customWidth="1"/>
    <col min="7975" max="7975" width="9.7109375" style="49" customWidth="1"/>
    <col min="7976" max="7976" width="12.7109375" style="49" customWidth="1"/>
    <col min="7977" max="7977" width="5.140625" style="49" customWidth="1"/>
    <col min="7978" max="7978" width="9.7109375" style="49" customWidth="1"/>
    <col min="7979" max="7979" width="12.7109375" style="49" customWidth="1"/>
    <col min="7980" max="7980" width="5.140625" style="49" customWidth="1"/>
    <col min="7981" max="7981" width="9.7109375" style="49" customWidth="1"/>
    <col min="7982" max="7982" width="12.7109375" style="49" customWidth="1"/>
    <col min="7983" max="7983" width="5.140625" style="49" customWidth="1"/>
    <col min="7984" max="7984" width="9.7109375" style="49" customWidth="1"/>
    <col min="7985" max="7985" width="12.7109375" style="49" customWidth="1"/>
    <col min="7986" max="7986" width="5.140625" style="49" customWidth="1"/>
    <col min="7987" max="7987" width="9.7109375" style="49" customWidth="1"/>
    <col min="7988" max="7988" width="12.7109375" style="49" customWidth="1"/>
    <col min="7989" max="7989" width="37.7109375" style="49" customWidth="1"/>
    <col min="7990" max="8192" width="9.140625" style="49"/>
    <col min="8193" max="8193" width="1.7109375" style="49" customWidth="1"/>
    <col min="8194" max="8194" width="3.5703125" style="49" customWidth="1"/>
    <col min="8195" max="8195" width="11" style="49" customWidth="1"/>
    <col min="8196" max="8196" width="20.7109375" style="49" customWidth="1"/>
    <col min="8197" max="8198" width="11.7109375" style="49" customWidth="1"/>
    <col min="8199" max="8199" width="9.7109375" style="49" customWidth="1"/>
    <col min="8200" max="8202" width="7.7109375" style="49" customWidth="1"/>
    <col min="8203" max="8203" width="4" style="49" customWidth="1"/>
    <col min="8204" max="8204" width="9.7109375" style="49" customWidth="1"/>
    <col min="8205" max="8205" width="15.140625" style="49" customWidth="1"/>
    <col min="8206" max="8206" width="5.140625" style="49" customWidth="1"/>
    <col min="8207" max="8207" width="9.7109375" style="49" customWidth="1"/>
    <col min="8208" max="8208" width="13.7109375" style="49" customWidth="1"/>
    <col min="8209" max="8209" width="5.140625" style="49" customWidth="1"/>
    <col min="8210" max="8210" width="9.7109375" style="49" customWidth="1"/>
    <col min="8211" max="8211" width="12.5703125" style="49" customWidth="1"/>
    <col min="8212" max="8212" width="5.140625" style="49" customWidth="1"/>
    <col min="8213" max="8213" width="9.7109375" style="49" customWidth="1"/>
    <col min="8214" max="8214" width="12.7109375" style="49" customWidth="1"/>
    <col min="8215" max="8215" width="5.140625" style="49" customWidth="1"/>
    <col min="8216" max="8216" width="9.7109375" style="49" customWidth="1"/>
    <col min="8217" max="8217" width="12.7109375" style="49" customWidth="1"/>
    <col min="8218" max="8218" width="5.140625" style="49" customWidth="1"/>
    <col min="8219" max="8219" width="9.7109375" style="49" customWidth="1"/>
    <col min="8220" max="8220" width="12.7109375" style="49" customWidth="1"/>
    <col min="8221" max="8221" width="5.140625" style="49" customWidth="1"/>
    <col min="8222" max="8222" width="9.7109375" style="49" customWidth="1"/>
    <col min="8223" max="8223" width="12.7109375" style="49" customWidth="1"/>
    <col min="8224" max="8224" width="5.140625" style="49" customWidth="1"/>
    <col min="8225" max="8225" width="9.7109375" style="49" customWidth="1"/>
    <col min="8226" max="8226" width="12.7109375" style="49" customWidth="1"/>
    <col min="8227" max="8227" width="5.140625" style="49" customWidth="1"/>
    <col min="8228" max="8228" width="9.7109375" style="49" customWidth="1"/>
    <col min="8229" max="8229" width="12.7109375" style="49" customWidth="1"/>
    <col min="8230" max="8230" width="5.140625" style="49" customWidth="1"/>
    <col min="8231" max="8231" width="9.7109375" style="49" customWidth="1"/>
    <col min="8232" max="8232" width="12.7109375" style="49" customWidth="1"/>
    <col min="8233" max="8233" width="5.140625" style="49" customWidth="1"/>
    <col min="8234" max="8234" width="9.7109375" style="49" customWidth="1"/>
    <col min="8235" max="8235" width="12.7109375" style="49" customWidth="1"/>
    <col min="8236" max="8236" width="5.140625" style="49" customWidth="1"/>
    <col min="8237" max="8237" width="9.7109375" style="49" customWidth="1"/>
    <col min="8238" max="8238" width="12.7109375" style="49" customWidth="1"/>
    <col min="8239" max="8239" width="5.140625" style="49" customWidth="1"/>
    <col min="8240" max="8240" width="9.7109375" style="49" customWidth="1"/>
    <col min="8241" max="8241" width="12.7109375" style="49" customWidth="1"/>
    <col min="8242" max="8242" width="5.140625" style="49" customWidth="1"/>
    <col min="8243" max="8243" width="9.7109375" style="49" customWidth="1"/>
    <col min="8244" max="8244" width="12.7109375" style="49" customWidth="1"/>
    <col min="8245" max="8245" width="37.7109375" style="49" customWidth="1"/>
    <col min="8246" max="8448" width="9.140625" style="49"/>
    <col min="8449" max="8449" width="1.7109375" style="49" customWidth="1"/>
    <col min="8450" max="8450" width="3.5703125" style="49" customWidth="1"/>
    <col min="8451" max="8451" width="11" style="49" customWidth="1"/>
    <col min="8452" max="8452" width="20.7109375" style="49" customWidth="1"/>
    <col min="8453" max="8454" width="11.7109375" style="49" customWidth="1"/>
    <col min="8455" max="8455" width="9.7109375" style="49" customWidth="1"/>
    <col min="8456" max="8458" width="7.7109375" style="49" customWidth="1"/>
    <col min="8459" max="8459" width="4" style="49" customWidth="1"/>
    <col min="8460" max="8460" width="9.7109375" style="49" customWidth="1"/>
    <col min="8461" max="8461" width="15.140625" style="49" customWidth="1"/>
    <col min="8462" max="8462" width="5.140625" style="49" customWidth="1"/>
    <col min="8463" max="8463" width="9.7109375" style="49" customWidth="1"/>
    <col min="8464" max="8464" width="13.7109375" style="49" customWidth="1"/>
    <col min="8465" max="8465" width="5.140625" style="49" customWidth="1"/>
    <col min="8466" max="8466" width="9.7109375" style="49" customWidth="1"/>
    <col min="8467" max="8467" width="12.5703125" style="49" customWidth="1"/>
    <col min="8468" max="8468" width="5.140625" style="49" customWidth="1"/>
    <col min="8469" max="8469" width="9.7109375" style="49" customWidth="1"/>
    <col min="8470" max="8470" width="12.7109375" style="49" customWidth="1"/>
    <col min="8471" max="8471" width="5.140625" style="49" customWidth="1"/>
    <col min="8472" max="8472" width="9.7109375" style="49" customWidth="1"/>
    <col min="8473" max="8473" width="12.7109375" style="49" customWidth="1"/>
    <col min="8474" max="8474" width="5.140625" style="49" customWidth="1"/>
    <col min="8475" max="8475" width="9.7109375" style="49" customWidth="1"/>
    <col min="8476" max="8476" width="12.7109375" style="49" customWidth="1"/>
    <col min="8477" max="8477" width="5.140625" style="49" customWidth="1"/>
    <col min="8478" max="8478" width="9.7109375" style="49" customWidth="1"/>
    <col min="8479" max="8479" width="12.7109375" style="49" customWidth="1"/>
    <col min="8480" max="8480" width="5.140625" style="49" customWidth="1"/>
    <col min="8481" max="8481" width="9.7109375" style="49" customWidth="1"/>
    <col min="8482" max="8482" width="12.7109375" style="49" customWidth="1"/>
    <col min="8483" max="8483" width="5.140625" style="49" customWidth="1"/>
    <col min="8484" max="8484" width="9.7109375" style="49" customWidth="1"/>
    <col min="8485" max="8485" width="12.7109375" style="49" customWidth="1"/>
    <col min="8486" max="8486" width="5.140625" style="49" customWidth="1"/>
    <col min="8487" max="8487" width="9.7109375" style="49" customWidth="1"/>
    <col min="8488" max="8488" width="12.7109375" style="49" customWidth="1"/>
    <col min="8489" max="8489" width="5.140625" style="49" customWidth="1"/>
    <col min="8490" max="8490" width="9.7109375" style="49" customWidth="1"/>
    <col min="8491" max="8491" width="12.7109375" style="49" customWidth="1"/>
    <col min="8492" max="8492" width="5.140625" style="49" customWidth="1"/>
    <col min="8493" max="8493" width="9.7109375" style="49" customWidth="1"/>
    <col min="8494" max="8494" width="12.7109375" style="49" customWidth="1"/>
    <col min="8495" max="8495" width="5.140625" style="49" customWidth="1"/>
    <col min="8496" max="8496" width="9.7109375" style="49" customWidth="1"/>
    <col min="8497" max="8497" width="12.7109375" style="49" customWidth="1"/>
    <col min="8498" max="8498" width="5.140625" style="49" customWidth="1"/>
    <col min="8499" max="8499" width="9.7109375" style="49" customWidth="1"/>
    <col min="8500" max="8500" width="12.7109375" style="49" customWidth="1"/>
    <col min="8501" max="8501" width="37.7109375" style="49" customWidth="1"/>
    <col min="8502" max="8704" width="9.140625" style="49"/>
    <col min="8705" max="8705" width="1.7109375" style="49" customWidth="1"/>
    <col min="8706" max="8706" width="3.5703125" style="49" customWidth="1"/>
    <col min="8707" max="8707" width="11" style="49" customWidth="1"/>
    <col min="8708" max="8708" width="20.7109375" style="49" customWidth="1"/>
    <col min="8709" max="8710" width="11.7109375" style="49" customWidth="1"/>
    <col min="8711" max="8711" width="9.7109375" style="49" customWidth="1"/>
    <col min="8712" max="8714" width="7.7109375" style="49" customWidth="1"/>
    <col min="8715" max="8715" width="4" style="49" customWidth="1"/>
    <col min="8716" max="8716" width="9.7109375" style="49" customWidth="1"/>
    <col min="8717" max="8717" width="15.140625" style="49" customWidth="1"/>
    <col min="8718" max="8718" width="5.140625" style="49" customWidth="1"/>
    <col min="8719" max="8719" width="9.7109375" style="49" customWidth="1"/>
    <col min="8720" max="8720" width="13.7109375" style="49" customWidth="1"/>
    <col min="8721" max="8721" width="5.140625" style="49" customWidth="1"/>
    <col min="8722" max="8722" width="9.7109375" style="49" customWidth="1"/>
    <col min="8723" max="8723" width="12.5703125" style="49" customWidth="1"/>
    <col min="8724" max="8724" width="5.140625" style="49" customWidth="1"/>
    <col min="8725" max="8725" width="9.7109375" style="49" customWidth="1"/>
    <col min="8726" max="8726" width="12.7109375" style="49" customWidth="1"/>
    <col min="8727" max="8727" width="5.140625" style="49" customWidth="1"/>
    <col min="8728" max="8728" width="9.7109375" style="49" customWidth="1"/>
    <col min="8729" max="8729" width="12.7109375" style="49" customWidth="1"/>
    <col min="8730" max="8730" width="5.140625" style="49" customWidth="1"/>
    <col min="8731" max="8731" width="9.7109375" style="49" customWidth="1"/>
    <col min="8732" max="8732" width="12.7109375" style="49" customWidth="1"/>
    <col min="8733" max="8733" width="5.140625" style="49" customWidth="1"/>
    <col min="8734" max="8734" width="9.7109375" style="49" customWidth="1"/>
    <col min="8735" max="8735" width="12.7109375" style="49" customWidth="1"/>
    <col min="8736" max="8736" width="5.140625" style="49" customWidth="1"/>
    <col min="8737" max="8737" width="9.7109375" style="49" customWidth="1"/>
    <col min="8738" max="8738" width="12.7109375" style="49" customWidth="1"/>
    <col min="8739" max="8739" width="5.140625" style="49" customWidth="1"/>
    <col min="8740" max="8740" width="9.7109375" style="49" customWidth="1"/>
    <col min="8741" max="8741" width="12.7109375" style="49" customWidth="1"/>
    <col min="8742" max="8742" width="5.140625" style="49" customWidth="1"/>
    <col min="8743" max="8743" width="9.7109375" style="49" customWidth="1"/>
    <col min="8744" max="8744" width="12.7109375" style="49" customWidth="1"/>
    <col min="8745" max="8745" width="5.140625" style="49" customWidth="1"/>
    <col min="8746" max="8746" width="9.7109375" style="49" customWidth="1"/>
    <col min="8747" max="8747" width="12.7109375" style="49" customWidth="1"/>
    <col min="8748" max="8748" width="5.140625" style="49" customWidth="1"/>
    <col min="8749" max="8749" width="9.7109375" style="49" customWidth="1"/>
    <col min="8750" max="8750" width="12.7109375" style="49" customWidth="1"/>
    <col min="8751" max="8751" width="5.140625" style="49" customWidth="1"/>
    <col min="8752" max="8752" width="9.7109375" style="49" customWidth="1"/>
    <col min="8753" max="8753" width="12.7109375" style="49" customWidth="1"/>
    <col min="8754" max="8754" width="5.140625" style="49" customWidth="1"/>
    <col min="8755" max="8755" width="9.7109375" style="49" customWidth="1"/>
    <col min="8756" max="8756" width="12.7109375" style="49" customWidth="1"/>
    <col min="8757" max="8757" width="37.7109375" style="49" customWidth="1"/>
    <col min="8758" max="8960" width="9.140625" style="49"/>
    <col min="8961" max="8961" width="1.7109375" style="49" customWidth="1"/>
    <col min="8962" max="8962" width="3.5703125" style="49" customWidth="1"/>
    <col min="8963" max="8963" width="11" style="49" customWidth="1"/>
    <col min="8964" max="8964" width="20.7109375" style="49" customWidth="1"/>
    <col min="8965" max="8966" width="11.7109375" style="49" customWidth="1"/>
    <col min="8967" max="8967" width="9.7109375" style="49" customWidth="1"/>
    <col min="8968" max="8970" width="7.7109375" style="49" customWidth="1"/>
    <col min="8971" max="8971" width="4" style="49" customWidth="1"/>
    <col min="8972" max="8972" width="9.7109375" style="49" customWidth="1"/>
    <col min="8973" max="8973" width="15.140625" style="49" customWidth="1"/>
    <col min="8974" max="8974" width="5.140625" style="49" customWidth="1"/>
    <col min="8975" max="8975" width="9.7109375" style="49" customWidth="1"/>
    <col min="8976" max="8976" width="13.7109375" style="49" customWidth="1"/>
    <col min="8977" max="8977" width="5.140625" style="49" customWidth="1"/>
    <col min="8978" max="8978" width="9.7109375" style="49" customWidth="1"/>
    <col min="8979" max="8979" width="12.5703125" style="49" customWidth="1"/>
    <col min="8980" max="8980" width="5.140625" style="49" customWidth="1"/>
    <col min="8981" max="8981" width="9.7109375" style="49" customWidth="1"/>
    <col min="8982" max="8982" width="12.7109375" style="49" customWidth="1"/>
    <col min="8983" max="8983" width="5.140625" style="49" customWidth="1"/>
    <col min="8984" max="8984" width="9.7109375" style="49" customWidth="1"/>
    <col min="8985" max="8985" width="12.7109375" style="49" customWidth="1"/>
    <col min="8986" max="8986" width="5.140625" style="49" customWidth="1"/>
    <col min="8987" max="8987" width="9.7109375" style="49" customWidth="1"/>
    <col min="8988" max="8988" width="12.7109375" style="49" customWidth="1"/>
    <col min="8989" max="8989" width="5.140625" style="49" customWidth="1"/>
    <col min="8990" max="8990" width="9.7109375" style="49" customWidth="1"/>
    <col min="8991" max="8991" width="12.7109375" style="49" customWidth="1"/>
    <col min="8992" max="8992" width="5.140625" style="49" customWidth="1"/>
    <col min="8993" max="8993" width="9.7109375" style="49" customWidth="1"/>
    <col min="8994" max="8994" width="12.7109375" style="49" customWidth="1"/>
    <col min="8995" max="8995" width="5.140625" style="49" customWidth="1"/>
    <col min="8996" max="8996" width="9.7109375" style="49" customWidth="1"/>
    <col min="8997" max="8997" width="12.7109375" style="49" customWidth="1"/>
    <col min="8998" max="8998" width="5.140625" style="49" customWidth="1"/>
    <col min="8999" max="8999" width="9.7109375" style="49" customWidth="1"/>
    <col min="9000" max="9000" width="12.7109375" style="49" customWidth="1"/>
    <col min="9001" max="9001" width="5.140625" style="49" customWidth="1"/>
    <col min="9002" max="9002" width="9.7109375" style="49" customWidth="1"/>
    <col min="9003" max="9003" width="12.7109375" style="49" customWidth="1"/>
    <col min="9004" max="9004" width="5.140625" style="49" customWidth="1"/>
    <col min="9005" max="9005" width="9.7109375" style="49" customWidth="1"/>
    <col min="9006" max="9006" width="12.7109375" style="49" customWidth="1"/>
    <col min="9007" max="9007" width="5.140625" style="49" customWidth="1"/>
    <col min="9008" max="9008" width="9.7109375" style="49" customWidth="1"/>
    <col min="9009" max="9009" width="12.7109375" style="49" customWidth="1"/>
    <col min="9010" max="9010" width="5.140625" style="49" customWidth="1"/>
    <col min="9011" max="9011" width="9.7109375" style="49" customWidth="1"/>
    <col min="9012" max="9012" width="12.7109375" style="49" customWidth="1"/>
    <col min="9013" max="9013" width="37.7109375" style="49" customWidth="1"/>
    <col min="9014" max="9216" width="9.140625" style="49"/>
    <col min="9217" max="9217" width="1.7109375" style="49" customWidth="1"/>
    <col min="9218" max="9218" width="3.5703125" style="49" customWidth="1"/>
    <col min="9219" max="9219" width="11" style="49" customWidth="1"/>
    <col min="9220" max="9220" width="20.7109375" style="49" customWidth="1"/>
    <col min="9221" max="9222" width="11.7109375" style="49" customWidth="1"/>
    <col min="9223" max="9223" width="9.7109375" style="49" customWidth="1"/>
    <col min="9224" max="9226" width="7.7109375" style="49" customWidth="1"/>
    <col min="9227" max="9227" width="4" style="49" customWidth="1"/>
    <col min="9228" max="9228" width="9.7109375" style="49" customWidth="1"/>
    <col min="9229" max="9229" width="15.140625" style="49" customWidth="1"/>
    <col min="9230" max="9230" width="5.140625" style="49" customWidth="1"/>
    <col min="9231" max="9231" width="9.7109375" style="49" customWidth="1"/>
    <col min="9232" max="9232" width="13.7109375" style="49" customWidth="1"/>
    <col min="9233" max="9233" width="5.140625" style="49" customWidth="1"/>
    <col min="9234" max="9234" width="9.7109375" style="49" customWidth="1"/>
    <col min="9235" max="9235" width="12.5703125" style="49" customWidth="1"/>
    <col min="9236" max="9236" width="5.140625" style="49" customWidth="1"/>
    <col min="9237" max="9237" width="9.7109375" style="49" customWidth="1"/>
    <col min="9238" max="9238" width="12.7109375" style="49" customWidth="1"/>
    <col min="9239" max="9239" width="5.140625" style="49" customWidth="1"/>
    <col min="9240" max="9240" width="9.7109375" style="49" customWidth="1"/>
    <col min="9241" max="9241" width="12.7109375" style="49" customWidth="1"/>
    <col min="9242" max="9242" width="5.140625" style="49" customWidth="1"/>
    <col min="9243" max="9243" width="9.7109375" style="49" customWidth="1"/>
    <col min="9244" max="9244" width="12.7109375" style="49" customWidth="1"/>
    <col min="9245" max="9245" width="5.140625" style="49" customWidth="1"/>
    <col min="9246" max="9246" width="9.7109375" style="49" customWidth="1"/>
    <col min="9247" max="9247" width="12.7109375" style="49" customWidth="1"/>
    <col min="9248" max="9248" width="5.140625" style="49" customWidth="1"/>
    <col min="9249" max="9249" width="9.7109375" style="49" customWidth="1"/>
    <col min="9250" max="9250" width="12.7109375" style="49" customWidth="1"/>
    <col min="9251" max="9251" width="5.140625" style="49" customWidth="1"/>
    <col min="9252" max="9252" width="9.7109375" style="49" customWidth="1"/>
    <col min="9253" max="9253" width="12.7109375" style="49" customWidth="1"/>
    <col min="9254" max="9254" width="5.140625" style="49" customWidth="1"/>
    <col min="9255" max="9255" width="9.7109375" style="49" customWidth="1"/>
    <col min="9256" max="9256" width="12.7109375" style="49" customWidth="1"/>
    <col min="9257" max="9257" width="5.140625" style="49" customWidth="1"/>
    <col min="9258" max="9258" width="9.7109375" style="49" customWidth="1"/>
    <col min="9259" max="9259" width="12.7109375" style="49" customWidth="1"/>
    <col min="9260" max="9260" width="5.140625" style="49" customWidth="1"/>
    <col min="9261" max="9261" width="9.7109375" style="49" customWidth="1"/>
    <col min="9262" max="9262" width="12.7109375" style="49" customWidth="1"/>
    <col min="9263" max="9263" width="5.140625" style="49" customWidth="1"/>
    <col min="9264" max="9264" width="9.7109375" style="49" customWidth="1"/>
    <col min="9265" max="9265" width="12.7109375" style="49" customWidth="1"/>
    <col min="9266" max="9266" width="5.140625" style="49" customWidth="1"/>
    <col min="9267" max="9267" width="9.7109375" style="49" customWidth="1"/>
    <col min="9268" max="9268" width="12.7109375" style="49" customWidth="1"/>
    <col min="9269" max="9269" width="37.7109375" style="49" customWidth="1"/>
    <col min="9270" max="9472" width="9.140625" style="49"/>
    <col min="9473" max="9473" width="1.7109375" style="49" customWidth="1"/>
    <col min="9474" max="9474" width="3.5703125" style="49" customWidth="1"/>
    <col min="9475" max="9475" width="11" style="49" customWidth="1"/>
    <col min="9476" max="9476" width="20.7109375" style="49" customWidth="1"/>
    <col min="9477" max="9478" width="11.7109375" style="49" customWidth="1"/>
    <col min="9479" max="9479" width="9.7109375" style="49" customWidth="1"/>
    <col min="9480" max="9482" width="7.7109375" style="49" customWidth="1"/>
    <col min="9483" max="9483" width="4" style="49" customWidth="1"/>
    <col min="9484" max="9484" width="9.7109375" style="49" customWidth="1"/>
    <col min="9485" max="9485" width="15.140625" style="49" customWidth="1"/>
    <col min="9486" max="9486" width="5.140625" style="49" customWidth="1"/>
    <col min="9487" max="9487" width="9.7109375" style="49" customWidth="1"/>
    <col min="9488" max="9488" width="13.7109375" style="49" customWidth="1"/>
    <col min="9489" max="9489" width="5.140625" style="49" customWidth="1"/>
    <col min="9490" max="9490" width="9.7109375" style="49" customWidth="1"/>
    <col min="9491" max="9491" width="12.5703125" style="49" customWidth="1"/>
    <col min="9492" max="9492" width="5.140625" style="49" customWidth="1"/>
    <col min="9493" max="9493" width="9.7109375" style="49" customWidth="1"/>
    <col min="9494" max="9494" width="12.7109375" style="49" customWidth="1"/>
    <col min="9495" max="9495" width="5.140625" style="49" customWidth="1"/>
    <col min="9496" max="9496" width="9.7109375" style="49" customWidth="1"/>
    <col min="9497" max="9497" width="12.7109375" style="49" customWidth="1"/>
    <col min="9498" max="9498" width="5.140625" style="49" customWidth="1"/>
    <col min="9499" max="9499" width="9.7109375" style="49" customWidth="1"/>
    <col min="9500" max="9500" width="12.7109375" style="49" customWidth="1"/>
    <col min="9501" max="9501" width="5.140625" style="49" customWidth="1"/>
    <col min="9502" max="9502" width="9.7109375" style="49" customWidth="1"/>
    <col min="9503" max="9503" width="12.7109375" style="49" customWidth="1"/>
    <col min="9504" max="9504" width="5.140625" style="49" customWidth="1"/>
    <col min="9505" max="9505" width="9.7109375" style="49" customWidth="1"/>
    <col min="9506" max="9506" width="12.7109375" style="49" customWidth="1"/>
    <col min="9507" max="9507" width="5.140625" style="49" customWidth="1"/>
    <col min="9508" max="9508" width="9.7109375" style="49" customWidth="1"/>
    <col min="9509" max="9509" width="12.7109375" style="49" customWidth="1"/>
    <col min="9510" max="9510" width="5.140625" style="49" customWidth="1"/>
    <col min="9511" max="9511" width="9.7109375" style="49" customWidth="1"/>
    <col min="9512" max="9512" width="12.7109375" style="49" customWidth="1"/>
    <col min="9513" max="9513" width="5.140625" style="49" customWidth="1"/>
    <col min="9514" max="9514" width="9.7109375" style="49" customWidth="1"/>
    <col min="9515" max="9515" width="12.7109375" style="49" customWidth="1"/>
    <col min="9516" max="9516" width="5.140625" style="49" customWidth="1"/>
    <col min="9517" max="9517" width="9.7109375" style="49" customWidth="1"/>
    <col min="9518" max="9518" width="12.7109375" style="49" customWidth="1"/>
    <col min="9519" max="9519" width="5.140625" style="49" customWidth="1"/>
    <col min="9520" max="9520" width="9.7109375" style="49" customWidth="1"/>
    <col min="9521" max="9521" width="12.7109375" style="49" customWidth="1"/>
    <col min="9522" max="9522" width="5.140625" style="49" customWidth="1"/>
    <col min="9523" max="9523" width="9.7109375" style="49" customWidth="1"/>
    <col min="9524" max="9524" width="12.7109375" style="49" customWidth="1"/>
    <col min="9525" max="9525" width="37.7109375" style="49" customWidth="1"/>
    <col min="9526" max="9728" width="9.140625" style="49"/>
    <col min="9729" max="9729" width="1.7109375" style="49" customWidth="1"/>
    <col min="9730" max="9730" width="3.5703125" style="49" customWidth="1"/>
    <col min="9731" max="9731" width="11" style="49" customWidth="1"/>
    <col min="9732" max="9732" width="20.7109375" style="49" customWidth="1"/>
    <col min="9733" max="9734" width="11.7109375" style="49" customWidth="1"/>
    <col min="9735" max="9735" width="9.7109375" style="49" customWidth="1"/>
    <col min="9736" max="9738" width="7.7109375" style="49" customWidth="1"/>
    <col min="9739" max="9739" width="4" style="49" customWidth="1"/>
    <col min="9740" max="9740" width="9.7109375" style="49" customWidth="1"/>
    <col min="9741" max="9741" width="15.140625" style="49" customWidth="1"/>
    <col min="9742" max="9742" width="5.140625" style="49" customWidth="1"/>
    <col min="9743" max="9743" width="9.7109375" style="49" customWidth="1"/>
    <col min="9744" max="9744" width="13.7109375" style="49" customWidth="1"/>
    <col min="9745" max="9745" width="5.140625" style="49" customWidth="1"/>
    <col min="9746" max="9746" width="9.7109375" style="49" customWidth="1"/>
    <col min="9747" max="9747" width="12.5703125" style="49" customWidth="1"/>
    <col min="9748" max="9748" width="5.140625" style="49" customWidth="1"/>
    <col min="9749" max="9749" width="9.7109375" style="49" customWidth="1"/>
    <col min="9750" max="9750" width="12.7109375" style="49" customWidth="1"/>
    <col min="9751" max="9751" width="5.140625" style="49" customWidth="1"/>
    <col min="9752" max="9752" width="9.7109375" style="49" customWidth="1"/>
    <col min="9753" max="9753" width="12.7109375" style="49" customWidth="1"/>
    <col min="9754" max="9754" width="5.140625" style="49" customWidth="1"/>
    <col min="9755" max="9755" width="9.7109375" style="49" customWidth="1"/>
    <col min="9756" max="9756" width="12.7109375" style="49" customWidth="1"/>
    <col min="9757" max="9757" width="5.140625" style="49" customWidth="1"/>
    <col min="9758" max="9758" width="9.7109375" style="49" customWidth="1"/>
    <col min="9759" max="9759" width="12.7109375" style="49" customWidth="1"/>
    <col min="9760" max="9760" width="5.140625" style="49" customWidth="1"/>
    <col min="9761" max="9761" width="9.7109375" style="49" customWidth="1"/>
    <col min="9762" max="9762" width="12.7109375" style="49" customWidth="1"/>
    <col min="9763" max="9763" width="5.140625" style="49" customWidth="1"/>
    <col min="9764" max="9764" width="9.7109375" style="49" customWidth="1"/>
    <col min="9765" max="9765" width="12.7109375" style="49" customWidth="1"/>
    <col min="9766" max="9766" width="5.140625" style="49" customWidth="1"/>
    <col min="9767" max="9767" width="9.7109375" style="49" customWidth="1"/>
    <col min="9768" max="9768" width="12.7109375" style="49" customWidth="1"/>
    <col min="9769" max="9769" width="5.140625" style="49" customWidth="1"/>
    <col min="9770" max="9770" width="9.7109375" style="49" customWidth="1"/>
    <col min="9771" max="9771" width="12.7109375" style="49" customWidth="1"/>
    <col min="9772" max="9772" width="5.140625" style="49" customWidth="1"/>
    <col min="9773" max="9773" width="9.7109375" style="49" customWidth="1"/>
    <col min="9774" max="9774" width="12.7109375" style="49" customWidth="1"/>
    <col min="9775" max="9775" width="5.140625" style="49" customWidth="1"/>
    <col min="9776" max="9776" width="9.7109375" style="49" customWidth="1"/>
    <col min="9777" max="9777" width="12.7109375" style="49" customWidth="1"/>
    <col min="9778" max="9778" width="5.140625" style="49" customWidth="1"/>
    <col min="9779" max="9779" width="9.7109375" style="49" customWidth="1"/>
    <col min="9780" max="9780" width="12.7109375" style="49" customWidth="1"/>
    <col min="9781" max="9781" width="37.7109375" style="49" customWidth="1"/>
    <col min="9782" max="9984" width="9.140625" style="49"/>
    <col min="9985" max="9985" width="1.7109375" style="49" customWidth="1"/>
    <col min="9986" max="9986" width="3.5703125" style="49" customWidth="1"/>
    <col min="9987" max="9987" width="11" style="49" customWidth="1"/>
    <col min="9988" max="9988" width="20.7109375" style="49" customWidth="1"/>
    <col min="9989" max="9990" width="11.7109375" style="49" customWidth="1"/>
    <col min="9991" max="9991" width="9.7109375" style="49" customWidth="1"/>
    <col min="9992" max="9994" width="7.7109375" style="49" customWidth="1"/>
    <col min="9995" max="9995" width="4" style="49" customWidth="1"/>
    <col min="9996" max="9996" width="9.7109375" style="49" customWidth="1"/>
    <col min="9997" max="9997" width="15.140625" style="49" customWidth="1"/>
    <col min="9998" max="9998" width="5.140625" style="49" customWidth="1"/>
    <col min="9999" max="9999" width="9.7109375" style="49" customWidth="1"/>
    <col min="10000" max="10000" width="13.7109375" style="49" customWidth="1"/>
    <col min="10001" max="10001" width="5.140625" style="49" customWidth="1"/>
    <col min="10002" max="10002" width="9.7109375" style="49" customWidth="1"/>
    <col min="10003" max="10003" width="12.5703125" style="49" customWidth="1"/>
    <col min="10004" max="10004" width="5.140625" style="49" customWidth="1"/>
    <col min="10005" max="10005" width="9.7109375" style="49" customWidth="1"/>
    <col min="10006" max="10006" width="12.7109375" style="49" customWidth="1"/>
    <col min="10007" max="10007" width="5.140625" style="49" customWidth="1"/>
    <col min="10008" max="10008" width="9.7109375" style="49" customWidth="1"/>
    <col min="10009" max="10009" width="12.7109375" style="49" customWidth="1"/>
    <col min="10010" max="10010" width="5.140625" style="49" customWidth="1"/>
    <col min="10011" max="10011" width="9.7109375" style="49" customWidth="1"/>
    <col min="10012" max="10012" width="12.7109375" style="49" customWidth="1"/>
    <col min="10013" max="10013" width="5.140625" style="49" customWidth="1"/>
    <col min="10014" max="10014" width="9.7109375" style="49" customWidth="1"/>
    <col min="10015" max="10015" width="12.7109375" style="49" customWidth="1"/>
    <col min="10016" max="10016" width="5.140625" style="49" customWidth="1"/>
    <col min="10017" max="10017" width="9.7109375" style="49" customWidth="1"/>
    <col min="10018" max="10018" width="12.7109375" style="49" customWidth="1"/>
    <col min="10019" max="10019" width="5.140625" style="49" customWidth="1"/>
    <col min="10020" max="10020" width="9.7109375" style="49" customWidth="1"/>
    <col min="10021" max="10021" width="12.7109375" style="49" customWidth="1"/>
    <col min="10022" max="10022" width="5.140625" style="49" customWidth="1"/>
    <col min="10023" max="10023" width="9.7109375" style="49" customWidth="1"/>
    <col min="10024" max="10024" width="12.7109375" style="49" customWidth="1"/>
    <col min="10025" max="10025" width="5.140625" style="49" customWidth="1"/>
    <col min="10026" max="10026" width="9.7109375" style="49" customWidth="1"/>
    <col min="10027" max="10027" width="12.7109375" style="49" customWidth="1"/>
    <col min="10028" max="10028" width="5.140625" style="49" customWidth="1"/>
    <col min="10029" max="10029" width="9.7109375" style="49" customWidth="1"/>
    <col min="10030" max="10030" width="12.7109375" style="49" customWidth="1"/>
    <col min="10031" max="10031" width="5.140625" style="49" customWidth="1"/>
    <col min="10032" max="10032" width="9.7109375" style="49" customWidth="1"/>
    <col min="10033" max="10033" width="12.7109375" style="49" customWidth="1"/>
    <col min="10034" max="10034" width="5.140625" style="49" customWidth="1"/>
    <col min="10035" max="10035" width="9.7109375" style="49" customWidth="1"/>
    <col min="10036" max="10036" width="12.7109375" style="49" customWidth="1"/>
    <col min="10037" max="10037" width="37.7109375" style="49" customWidth="1"/>
    <col min="10038" max="10240" width="9.140625" style="49"/>
    <col min="10241" max="10241" width="1.7109375" style="49" customWidth="1"/>
    <col min="10242" max="10242" width="3.5703125" style="49" customWidth="1"/>
    <col min="10243" max="10243" width="11" style="49" customWidth="1"/>
    <col min="10244" max="10244" width="20.7109375" style="49" customWidth="1"/>
    <col min="10245" max="10246" width="11.7109375" style="49" customWidth="1"/>
    <col min="10247" max="10247" width="9.7109375" style="49" customWidth="1"/>
    <col min="10248" max="10250" width="7.7109375" style="49" customWidth="1"/>
    <col min="10251" max="10251" width="4" style="49" customWidth="1"/>
    <col min="10252" max="10252" width="9.7109375" style="49" customWidth="1"/>
    <col min="10253" max="10253" width="15.140625" style="49" customWidth="1"/>
    <col min="10254" max="10254" width="5.140625" style="49" customWidth="1"/>
    <col min="10255" max="10255" width="9.7109375" style="49" customWidth="1"/>
    <col min="10256" max="10256" width="13.7109375" style="49" customWidth="1"/>
    <col min="10257" max="10257" width="5.140625" style="49" customWidth="1"/>
    <col min="10258" max="10258" width="9.7109375" style="49" customWidth="1"/>
    <col min="10259" max="10259" width="12.5703125" style="49" customWidth="1"/>
    <col min="10260" max="10260" width="5.140625" style="49" customWidth="1"/>
    <col min="10261" max="10261" width="9.7109375" style="49" customWidth="1"/>
    <col min="10262" max="10262" width="12.7109375" style="49" customWidth="1"/>
    <col min="10263" max="10263" width="5.140625" style="49" customWidth="1"/>
    <col min="10264" max="10264" width="9.7109375" style="49" customWidth="1"/>
    <col min="10265" max="10265" width="12.7109375" style="49" customWidth="1"/>
    <col min="10266" max="10266" width="5.140625" style="49" customWidth="1"/>
    <col min="10267" max="10267" width="9.7109375" style="49" customWidth="1"/>
    <col min="10268" max="10268" width="12.7109375" style="49" customWidth="1"/>
    <col min="10269" max="10269" width="5.140625" style="49" customWidth="1"/>
    <col min="10270" max="10270" width="9.7109375" style="49" customWidth="1"/>
    <col min="10271" max="10271" width="12.7109375" style="49" customWidth="1"/>
    <col min="10272" max="10272" width="5.140625" style="49" customWidth="1"/>
    <col min="10273" max="10273" width="9.7109375" style="49" customWidth="1"/>
    <col min="10274" max="10274" width="12.7109375" style="49" customWidth="1"/>
    <col min="10275" max="10275" width="5.140625" style="49" customWidth="1"/>
    <col min="10276" max="10276" width="9.7109375" style="49" customWidth="1"/>
    <col min="10277" max="10277" width="12.7109375" style="49" customWidth="1"/>
    <col min="10278" max="10278" width="5.140625" style="49" customWidth="1"/>
    <col min="10279" max="10279" width="9.7109375" style="49" customWidth="1"/>
    <col min="10280" max="10280" width="12.7109375" style="49" customWidth="1"/>
    <col min="10281" max="10281" width="5.140625" style="49" customWidth="1"/>
    <col min="10282" max="10282" width="9.7109375" style="49" customWidth="1"/>
    <col min="10283" max="10283" width="12.7109375" style="49" customWidth="1"/>
    <col min="10284" max="10284" width="5.140625" style="49" customWidth="1"/>
    <col min="10285" max="10285" width="9.7109375" style="49" customWidth="1"/>
    <col min="10286" max="10286" width="12.7109375" style="49" customWidth="1"/>
    <col min="10287" max="10287" width="5.140625" style="49" customWidth="1"/>
    <col min="10288" max="10288" width="9.7109375" style="49" customWidth="1"/>
    <col min="10289" max="10289" width="12.7109375" style="49" customWidth="1"/>
    <col min="10290" max="10290" width="5.140625" style="49" customWidth="1"/>
    <col min="10291" max="10291" width="9.7109375" style="49" customWidth="1"/>
    <col min="10292" max="10292" width="12.7109375" style="49" customWidth="1"/>
    <col min="10293" max="10293" width="37.7109375" style="49" customWidth="1"/>
    <col min="10294" max="10496" width="9.140625" style="49"/>
    <col min="10497" max="10497" width="1.7109375" style="49" customWidth="1"/>
    <col min="10498" max="10498" width="3.5703125" style="49" customWidth="1"/>
    <col min="10499" max="10499" width="11" style="49" customWidth="1"/>
    <col min="10500" max="10500" width="20.7109375" style="49" customWidth="1"/>
    <col min="10501" max="10502" width="11.7109375" style="49" customWidth="1"/>
    <col min="10503" max="10503" width="9.7109375" style="49" customWidth="1"/>
    <col min="10504" max="10506" width="7.7109375" style="49" customWidth="1"/>
    <col min="10507" max="10507" width="4" style="49" customWidth="1"/>
    <col min="10508" max="10508" width="9.7109375" style="49" customWidth="1"/>
    <col min="10509" max="10509" width="15.140625" style="49" customWidth="1"/>
    <col min="10510" max="10510" width="5.140625" style="49" customWidth="1"/>
    <col min="10511" max="10511" width="9.7109375" style="49" customWidth="1"/>
    <col min="10512" max="10512" width="13.7109375" style="49" customWidth="1"/>
    <col min="10513" max="10513" width="5.140625" style="49" customWidth="1"/>
    <col min="10514" max="10514" width="9.7109375" style="49" customWidth="1"/>
    <col min="10515" max="10515" width="12.5703125" style="49" customWidth="1"/>
    <col min="10516" max="10516" width="5.140625" style="49" customWidth="1"/>
    <col min="10517" max="10517" width="9.7109375" style="49" customWidth="1"/>
    <col min="10518" max="10518" width="12.7109375" style="49" customWidth="1"/>
    <col min="10519" max="10519" width="5.140625" style="49" customWidth="1"/>
    <col min="10520" max="10520" width="9.7109375" style="49" customWidth="1"/>
    <col min="10521" max="10521" width="12.7109375" style="49" customWidth="1"/>
    <col min="10522" max="10522" width="5.140625" style="49" customWidth="1"/>
    <col min="10523" max="10523" width="9.7109375" style="49" customWidth="1"/>
    <col min="10524" max="10524" width="12.7109375" style="49" customWidth="1"/>
    <col min="10525" max="10525" width="5.140625" style="49" customWidth="1"/>
    <col min="10526" max="10526" width="9.7109375" style="49" customWidth="1"/>
    <col min="10527" max="10527" width="12.7109375" style="49" customWidth="1"/>
    <col min="10528" max="10528" width="5.140625" style="49" customWidth="1"/>
    <col min="10529" max="10529" width="9.7109375" style="49" customWidth="1"/>
    <col min="10530" max="10530" width="12.7109375" style="49" customWidth="1"/>
    <col min="10531" max="10531" width="5.140625" style="49" customWidth="1"/>
    <col min="10532" max="10532" width="9.7109375" style="49" customWidth="1"/>
    <col min="10533" max="10533" width="12.7109375" style="49" customWidth="1"/>
    <col min="10534" max="10534" width="5.140625" style="49" customWidth="1"/>
    <col min="10535" max="10535" width="9.7109375" style="49" customWidth="1"/>
    <col min="10536" max="10536" width="12.7109375" style="49" customWidth="1"/>
    <col min="10537" max="10537" width="5.140625" style="49" customWidth="1"/>
    <col min="10538" max="10538" width="9.7109375" style="49" customWidth="1"/>
    <col min="10539" max="10539" width="12.7109375" style="49" customWidth="1"/>
    <col min="10540" max="10540" width="5.140625" style="49" customWidth="1"/>
    <col min="10541" max="10541" width="9.7109375" style="49" customWidth="1"/>
    <col min="10542" max="10542" width="12.7109375" style="49" customWidth="1"/>
    <col min="10543" max="10543" width="5.140625" style="49" customWidth="1"/>
    <col min="10544" max="10544" width="9.7109375" style="49" customWidth="1"/>
    <col min="10545" max="10545" width="12.7109375" style="49" customWidth="1"/>
    <col min="10546" max="10546" width="5.140625" style="49" customWidth="1"/>
    <col min="10547" max="10547" width="9.7109375" style="49" customWidth="1"/>
    <col min="10548" max="10548" width="12.7109375" style="49" customWidth="1"/>
    <col min="10549" max="10549" width="37.7109375" style="49" customWidth="1"/>
    <col min="10550" max="10752" width="9.140625" style="49"/>
    <col min="10753" max="10753" width="1.7109375" style="49" customWidth="1"/>
    <col min="10754" max="10754" width="3.5703125" style="49" customWidth="1"/>
    <col min="10755" max="10755" width="11" style="49" customWidth="1"/>
    <col min="10756" max="10756" width="20.7109375" style="49" customWidth="1"/>
    <col min="10757" max="10758" width="11.7109375" style="49" customWidth="1"/>
    <col min="10759" max="10759" width="9.7109375" style="49" customWidth="1"/>
    <col min="10760" max="10762" width="7.7109375" style="49" customWidth="1"/>
    <col min="10763" max="10763" width="4" style="49" customWidth="1"/>
    <col min="10764" max="10764" width="9.7109375" style="49" customWidth="1"/>
    <col min="10765" max="10765" width="15.140625" style="49" customWidth="1"/>
    <col min="10766" max="10766" width="5.140625" style="49" customWidth="1"/>
    <col min="10767" max="10767" width="9.7109375" style="49" customWidth="1"/>
    <col min="10768" max="10768" width="13.7109375" style="49" customWidth="1"/>
    <col min="10769" max="10769" width="5.140625" style="49" customWidth="1"/>
    <col min="10770" max="10770" width="9.7109375" style="49" customWidth="1"/>
    <col min="10771" max="10771" width="12.5703125" style="49" customWidth="1"/>
    <col min="10772" max="10772" width="5.140625" style="49" customWidth="1"/>
    <col min="10773" max="10773" width="9.7109375" style="49" customWidth="1"/>
    <col min="10774" max="10774" width="12.7109375" style="49" customWidth="1"/>
    <col min="10775" max="10775" width="5.140625" style="49" customWidth="1"/>
    <col min="10776" max="10776" width="9.7109375" style="49" customWidth="1"/>
    <col min="10777" max="10777" width="12.7109375" style="49" customWidth="1"/>
    <col min="10778" max="10778" width="5.140625" style="49" customWidth="1"/>
    <col min="10779" max="10779" width="9.7109375" style="49" customWidth="1"/>
    <col min="10780" max="10780" width="12.7109375" style="49" customWidth="1"/>
    <col min="10781" max="10781" width="5.140625" style="49" customWidth="1"/>
    <col min="10782" max="10782" width="9.7109375" style="49" customWidth="1"/>
    <col min="10783" max="10783" width="12.7109375" style="49" customWidth="1"/>
    <col min="10784" max="10784" width="5.140625" style="49" customWidth="1"/>
    <col min="10785" max="10785" width="9.7109375" style="49" customWidth="1"/>
    <col min="10786" max="10786" width="12.7109375" style="49" customWidth="1"/>
    <col min="10787" max="10787" width="5.140625" style="49" customWidth="1"/>
    <col min="10788" max="10788" width="9.7109375" style="49" customWidth="1"/>
    <col min="10789" max="10789" width="12.7109375" style="49" customWidth="1"/>
    <col min="10790" max="10790" width="5.140625" style="49" customWidth="1"/>
    <col min="10791" max="10791" width="9.7109375" style="49" customWidth="1"/>
    <col min="10792" max="10792" width="12.7109375" style="49" customWidth="1"/>
    <col min="10793" max="10793" width="5.140625" style="49" customWidth="1"/>
    <col min="10794" max="10794" width="9.7109375" style="49" customWidth="1"/>
    <col min="10795" max="10795" width="12.7109375" style="49" customWidth="1"/>
    <col min="10796" max="10796" width="5.140625" style="49" customWidth="1"/>
    <col min="10797" max="10797" width="9.7109375" style="49" customWidth="1"/>
    <col min="10798" max="10798" width="12.7109375" style="49" customWidth="1"/>
    <col min="10799" max="10799" width="5.140625" style="49" customWidth="1"/>
    <col min="10800" max="10800" width="9.7109375" style="49" customWidth="1"/>
    <col min="10801" max="10801" width="12.7109375" style="49" customWidth="1"/>
    <col min="10802" max="10802" width="5.140625" style="49" customWidth="1"/>
    <col min="10803" max="10803" width="9.7109375" style="49" customWidth="1"/>
    <col min="10804" max="10804" width="12.7109375" style="49" customWidth="1"/>
    <col min="10805" max="10805" width="37.7109375" style="49" customWidth="1"/>
    <col min="10806" max="11008" width="9.140625" style="49"/>
    <col min="11009" max="11009" width="1.7109375" style="49" customWidth="1"/>
    <col min="11010" max="11010" width="3.5703125" style="49" customWidth="1"/>
    <col min="11011" max="11011" width="11" style="49" customWidth="1"/>
    <col min="11012" max="11012" width="20.7109375" style="49" customWidth="1"/>
    <col min="11013" max="11014" width="11.7109375" style="49" customWidth="1"/>
    <col min="11015" max="11015" width="9.7109375" style="49" customWidth="1"/>
    <col min="11016" max="11018" width="7.7109375" style="49" customWidth="1"/>
    <col min="11019" max="11019" width="4" style="49" customWidth="1"/>
    <col min="11020" max="11020" width="9.7109375" style="49" customWidth="1"/>
    <col min="11021" max="11021" width="15.140625" style="49" customWidth="1"/>
    <col min="11022" max="11022" width="5.140625" style="49" customWidth="1"/>
    <col min="11023" max="11023" width="9.7109375" style="49" customWidth="1"/>
    <col min="11024" max="11024" width="13.7109375" style="49" customWidth="1"/>
    <col min="11025" max="11025" width="5.140625" style="49" customWidth="1"/>
    <col min="11026" max="11026" width="9.7109375" style="49" customWidth="1"/>
    <col min="11027" max="11027" width="12.5703125" style="49" customWidth="1"/>
    <col min="11028" max="11028" width="5.140625" style="49" customWidth="1"/>
    <col min="11029" max="11029" width="9.7109375" style="49" customWidth="1"/>
    <col min="11030" max="11030" width="12.7109375" style="49" customWidth="1"/>
    <col min="11031" max="11031" width="5.140625" style="49" customWidth="1"/>
    <col min="11032" max="11032" width="9.7109375" style="49" customWidth="1"/>
    <col min="11033" max="11033" width="12.7109375" style="49" customWidth="1"/>
    <col min="11034" max="11034" width="5.140625" style="49" customWidth="1"/>
    <col min="11035" max="11035" width="9.7109375" style="49" customWidth="1"/>
    <col min="11036" max="11036" width="12.7109375" style="49" customWidth="1"/>
    <col min="11037" max="11037" width="5.140625" style="49" customWidth="1"/>
    <col min="11038" max="11038" width="9.7109375" style="49" customWidth="1"/>
    <col min="11039" max="11039" width="12.7109375" style="49" customWidth="1"/>
    <col min="11040" max="11040" width="5.140625" style="49" customWidth="1"/>
    <col min="11041" max="11041" width="9.7109375" style="49" customWidth="1"/>
    <col min="11042" max="11042" width="12.7109375" style="49" customWidth="1"/>
    <col min="11043" max="11043" width="5.140625" style="49" customWidth="1"/>
    <col min="11044" max="11044" width="9.7109375" style="49" customWidth="1"/>
    <col min="11045" max="11045" width="12.7109375" style="49" customWidth="1"/>
    <col min="11046" max="11046" width="5.140625" style="49" customWidth="1"/>
    <col min="11047" max="11047" width="9.7109375" style="49" customWidth="1"/>
    <col min="11048" max="11048" width="12.7109375" style="49" customWidth="1"/>
    <col min="11049" max="11049" width="5.140625" style="49" customWidth="1"/>
    <col min="11050" max="11050" width="9.7109375" style="49" customWidth="1"/>
    <col min="11051" max="11051" width="12.7109375" style="49" customWidth="1"/>
    <col min="11052" max="11052" width="5.140625" style="49" customWidth="1"/>
    <col min="11053" max="11053" width="9.7109375" style="49" customWidth="1"/>
    <col min="11054" max="11054" width="12.7109375" style="49" customWidth="1"/>
    <col min="11055" max="11055" width="5.140625" style="49" customWidth="1"/>
    <col min="11056" max="11056" width="9.7109375" style="49" customWidth="1"/>
    <col min="11057" max="11057" width="12.7109375" style="49" customWidth="1"/>
    <col min="11058" max="11058" width="5.140625" style="49" customWidth="1"/>
    <col min="11059" max="11059" width="9.7109375" style="49" customWidth="1"/>
    <col min="11060" max="11060" width="12.7109375" style="49" customWidth="1"/>
    <col min="11061" max="11061" width="37.7109375" style="49" customWidth="1"/>
    <col min="11062" max="11264" width="9.140625" style="49"/>
    <col min="11265" max="11265" width="1.7109375" style="49" customWidth="1"/>
    <col min="11266" max="11266" width="3.5703125" style="49" customWidth="1"/>
    <col min="11267" max="11267" width="11" style="49" customWidth="1"/>
    <col min="11268" max="11268" width="20.7109375" style="49" customWidth="1"/>
    <col min="11269" max="11270" width="11.7109375" style="49" customWidth="1"/>
    <col min="11271" max="11271" width="9.7109375" style="49" customWidth="1"/>
    <col min="11272" max="11274" width="7.7109375" style="49" customWidth="1"/>
    <col min="11275" max="11275" width="4" style="49" customWidth="1"/>
    <col min="11276" max="11276" width="9.7109375" style="49" customWidth="1"/>
    <col min="11277" max="11277" width="15.140625" style="49" customWidth="1"/>
    <col min="11278" max="11278" width="5.140625" style="49" customWidth="1"/>
    <col min="11279" max="11279" width="9.7109375" style="49" customWidth="1"/>
    <col min="11280" max="11280" width="13.7109375" style="49" customWidth="1"/>
    <col min="11281" max="11281" width="5.140625" style="49" customWidth="1"/>
    <col min="11282" max="11282" width="9.7109375" style="49" customWidth="1"/>
    <col min="11283" max="11283" width="12.5703125" style="49" customWidth="1"/>
    <col min="11284" max="11284" width="5.140625" style="49" customWidth="1"/>
    <col min="11285" max="11285" width="9.7109375" style="49" customWidth="1"/>
    <col min="11286" max="11286" width="12.7109375" style="49" customWidth="1"/>
    <col min="11287" max="11287" width="5.140625" style="49" customWidth="1"/>
    <col min="11288" max="11288" width="9.7109375" style="49" customWidth="1"/>
    <col min="11289" max="11289" width="12.7109375" style="49" customWidth="1"/>
    <col min="11290" max="11290" width="5.140625" style="49" customWidth="1"/>
    <col min="11291" max="11291" width="9.7109375" style="49" customWidth="1"/>
    <col min="11292" max="11292" width="12.7109375" style="49" customWidth="1"/>
    <col min="11293" max="11293" width="5.140625" style="49" customWidth="1"/>
    <col min="11294" max="11294" width="9.7109375" style="49" customWidth="1"/>
    <col min="11295" max="11295" width="12.7109375" style="49" customWidth="1"/>
    <col min="11296" max="11296" width="5.140625" style="49" customWidth="1"/>
    <col min="11297" max="11297" width="9.7109375" style="49" customWidth="1"/>
    <col min="11298" max="11298" width="12.7109375" style="49" customWidth="1"/>
    <col min="11299" max="11299" width="5.140625" style="49" customWidth="1"/>
    <col min="11300" max="11300" width="9.7109375" style="49" customWidth="1"/>
    <col min="11301" max="11301" width="12.7109375" style="49" customWidth="1"/>
    <col min="11302" max="11302" width="5.140625" style="49" customWidth="1"/>
    <col min="11303" max="11303" width="9.7109375" style="49" customWidth="1"/>
    <col min="11304" max="11304" width="12.7109375" style="49" customWidth="1"/>
    <col min="11305" max="11305" width="5.140625" style="49" customWidth="1"/>
    <col min="11306" max="11306" width="9.7109375" style="49" customWidth="1"/>
    <col min="11307" max="11307" width="12.7109375" style="49" customWidth="1"/>
    <col min="11308" max="11308" width="5.140625" style="49" customWidth="1"/>
    <col min="11309" max="11309" width="9.7109375" style="49" customWidth="1"/>
    <col min="11310" max="11310" width="12.7109375" style="49" customWidth="1"/>
    <col min="11311" max="11311" width="5.140625" style="49" customWidth="1"/>
    <col min="11312" max="11312" width="9.7109375" style="49" customWidth="1"/>
    <col min="11313" max="11313" width="12.7109375" style="49" customWidth="1"/>
    <col min="11314" max="11314" width="5.140625" style="49" customWidth="1"/>
    <col min="11315" max="11315" width="9.7109375" style="49" customWidth="1"/>
    <col min="11316" max="11316" width="12.7109375" style="49" customWidth="1"/>
    <col min="11317" max="11317" width="37.7109375" style="49" customWidth="1"/>
    <col min="11318" max="11520" width="9.140625" style="49"/>
    <col min="11521" max="11521" width="1.7109375" style="49" customWidth="1"/>
    <col min="11522" max="11522" width="3.5703125" style="49" customWidth="1"/>
    <col min="11523" max="11523" width="11" style="49" customWidth="1"/>
    <col min="11524" max="11524" width="20.7109375" style="49" customWidth="1"/>
    <col min="11525" max="11526" width="11.7109375" style="49" customWidth="1"/>
    <col min="11527" max="11527" width="9.7109375" style="49" customWidth="1"/>
    <col min="11528" max="11530" width="7.7109375" style="49" customWidth="1"/>
    <col min="11531" max="11531" width="4" style="49" customWidth="1"/>
    <col min="11532" max="11532" width="9.7109375" style="49" customWidth="1"/>
    <col min="11533" max="11533" width="15.140625" style="49" customWidth="1"/>
    <col min="11534" max="11534" width="5.140625" style="49" customWidth="1"/>
    <col min="11535" max="11535" width="9.7109375" style="49" customWidth="1"/>
    <col min="11536" max="11536" width="13.7109375" style="49" customWidth="1"/>
    <col min="11537" max="11537" width="5.140625" style="49" customWidth="1"/>
    <col min="11538" max="11538" width="9.7109375" style="49" customWidth="1"/>
    <col min="11539" max="11539" width="12.5703125" style="49" customWidth="1"/>
    <col min="11540" max="11540" width="5.140625" style="49" customWidth="1"/>
    <col min="11541" max="11541" width="9.7109375" style="49" customWidth="1"/>
    <col min="11542" max="11542" width="12.7109375" style="49" customWidth="1"/>
    <col min="11543" max="11543" width="5.140625" style="49" customWidth="1"/>
    <col min="11544" max="11544" width="9.7109375" style="49" customWidth="1"/>
    <col min="11545" max="11545" width="12.7109375" style="49" customWidth="1"/>
    <col min="11546" max="11546" width="5.140625" style="49" customWidth="1"/>
    <col min="11547" max="11547" width="9.7109375" style="49" customWidth="1"/>
    <col min="11548" max="11548" width="12.7109375" style="49" customWidth="1"/>
    <col min="11549" max="11549" width="5.140625" style="49" customWidth="1"/>
    <col min="11550" max="11550" width="9.7109375" style="49" customWidth="1"/>
    <col min="11551" max="11551" width="12.7109375" style="49" customWidth="1"/>
    <col min="11552" max="11552" width="5.140625" style="49" customWidth="1"/>
    <col min="11553" max="11553" width="9.7109375" style="49" customWidth="1"/>
    <col min="11554" max="11554" width="12.7109375" style="49" customWidth="1"/>
    <col min="11555" max="11555" width="5.140625" style="49" customWidth="1"/>
    <col min="11556" max="11556" width="9.7109375" style="49" customWidth="1"/>
    <col min="11557" max="11557" width="12.7109375" style="49" customWidth="1"/>
    <col min="11558" max="11558" width="5.140625" style="49" customWidth="1"/>
    <col min="11559" max="11559" width="9.7109375" style="49" customWidth="1"/>
    <col min="11560" max="11560" width="12.7109375" style="49" customWidth="1"/>
    <col min="11561" max="11561" width="5.140625" style="49" customWidth="1"/>
    <col min="11562" max="11562" width="9.7109375" style="49" customWidth="1"/>
    <col min="11563" max="11563" width="12.7109375" style="49" customWidth="1"/>
    <col min="11564" max="11564" width="5.140625" style="49" customWidth="1"/>
    <col min="11565" max="11565" width="9.7109375" style="49" customWidth="1"/>
    <col min="11566" max="11566" width="12.7109375" style="49" customWidth="1"/>
    <col min="11567" max="11567" width="5.140625" style="49" customWidth="1"/>
    <col min="11568" max="11568" width="9.7109375" style="49" customWidth="1"/>
    <col min="11569" max="11569" width="12.7109375" style="49" customWidth="1"/>
    <col min="11570" max="11570" width="5.140625" style="49" customWidth="1"/>
    <col min="11571" max="11571" width="9.7109375" style="49" customWidth="1"/>
    <col min="11572" max="11572" width="12.7109375" style="49" customWidth="1"/>
    <col min="11573" max="11573" width="37.7109375" style="49" customWidth="1"/>
    <col min="11574" max="11776" width="9.140625" style="49"/>
    <col min="11777" max="11777" width="1.7109375" style="49" customWidth="1"/>
    <col min="11778" max="11778" width="3.5703125" style="49" customWidth="1"/>
    <col min="11779" max="11779" width="11" style="49" customWidth="1"/>
    <col min="11780" max="11780" width="20.7109375" style="49" customWidth="1"/>
    <col min="11781" max="11782" width="11.7109375" style="49" customWidth="1"/>
    <col min="11783" max="11783" width="9.7109375" style="49" customWidth="1"/>
    <col min="11784" max="11786" width="7.7109375" style="49" customWidth="1"/>
    <col min="11787" max="11787" width="4" style="49" customWidth="1"/>
    <col min="11788" max="11788" width="9.7109375" style="49" customWidth="1"/>
    <col min="11789" max="11789" width="15.140625" style="49" customWidth="1"/>
    <col min="11790" max="11790" width="5.140625" style="49" customWidth="1"/>
    <col min="11791" max="11791" width="9.7109375" style="49" customWidth="1"/>
    <col min="11792" max="11792" width="13.7109375" style="49" customWidth="1"/>
    <col min="11793" max="11793" width="5.140625" style="49" customWidth="1"/>
    <col min="11794" max="11794" width="9.7109375" style="49" customWidth="1"/>
    <col min="11795" max="11795" width="12.5703125" style="49" customWidth="1"/>
    <col min="11796" max="11796" width="5.140625" style="49" customWidth="1"/>
    <col min="11797" max="11797" width="9.7109375" style="49" customWidth="1"/>
    <col min="11798" max="11798" width="12.7109375" style="49" customWidth="1"/>
    <col min="11799" max="11799" width="5.140625" style="49" customWidth="1"/>
    <col min="11800" max="11800" width="9.7109375" style="49" customWidth="1"/>
    <col min="11801" max="11801" width="12.7109375" style="49" customWidth="1"/>
    <col min="11802" max="11802" width="5.140625" style="49" customWidth="1"/>
    <col min="11803" max="11803" width="9.7109375" style="49" customWidth="1"/>
    <col min="11804" max="11804" width="12.7109375" style="49" customWidth="1"/>
    <col min="11805" max="11805" width="5.140625" style="49" customWidth="1"/>
    <col min="11806" max="11806" width="9.7109375" style="49" customWidth="1"/>
    <col min="11807" max="11807" width="12.7109375" style="49" customWidth="1"/>
    <col min="11808" max="11808" width="5.140625" style="49" customWidth="1"/>
    <col min="11809" max="11809" width="9.7109375" style="49" customWidth="1"/>
    <col min="11810" max="11810" width="12.7109375" style="49" customWidth="1"/>
    <col min="11811" max="11811" width="5.140625" style="49" customWidth="1"/>
    <col min="11812" max="11812" width="9.7109375" style="49" customWidth="1"/>
    <col min="11813" max="11813" width="12.7109375" style="49" customWidth="1"/>
    <col min="11814" max="11814" width="5.140625" style="49" customWidth="1"/>
    <col min="11815" max="11815" width="9.7109375" style="49" customWidth="1"/>
    <col min="11816" max="11816" width="12.7109375" style="49" customWidth="1"/>
    <col min="11817" max="11817" width="5.140625" style="49" customWidth="1"/>
    <col min="11818" max="11818" width="9.7109375" style="49" customWidth="1"/>
    <col min="11819" max="11819" width="12.7109375" style="49" customWidth="1"/>
    <col min="11820" max="11820" width="5.140625" style="49" customWidth="1"/>
    <col min="11821" max="11821" width="9.7109375" style="49" customWidth="1"/>
    <col min="11822" max="11822" width="12.7109375" style="49" customWidth="1"/>
    <col min="11823" max="11823" width="5.140625" style="49" customWidth="1"/>
    <col min="11824" max="11824" width="9.7109375" style="49" customWidth="1"/>
    <col min="11825" max="11825" width="12.7109375" style="49" customWidth="1"/>
    <col min="11826" max="11826" width="5.140625" style="49" customWidth="1"/>
    <col min="11827" max="11827" width="9.7109375" style="49" customWidth="1"/>
    <col min="11828" max="11828" width="12.7109375" style="49" customWidth="1"/>
    <col min="11829" max="11829" width="37.7109375" style="49" customWidth="1"/>
    <col min="11830" max="12032" width="9.140625" style="49"/>
    <col min="12033" max="12033" width="1.7109375" style="49" customWidth="1"/>
    <col min="12034" max="12034" width="3.5703125" style="49" customWidth="1"/>
    <col min="12035" max="12035" width="11" style="49" customWidth="1"/>
    <col min="12036" max="12036" width="20.7109375" style="49" customWidth="1"/>
    <col min="12037" max="12038" width="11.7109375" style="49" customWidth="1"/>
    <col min="12039" max="12039" width="9.7109375" style="49" customWidth="1"/>
    <col min="12040" max="12042" width="7.7109375" style="49" customWidth="1"/>
    <col min="12043" max="12043" width="4" style="49" customWidth="1"/>
    <col min="12044" max="12044" width="9.7109375" style="49" customWidth="1"/>
    <col min="12045" max="12045" width="15.140625" style="49" customWidth="1"/>
    <col min="12046" max="12046" width="5.140625" style="49" customWidth="1"/>
    <col min="12047" max="12047" width="9.7109375" style="49" customWidth="1"/>
    <col min="12048" max="12048" width="13.7109375" style="49" customWidth="1"/>
    <col min="12049" max="12049" width="5.140625" style="49" customWidth="1"/>
    <col min="12050" max="12050" width="9.7109375" style="49" customWidth="1"/>
    <col min="12051" max="12051" width="12.5703125" style="49" customWidth="1"/>
    <col min="12052" max="12052" width="5.140625" style="49" customWidth="1"/>
    <col min="12053" max="12053" width="9.7109375" style="49" customWidth="1"/>
    <col min="12054" max="12054" width="12.7109375" style="49" customWidth="1"/>
    <col min="12055" max="12055" width="5.140625" style="49" customWidth="1"/>
    <col min="12056" max="12056" width="9.7109375" style="49" customWidth="1"/>
    <col min="12057" max="12057" width="12.7109375" style="49" customWidth="1"/>
    <col min="12058" max="12058" width="5.140625" style="49" customWidth="1"/>
    <col min="12059" max="12059" width="9.7109375" style="49" customWidth="1"/>
    <col min="12060" max="12060" width="12.7109375" style="49" customWidth="1"/>
    <col min="12061" max="12061" width="5.140625" style="49" customWidth="1"/>
    <col min="12062" max="12062" width="9.7109375" style="49" customWidth="1"/>
    <col min="12063" max="12063" width="12.7109375" style="49" customWidth="1"/>
    <col min="12064" max="12064" width="5.140625" style="49" customWidth="1"/>
    <col min="12065" max="12065" width="9.7109375" style="49" customWidth="1"/>
    <col min="12066" max="12066" width="12.7109375" style="49" customWidth="1"/>
    <col min="12067" max="12067" width="5.140625" style="49" customWidth="1"/>
    <col min="12068" max="12068" width="9.7109375" style="49" customWidth="1"/>
    <col min="12069" max="12069" width="12.7109375" style="49" customWidth="1"/>
    <col min="12070" max="12070" width="5.140625" style="49" customWidth="1"/>
    <col min="12071" max="12071" width="9.7109375" style="49" customWidth="1"/>
    <col min="12072" max="12072" width="12.7109375" style="49" customWidth="1"/>
    <col min="12073" max="12073" width="5.140625" style="49" customWidth="1"/>
    <col min="12074" max="12074" width="9.7109375" style="49" customWidth="1"/>
    <col min="12075" max="12075" width="12.7109375" style="49" customWidth="1"/>
    <col min="12076" max="12076" width="5.140625" style="49" customWidth="1"/>
    <col min="12077" max="12077" width="9.7109375" style="49" customWidth="1"/>
    <col min="12078" max="12078" width="12.7109375" style="49" customWidth="1"/>
    <col min="12079" max="12079" width="5.140625" style="49" customWidth="1"/>
    <col min="12080" max="12080" width="9.7109375" style="49" customWidth="1"/>
    <col min="12081" max="12081" width="12.7109375" style="49" customWidth="1"/>
    <col min="12082" max="12082" width="5.140625" style="49" customWidth="1"/>
    <col min="12083" max="12083" width="9.7109375" style="49" customWidth="1"/>
    <col min="12084" max="12084" width="12.7109375" style="49" customWidth="1"/>
    <col min="12085" max="12085" width="37.7109375" style="49" customWidth="1"/>
    <col min="12086" max="12288" width="9.140625" style="49"/>
    <col min="12289" max="12289" width="1.7109375" style="49" customWidth="1"/>
    <col min="12290" max="12290" width="3.5703125" style="49" customWidth="1"/>
    <col min="12291" max="12291" width="11" style="49" customWidth="1"/>
    <col min="12292" max="12292" width="20.7109375" style="49" customWidth="1"/>
    <col min="12293" max="12294" width="11.7109375" style="49" customWidth="1"/>
    <col min="12295" max="12295" width="9.7109375" style="49" customWidth="1"/>
    <col min="12296" max="12298" width="7.7109375" style="49" customWidth="1"/>
    <col min="12299" max="12299" width="4" style="49" customWidth="1"/>
    <col min="12300" max="12300" width="9.7109375" style="49" customWidth="1"/>
    <col min="12301" max="12301" width="15.140625" style="49" customWidth="1"/>
    <col min="12302" max="12302" width="5.140625" style="49" customWidth="1"/>
    <col min="12303" max="12303" width="9.7109375" style="49" customWidth="1"/>
    <col min="12304" max="12304" width="13.7109375" style="49" customWidth="1"/>
    <col min="12305" max="12305" width="5.140625" style="49" customWidth="1"/>
    <col min="12306" max="12306" width="9.7109375" style="49" customWidth="1"/>
    <col min="12307" max="12307" width="12.5703125" style="49" customWidth="1"/>
    <col min="12308" max="12308" width="5.140625" style="49" customWidth="1"/>
    <col min="12309" max="12309" width="9.7109375" style="49" customWidth="1"/>
    <col min="12310" max="12310" width="12.7109375" style="49" customWidth="1"/>
    <col min="12311" max="12311" width="5.140625" style="49" customWidth="1"/>
    <col min="12312" max="12312" width="9.7109375" style="49" customWidth="1"/>
    <col min="12313" max="12313" width="12.7109375" style="49" customWidth="1"/>
    <col min="12314" max="12314" width="5.140625" style="49" customWidth="1"/>
    <col min="12315" max="12315" width="9.7109375" style="49" customWidth="1"/>
    <col min="12316" max="12316" width="12.7109375" style="49" customWidth="1"/>
    <col min="12317" max="12317" width="5.140625" style="49" customWidth="1"/>
    <col min="12318" max="12318" width="9.7109375" style="49" customWidth="1"/>
    <col min="12319" max="12319" width="12.7109375" style="49" customWidth="1"/>
    <col min="12320" max="12320" width="5.140625" style="49" customWidth="1"/>
    <col min="12321" max="12321" width="9.7109375" style="49" customWidth="1"/>
    <col min="12322" max="12322" width="12.7109375" style="49" customWidth="1"/>
    <col min="12323" max="12323" width="5.140625" style="49" customWidth="1"/>
    <col min="12324" max="12324" width="9.7109375" style="49" customWidth="1"/>
    <col min="12325" max="12325" width="12.7109375" style="49" customWidth="1"/>
    <col min="12326" max="12326" width="5.140625" style="49" customWidth="1"/>
    <col min="12327" max="12327" width="9.7109375" style="49" customWidth="1"/>
    <col min="12328" max="12328" width="12.7109375" style="49" customWidth="1"/>
    <col min="12329" max="12329" width="5.140625" style="49" customWidth="1"/>
    <col min="12330" max="12330" width="9.7109375" style="49" customWidth="1"/>
    <col min="12331" max="12331" width="12.7109375" style="49" customWidth="1"/>
    <col min="12332" max="12332" width="5.140625" style="49" customWidth="1"/>
    <col min="12333" max="12333" width="9.7109375" style="49" customWidth="1"/>
    <col min="12334" max="12334" width="12.7109375" style="49" customWidth="1"/>
    <col min="12335" max="12335" width="5.140625" style="49" customWidth="1"/>
    <col min="12336" max="12336" width="9.7109375" style="49" customWidth="1"/>
    <col min="12337" max="12337" width="12.7109375" style="49" customWidth="1"/>
    <col min="12338" max="12338" width="5.140625" style="49" customWidth="1"/>
    <col min="12339" max="12339" width="9.7109375" style="49" customWidth="1"/>
    <col min="12340" max="12340" width="12.7109375" style="49" customWidth="1"/>
    <col min="12341" max="12341" width="37.7109375" style="49" customWidth="1"/>
    <col min="12342" max="12544" width="9.140625" style="49"/>
    <col min="12545" max="12545" width="1.7109375" style="49" customWidth="1"/>
    <col min="12546" max="12546" width="3.5703125" style="49" customWidth="1"/>
    <col min="12547" max="12547" width="11" style="49" customWidth="1"/>
    <col min="12548" max="12548" width="20.7109375" style="49" customWidth="1"/>
    <col min="12549" max="12550" width="11.7109375" style="49" customWidth="1"/>
    <col min="12551" max="12551" width="9.7109375" style="49" customWidth="1"/>
    <col min="12552" max="12554" width="7.7109375" style="49" customWidth="1"/>
    <col min="12555" max="12555" width="4" style="49" customWidth="1"/>
    <col min="12556" max="12556" width="9.7109375" style="49" customWidth="1"/>
    <col min="12557" max="12557" width="15.140625" style="49" customWidth="1"/>
    <col min="12558" max="12558" width="5.140625" style="49" customWidth="1"/>
    <col min="12559" max="12559" width="9.7109375" style="49" customWidth="1"/>
    <col min="12560" max="12560" width="13.7109375" style="49" customWidth="1"/>
    <col min="12561" max="12561" width="5.140625" style="49" customWidth="1"/>
    <col min="12562" max="12562" width="9.7109375" style="49" customWidth="1"/>
    <col min="12563" max="12563" width="12.5703125" style="49" customWidth="1"/>
    <col min="12564" max="12564" width="5.140625" style="49" customWidth="1"/>
    <col min="12565" max="12565" width="9.7109375" style="49" customWidth="1"/>
    <col min="12566" max="12566" width="12.7109375" style="49" customWidth="1"/>
    <col min="12567" max="12567" width="5.140625" style="49" customWidth="1"/>
    <col min="12568" max="12568" width="9.7109375" style="49" customWidth="1"/>
    <col min="12569" max="12569" width="12.7109375" style="49" customWidth="1"/>
    <col min="12570" max="12570" width="5.140625" style="49" customWidth="1"/>
    <col min="12571" max="12571" width="9.7109375" style="49" customWidth="1"/>
    <col min="12572" max="12572" width="12.7109375" style="49" customWidth="1"/>
    <col min="12573" max="12573" width="5.140625" style="49" customWidth="1"/>
    <col min="12574" max="12574" width="9.7109375" style="49" customWidth="1"/>
    <col min="12575" max="12575" width="12.7109375" style="49" customWidth="1"/>
    <col min="12576" max="12576" width="5.140625" style="49" customWidth="1"/>
    <col min="12577" max="12577" width="9.7109375" style="49" customWidth="1"/>
    <col min="12578" max="12578" width="12.7109375" style="49" customWidth="1"/>
    <col min="12579" max="12579" width="5.140625" style="49" customWidth="1"/>
    <col min="12580" max="12580" width="9.7109375" style="49" customWidth="1"/>
    <col min="12581" max="12581" width="12.7109375" style="49" customWidth="1"/>
    <col min="12582" max="12582" width="5.140625" style="49" customWidth="1"/>
    <col min="12583" max="12583" width="9.7109375" style="49" customWidth="1"/>
    <col min="12584" max="12584" width="12.7109375" style="49" customWidth="1"/>
    <col min="12585" max="12585" width="5.140625" style="49" customWidth="1"/>
    <col min="12586" max="12586" width="9.7109375" style="49" customWidth="1"/>
    <col min="12587" max="12587" width="12.7109375" style="49" customWidth="1"/>
    <col min="12588" max="12588" width="5.140625" style="49" customWidth="1"/>
    <col min="12589" max="12589" width="9.7109375" style="49" customWidth="1"/>
    <col min="12590" max="12590" width="12.7109375" style="49" customWidth="1"/>
    <col min="12591" max="12591" width="5.140625" style="49" customWidth="1"/>
    <col min="12592" max="12592" width="9.7109375" style="49" customWidth="1"/>
    <col min="12593" max="12593" width="12.7109375" style="49" customWidth="1"/>
    <col min="12594" max="12594" width="5.140625" style="49" customWidth="1"/>
    <col min="12595" max="12595" width="9.7109375" style="49" customWidth="1"/>
    <col min="12596" max="12596" width="12.7109375" style="49" customWidth="1"/>
    <col min="12597" max="12597" width="37.7109375" style="49" customWidth="1"/>
    <col min="12598" max="12800" width="9.140625" style="49"/>
    <col min="12801" max="12801" width="1.7109375" style="49" customWidth="1"/>
    <col min="12802" max="12802" width="3.5703125" style="49" customWidth="1"/>
    <col min="12803" max="12803" width="11" style="49" customWidth="1"/>
    <col min="12804" max="12804" width="20.7109375" style="49" customWidth="1"/>
    <col min="12805" max="12806" width="11.7109375" style="49" customWidth="1"/>
    <col min="12807" max="12807" width="9.7109375" style="49" customWidth="1"/>
    <col min="12808" max="12810" width="7.7109375" style="49" customWidth="1"/>
    <col min="12811" max="12811" width="4" style="49" customWidth="1"/>
    <col min="12812" max="12812" width="9.7109375" style="49" customWidth="1"/>
    <col min="12813" max="12813" width="15.140625" style="49" customWidth="1"/>
    <col min="12814" max="12814" width="5.140625" style="49" customWidth="1"/>
    <col min="12815" max="12815" width="9.7109375" style="49" customWidth="1"/>
    <col min="12816" max="12816" width="13.7109375" style="49" customWidth="1"/>
    <col min="12817" max="12817" width="5.140625" style="49" customWidth="1"/>
    <col min="12818" max="12818" width="9.7109375" style="49" customWidth="1"/>
    <col min="12819" max="12819" width="12.5703125" style="49" customWidth="1"/>
    <col min="12820" max="12820" width="5.140625" style="49" customWidth="1"/>
    <col min="12821" max="12821" width="9.7109375" style="49" customWidth="1"/>
    <col min="12822" max="12822" width="12.7109375" style="49" customWidth="1"/>
    <col min="12823" max="12823" width="5.140625" style="49" customWidth="1"/>
    <col min="12824" max="12824" width="9.7109375" style="49" customWidth="1"/>
    <col min="12825" max="12825" width="12.7109375" style="49" customWidth="1"/>
    <col min="12826" max="12826" width="5.140625" style="49" customWidth="1"/>
    <col min="12827" max="12827" width="9.7109375" style="49" customWidth="1"/>
    <col min="12828" max="12828" width="12.7109375" style="49" customWidth="1"/>
    <col min="12829" max="12829" width="5.140625" style="49" customWidth="1"/>
    <col min="12830" max="12830" width="9.7109375" style="49" customWidth="1"/>
    <col min="12831" max="12831" width="12.7109375" style="49" customWidth="1"/>
    <col min="12832" max="12832" width="5.140625" style="49" customWidth="1"/>
    <col min="12833" max="12833" width="9.7109375" style="49" customWidth="1"/>
    <col min="12834" max="12834" width="12.7109375" style="49" customWidth="1"/>
    <col min="12835" max="12835" width="5.140625" style="49" customWidth="1"/>
    <col min="12836" max="12836" width="9.7109375" style="49" customWidth="1"/>
    <col min="12837" max="12837" width="12.7109375" style="49" customWidth="1"/>
    <col min="12838" max="12838" width="5.140625" style="49" customWidth="1"/>
    <col min="12839" max="12839" width="9.7109375" style="49" customWidth="1"/>
    <col min="12840" max="12840" width="12.7109375" style="49" customWidth="1"/>
    <col min="12841" max="12841" width="5.140625" style="49" customWidth="1"/>
    <col min="12842" max="12842" width="9.7109375" style="49" customWidth="1"/>
    <col min="12843" max="12843" width="12.7109375" style="49" customWidth="1"/>
    <col min="12844" max="12844" width="5.140625" style="49" customWidth="1"/>
    <col min="12845" max="12845" width="9.7109375" style="49" customWidth="1"/>
    <col min="12846" max="12846" width="12.7109375" style="49" customWidth="1"/>
    <col min="12847" max="12847" width="5.140625" style="49" customWidth="1"/>
    <col min="12848" max="12848" width="9.7109375" style="49" customWidth="1"/>
    <col min="12849" max="12849" width="12.7109375" style="49" customWidth="1"/>
    <col min="12850" max="12850" width="5.140625" style="49" customWidth="1"/>
    <col min="12851" max="12851" width="9.7109375" style="49" customWidth="1"/>
    <col min="12852" max="12852" width="12.7109375" style="49" customWidth="1"/>
    <col min="12853" max="12853" width="37.7109375" style="49" customWidth="1"/>
    <col min="12854" max="13056" width="9.140625" style="49"/>
    <col min="13057" max="13057" width="1.7109375" style="49" customWidth="1"/>
    <col min="13058" max="13058" width="3.5703125" style="49" customWidth="1"/>
    <col min="13059" max="13059" width="11" style="49" customWidth="1"/>
    <col min="13060" max="13060" width="20.7109375" style="49" customWidth="1"/>
    <col min="13061" max="13062" width="11.7109375" style="49" customWidth="1"/>
    <col min="13063" max="13063" width="9.7109375" style="49" customWidth="1"/>
    <col min="13064" max="13066" width="7.7109375" style="49" customWidth="1"/>
    <col min="13067" max="13067" width="4" style="49" customWidth="1"/>
    <col min="13068" max="13068" width="9.7109375" style="49" customWidth="1"/>
    <col min="13069" max="13069" width="15.140625" style="49" customWidth="1"/>
    <col min="13070" max="13070" width="5.140625" style="49" customWidth="1"/>
    <col min="13071" max="13071" width="9.7109375" style="49" customWidth="1"/>
    <col min="13072" max="13072" width="13.7109375" style="49" customWidth="1"/>
    <col min="13073" max="13073" width="5.140625" style="49" customWidth="1"/>
    <col min="13074" max="13074" width="9.7109375" style="49" customWidth="1"/>
    <col min="13075" max="13075" width="12.5703125" style="49" customWidth="1"/>
    <col min="13076" max="13076" width="5.140625" style="49" customWidth="1"/>
    <col min="13077" max="13077" width="9.7109375" style="49" customWidth="1"/>
    <col min="13078" max="13078" width="12.7109375" style="49" customWidth="1"/>
    <col min="13079" max="13079" width="5.140625" style="49" customWidth="1"/>
    <col min="13080" max="13080" width="9.7109375" style="49" customWidth="1"/>
    <col min="13081" max="13081" width="12.7109375" style="49" customWidth="1"/>
    <col min="13082" max="13082" width="5.140625" style="49" customWidth="1"/>
    <col min="13083" max="13083" width="9.7109375" style="49" customWidth="1"/>
    <col min="13084" max="13084" width="12.7109375" style="49" customWidth="1"/>
    <col min="13085" max="13085" width="5.140625" style="49" customWidth="1"/>
    <col min="13086" max="13086" width="9.7109375" style="49" customWidth="1"/>
    <col min="13087" max="13087" width="12.7109375" style="49" customWidth="1"/>
    <col min="13088" max="13088" width="5.140625" style="49" customWidth="1"/>
    <col min="13089" max="13089" width="9.7109375" style="49" customWidth="1"/>
    <col min="13090" max="13090" width="12.7109375" style="49" customWidth="1"/>
    <col min="13091" max="13091" width="5.140625" style="49" customWidth="1"/>
    <col min="13092" max="13092" width="9.7109375" style="49" customWidth="1"/>
    <col min="13093" max="13093" width="12.7109375" style="49" customWidth="1"/>
    <col min="13094" max="13094" width="5.140625" style="49" customWidth="1"/>
    <col min="13095" max="13095" width="9.7109375" style="49" customWidth="1"/>
    <col min="13096" max="13096" width="12.7109375" style="49" customWidth="1"/>
    <col min="13097" max="13097" width="5.140625" style="49" customWidth="1"/>
    <col min="13098" max="13098" width="9.7109375" style="49" customWidth="1"/>
    <col min="13099" max="13099" width="12.7109375" style="49" customWidth="1"/>
    <col min="13100" max="13100" width="5.140625" style="49" customWidth="1"/>
    <col min="13101" max="13101" width="9.7109375" style="49" customWidth="1"/>
    <col min="13102" max="13102" width="12.7109375" style="49" customWidth="1"/>
    <col min="13103" max="13103" width="5.140625" style="49" customWidth="1"/>
    <col min="13104" max="13104" width="9.7109375" style="49" customWidth="1"/>
    <col min="13105" max="13105" width="12.7109375" style="49" customWidth="1"/>
    <col min="13106" max="13106" width="5.140625" style="49" customWidth="1"/>
    <col min="13107" max="13107" width="9.7109375" style="49" customWidth="1"/>
    <col min="13108" max="13108" width="12.7109375" style="49" customWidth="1"/>
    <col min="13109" max="13109" width="37.7109375" style="49" customWidth="1"/>
    <col min="13110" max="13312" width="9.140625" style="49"/>
    <col min="13313" max="13313" width="1.7109375" style="49" customWidth="1"/>
    <col min="13314" max="13314" width="3.5703125" style="49" customWidth="1"/>
    <col min="13315" max="13315" width="11" style="49" customWidth="1"/>
    <col min="13316" max="13316" width="20.7109375" style="49" customWidth="1"/>
    <col min="13317" max="13318" width="11.7109375" style="49" customWidth="1"/>
    <col min="13319" max="13319" width="9.7109375" style="49" customWidth="1"/>
    <col min="13320" max="13322" width="7.7109375" style="49" customWidth="1"/>
    <col min="13323" max="13323" width="4" style="49" customWidth="1"/>
    <col min="13324" max="13324" width="9.7109375" style="49" customWidth="1"/>
    <col min="13325" max="13325" width="15.140625" style="49" customWidth="1"/>
    <col min="13326" max="13326" width="5.140625" style="49" customWidth="1"/>
    <col min="13327" max="13327" width="9.7109375" style="49" customWidth="1"/>
    <col min="13328" max="13328" width="13.7109375" style="49" customWidth="1"/>
    <col min="13329" max="13329" width="5.140625" style="49" customWidth="1"/>
    <col min="13330" max="13330" width="9.7109375" style="49" customWidth="1"/>
    <col min="13331" max="13331" width="12.5703125" style="49" customWidth="1"/>
    <col min="13332" max="13332" width="5.140625" style="49" customWidth="1"/>
    <col min="13333" max="13333" width="9.7109375" style="49" customWidth="1"/>
    <col min="13334" max="13334" width="12.7109375" style="49" customWidth="1"/>
    <col min="13335" max="13335" width="5.140625" style="49" customWidth="1"/>
    <col min="13336" max="13336" width="9.7109375" style="49" customWidth="1"/>
    <col min="13337" max="13337" width="12.7109375" style="49" customWidth="1"/>
    <col min="13338" max="13338" width="5.140625" style="49" customWidth="1"/>
    <col min="13339" max="13339" width="9.7109375" style="49" customWidth="1"/>
    <col min="13340" max="13340" width="12.7109375" style="49" customWidth="1"/>
    <col min="13341" max="13341" width="5.140625" style="49" customWidth="1"/>
    <col min="13342" max="13342" width="9.7109375" style="49" customWidth="1"/>
    <col min="13343" max="13343" width="12.7109375" style="49" customWidth="1"/>
    <col min="13344" max="13344" width="5.140625" style="49" customWidth="1"/>
    <col min="13345" max="13345" width="9.7109375" style="49" customWidth="1"/>
    <col min="13346" max="13346" width="12.7109375" style="49" customWidth="1"/>
    <col min="13347" max="13347" width="5.140625" style="49" customWidth="1"/>
    <col min="13348" max="13348" width="9.7109375" style="49" customWidth="1"/>
    <col min="13349" max="13349" width="12.7109375" style="49" customWidth="1"/>
    <col min="13350" max="13350" width="5.140625" style="49" customWidth="1"/>
    <col min="13351" max="13351" width="9.7109375" style="49" customWidth="1"/>
    <col min="13352" max="13352" width="12.7109375" style="49" customWidth="1"/>
    <col min="13353" max="13353" width="5.140625" style="49" customWidth="1"/>
    <col min="13354" max="13354" width="9.7109375" style="49" customWidth="1"/>
    <col min="13355" max="13355" width="12.7109375" style="49" customWidth="1"/>
    <col min="13356" max="13356" width="5.140625" style="49" customWidth="1"/>
    <col min="13357" max="13357" width="9.7109375" style="49" customWidth="1"/>
    <col min="13358" max="13358" width="12.7109375" style="49" customWidth="1"/>
    <col min="13359" max="13359" width="5.140625" style="49" customWidth="1"/>
    <col min="13360" max="13360" width="9.7109375" style="49" customWidth="1"/>
    <col min="13361" max="13361" width="12.7109375" style="49" customWidth="1"/>
    <col min="13362" max="13362" width="5.140625" style="49" customWidth="1"/>
    <col min="13363" max="13363" width="9.7109375" style="49" customWidth="1"/>
    <col min="13364" max="13364" width="12.7109375" style="49" customWidth="1"/>
    <col min="13365" max="13365" width="37.7109375" style="49" customWidth="1"/>
    <col min="13366" max="13568" width="9.140625" style="49"/>
    <col min="13569" max="13569" width="1.7109375" style="49" customWidth="1"/>
    <col min="13570" max="13570" width="3.5703125" style="49" customWidth="1"/>
    <col min="13571" max="13571" width="11" style="49" customWidth="1"/>
    <col min="13572" max="13572" width="20.7109375" style="49" customWidth="1"/>
    <col min="13573" max="13574" width="11.7109375" style="49" customWidth="1"/>
    <col min="13575" max="13575" width="9.7109375" style="49" customWidth="1"/>
    <col min="13576" max="13578" width="7.7109375" style="49" customWidth="1"/>
    <col min="13579" max="13579" width="4" style="49" customWidth="1"/>
    <col min="13580" max="13580" width="9.7109375" style="49" customWidth="1"/>
    <col min="13581" max="13581" width="15.140625" style="49" customWidth="1"/>
    <col min="13582" max="13582" width="5.140625" style="49" customWidth="1"/>
    <col min="13583" max="13583" width="9.7109375" style="49" customWidth="1"/>
    <col min="13584" max="13584" width="13.7109375" style="49" customWidth="1"/>
    <col min="13585" max="13585" width="5.140625" style="49" customWidth="1"/>
    <col min="13586" max="13586" width="9.7109375" style="49" customWidth="1"/>
    <col min="13587" max="13587" width="12.5703125" style="49" customWidth="1"/>
    <col min="13588" max="13588" width="5.140625" style="49" customWidth="1"/>
    <col min="13589" max="13589" width="9.7109375" style="49" customWidth="1"/>
    <col min="13590" max="13590" width="12.7109375" style="49" customWidth="1"/>
    <col min="13591" max="13591" width="5.140625" style="49" customWidth="1"/>
    <col min="13592" max="13592" width="9.7109375" style="49" customWidth="1"/>
    <col min="13593" max="13593" width="12.7109375" style="49" customWidth="1"/>
    <col min="13594" max="13594" width="5.140625" style="49" customWidth="1"/>
    <col min="13595" max="13595" width="9.7109375" style="49" customWidth="1"/>
    <col min="13596" max="13596" width="12.7109375" style="49" customWidth="1"/>
    <col min="13597" max="13597" width="5.140625" style="49" customWidth="1"/>
    <col min="13598" max="13598" width="9.7109375" style="49" customWidth="1"/>
    <col min="13599" max="13599" width="12.7109375" style="49" customWidth="1"/>
    <col min="13600" max="13600" width="5.140625" style="49" customWidth="1"/>
    <col min="13601" max="13601" width="9.7109375" style="49" customWidth="1"/>
    <col min="13602" max="13602" width="12.7109375" style="49" customWidth="1"/>
    <col min="13603" max="13603" width="5.140625" style="49" customWidth="1"/>
    <col min="13604" max="13604" width="9.7109375" style="49" customWidth="1"/>
    <col min="13605" max="13605" width="12.7109375" style="49" customWidth="1"/>
    <col min="13606" max="13606" width="5.140625" style="49" customWidth="1"/>
    <col min="13607" max="13607" width="9.7109375" style="49" customWidth="1"/>
    <col min="13608" max="13608" width="12.7109375" style="49" customWidth="1"/>
    <col min="13609" max="13609" width="5.140625" style="49" customWidth="1"/>
    <col min="13610" max="13610" width="9.7109375" style="49" customWidth="1"/>
    <col min="13611" max="13611" width="12.7109375" style="49" customWidth="1"/>
    <col min="13612" max="13612" width="5.140625" style="49" customWidth="1"/>
    <col min="13613" max="13613" width="9.7109375" style="49" customWidth="1"/>
    <col min="13614" max="13614" width="12.7109375" style="49" customWidth="1"/>
    <col min="13615" max="13615" width="5.140625" style="49" customWidth="1"/>
    <col min="13616" max="13616" width="9.7109375" style="49" customWidth="1"/>
    <col min="13617" max="13617" width="12.7109375" style="49" customWidth="1"/>
    <col min="13618" max="13618" width="5.140625" style="49" customWidth="1"/>
    <col min="13619" max="13619" width="9.7109375" style="49" customWidth="1"/>
    <col min="13620" max="13620" width="12.7109375" style="49" customWidth="1"/>
    <col min="13621" max="13621" width="37.7109375" style="49" customWidth="1"/>
    <col min="13622" max="13824" width="9.140625" style="49"/>
    <col min="13825" max="13825" width="1.7109375" style="49" customWidth="1"/>
    <col min="13826" max="13826" width="3.5703125" style="49" customWidth="1"/>
    <col min="13827" max="13827" width="11" style="49" customWidth="1"/>
    <col min="13828" max="13828" width="20.7109375" style="49" customWidth="1"/>
    <col min="13829" max="13830" width="11.7109375" style="49" customWidth="1"/>
    <col min="13831" max="13831" width="9.7109375" style="49" customWidth="1"/>
    <col min="13832" max="13834" width="7.7109375" style="49" customWidth="1"/>
    <col min="13835" max="13835" width="4" style="49" customWidth="1"/>
    <col min="13836" max="13836" width="9.7109375" style="49" customWidth="1"/>
    <col min="13837" max="13837" width="15.140625" style="49" customWidth="1"/>
    <col min="13838" max="13838" width="5.140625" style="49" customWidth="1"/>
    <col min="13839" max="13839" width="9.7109375" style="49" customWidth="1"/>
    <col min="13840" max="13840" width="13.7109375" style="49" customWidth="1"/>
    <col min="13841" max="13841" width="5.140625" style="49" customWidth="1"/>
    <col min="13842" max="13842" width="9.7109375" style="49" customWidth="1"/>
    <col min="13843" max="13843" width="12.5703125" style="49" customWidth="1"/>
    <col min="13844" max="13844" width="5.140625" style="49" customWidth="1"/>
    <col min="13845" max="13845" width="9.7109375" style="49" customWidth="1"/>
    <col min="13846" max="13846" width="12.7109375" style="49" customWidth="1"/>
    <col min="13847" max="13847" width="5.140625" style="49" customWidth="1"/>
    <col min="13848" max="13848" width="9.7109375" style="49" customWidth="1"/>
    <col min="13849" max="13849" width="12.7109375" style="49" customWidth="1"/>
    <col min="13850" max="13850" width="5.140625" style="49" customWidth="1"/>
    <col min="13851" max="13851" width="9.7109375" style="49" customWidth="1"/>
    <col min="13852" max="13852" width="12.7109375" style="49" customWidth="1"/>
    <col min="13853" max="13853" width="5.140625" style="49" customWidth="1"/>
    <col min="13854" max="13854" width="9.7109375" style="49" customWidth="1"/>
    <col min="13855" max="13855" width="12.7109375" style="49" customWidth="1"/>
    <col min="13856" max="13856" width="5.140625" style="49" customWidth="1"/>
    <col min="13857" max="13857" width="9.7109375" style="49" customWidth="1"/>
    <col min="13858" max="13858" width="12.7109375" style="49" customWidth="1"/>
    <col min="13859" max="13859" width="5.140625" style="49" customWidth="1"/>
    <col min="13860" max="13860" width="9.7109375" style="49" customWidth="1"/>
    <col min="13861" max="13861" width="12.7109375" style="49" customWidth="1"/>
    <col min="13862" max="13862" width="5.140625" style="49" customWidth="1"/>
    <col min="13863" max="13863" width="9.7109375" style="49" customWidth="1"/>
    <col min="13864" max="13864" width="12.7109375" style="49" customWidth="1"/>
    <col min="13865" max="13865" width="5.140625" style="49" customWidth="1"/>
    <col min="13866" max="13866" width="9.7109375" style="49" customWidth="1"/>
    <col min="13867" max="13867" width="12.7109375" style="49" customWidth="1"/>
    <col min="13868" max="13868" width="5.140625" style="49" customWidth="1"/>
    <col min="13869" max="13869" width="9.7109375" style="49" customWidth="1"/>
    <col min="13870" max="13870" width="12.7109375" style="49" customWidth="1"/>
    <col min="13871" max="13871" width="5.140625" style="49" customWidth="1"/>
    <col min="13872" max="13872" width="9.7109375" style="49" customWidth="1"/>
    <col min="13873" max="13873" width="12.7109375" style="49" customWidth="1"/>
    <col min="13874" max="13874" width="5.140625" style="49" customWidth="1"/>
    <col min="13875" max="13875" width="9.7109375" style="49" customWidth="1"/>
    <col min="13876" max="13876" width="12.7109375" style="49" customWidth="1"/>
    <col min="13877" max="13877" width="37.7109375" style="49" customWidth="1"/>
    <col min="13878" max="14080" width="9.140625" style="49"/>
    <col min="14081" max="14081" width="1.7109375" style="49" customWidth="1"/>
    <col min="14082" max="14082" width="3.5703125" style="49" customWidth="1"/>
    <col min="14083" max="14083" width="11" style="49" customWidth="1"/>
    <col min="14084" max="14084" width="20.7109375" style="49" customWidth="1"/>
    <col min="14085" max="14086" width="11.7109375" style="49" customWidth="1"/>
    <col min="14087" max="14087" width="9.7109375" style="49" customWidth="1"/>
    <col min="14088" max="14090" width="7.7109375" style="49" customWidth="1"/>
    <col min="14091" max="14091" width="4" style="49" customWidth="1"/>
    <col min="14092" max="14092" width="9.7109375" style="49" customWidth="1"/>
    <col min="14093" max="14093" width="15.140625" style="49" customWidth="1"/>
    <col min="14094" max="14094" width="5.140625" style="49" customWidth="1"/>
    <col min="14095" max="14095" width="9.7109375" style="49" customWidth="1"/>
    <col min="14096" max="14096" width="13.7109375" style="49" customWidth="1"/>
    <col min="14097" max="14097" width="5.140625" style="49" customWidth="1"/>
    <col min="14098" max="14098" width="9.7109375" style="49" customWidth="1"/>
    <col min="14099" max="14099" width="12.5703125" style="49" customWidth="1"/>
    <col min="14100" max="14100" width="5.140625" style="49" customWidth="1"/>
    <col min="14101" max="14101" width="9.7109375" style="49" customWidth="1"/>
    <col min="14102" max="14102" width="12.7109375" style="49" customWidth="1"/>
    <col min="14103" max="14103" width="5.140625" style="49" customWidth="1"/>
    <col min="14104" max="14104" width="9.7109375" style="49" customWidth="1"/>
    <col min="14105" max="14105" width="12.7109375" style="49" customWidth="1"/>
    <col min="14106" max="14106" width="5.140625" style="49" customWidth="1"/>
    <col min="14107" max="14107" width="9.7109375" style="49" customWidth="1"/>
    <col min="14108" max="14108" width="12.7109375" style="49" customWidth="1"/>
    <col min="14109" max="14109" width="5.140625" style="49" customWidth="1"/>
    <col min="14110" max="14110" width="9.7109375" style="49" customWidth="1"/>
    <col min="14111" max="14111" width="12.7109375" style="49" customWidth="1"/>
    <col min="14112" max="14112" width="5.140625" style="49" customWidth="1"/>
    <col min="14113" max="14113" width="9.7109375" style="49" customWidth="1"/>
    <col min="14114" max="14114" width="12.7109375" style="49" customWidth="1"/>
    <col min="14115" max="14115" width="5.140625" style="49" customWidth="1"/>
    <col min="14116" max="14116" width="9.7109375" style="49" customWidth="1"/>
    <col min="14117" max="14117" width="12.7109375" style="49" customWidth="1"/>
    <col min="14118" max="14118" width="5.140625" style="49" customWidth="1"/>
    <col min="14119" max="14119" width="9.7109375" style="49" customWidth="1"/>
    <col min="14120" max="14120" width="12.7109375" style="49" customWidth="1"/>
    <col min="14121" max="14121" width="5.140625" style="49" customWidth="1"/>
    <col min="14122" max="14122" width="9.7109375" style="49" customWidth="1"/>
    <col min="14123" max="14123" width="12.7109375" style="49" customWidth="1"/>
    <col min="14124" max="14124" width="5.140625" style="49" customWidth="1"/>
    <col min="14125" max="14125" width="9.7109375" style="49" customWidth="1"/>
    <col min="14126" max="14126" width="12.7109375" style="49" customWidth="1"/>
    <col min="14127" max="14127" width="5.140625" style="49" customWidth="1"/>
    <col min="14128" max="14128" width="9.7109375" style="49" customWidth="1"/>
    <col min="14129" max="14129" width="12.7109375" style="49" customWidth="1"/>
    <col min="14130" max="14130" width="5.140625" style="49" customWidth="1"/>
    <col min="14131" max="14131" width="9.7109375" style="49" customWidth="1"/>
    <col min="14132" max="14132" width="12.7109375" style="49" customWidth="1"/>
    <col min="14133" max="14133" width="37.7109375" style="49" customWidth="1"/>
    <col min="14134" max="14336" width="9.140625" style="49"/>
    <col min="14337" max="14337" width="1.7109375" style="49" customWidth="1"/>
    <col min="14338" max="14338" width="3.5703125" style="49" customWidth="1"/>
    <col min="14339" max="14339" width="11" style="49" customWidth="1"/>
    <col min="14340" max="14340" width="20.7109375" style="49" customWidth="1"/>
    <col min="14341" max="14342" width="11.7109375" style="49" customWidth="1"/>
    <col min="14343" max="14343" width="9.7109375" style="49" customWidth="1"/>
    <col min="14344" max="14346" width="7.7109375" style="49" customWidth="1"/>
    <col min="14347" max="14347" width="4" style="49" customWidth="1"/>
    <col min="14348" max="14348" width="9.7109375" style="49" customWidth="1"/>
    <col min="14349" max="14349" width="15.140625" style="49" customWidth="1"/>
    <col min="14350" max="14350" width="5.140625" style="49" customWidth="1"/>
    <col min="14351" max="14351" width="9.7109375" style="49" customWidth="1"/>
    <col min="14352" max="14352" width="13.7109375" style="49" customWidth="1"/>
    <col min="14353" max="14353" width="5.140625" style="49" customWidth="1"/>
    <col min="14354" max="14354" width="9.7109375" style="49" customWidth="1"/>
    <col min="14355" max="14355" width="12.5703125" style="49" customWidth="1"/>
    <col min="14356" max="14356" width="5.140625" style="49" customWidth="1"/>
    <col min="14357" max="14357" width="9.7109375" style="49" customWidth="1"/>
    <col min="14358" max="14358" width="12.7109375" style="49" customWidth="1"/>
    <col min="14359" max="14359" width="5.140625" style="49" customWidth="1"/>
    <col min="14360" max="14360" width="9.7109375" style="49" customWidth="1"/>
    <col min="14361" max="14361" width="12.7109375" style="49" customWidth="1"/>
    <col min="14362" max="14362" width="5.140625" style="49" customWidth="1"/>
    <col min="14363" max="14363" width="9.7109375" style="49" customWidth="1"/>
    <col min="14364" max="14364" width="12.7109375" style="49" customWidth="1"/>
    <col min="14365" max="14365" width="5.140625" style="49" customWidth="1"/>
    <col min="14366" max="14366" width="9.7109375" style="49" customWidth="1"/>
    <col min="14367" max="14367" width="12.7109375" style="49" customWidth="1"/>
    <col min="14368" max="14368" width="5.140625" style="49" customWidth="1"/>
    <col min="14369" max="14369" width="9.7109375" style="49" customWidth="1"/>
    <col min="14370" max="14370" width="12.7109375" style="49" customWidth="1"/>
    <col min="14371" max="14371" width="5.140625" style="49" customWidth="1"/>
    <col min="14372" max="14372" width="9.7109375" style="49" customWidth="1"/>
    <col min="14373" max="14373" width="12.7109375" style="49" customWidth="1"/>
    <col min="14374" max="14374" width="5.140625" style="49" customWidth="1"/>
    <col min="14375" max="14375" width="9.7109375" style="49" customWidth="1"/>
    <col min="14376" max="14376" width="12.7109375" style="49" customWidth="1"/>
    <col min="14377" max="14377" width="5.140625" style="49" customWidth="1"/>
    <col min="14378" max="14378" width="9.7109375" style="49" customWidth="1"/>
    <col min="14379" max="14379" width="12.7109375" style="49" customWidth="1"/>
    <col min="14380" max="14380" width="5.140625" style="49" customWidth="1"/>
    <col min="14381" max="14381" width="9.7109375" style="49" customWidth="1"/>
    <col min="14382" max="14382" width="12.7109375" style="49" customWidth="1"/>
    <col min="14383" max="14383" width="5.140625" style="49" customWidth="1"/>
    <col min="14384" max="14384" width="9.7109375" style="49" customWidth="1"/>
    <col min="14385" max="14385" width="12.7109375" style="49" customWidth="1"/>
    <col min="14386" max="14386" width="5.140625" style="49" customWidth="1"/>
    <col min="14387" max="14387" width="9.7109375" style="49" customWidth="1"/>
    <col min="14388" max="14388" width="12.7109375" style="49" customWidth="1"/>
    <col min="14389" max="14389" width="37.7109375" style="49" customWidth="1"/>
    <col min="14390" max="14592" width="9.140625" style="49"/>
    <col min="14593" max="14593" width="1.7109375" style="49" customWidth="1"/>
    <col min="14594" max="14594" width="3.5703125" style="49" customWidth="1"/>
    <col min="14595" max="14595" width="11" style="49" customWidth="1"/>
    <col min="14596" max="14596" width="20.7109375" style="49" customWidth="1"/>
    <col min="14597" max="14598" width="11.7109375" style="49" customWidth="1"/>
    <col min="14599" max="14599" width="9.7109375" style="49" customWidth="1"/>
    <col min="14600" max="14602" width="7.7109375" style="49" customWidth="1"/>
    <col min="14603" max="14603" width="4" style="49" customWidth="1"/>
    <col min="14604" max="14604" width="9.7109375" style="49" customWidth="1"/>
    <col min="14605" max="14605" width="15.140625" style="49" customWidth="1"/>
    <col min="14606" max="14606" width="5.140625" style="49" customWidth="1"/>
    <col min="14607" max="14607" width="9.7109375" style="49" customWidth="1"/>
    <col min="14608" max="14608" width="13.7109375" style="49" customWidth="1"/>
    <col min="14609" max="14609" width="5.140625" style="49" customWidth="1"/>
    <col min="14610" max="14610" width="9.7109375" style="49" customWidth="1"/>
    <col min="14611" max="14611" width="12.5703125" style="49" customWidth="1"/>
    <col min="14612" max="14612" width="5.140625" style="49" customWidth="1"/>
    <col min="14613" max="14613" width="9.7109375" style="49" customWidth="1"/>
    <col min="14614" max="14614" width="12.7109375" style="49" customWidth="1"/>
    <col min="14615" max="14615" width="5.140625" style="49" customWidth="1"/>
    <col min="14616" max="14616" width="9.7109375" style="49" customWidth="1"/>
    <col min="14617" max="14617" width="12.7109375" style="49" customWidth="1"/>
    <col min="14618" max="14618" width="5.140625" style="49" customWidth="1"/>
    <col min="14619" max="14619" width="9.7109375" style="49" customWidth="1"/>
    <col min="14620" max="14620" width="12.7109375" style="49" customWidth="1"/>
    <col min="14621" max="14621" width="5.140625" style="49" customWidth="1"/>
    <col min="14622" max="14622" width="9.7109375" style="49" customWidth="1"/>
    <col min="14623" max="14623" width="12.7109375" style="49" customWidth="1"/>
    <col min="14624" max="14624" width="5.140625" style="49" customWidth="1"/>
    <col min="14625" max="14625" width="9.7109375" style="49" customWidth="1"/>
    <col min="14626" max="14626" width="12.7109375" style="49" customWidth="1"/>
    <col min="14627" max="14627" width="5.140625" style="49" customWidth="1"/>
    <col min="14628" max="14628" width="9.7109375" style="49" customWidth="1"/>
    <col min="14629" max="14629" width="12.7109375" style="49" customWidth="1"/>
    <col min="14630" max="14630" width="5.140625" style="49" customWidth="1"/>
    <col min="14631" max="14631" width="9.7109375" style="49" customWidth="1"/>
    <col min="14632" max="14632" width="12.7109375" style="49" customWidth="1"/>
    <col min="14633" max="14633" width="5.140625" style="49" customWidth="1"/>
    <col min="14634" max="14634" width="9.7109375" style="49" customWidth="1"/>
    <col min="14635" max="14635" width="12.7109375" style="49" customWidth="1"/>
    <col min="14636" max="14636" width="5.140625" style="49" customWidth="1"/>
    <col min="14637" max="14637" width="9.7109375" style="49" customWidth="1"/>
    <col min="14638" max="14638" width="12.7109375" style="49" customWidth="1"/>
    <col min="14639" max="14639" width="5.140625" style="49" customWidth="1"/>
    <col min="14640" max="14640" width="9.7109375" style="49" customWidth="1"/>
    <col min="14641" max="14641" width="12.7109375" style="49" customWidth="1"/>
    <col min="14642" max="14642" width="5.140625" style="49" customWidth="1"/>
    <col min="14643" max="14643" width="9.7109375" style="49" customWidth="1"/>
    <col min="14644" max="14644" width="12.7109375" style="49" customWidth="1"/>
    <col min="14645" max="14645" width="37.7109375" style="49" customWidth="1"/>
    <col min="14646" max="14848" width="9.140625" style="49"/>
    <col min="14849" max="14849" width="1.7109375" style="49" customWidth="1"/>
    <col min="14850" max="14850" width="3.5703125" style="49" customWidth="1"/>
    <col min="14851" max="14851" width="11" style="49" customWidth="1"/>
    <col min="14852" max="14852" width="20.7109375" style="49" customWidth="1"/>
    <col min="14853" max="14854" width="11.7109375" style="49" customWidth="1"/>
    <col min="14855" max="14855" width="9.7109375" style="49" customWidth="1"/>
    <col min="14856" max="14858" width="7.7109375" style="49" customWidth="1"/>
    <col min="14859" max="14859" width="4" style="49" customWidth="1"/>
    <col min="14860" max="14860" width="9.7109375" style="49" customWidth="1"/>
    <col min="14861" max="14861" width="15.140625" style="49" customWidth="1"/>
    <col min="14862" max="14862" width="5.140625" style="49" customWidth="1"/>
    <col min="14863" max="14863" width="9.7109375" style="49" customWidth="1"/>
    <col min="14864" max="14864" width="13.7109375" style="49" customWidth="1"/>
    <col min="14865" max="14865" width="5.140625" style="49" customWidth="1"/>
    <col min="14866" max="14866" width="9.7109375" style="49" customWidth="1"/>
    <col min="14867" max="14867" width="12.5703125" style="49" customWidth="1"/>
    <col min="14868" max="14868" width="5.140625" style="49" customWidth="1"/>
    <col min="14869" max="14869" width="9.7109375" style="49" customWidth="1"/>
    <col min="14870" max="14870" width="12.7109375" style="49" customWidth="1"/>
    <col min="14871" max="14871" width="5.140625" style="49" customWidth="1"/>
    <col min="14872" max="14872" width="9.7109375" style="49" customWidth="1"/>
    <col min="14873" max="14873" width="12.7109375" style="49" customWidth="1"/>
    <col min="14874" max="14874" width="5.140625" style="49" customWidth="1"/>
    <col min="14875" max="14875" width="9.7109375" style="49" customWidth="1"/>
    <col min="14876" max="14876" width="12.7109375" style="49" customWidth="1"/>
    <col min="14877" max="14877" width="5.140625" style="49" customWidth="1"/>
    <col min="14878" max="14878" width="9.7109375" style="49" customWidth="1"/>
    <col min="14879" max="14879" width="12.7109375" style="49" customWidth="1"/>
    <col min="14880" max="14880" width="5.140625" style="49" customWidth="1"/>
    <col min="14881" max="14881" width="9.7109375" style="49" customWidth="1"/>
    <col min="14882" max="14882" width="12.7109375" style="49" customWidth="1"/>
    <col min="14883" max="14883" width="5.140625" style="49" customWidth="1"/>
    <col min="14884" max="14884" width="9.7109375" style="49" customWidth="1"/>
    <col min="14885" max="14885" width="12.7109375" style="49" customWidth="1"/>
    <col min="14886" max="14886" width="5.140625" style="49" customWidth="1"/>
    <col min="14887" max="14887" width="9.7109375" style="49" customWidth="1"/>
    <col min="14888" max="14888" width="12.7109375" style="49" customWidth="1"/>
    <col min="14889" max="14889" width="5.140625" style="49" customWidth="1"/>
    <col min="14890" max="14890" width="9.7109375" style="49" customWidth="1"/>
    <col min="14891" max="14891" width="12.7109375" style="49" customWidth="1"/>
    <col min="14892" max="14892" width="5.140625" style="49" customWidth="1"/>
    <col min="14893" max="14893" width="9.7109375" style="49" customWidth="1"/>
    <col min="14894" max="14894" width="12.7109375" style="49" customWidth="1"/>
    <col min="14895" max="14895" width="5.140625" style="49" customWidth="1"/>
    <col min="14896" max="14896" width="9.7109375" style="49" customWidth="1"/>
    <col min="14897" max="14897" width="12.7109375" style="49" customWidth="1"/>
    <col min="14898" max="14898" width="5.140625" style="49" customWidth="1"/>
    <col min="14899" max="14899" width="9.7109375" style="49" customWidth="1"/>
    <col min="14900" max="14900" width="12.7109375" style="49" customWidth="1"/>
    <col min="14901" max="14901" width="37.7109375" style="49" customWidth="1"/>
    <col min="14902" max="15104" width="9.140625" style="49"/>
    <col min="15105" max="15105" width="1.7109375" style="49" customWidth="1"/>
    <col min="15106" max="15106" width="3.5703125" style="49" customWidth="1"/>
    <col min="15107" max="15107" width="11" style="49" customWidth="1"/>
    <col min="15108" max="15108" width="20.7109375" style="49" customWidth="1"/>
    <col min="15109" max="15110" width="11.7109375" style="49" customWidth="1"/>
    <col min="15111" max="15111" width="9.7109375" style="49" customWidth="1"/>
    <col min="15112" max="15114" width="7.7109375" style="49" customWidth="1"/>
    <col min="15115" max="15115" width="4" style="49" customWidth="1"/>
    <col min="15116" max="15116" width="9.7109375" style="49" customWidth="1"/>
    <col min="15117" max="15117" width="15.140625" style="49" customWidth="1"/>
    <col min="15118" max="15118" width="5.140625" style="49" customWidth="1"/>
    <col min="15119" max="15119" width="9.7109375" style="49" customWidth="1"/>
    <col min="15120" max="15120" width="13.7109375" style="49" customWidth="1"/>
    <col min="15121" max="15121" width="5.140625" style="49" customWidth="1"/>
    <col min="15122" max="15122" width="9.7109375" style="49" customWidth="1"/>
    <col min="15123" max="15123" width="12.5703125" style="49" customWidth="1"/>
    <col min="15124" max="15124" width="5.140625" style="49" customWidth="1"/>
    <col min="15125" max="15125" width="9.7109375" style="49" customWidth="1"/>
    <col min="15126" max="15126" width="12.7109375" style="49" customWidth="1"/>
    <col min="15127" max="15127" width="5.140625" style="49" customWidth="1"/>
    <col min="15128" max="15128" width="9.7109375" style="49" customWidth="1"/>
    <col min="15129" max="15129" width="12.7109375" style="49" customWidth="1"/>
    <col min="15130" max="15130" width="5.140625" style="49" customWidth="1"/>
    <col min="15131" max="15131" width="9.7109375" style="49" customWidth="1"/>
    <col min="15132" max="15132" width="12.7109375" style="49" customWidth="1"/>
    <col min="15133" max="15133" width="5.140625" style="49" customWidth="1"/>
    <col min="15134" max="15134" width="9.7109375" style="49" customWidth="1"/>
    <col min="15135" max="15135" width="12.7109375" style="49" customWidth="1"/>
    <col min="15136" max="15136" width="5.140625" style="49" customWidth="1"/>
    <col min="15137" max="15137" width="9.7109375" style="49" customWidth="1"/>
    <col min="15138" max="15138" width="12.7109375" style="49" customWidth="1"/>
    <col min="15139" max="15139" width="5.140625" style="49" customWidth="1"/>
    <col min="15140" max="15140" width="9.7109375" style="49" customWidth="1"/>
    <col min="15141" max="15141" width="12.7109375" style="49" customWidth="1"/>
    <col min="15142" max="15142" width="5.140625" style="49" customWidth="1"/>
    <col min="15143" max="15143" width="9.7109375" style="49" customWidth="1"/>
    <col min="15144" max="15144" width="12.7109375" style="49" customWidth="1"/>
    <col min="15145" max="15145" width="5.140625" style="49" customWidth="1"/>
    <col min="15146" max="15146" width="9.7109375" style="49" customWidth="1"/>
    <col min="15147" max="15147" width="12.7109375" style="49" customWidth="1"/>
    <col min="15148" max="15148" width="5.140625" style="49" customWidth="1"/>
    <col min="15149" max="15149" width="9.7109375" style="49" customWidth="1"/>
    <col min="15150" max="15150" width="12.7109375" style="49" customWidth="1"/>
    <col min="15151" max="15151" width="5.140625" style="49" customWidth="1"/>
    <col min="15152" max="15152" width="9.7109375" style="49" customWidth="1"/>
    <col min="15153" max="15153" width="12.7109375" style="49" customWidth="1"/>
    <col min="15154" max="15154" width="5.140625" style="49" customWidth="1"/>
    <col min="15155" max="15155" width="9.7109375" style="49" customWidth="1"/>
    <col min="15156" max="15156" width="12.7109375" style="49" customWidth="1"/>
    <col min="15157" max="15157" width="37.7109375" style="49" customWidth="1"/>
    <col min="15158" max="15360" width="9.140625" style="49"/>
    <col min="15361" max="15361" width="1.7109375" style="49" customWidth="1"/>
    <col min="15362" max="15362" width="3.5703125" style="49" customWidth="1"/>
    <col min="15363" max="15363" width="11" style="49" customWidth="1"/>
    <col min="15364" max="15364" width="20.7109375" style="49" customWidth="1"/>
    <col min="15365" max="15366" width="11.7109375" style="49" customWidth="1"/>
    <col min="15367" max="15367" width="9.7109375" style="49" customWidth="1"/>
    <col min="15368" max="15370" width="7.7109375" style="49" customWidth="1"/>
    <col min="15371" max="15371" width="4" style="49" customWidth="1"/>
    <col min="15372" max="15372" width="9.7109375" style="49" customWidth="1"/>
    <col min="15373" max="15373" width="15.140625" style="49" customWidth="1"/>
    <col min="15374" max="15374" width="5.140625" style="49" customWidth="1"/>
    <col min="15375" max="15375" width="9.7109375" style="49" customWidth="1"/>
    <col min="15376" max="15376" width="13.7109375" style="49" customWidth="1"/>
    <col min="15377" max="15377" width="5.140625" style="49" customWidth="1"/>
    <col min="15378" max="15378" width="9.7109375" style="49" customWidth="1"/>
    <col min="15379" max="15379" width="12.5703125" style="49" customWidth="1"/>
    <col min="15380" max="15380" width="5.140625" style="49" customWidth="1"/>
    <col min="15381" max="15381" width="9.7109375" style="49" customWidth="1"/>
    <col min="15382" max="15382" width="12.7109375" style="49" customWidth="1"/>
    <col min="15383" max="15383" width="5.140625" style="49" customWidth="1"/>
    <col min="15384" max="15384" width="9.7109375" style="49" customWidth="1"/>
    <col min="15385" max="15385" width="12.7109375" style="49" customWidth="1"/>
    <col min="15386" max="15386" width="5.140625" style="49" customWidth="1"/>
    <col min="15387" max="15387" width="9.7109375" style="49" customWidth="1"/>
    <col min="15388" max="15388" width="12.7109375" style="49" customWidth="1"/>
    <col min="15389" max="15389" width="5.140625" style="49" customWidth="1"/>
    <col min="15390" max="15390" width="9.7109375" style="49" customWidth="1"/>
    <col min="15391" max="15391" width="12.7109375" style="49" customWidth="1"/>
    <col min="15392" max="15392" width="5.140625" style="49" customWidth="1"/>
    <col min="15393" max="15393" width="9.7109375" style="49" customWidth="1"/>
    <col min="15394" max="15394" width="12.7109375" style="49" customWidth="1"/>
    <col min="15395" max="15395" width="5.140625" style="49" customWidth="1"/>
    <col min="15396" max="15396" width="9.7109375" style="49" customWidth="1"/>
    <col min="15397" max="15397" width="12.7109375" style="49" customWidth="1"/>
    <col min="15398" max="15398" width="5.140625" style="49" customWidth="1"/>
    <col min="15399" max="15399" width="9.7109375" style="49" customWidth="1"/>
    <col min="15400" max="15400" width="12.7109375" style="49" customWidth="1"/>
    <col min="15401" max="15401" width="5.140625" style="49" customWidth="1"/>
    <col min="15402" max="15402" width="9.7109375" style="49" customWidth="1"/>
    <col min="15403" max="15403" width="12.7109375" style="49" customWidth="1"/>
    <col min="15404" max="15404" width="5.140625" style="49" customWidth="1"/>
    <col min="15405" max="15405" width="9.7109375" style="49" customWidth="1"/>
    <col min="15406" max="15406" width="12.7109375" style="49" customWidth="1"/>
    <col min="15407" max="15407" width="5.140625" style="49" customWidth="1"/>
    <col min="15408" max="15408" width="9.7109375" style="49" customWidth="1"/>
    <col min="15409" max="15409" width="12.7109375" style="49" customWidth="1"/>
    <col min="15410" max="15410" width="5.140625" style="49" customWidth="1"/>
    <col min="15411" max="15411" width="9.7109375" style="49" customWidth="1"/>
    <col min="15412" max="15412" width="12.7109375" style="49" customWidth="1"/>
    <col min="15413" max="15413" width="37.7109375" style="49" customWidth="1"/>
    <col min="15414" max="15616" width="9.140625" style="49"/>
    <col min="15617" max="15617" width="1.7109375" style="49" customWidth="1"/>
    <col min="15618" max="15618" width="3.5703125" style="49" customWidth="1"/>
    <col min="15619" max="15619" width="11" style="49" customWidth="1"/>
    <col min="15620" max="15620" width="20.7109375" style="49" customWidth="1"/>
    <col min="15621" max="15622" width="11.7109375" style="49" customWidth="1"/>
    <col min="15623" max="15623" width="9.7109375" style="49" customWidth="1"/>
    <col min="15624" max="15626" width="7.7109375" style="49" customWidth="1"/>
    <col min="15627" max="15627" width="4" style="49" customWidth="1"/>
    <col min="15628" max="15628" width="9.7109375" style="49" customWidth="1"/>
    <col min="15629" max="15629" width="15.140625" style="49" customWidth="1"/>
    <col min="15630" max="15630" width="5.140625" style="49" customWidth="1"/>
    <col min="15631" max="15631" width="9.7109375" style="49" customWidth="1"/>
    <col min="15632" max="15632" width="13.7109375" style="49" customWidth="1"/>
    <col min="15633" max="15633" width="5.140625" style="49" customWidth="1"/>
    <col min="15634" max="15634" width="9.7109375" style="49" customWidth="1"/>
    <col min="15635" max="15635" width="12.5703125" style="49" customWidth="1"/>
    <col min="15636" max="15636" width="5.140625" style="49" customWidth="1"/>
    <col min="15637" max="15637" width="9.7109375" style="49" customWidth="1"/>
    <col min="15638" max="15638" width="12.7109375" style="49" customWidth="1"/>
    <col min="15639" max="15639" width="5.140625" style="49" customWidth="1"/>
    <col min="15640" max="15640" width="9.7109375" style="49" customWidth="1"/>
    <col min="15641" max="15641" width="12.7109375" style="49" customWidth="1"/>
    <col min="15642" max="15642" width="5.140625" style="49" customWidth="1"/>
    <col min="15643" max="15643" width="9.7109375" style="49" customWidth="1"/>
    <col min="15644" max="15644" width="12.7109375" style="49" customWidth="1"/>
    <col min="15645" max="15645" width="5.140625" style="49" customWidth="1"/>
    <col min="15646" max="15646" width="9.7109375" style="49" customWidth="1"/>
    <col min="15647" max="15647" width="12.7109375" style="49" customWidth="1"/>
    <col min="15648" max="15648" width="5.140625" style="49" customWidth="1"/>
    <col min="15649" max="15649" width="9.7109375" style="49" customWidth="1"/>
    <col min="15650" max="15650" width="12.7109375" style="49" customWidth="1"/>
    <col min="15651" max="15651" width="5.140625" style="49" customWidth="1"/>
    <col min="15652" max="15652" width="9.7109375" style="49" customWidth="1"/>
    <col min="15653" max="15653" width="12.7109375" style="49" customWidth="1"/>
    <col min="15654" max="15654" width="5.140625" style="49" customWidth="1"/>
    <col min="15655" max="15655" width="9.7109375" style="49" customWidth="1"/>
    <col min="15656" max="15656" width="12.7109375" style="49" customWidth="1"/>
    <col min="15657" max="15657" width="5.140625" style="49" customWidth="1"/>
    <col min="15658" max="15658" width="9.7109375" style="49" customWidth="1"/>
    <col min="15659" max="15659" width="12.7109375" style="49" customWidth="1"/>
    <col min="15660" max="15660" width="5.140625" style="49" customWidth="1"/>
    <col min="15661" max="15661" width="9.7109375" style="49" customWidth="1"/>
    <col min="15662" max="15662" width="12.7109375" style="49" customWidth="1"/>
    <col min="15663" max="15663" width="5.140625" style="49" customWidth="1"/>
    <col min="15664" max="15664" width="9.7109375" style="49" customWidth="1"/>
    <col min="15665" max="15665" width="12.7109375" style="49" customWidth="1"/>
    <col min="15666" max="15666" width="5.140625" style="49" customWidth="1"/>
    <col min="15667" max="15667" width="9.7109375" style="49" customWidth="1"/>
    <col min="15668" max="15668" width="12.7109375" style="49" customWidth="1"/>
    <col min="15669" max="15669" width="37.7109375" style="49" customWidth="1"/>
    <col min="15670" max="15872" width="9.140625" style="49"/>
    <col min="15873" max="15873" width="1.7109375" style="49" customWidth="1"/>
    <col min="15874" max="15874" width="3.5703125" style="49" customWidth="1"/>
    <col min="15875" max="15875" width="11" style="49" customWidth="1"/>
    <col min="15876" max="15876" width="20.7109375" style="49" customWidth="1"/>
    <col min="15877" max="15878" width="11.7109375" style="49" customWidth="1"/>
    <col min="15879" max="15879" width="9.7109375" style="49" customWidth="1"/>
    <col min="15880" max="15882" width="7.7109375" style="49" customWidth="1"/>
    <col min="15883" max="15883" width="4" style="49" customWidth="1"/>
    <col min="15884" max="15884" width="9.7109375" style="49" customWidth="1"/>
    <col min="15885" max="15885" width="15.140625" style="49" customWidth="1"/>
    <col min="15886" max="15886" width="5.140625" style="49" customWidth="1"/>
    <col min="15887" max="15887" width="9.7109375" style="49" customWidth="1"/>
    <col min="15888" max="15888" width="13.7109375" style="49" customWidth="1"/>
    <col min="15889" max="15889" width="5.140625" style="49" customWidth="1"/>
    <col min="15890" max="15890" width="9.7109375" style="49" customWidth="1"/>
    <col min="15891" max="15891" width="12.5703125" style="49" customWidth="1"/>
    <col min="15892" max="15892" width="5.140625" style="49" customWidth="1"/>
    <col min="15893" max="15893" width="9.7109375" style="49" customWidth="1"/>
    <col min="15894" max="15894" width="12.7109375" style="49" customWidth="1"/>
    <col min="15895" max="15895" width="5.140625" style="49" customWidth="1"/>
    <col min="15896" max="15896" width="9.7109375" style="49" customWidth="1"/>
    <col min="15897" max="15897" width="12.7109375" style="49" customWidth="1"/>
    <col min="15898" max="15898" width="5.140625" style="49" customWidth="1"/>
    <col min="15899" max="15899" width="9.7109375" style="49" customWidth="1"/>
    <col min="15900" max="15900" width="12.7109375" style="49" customWidth="1"/>
    <col min="15901" max="15901" width="5.140625" style="49" customWidth="1"/>
    <col min="15902" max="15902" width="9.7109375" style="49" customWidth="1"/>
    <col min="15903" max="15903" width="12.7109375" style="49" customWidth="1"/>
    <col min="15904" max="15904" width="5.140625" style="49" customWidth="1"/>
    <col min="15905" max="15905" width="9.7109375" style="49" customWidth="1"/>
    <col min="15906" max="15906" width="12.7109375" style="49" customWidth="1"/>
    <col min="15907" max="15907" width="5.140625" style="49" customWidth="1"/>
    <col min="15908" max="15908" width="9.7109375" style="49" customWidth="1"/>
    <col min="15909" max="15909" width="12.7109375" style="49" customWidth="1"/>
    <col min="15910" max="15910" width="5.140625" style="49" customWidth="1"/>
    <col min="15911" max="15911" width="9.7109375" style="49" customWidth="1"/>
    <col min="15912" max="15912" width="12.7109375" style="49" customWidth="1"/>
    <col min="15913" max="15913" width="5.140625" style="49" customWidth="1"/>
    <col min="15914" max="15914" width="9.7109375" style="49" customWidth="1"/>
    <col min="15915" max="15915" width="12.7109375" style="49" customWidth="1"/>
    <col min="15916" max="15916" width="5.140625" style="49" customWidth="1"/>
    <col min="15917" max="15917" width="9.7109375" style="49" customWidth="1"/>
    <col min="15918" max="15918" width="12.7109375" style="49" customWidth="1"/>
    <col min="15919" max="15919" width="5.140625" style="49" customWidth="1"/>
    <col min="15920" max="15920" width="9.7109375" style="49" customWidth="1"/>
    <col min="15921" max="15921" width="12.7109375" style="49" customWidth="1"/>
    <col min="15922" max="15922" width="5.140625" style="49" customWidth="1"/>
    <col min="15923" max="15923" width="9.7109375" style="49" customWidth="1"/>
    <col min="15924" max="15924" width="12.7109375" style="49" customWidth="1"/>
    <col min="15925" max="15925" width="37.7109375" style="49" customWidth="1"/>
    <col min="15926" max="16128" width="9.140625" style="49"/>
    <col min="16129" max="16129" width="1.7109375" style="49" customWidth="1"/>
    <col min="16130" max="16130" width="3.5703125" style="49" customWidth="1"/>
    <col min="16131" max="16131" width="11" style="49" customWidth="1"/>
    <col min="16132" max="16132" width="20.7109375" style="49" customWidth="1"/>
    <col min="16133" max="16134" width="11.7109375" style="49" customWidth="1"/>
    <col min="16135" max="16135" width="9.7109375" style="49" customWidth="1"/>
    <col min="16136" max="16138" width="7.7109375" style="49" customWidth="1"/>
    <col min="16139" max="16139" width="4" style="49" customWidth="1"/>
    <col min="16140" max="16140" width="9.7109375" style="49" customWidth="1"/>
    <col min="16141" max="16141" width="15.140625" style="49" customWidth="1"/>
    <col min="16142" max="16142" width="5.140625" style="49" customWidth="1"/>
    <col min="16143" max="16143" width="9.7109375" style="49" customWidth="1"/>
    <col min="16144" max="16144" width="13.7109375" style="49" customWidth="1"/>
    <col min="16145" max="16145" width="5.140625" style="49" customWidth="1"/>
    <col min="16146" max="16146" width="9.7109375" style="49" customWidth="1"/>
    <col min="16147" max="16147" width="12.5703125" style="49" customWidth="1"/>
    <col min="16148" max="16148" width="5.140625" style="49" customWidth="1"/>
    <col min="16149" max="16149" width="9.7109375" style="49" customWidth="1"/>
    <col min="16150" max="16150" width="12.7109375" style="49" customWidth="1"/>
    <col min="16151" max="16151" width="5.140625" style="49" customWidth="1"/>
    <col min="16152" max="16152" width="9.7109375" style="49" customWidth="1"/>
    <col min="16153" max="16153" width="12.7109375" style="49" customWidth="1"/>
    <col min="16154" max="16154" width="5.140625" style="49" customWidth="1"/>
    <col min="16155" max="16155" width="9.7109375" style="49" customWidth="1"/>
    <col min="16156" max="16156" width="12.7109375" style="49" customWidth="1"/>
    <col min="16157" max="16157" width="5.140625" style="49" customWidth="1"/>
    <col min="16158" max="16158" width="9.7109375" style="49" customWidth="1"/>
    <col min="16159" max="16159" width="12.7109375" style="49" customWidth="1"/>
    <col min="16160" max="16160" width="5.140625" style="49" customWidth="1"/>
    <col min="16161" max="16161" width="9.7109375" style="49" customWidth="1"/>
    <col min="16162" max="16162" width="12.7109375" style="49" customWidth="1"/>
    <col min="16163" max="16163" width="5.140625" style="49" customWidth="1"/>
    <col min="16164" max="16164" width="9.7109375" style="49" customWidth="1"/>
    <col min="16165" max="16165" width="12.7109375" style="49" customWidth="1"/>
    <col min="16166" max="16166" width="5.140625" style="49" customWidth="1"/>
    <col min="16167" max="16167" width="9.7109375" style="49" customWidth="1"/>
    <col min="16168" max="16168" width="12.7109375" style="49" customWidth="1"/>
    <col min="16169" max="16169" width="5.140625" style="49" customWidth="1"/>
    <col min="16170" max="16170" width="9.7109375" style="49" customWidth="1"/>
    <col min="16171" max="16171" width="12.7109375" style="49" customWidth="1"/>
    <col min="16172" max="16172" width="5.140625" style="49" customWidth="1"/>
    <col min="16173" max="16173" width="9.7109375" style="49" customWidth="1"/>
    <col min="16174" max="16174" width="12.7109375" style="49" customWidth="1"/>
    <col min="16175" max="16175" width="5.140625" style="49" customWidth="1"/>
    <col min="16176" max="16176" width="9.7109375" style="49" customWidth="1"/>
    <col min="16177" max="16177" width="12.7109375" style="49" customWidth="1"/>
    <col min="16178" max="16178" width="5.140625" style="49" customWidth="1"/>
    <col min="16179" max="16179" width="9.7109375" style="49" customWidth="1"/>
    <col min="16180" max="16180" width="12.7109375" style="49" customWidth="1"/>
    <col min="16181" max="16181" width="37.7109375" style="49" customWidth="1"/>
    <col min="16182" max="16384" width="9.140625" style="49"/>
  </cols>
  <sheetData>
    <row r="1" spans="1:53" ht="9" customHeight="1" thickBot="1" x14ac:dyDescent="0.25">
      <c r="A1" s="48" t="e">
        <f>LOOKUP(2,1/('4.Monthly-Summary'!F:F="EMI-DEBIT"),ROW('4.Monthly-Summary'!F:F))</f>
        <v>#N/A</v>
      </c>
    </row>
    <row r="2" spans="1:53" ht="19.5" thickBot="1" x14ac:dyDescent="0.25">
      <c r="B2" s="190" t="s">
        <v>96</v>
      </c>
      <c r="C2" s="191"/>
      <c r="D2" s="191"/>
      <c r="E2" s="191"/>
      <c r="F2" s="191"/>
      <c r="G2" s="191"/>
      <c r="H2" s="191"/>
      <c r="I2" s="191"/>
      <c r="J2" s="191"/>
      <c r="K2" s="191"/>
      <c r="L2" s="191"/>
      <c r="M2" s="192"/>
      <c r="N2" s="190" t="s">
        <v>97</v>
      </c>
      <c r="O2" s="191"/>
      <c r="P2" s="191"/>
      <c r="Q2" s="191"/>
      <c r="R2" s="191"/>
      <c r="S2" s="191"/>
      <c r="T2" s="191"/>
      <c r="U2" s="191"/>
      <c r="V2" s="191"/>
      <c r="W2" s="191"/>
      <c r="X2" s="191"/>
      <c r="Y2" s="191"/>
      <c r="Z2" s="191"/>
      <c r="AA2" s="191"/>
      <c r="AB2" s="191"/>
      <c r="AC2" s="191"/>
      <c r="AD2" s="191"/>
      <c r="AE2" s="191"/>
      <c r="AF2" s="191"/>
      <c r="AG2" s="191"/>
      <c r="AH2" s="191"/>
      <c r="AI2" s="191"/>
      <c r="AJ2" s="191"/>
      <c r="AK2" s="191"/>
      <c r="AL2" s="191"/>
      <c r="AM2" s="191"/>
      <c r="AN2" s="191"/>
      <c r="AO2" s="191"/>
      <c r="AP2" s="191"/>
      <c r="AQ2" s="191"/>
      <c r="AR2" s="191"/>
      <c r="AS2" s="191"/>
      <c r="AT2" s="191"/>
      <c r="AU2" s="191"/>
      <c r="AV2" s="191"/>
      <c r="AW2" s="191"/>
      <c r="AX2" s="191"/>
      <c r="AY2" s="191"/>
      <c r="AZ2" s="191"/>
      <c r="BA2" s="192"/>
    </row>
    <row r="3" spans="1:53" s="50" customFormat="1" ht="15" x14ac:dyDescent="0.2">
      <c r="B3" s="193" t="s">
        <v>40</v>
      </c>
      <c r="C3" s="195" t="s">
        <v>98</v>
      </c>
      <c r="D3" s="195" t="s">
        <v>99</v>
      </c>
      <c r="E3" s="195" t="s">
        <v>100</v>
      </c>
      <c r="F3" s="197" t="s">
        <v>101</v>
      </c>
      <c r="G3" s="197" t="s">
        <v>102</v>
      </c>
      <c r="H3" s="195" t="s">
        <v>103</v>
      </c>
      <c r="I3" s="195" t="s">
        <v>104</v>
      </c>
      <c r="J3" s="199" t="s">
        <v>105</v>
      </c>
      <c r="K3" s="201" t="s">
        <v>106</v>
      </c>
      <c r="L3" s="202"/>
      <c r="M3" s="203" t="s">
        <v>107</v>
      </c>
      <c r="N3" s="205" t="s">
        <v>108</v>
      </c>
      <c r="O3" s="206"/>
      <c r="P3" s="207"/>
      <c r="Q3" s="208">
        <v>43132</v>
      </c>
      <c r="R3" s="188"/>
      <c r="S3" s="189"/>
      <c r="T3" s="187">
        <f>EDATE(Q3,-1)</f>
        <v>43101</v>
      </c>
      <c r="U3" s="188"/>
      <c r="V3" s="189"/>
      <c r="W3" s="187">
        <f>EDATE(T3,-1)</f>
        <v>43070</v>
      </c>
      <c r="X3" s="188"/>
      <c r="Y3" s="189"/>
      <c r="Z3" s="187">
        <f>EDATE(W3,-1)</f>
        <v>43040</v>
      </c>
      <c r="AA3" s="188"/>
      <c r="AB3" s="189"/>
      <c r="AC3" s="187">
        <f>EDATE(Z3,-1)</f>
        <v>43009</v>
      </c>
      <c r="AD3" s="188"/>
      <c r="AE3" s="189"/>
      <c r="AF3" s="187">
        <f>EDATE(AC3,-1)</f>
        <v>42979</v>
      </c>
      <c r="AG3" s="188"/>
      <c r="AH3" s="189"/>
      <c r="AI3" s="187">
        <f>EDATE(AF3,-1)</f>
        <v>42948</v>
      </c>
      <c r="AJ3" s="188"/>
      <c r="AK3" s="189"/>
      <c r="AL3" s="187">
        <f>EDATE(AI3,-1)</f>
        <v>42917</v>
      </c>
      <c r="AM3" s="188"/>
      <c r="AN3" s="189"/>
      <c r="AO3" s="187">
        <f>EDATE(AL3,-1)</f>
        <v>42887</v>
      </c>
      <c r="AP3" s="188"/>
      <c r="AQ3" s="189"/>
      <c r="AR3" s="187">
        <f>EDATE(AO3,-1)</f>
        <v>42856</v>
      </c>
      <c r="AS3" s="188"/>
      <c r="AT3" s="189"/>
      <c r="AU3" s="187">
        <f>EDATE(AR3,-1)</f>
        <v>42826</v>
      </c>
      <c r="AV3" s="188"/>
      <c r="AW3" s="189"/>
      <c r="AX3" s="187">
        <f>EDATE(AU3,-1)</f>
        <v>42795</v>
      </c>
      <c r="AY3" s="188"/>
      <c r="AZ3" s="189"/>
      <c r="BA3" s="186" t="s">
        <v>109</v>
      </c>
    </row>
    <row r="4" spans="1:53" s="50" customFormat="1" ht="30" x14ac:dyDescent="0.2">
      <c r="B4" s="194"/>
      <c r="C4" s="196"/>
      <c r="D4" s="196"/>
      <c r="E4" s="196"/>
      <c r="F4" s="198"/>
      <c r="G4" s="198"/>
      <c r="H4" s="196"/>
      <c r="I4" s="196"/>
      <c r="J4" s="200"/>
      <c r="K4" s="201"/>
      <c r="L4" s="202"/>
      <c r="M4" s="204"/>
      <c r="N4" s="51" t="s">
        <v>110</v>
      </c>
      <c r="O4" s="52" t="s">
        <v>111</v>
      </c>
      <c r="P4" s="53" t="s">
        <v>112</v>
      </c>
      <c r="Q4" s="54" t="s">
        <v>21</v>
      </c>
      <c r="R4" s="55" t="s">
        <v>113</v>
      </c>
      <c r="S4" s="53" t="s">
        <v>114</v>
      </c>
      <c r="T4" s="56" t="s">
        <v>21</v>
      </c>
      <c r="U4" s="55" t="s">
        <v>113</v>
      </c>
      <c r="V4" s="53" t="s">
        <v>114</v>
      </c>
      <c r="W4" s="56" t="s">
        <v>21</v>
      </c>
      <c r="X4" s="55" t="s">
        <v>113</v>
      </c>
      <c r="Y4" s="53" t="s">
        <v>114</v>
      </c>
      <c r="Z4" s="56" t="s">
        <v>21</v>
      </c>
      <c r="AA4" s="55" t="s">
        <v>113</v>
      </c>
      <c r="AB4" s="53" t="s">
        <v>114</v>
      </c>
      <c r="AC4" s="56" t="s">
        <v>21</v>
      </c>
      <c r="AD4" s="55" t="s">
        <v>113</v>
      </c>
      <c r="AE4" s="57" t="s">
        <v>115</v>
      </c>
      <c r="AF4" s="56" t="s">
        <v>21</v>
      </c>
      <c r="AG4" s="55" t="s">
        <v>113</v>
      </c>
      <c r="AH4" s="53" t="s">
        <v>114</v>
      </c>
      <c r="AI4" s="56" t="s">
        <v>21</v>
      </c>
      <c r="AJ4" s="55" t="s">
        <v>113</v>
      </c>
      <c r="AK4" s="53" t="s">
        <v>114</v>
      </c>
      <c r="AL4" s="56" t="s">
        <v>21</v>
      </c>
      <c r="AM4" s="55" t="s">
        <v>113</v>
      </c>
      <c r="AN4" s="53" t="s">
        <v>114</v>
      </c>
      <c r="AO4" s="56" t="s">
        <v>21</v>
      </c>
      <c r="AP4" s="55" t="s">
        <v>113</v>
      </c>
      <c r="AQ4" s="53" t="s">
        <v>114</v>
      </c>
      <c r="AR4" s="56" t="s">
        <v>21</v>
      </c>
      <c r="AS4" s="55" t="s">
        <v>113</v>
      </c>
      <c r="AT4" s="53" t="s">
        <v>114</v>
      </c>
      <c r="AU4" s="56" t="s">
        <v>21</v>
      </c>
      <c r="AV4" s="55" t="s">
        <v>113</v>
      </c>
      <c r="AW4" s="53" t="s">
        <v>114</v>
      </c>
      <c r="AX4" s="56" t="s">
        <v>21</v>
      </c>
      <c r="AY4" s="55" t="s">
        <v>113</v>
      </c>
      <c r="AZ4" s="53" t="s">
        <v>114</v>
      </c>
      <c r="BA4" s="186"/>
    </row>
    <row r="5" spans="1:53" x14ac:dyDescent="0.2">
      <c r="B5" s="58">
        <v>1</v>
      </c>
      <c r="C5" s="61"/>
      <c r="D5" s="61"/>
      <c r="E5" s="122"/>
      <c r="F5" s="59"/>
      <c r="G5" s="123"/>
      <c r="H5" s="61"/>
      <c r="I5" s="61"/>
      <c r="J5" s="124" t="str">
        <f ca="1">IF(I5&lt;(TODAY()-H5)/30,"",I5-((TODAY()-H5)/30)+1)</f>
        <v/>
      </c>
      <c r="K5" s="125" t="str">
        <f>IF('3.Loan-Track'!$G5&lt;&gt;"",IF(OR(LoanTrack[[#This Row],[Column13]]&lt;&gt;"",LoanTrack[[#This Row],[Column16]]&lt;&gt;""),"Yes","No"),"")</f>
        <v/>
      </c>
      <c r="L5" s="126" t="str">
        <f ca="1">IF(AND(K5="Yes",J5&gt;6),G5,"")</f>
        <v/>
      </c>
      <c r="M5" s="61"/>
      <c r="N5" s="60" t="str">
        <f>IF('3.Loan-Track'!$G5&lt;&gt;"",COUNT('3.Loan-Track'!$Q5,'3.Loan-Track'!$T5,'3.Loan-Track'!$W5,'3.Loan-Track'!$Z5,'3.Loan-Track'!$AC5,'3.Loan-Track'!$AF5,'3.Loan-Track'!$AI5,'3.Loan-Track'!$AL5,'3.Loan-Track'!$AO5,'3.Loan-Track'!$AR5,'3.Loan-Track'!$AU5,'3.Loan-Track'!$AX5),"")</f>
        <v/>
      </c>
      <c r="O5" s="60" t="str">
        <f>IF('3.Loan-Track'!$G5&lt;&gt;"",SUM('3.Loan-Track'!$R5,'3.Loan-Track'!$U5,'3.Loan-Track'!$X5,'3.Loan-Track'!$AA5,'3.Loan-Track'!$AD5,'3.Loan-Track'!$AG5,'3.Loan-Track'!$AJ5,'3.Loan-Track'!$AM5,'3.Loan-Track'!$AP5,'3.Loan-Track'!$AS5,'3.Loan-Track'!$AV5,'3.Loan-Track'!$AY5),"")</f>
        <v/>
      </c>
      <c r="P5" s="60" t="str">
        <f>IF('3.Loan-Track'!$G5&lt;&gt;"",IFERROR(AVERAGE('3.Loan-Track'!$S5,'3.Loan-Track'!$V5,'3.Loan-Track'!$Y5,'3.Loan-Track'!$AB5,'3.Loan-Track'!$AE5,'3.Loan-Track'!$AH5,'3.Loan-Track'!$AK5,'3.Loan-Track'!$AN5,'3.Loan-Track'!$AQ5,'3.Loan-Track'!$AT5,'3.Loan-Track'!$AW5,'3.Loan-Track'!$AZ5),""),"")</f>
        <v/>
      </c>
      <c r="Q5" s="61"/>
      <c r="R5" s="122"/>
      <c r="S5" s="126" t="str">
        <f>IF(Q5="","",VLOOKUP(IF(Q5=1,Q5-1,Q5)-1+Q$3,DailyBal,SUM(TEXT(Q5-2+Q$3,"DD"),1),TRUE))</f>
        <v/>
      </c>
      <c r="T5" s="61"/>
      <c r="U5" s="122"/>
      <c r="V5" s="126" t="str">
        <f>IF(T5="","",VLOOKUP(IF(T5=1,T5-1,T5)-1+T$3,DailyBal,SUM(TEXT(T5-2+T$3,"DD"),1),TRUE))</f>
        <v/>
      </c>
      <c r="W5" s="61"/>
      <c r="X5" s="122"/>
      <c r="Y5" s="126" t="str">
        <f>IF(W5="","",VLOOKUP(IF(W5=1,W5-1,W5)-1+W$3,DailyBal,SUM(TEXT(W5-2+W$3,"DD"),1),TRUE))</f>
        <v/>
      </c>
      <c r="Z5" s="61"/>
      <c r="AA5" s="122"/>
      <c r="AB5" s="126" t="str">
        <f>IF(Z5="","",VLOOKUP(IF(Z5=1,Z5-1,Z5)-1+Z$3,DailyBal,SUM(TEXT(Z5-2+Z$3,"DD"),1),TRUE))</f>
        <v/>
      </c>
      <c r="AC5" s="61"/>
      <c r="AD5" s="122"/>
      <c r="AE5" s="126" t="str">
        <f>IF(AC5="","",VLOOKUP(IF(AC5=1,AC5-1,AC5)-1+AC$3,DailyBal,SUM(TEXT(AC5-2+AC$3,"DD"),1),TRUE))</f>
        <v/>
      </c>
      <c r="AF5" s="61"/>
      <c r="AG5" s="122"/>
      <c r="AH5" s="126" t="str">
        <f>IF(AF5="","",VLOOKUP(IF(AF5=1,AF5-1,AF5)-1+AF$3,DailyBal,SUM(TEXT(AF5-2+AF$3,"DD"),1),TRUE))</f>
        <v/>
      </c>
      <c r="AI5" s="61"/>
      <c r="AJ5" s="122"/>
      <c r="AK5" s="126" t="str">
        <f>IF(AI5="","",VLOOKUP(IF(AI5=1,AI5-1,AI5)-1+AI$3,DailyBal,SUM(TEXT(AI5-2+AI$3,"DD"),1),TRUE))</f>
        <v/>
      </c>
      <c r="AL5" s="61"/>
      <c r="AM5" s="122"/>
      <c r="AN5" s="126" t="str">
        <f>IF(AL5="","",VLOOKUP(IF(AL5=1,AL5-1,AL5)-1+AL$3,DailyBal,SUM(TEXT(AL5-2+AL$3,"DD"),1),TRUE))</f>
        <v/>
      </c>
      <c r="AO5" s="61"/>
      <c r="AP5" s="122"/>
      <c r="AQ5" s="126" t="str">
        <f>IF(AO5="","",VLOOKUP(IF(AO5=1,AO5-1,AO5)-1+AO$3,DailyBal,SUM(TEXT(AO5-2+AO$3,"DD"),1),TRUE))</f>
        <v/>
      </c>
      <c r="AR5" s="61"/>
      <c r="AS5" s="122"/>
      <c r="AT5" s="126" t="str">
        <f>IF(AR5="","",VLOOKUP(IF(AR5=1,AR5-1,AR5)-1+AR$3,DailyBal,SUM(TEXT(AR5-2+AR$3,"DD"),1),TRUE))</f>
        <v/>
      </c>
      <c r="AU5" s="61"/>
      <c r="AV5" s="122"/>
      <c r="AW5" s="126" t="str">
        <f>IF(AU5="","",VLOOKUP(IF(AU5=1,AU5-1,AU5)-1+AU$3,DailyBal,SUM(TEXT(AU5-2+AU$3,"DD"),1),TRUE))</f>
        <v/>
      </c>
      <c r="AX5" s="61"/>
      <c r="AY5" s="122"/>
      <c r="AZ5" s="126" t="str">
        <f>IF(AX5="","",VLOOKUP(IF(AX5=1,AX5-1,AX5)-1+AX$3,DailyBal,SUM(TEXT(AX5-2+AX$3,"DD"),1),TRUE))</f>
        <v/>
      </c>
      <c r="BA5" s="127"/>
    </row>
    <row r="6" spans="1:53" ht="13.5" thickBot="1" x14ac:dyDescent="0.25">
      <c r="B6" s="58"/>
      <c r="C6" s="61"/>
      <c r="D6" s="62"/>
      <c r="E6" s="63"/>
      <c r="F6" s="59"/>
      <c r="G6" s="64"/>
      <c r="H6" s="62"/>
      <c r="I6" s="62"/>
      <c r="J6" s="65" t="str">
        <f t="shared" ref="J6" ca="1" si="0">IF(I6&lt;(TODAY()-H6)/30,"",I6-((TODAY()-H6)/30)+1)</f>
        <v/>
      </c>
      <c r="K6" s="62" t="str">
        <f>IF('3.Loan-Track'!$G6&lt;&gt;"",IF(OR(LoanTrack[[#This Row],[Column13]]&lt;&gt;"",LoanTrack[[#This Row],[Column16]]&lt;&gt;""),"Yes","No"),"")</f>
        <v/>
      </c>
      <c r="L6" s="66" t="str">
        <f t="shared" ref="L6" ca="1" si="1">IF(AND(K6="Yes",J6&gt;6),G6,"")</f>
        <v/>
      </c>
      <c r="M6" s="62"/>
      <c r="N6" s="60" t="str">
        <f>IF('3.Loan-Track'!$G6&lt;&gt;"",COUNT('3.Loan-Track'!$Q6,'3.Loan-Track'!$T6,'3.Loan-Track'!$W6,'3.Loan-Track'!$Z6,'3.Loan-Track'!$AC6,'3.Loan-Track'!$AF6,'3.Loan-Track'!$AI6,'3.Loan-Track'!$AL6,'3.Loan-Track'!$AO6,'3.Loan-Track'!$AR6,'3.Loan-Track'!$AU6,'3.Loan-Track'!$AX6),"")</f>
        <v/>
      </c>
      <c r="O6" s="60" t="str">
        <f>IF('3.Loan-Track'!$G6&lt;&gt;"",SUM('3.Loan-Track'!$R6,'3.Loan-Track'!$U6,'3.Loan-Track'!$X6,'3.Loan-Track'!$AA6,'3.Loan-Track'!$AD6,'3.Loan-Track'!$AG6,'3.Loan-Track'!$AJ6,'3.Loan-Track'!$AM6,'3.Loan-Track'!$AP6,'3.Loan-Track'!$AS6,'3.Loan-Track'!$AV6,'3.Loan-Track'!$AY6),"")</f>
        <v/>
      </c>
      <c r="P6" s="60" t="str">
        <f>IF('3.Loan-Track'!$G6&lt;&gt;"",IFERROR(AVERAGE('3.Loan-Track'!$S6,'3.Loan-Track'!$V6,'3.Loan-Track'!$Y6,'3.Loan-Track'!$AB6,'3.Loan-Track'!$AE6,'3.Loan-Track'!$AH6,'3.Loan-Track'!$AK6,'3.Loan-Track'!$AN6,'3.Loan-Track'!$AQ6,'3.Loan-Track'!$AT6,'3.Loan-Track'!$AW6,'3.Loan-Track'!$AZ6),""),"")</f>
        <v/>
      </c>
      <c r="Q6" s="62"/>
      <c r="R6" s="63"/>
      <c r="S6" s="66" t="str">
        <f t="shared" ref="S6" si="2">IF(Q6="","",VLOOKUP(IF(Q6=1,Q6-1,Q6)-1+Q$3,DailyBal,SUM(TEXT(Q6-2+Q$3,"DD"),1),TRUE))</f>
        <v/>
      </c>
      <c r="T6" s="62"/>
      <c r="U6" s="63"/>
      <c r="V6" s="66" t="str">
        <f t="shared" ref="V6" si="3">IF(T6="","",VLOOKUP(IF(T6=1,T6-1,T6)-1+T$3,DailyBal,SUM(TEXT(T6-2+T$3,"DD"),1),TRUE))</f>
        <v/>
      </c>
      <c r="W6" s="62"/>
      <c r="X6" s="63"/>
      <c r="Y6" s="66" t="str">
        <f t="shared" ref="Y6" si="4">IF(W6="","",VLOOKUP(IF(W6=1,W6-1,W6)-1+W$3,DailyBal,SUM(TEXT(W6-2+W$3,"DD"),1),TRUE))</f>
        <v/>
      </c>
      <c r="Z6" s="62"/>
      <c r="AA6" s="63"/>
      <c r="AB6" s="66" t="str">
        <f t="shared" ref="AB6" si="5">IF(Z6="","",VLOOKUP(IF(Z6=1,Z6-1,Z6)-1+Z$3,DailyBal,SUM(TEXT(Z6-2+Z$3,"DD"),1),TRUE))</f>
        <v/>
      </c>
      <c r="AC6" s="62"/>
      <c r="AD6" s="63"/>
      <c r="AE6" s="66" t="str">
        <f t="shared" ref="AE6" si="6">IF(AC6="","",VLOOKUP(IF(AC6=1,AC6-1,AC6)-1+AC$3,DailyBal,SUM(TEXT(AC6-2+AC$3,"DD"),1),TRUE))</f>
        <v/>
      </c>
      <c r="AF6" s="62"/>
      <c r="AG6" s="63"/>
      <c r="AH6" s="66" t="str">
        <f t="shared" ref="AH6" si="7">IF(AF6="","",VLOOKUP(IF(AF6=1,AF6-1,AF6)-1+AF$3,DailyBal,SUM(TEXT(AF6-2+AF$3,"DD"),1),TRUE))</f>
        <v/>
      </c>
      <c r="AI6" s="62"/>
      <c r="AJ6" s="63"/>
      <c r="AK6" s="66" t="str">
        <f t="shared" ref="AK6" si="8">IF(AI6="","",VLOOKUP(IF(AI6=1,AI6-1,AI6)-1+AI$3,DailyBal,SUM(TEXT(AI6-2+AI$3,"DD"),1),TRUE))</f>
        <v/>
      </c>
      <c r="AL6" s="62"/>
      <c r="AM6" s="63"/>
      <c r="AN6" s="66" t="str">
        <f t="shared" ref="AN6" si="9">IF(AL6="","",VLOOKUP(IF(AL6=1,AL6-1,AL6)-1+AL$3,DailyBal,SUM(TEXT(AL6-2+AL$3,"DD"),1),TRUE))</f>
        <v/>
      </c>
      <c r="AO6" s="62"/>
      <c r="AP6" s="63"/>
      <c r="AQ6" s="66" t="str">
        <f t="shared" ref="AQ6" si="10">IF(AO6="","",VLOOKUP(IF(AO6=1,AO6-1,AO6)-1+AO$3,DailyBal,SUM(TEXT(AO6-2+AO$3,"DD"),1),TRUE))</f>
        <v/>
      </c>
      <c r="AR6" s="62"/>
      <c r="AS6" s="63"/>
      <c r="AT6" s="66" t="str">
        <f t="shared" ref="AT6" si="11">IF(AR6="","",VLOOKUP(IF(AR6=1,AR6-1,AR6)-1+AR$3,DailyBal,SUM(TEXT(AR6-2+AR$3,"DD"),1),TRUE))</f>
        <v/>
      </c>
      <c r="AU6" s="62"/>
      <c r="AV6" s="63"/>
      <c r="AW6" s="66" t="str">
        <f t="shared" ref="AW6" si="12">IF(AU6="","",VLOOKUP(IF(AU6=1,AU6-1,AU6)-1+AU$3,DailyBal,SUM(TEXT(AU6-2+AU$3,"DD"),1),TRUE))</f>
        <v/>
      </c>
      <c r="AX6" s="62"/>
      <c r="AY6" s="63"/>
      <c r="AZ6" s="66" t="str">
        <f t="shared" ref="AZ6" si="13">IF(AX6="","",VLOOKUP(IF(AX6=1,AX6-1,AX6)-1+AX$3,DailyBal,SUM(TEXT(AX6-2+AX$3,"DD"),1),TRUE))</f>
        <v/>
      </c>
      <c r="BA6" s="67"/>
    </row>
    <row r="7" spans="1:53" ht="15.75" thickBot="1" x14ac:dyDescent="0.25">
      <c r="B7" s="68" t="s">
        <v>33</v>
      </c>
      <c r="C7" s="69"/>
      <c r="D7" s="70">
        <f>SUBTOTAL(103,LoanTrack[Column3])</f>
        <v>0</v>
      </c>
      <c r="E7" s="71">
        <f>SUBTOTAL(109,LoanTrack[Column4])</f>
        <v>0</v>
      </c>
      <c r="F7" s="71">
        <f>SUBTOTAL(109,LoanTrack[Column52])</f>
        <v>0</v>
      </c>
      <c r="G7" s="72">
        <f>SUBTOTAL(109,LoanTrack[Column5])</f>
        <v>0</v>
      </c>
      <c r="H7" s="69"/>
      <c r="I7" s="69"/>
      <c r="J7" s="69"/>
      <c r="K7" s="69">
        <f>COUNTIF(K5:K6,"Yes")</f>
        <v>0</v>
      </c>
      <c r="L7" s="71">
        <f ca="1">SUBTOTAL(109,LoanTrack[Column10])</f>
        <v>0</v>
      </c>
      <c r="M7" s="70">
        <f>SUMPRODUCT((M5:M6&lt;&gt;"")/COUNTIF(M5:M6,M5:M6&amp;""))</f>
        <v>0</v>
      </c>
      <c r="N7" s="71">
        <f>SUBTOTAL(109,LoanTrack[Column51])</f>
        <v>0</v>
      </c>
      <c r="O7" s="71">
        <f>SUBTOTAL(109,LoanTrack[Column50])</f>
        <v>0</v>
      </c>
      <c r="P7" s="71" t="str">
        <f>IFERROR(SUBTOTAL(101,P5:P6),"")</f>
        <v/>
      </c>
      <c r="Q7" s="71">
        <f>SUBTOTAL(103,LoanTrack[Column12])</f>
        <v>0</v>
      </c>
      <c r="R7" s="71">
        <f>SUBTOTAL(109,LoanTrack[Column13])</f>
        <v>0</v>
      </c>
      <c r="S7" s="71" t="str">
        <f>IFERROR(SUBTOTAL(101,S5:S6),"")</f>
        <v/>
      </c>
      <c r="T7" s="71">
        <f>SUBTOTAL(103,LoanTrack[Column15])</f>
        <v>0</v>
      </c>
      <c r="U7" s="71">
        <f>SUBTOTAL(109,LoanTrack[Column16])</f>
        <v>0</v>
      </c>
      <c r="V7" s="71" t="str">
        <f>IFERROR(SUBTOTAL(101,V5:V6),"")</f>
        <v/>
      </c>
      <c r="W7" s="71">
        <f>SUBTOTAL(103,LoanTrack[Column18])</f>
        <v>0</v>
      </c>
      <c r="X7" s="71">
        <f>SUBTOTAL(109,LoanTrack[Column19])</f>
        <v>0</v>
      </c>
      <c r="Y7" s="71" t="str">
        <f>IFERROR(SUBTOTAL(101,Y5:Y6),"")</f>
        <v/>
      </c>
      <c r="Z7" s="71">
        <f>SUBTOTAL(103,LoanTrack[Column21])</f>
        <v>0</v>
      </c>
      <c r="AA7" s="71">
        <f>SUBTOTAL(109,LoanTrack[Column22])</f>
        <v>0</v>
      </c>
      <c r="AB7" s="71" t="str">
        <f>IFERROR(SUBTOTAL(101,AB5:AB6),"")</f>
        <v/>
      </c>
      <c r="AC7" s="71">
        <f>SUBTOTAL(103,LoanTrack[Column24])</f>
        <v>0</v>
      </c>
      <c r="AD7" s="71">
        <f>SUBTOTAL(109,LoanTrack[Column25])</f>
        <v>0</v>
      </c>
      <c r="AE7" s="71" t="str">
        <f>IFERROR(SUBTOTAL(101,AE5:AE6),"")</f>
        <v/>
      </c>
      <c r="AF7" s="71">
        <f>SUBTOTAL(103,LoanTrack[Column27])</f>
        <v>0</v>
      </c>
      <c r="AG7" s="71">
        <f>SUBTOTAL(109,LoanTrack[Column28])</f>
        <v>0</v>
      </c>
      <c r="AH7" s="71" t="str">
        <f>IFERROR(SUBTOTAL(101,AH5:AH6),"")</f>
        <v/>
      </c>
      <c r="AI7" s="71">
        <f>SUBTOTAL(103,LoanTrack[Column30])</f>
        <v>0</v>
      </c>
      <c r="AJ7" s="71">
        <f>SUBTOTAL(109,LoanTrack[Column31])</f>
        <v>0</v>
      </c>
      <c r="AK7" s="71" t="str">
        <f>IFERROR(SUBTOTAL(101,AK5:AK6),"")</f>
        <v/>
      </c>
      <c r="AL7" s="71">
        <f>SUBTOTAL(103,LoanTrack[Column33])</f>
        <v>0</v>
      </c>
      <c r="AM7" s="71">
        <f>SUBTOTAL(109,LoanTrack[Column34])</f>
        <v>0</v>
      </c>
      <c r="AN7" s="71" t="str">
        <f>IFERROR(SUBTOTAL(101,AN5:AN6),"")</f>
        <v/>
      </c>
      <c r="AO7" s="71">
        <f>SUBTOTAL(103,LoanTrack[Column36])</f>
        <v>0</v>
      </c>
      <c r="AP7" s="71">
        <f>SUBTOTAL(109,LoanTrack[Column37])</f>
        <v>0</v>
      </c>
      <c r="AQ7" s="71" t="str">
        <f>IFERROR(SUBTOTAL(101,AQ5:AQ6),"")</f>
        <v/>
      </c>
      <c r="AR7" s="71">
        <f>SUBTOTAL(103,LoanTrack[Column39])</f>
        <v>0</v>
      </c>
      <c r="AS7" s="71">
        <f>SUBTOTAL(109,LoanTrack[Column40])</f>
        <v>0</v>
      </c>
      <c r="AT7" s="71" t="str">
        <f>IFERROR(SUBTOTAL(101,AT5:AT6),"")</f>
        <v/>
      </c>
      <c r="AU7" s="71">
        <f>SUBTOTAL(103,LoanTrack[Column42])</f>
        <v>0</v>
      </c>
      <c r="AV7" s="71">
        <f>SUBTOTAL(109,LoanTrack[Column43])</f>
        <v>0</v>
      </c>
      <c r="AW7" s="71" t="str">
        <f>IFERROR(SUBTOTAL(101,AW5:AW6),"")</f>
        <v/>
      </c>
      <c r="AX7" s="71">
        <f>SUBTOTAL(103,LoanTrack[Column45])</f>
        <v>0</v>
      </c>
      <c r="AY7" s="71">
        <f>SUBTOTAL(109,LoanTrack[Column46])</f>
        <v>0</v>
      </c>
      <c r="AZ7" s="71" t="str">
        <f>IFERROR(SUBTOTAL(101,AZ5:AZ6),"")</f>
        <v/>
      </c>
      <c r="BA7" s="73">
        <f>SUBTOTAL(103,LoanTrack[Column48])</f>
        <v>0</v>
      </c>
    </row>
    <row r="8" spans="1:53" ht="13.5" thickBot="1" x14ac:dyDescent="0.25"/>
    <row r="9" spans="1:53" ht="15" x14ac:dyDescent="0.25">
      <c r="B9" s="177" t="s">
        <v>133</v>
      </c>
      <c r="C9" s="178"/>
      <c r="D9" s="181" t="s">
        <v>128</v>
      </c>
      <c r="E9" s="181"/>
      <c r="F9" s="182" t="s">
        <v>134</v>
      </c>
    </row>
    <row r="10" spans="1:53" ht="15.75" thickBot="1" x14ac:dyDescent="0.25">
      <c r="B10" s="179"/>
      <c r="C10" s="180"/>
      <c r="D10" s="128" t="s">
        <v>9</v>
      </c>
      <c r="E10" s="128" t="s">
        <v>10</v>
      </c>
      <c r="F10" s="183"/>
    </row>
    <row r="11" spans="1:53" x14ac:dyDescent="0.2">
      <c r="B11" s="184">
        <f>Q3</f>
        <v>43132</v>
      </c>
      <c r="C11" s="185"/>
      <c r="D11" s="129" t="s">
        <v>135</v>
      </c>
      <c r="E11" s="130" t="s">
        <v>136</v>
      </c>
      <c r="F11" s="131" t="s">
        <v>137</v>
      </c>
    </row>
    <row r="12" spans="1:53" x14ac:dyDescent="0.2">
      <c r="B12" s="175">
        <f>EDATE(B11,-1)</f>
        <v>43101</v>
      </c>
      <c r="C12" s="176"/>
      <c r="D12" s="129" t="s">
        <v>138</v>
      </c>
      <c r="E12" s="130" t="s">
        <v>139</v>
      </c>
      <c r="F12" s="131" t="s">
        <v>140</v>
      </c>
    </row>
    <row r="13" spans="1:53" x14ac:dyDescent="0.2">
      <c r="B13" s="175">
        <f t="shared" ref="B13:B22" si="14">EDATE(B12,-1)</f>
        <v>43070</v>
      </c>
      <c r="C13" s="176"/>
      <c r="D13" s="129" t="s">
        <v>141</v>
      </c>
      <c r="E13" s="130" t="s">
        <v>142</v>
      </c>
      <c r="F13" s="131" t="s">
        <v>143</v>
      </c>
    </row>
    <row r="14" spans="1:53" x14ac:dyDescent="0.2">
      <c r="B14" s="175">
        <f t="shared" si="14"/>
        <v>43040</v>
      </c>
      <c r="C14" s="176"/>
      <c r="D14" s="129" t="s">
        <v>144</v>
      </c>
      <c r="E14" s="130" t="s">
        <v>145</v>
      </c>
      <c r="F14" s="131" t="s">
        <v>146</v>
      </c>
    </row>
    <row r="15" spans="1:53" x14ac:dyDescent="0.2">
      <c r="B15" s="175">
        <f t="shared" si="14"/>
        <v>43009</v>
      </c>
      <c r="C15" s="176"/>
      <c r="D15" s="129" t="s">
        <v>147</v>
      </c>
      <c r="E15" s="130" t="s">
        <v>148</v>
      </c>
      <c r="F15" s="131" t="s">
        <v>149</v>
      </c>
    </row>
    <row r="16" spans="1:53" x14ac:dyDescent="0.2">
      <c r="B16" s="175">
        <f t="shared" si="14"/>
        <v>42979</v>
      </c>
      <c r="C16" s="176"/>
      <c r="D16" s="129" t="s">
        <v>150</v>
      </c>
      <c r="E16" s="130" t="s">
        <v>151</v>
      </c>
      <c r="F16" s="131" t="s">
        <v>152</v>
      </c>
    </row>
    <row r="17" spans="2:6" x14ac:dyDescent="0.2">
      <c r="B17" s="175">
        <f t="shared" si="14"/>
        <v>42948</v>
      </c>
      <c r="C17" s="176"/>
      <c r="D17" s="129" t="s">
        <v>153</v>
      </c>
      <c r="E17" s="130" t="s">
        <v>154</v>
      </c>
      <c r="F17" s="131" t="s">
        <v>155</v>
      </c>
    </row>
    <row r="18" spans="2:6" x14ac:dyDescent="0.2">
      <c r="B18" s="175">
        <f t="shared" si="14"/>
        <v>42917</v>
      </c>
      <c r="C18" s="176"/>
      <c r="D18" s="129" t="s">
        <v>156</v>
      </c>
      <c r="E18" s="130" t="s">
        <v>157</v>
      </c>
      <c r="F18" s="131" t="s">
        <v>158</v>
      </c>
    </row>
    <row r="19" spans="2:6" x14ac:dyDescent="0.2">
      <c r="B19" s="175">
        <f t="shared" si="14"/>
        <v>42887</v>
      </c>
      <c r="C19" s="176"/>
      <c r="D19" s="129" t="s">
        <v>159</v>
      </c>
      <c r="E19" s="130" t="s">
        <v>160</v>
      </c>
      <c r="F19" s="131" t="s">
        <v>161</v>
      </c>
    </row>
    <row r="20" spans="2:6" x14ac:dyDescent="0.2">
      <c r="B20" s="175">
        <f t="shared" si="14"/>
        <v>42856</v>
      </c>
      <c r="C20" s="176"/>
      <c r="D20" s="129" t="s">
        <v>162</v>
      </c>
      <c r="E20" s="130" t="s">
        <v>163</v>
      </c>
      <c r="F20" s="131" t="s">
        <v>164</v>
      </c>
    </row>
    <row r="21" spans="2:6" x14ac:dyDescent="0.2">
      <c r="B21" s="175">
        <f t="shared" si="14"/>
        <v>42826</v>
      </c>
      <c r="C21" s="176"/>
      <c r="D21" s="129" t="s">
        <v>165</v>
      </c>
      <c r="E21" s="130" t="s">
        <v>166</v>
      </c>
      <c r="F21" s="131" t="s">
        <v>167</v>
      </c>
    </row>
    <row r="22" spans="2:6" x14ac:dyDescent="0.2">
      <c r="B22" s="175">
        <f t="shared" si="14"/>
        <v>42795</v>
      </c>
      <c r="C22" s="176"/>
      <c r="D22" s="129" t="s">
        <v>168</v>
      </c>
      <c r="E22" s="130" t="s">
        <v>169</v>
      </c>
      <c r="F22" s="131" t="s">
        <v>170</v>
      </c>
    </row>
    <row r="23" spans="2:6" ht="15.75" thickBot="1" x14ac:dyDescent="0.3">
      <c r="B23" s="173" t="s">
        <v>33</v>
      </c>
      <c r="C23" s="174"/>
      <c r="D23" s="132">
        <f>SUM(D11:D22)</f>
        <v>0</v>
      </c>
      <c r="E23" s="132">
        <f>SUM(E11:E22)</f>
        <v>0</v>
      </c>
      <c r="F23" s="133">
        <f>SUM(F11:F22)</f>
        <v>0</v>
      </c>
    </row>
  </sheetData>
  <mergeCells count="43">
    <mergeCell ref="B2:M2"/>
    <mergeCell ref="N2:BA2"/>
    <mergeCell ref="B3:B4"/>
    <mergeCell ref="C3:C4"/>
    <mergeCell ref="D3:D4"/>
    <mergeCell ref="E3:E4"/>
    <mergeCell ref="F3:F4"/>
    <mergeCell ref="G3:G4"/>
    <mergeCell ref="H3:H4"/>
    <mergeCell ref="I3:I4"/>
    <mergeCell ref="AL3:AN3"/>
    <mergeCell ref="J3:J4"/>
    <mergeCell ref="K3:L4"/>
    <mergeCell ref="M3:M4"/>
    <mergeCell ref="N3:P3"/>
    <mergeCell ref="Q3:S3"/>
    <mergeCell ref="T3:V3"/>
    <mergeCell ref="W3:Y3"/>
    <mergeCell ref="Z3:AB3"/>
    <mergeCell ref="AC3:AE3"/>
    <mergeCell ref="AF3:AH3"/>
    <mergeCell ref="BA3:BA4"/>
    <mergeCell ref="AI3:AK3"/>
    <mergeCell ref="AO3:AQ3"/>
    <mergeCell ref="AR3:AT3"/>
    <mergeCell ref="AU3:AW3"/>
    <mergeCell ref="AX3:AZ3"/>
    <mergeCell ref="B9:C10"/>
    <mergeCell ref="D9:E9"/>
    <mergeCell ref="F9:F10"/>
    <mergeCell ref="B11:C11"/>
    <mergeCell ref="B12:C12"/>
    <mergeCell ref="B13:C13"/>
    <mergeCell ref="B14:C14"/>
    <mergeCell ref="B15:C15"/>
    <mergeCell ref="B16:C16"/>
    <mergeCell ref="B17:C17"/>
    <mergeCell ref="B23:C23"/>
    <mergeCell ref="B18:C18"/>
    <mergeCell ref="B19:C19"/>
    <mergeCell ref="B20:C20"/>
    <mergeCell ref="B21:C21"/>
    <mergeCell ref="B22:C22"/>
  </mergeCells>
  <dataValidations count="1">
    <dataValidation type="list" allowBlank="1" showInputMessage="1" showErrorMessage="1" sqref="C65541:C65542 IY65541:IY65542 SU65541:SU65542 ACQ65541:ACQ65542 AMM65541:AMM65542 AWI65541:AWI65542 BGE65541:BGE65542 BQA65541:BQA65542 BZW65541:BZW65542 CJS65541:CJS65542 CTO65541:CTO65542 DDK65541:DDK65542 DNG65541:DNG65542 DXC65541:DXC65542 EGY65541:EGY65542 EQU65541:EQU65542 FAQ65541:FAQ65542 FKM65541:FKM65542 FUI65541:FUI65542 GEE65541:GEE65542 GOA65541:GOA65542 GXW65541:GXW65542 HHS65541:HHS65542 HRO65541:HRO65542 IBK65541:IBK65542 ILG65541:ILG65542 IVC65541:IVC65542 JEY65541:JEY65542 JOU65541:JOU65542 JYQ65541:JYQ65542 KIM65541:KIM65542 KSI65541:KSI65542 LCE65541:LCE65542 LMA65541:LMA65542 LVW65541:LVW65542 MFS65541:MFS65542 MPO65541:MPO65542 MZK65541:MZK65542 NJG65541:NJG65542 NTC65541:NTC65542 OCY65541:OCY65542 OMU65541:OMU65542 OWQ65541:OWQ65542 PGM65541:PGM65542 PQI65541:PQI65542 QAE65541:QAE65542 QKA65541:QKA65542 QTW65541:QTW65542 RDS65541:RDS65542 RNO65541:RNO65542 RXK65541:RXK65542 SHG65541:SHG65542 SRC65541:SRC65542 TAY65541:TAY65542 TKU65541:TKU65542 TUQ65541:TUQ65542 UEM65541:UEM65542 UOI65541:UOI65542 UYE65541:UYE65542 VIA65541:VIA65542 VRW65541:VRW65542 WBS65541:WBS65542 WLO65541:WLO65542 WVK65541:WVK65542 C131077:C131078 IY131077:IY131078 SU131077:SU131078 ACQ131077:ACQ131078 AMM131077:AMM131078 AWI131077:AWI131078 BGE131077:BGE131078 BQA131077:BQA131078 BZW131077:BZW131078 CJS131077:CJS131078 CTO131077:CTO131078 DDK131077:DDK131078 DNG131077:DNG131078 DXC131077:DXC131078 EGY131077:EGY131078 EQU131077:EQU131078 FAQ131077:FAQ131078 FKM131077:FKM131078 FUI131077:FUI131078 GEE131077:GEE131078 GOA131077:GOA131078 GXW131077:GXW131078 HHS131077:HHS131078 HRO131077:HRO131078 IBK131077:IBK131078 ILG131077:ILG131078 IVC131077:IVC131078 JEY131077:JEY131078 JOU131077:JOU131078 JYQ131077:JYQ131078 KIM131077:KIM131078 KSI131077:KSI131078 LCE131077:LCE131078 LMA131077:LMA131078 LVW131077:LVW131078 MFS131077:MFS131078 MPO131077:MPO131078 MZK131077:MZK131078 NJG131077:NJG131078 NTC131077:NTC131078 OCY131077:OCY131078 OMU131077:OMU131078 OWQ131077:OWQ131078 PGM131077:PGM131078 PQI131077:PQI131078 QAE131077:QAE131078 QKA131077:QKA131078 QTW131077:QTW131078 RDS131077:RDS131078 RNO131077:RNO131078 RXK131077:RXK131078 SHG131077:SHG131078 SRC131077:SRC131078 TAY131077:TAY131078 TKU131077:TKU131078 TUQ131077:TUQ131078 UEM131077:UEM131078 UOI131077:UOI131078 UYE131077:UYE131078 VIA131077:VIA131078 VRW131077:VRW131078 WBS131077:WBS131078 WLO131077:WLO131078 WVK131077:WVK131078 C196613:C196614 IY196613:IY196614 SU196613:SU196614 ACQ196613:ACQ196614 AMM196613:AMM196614 AWI196613:AWI196614 BGE196613:BGE196614 BQA196613:BQA196614 BZW196613:BZW196614 CJS196613:CJS196614 CTO196613:CTO196614 DDK196613:DDK196614 DNG196613:DNG196614 DXC196613:DXC196614 EGY196613:EGY196614 EQU196613:EQU196614 FAQ196613:FAQ196614 FKM196613:FKM196614 FUI196613:FUI196614 GEE196613:GEE196614 GOA196613:GOA196614 GXW196613:GXW196614 HHS196613:HHS196614 HRO196613:HRO196614 IBK196613:IBK196614 ILG196613:ILG196614 IVC196613:IVC196614 JEY196613:JEY196614 JOU196613:JOU196614 JYQ196613:JYQ196614 KIM196613:KIM196614 KSI196613:KSI196614 LCE196613:LCE196614 LMA196613:LMA196614 LVW196613:LVW196614 MFS196613:MFS196614 MPO196613:MPO196614 MZK196613:MZK196614 NJG196613:NJG196614 NTC196613:NTC196614 OCY196613:OCY196614 OMU196613:OMU196614 OWQ196613:OWQ196614 PGM196613:PGM196614 PQI196613:PQI196614 QAE196613:QAE196614 QKA196613:QKA196614 QTW196613:QTW196614 RDS196613:RDS196614 RNO196613:RNO196614 RXK196613:RXK196614 SHG196613:SHG196614 SRC196613:SRC196614 TAY196613:TAY196614 TKU196613:TKU196614 TUQ196613:TUQ196614 UEM196613:UEM196614 UOI196613:UOI196614 UYE196613:UYE196614 VIA196613:VIA196614 VRW196613:VRW196614 WBS196613:WBS196614 WLO196613:WLO196614 WVK196613:WVK196614 C262149:C262150 IY262149:IY262150 SU262149:SU262150 ACQ262149:ACQ262150 AMM262149:AMM262150 AWI262149:AWI262150 BGE262149:BGE262150 BQA262149:BQA262150 BZW262149:BZW262150 CJS262149:CJS262150 CTO262149:CTO262150 DDK262149:DDK262150 DNG262149:DNG262150 DXC262149:DXC262150 EGY262149:EGY262150 EQU262149:EQU262150 FAQ262149:FAQ262150 FKM262149:FKM262150 FUI262149:FUI262150 GEE262149:GEE262150 GOA262149:GOA262150 GXW262149:GXW262150 HHS262149:HHS262150 HRO262149:HRO262150 IBK262149:IBK262150 ILG262149:ILG262150 IVC262149:IVC262150 JEY262149:JEY262150 JOU262149:JOU262150 JYQ262149:JYQ262150 KIM262149:KIM262150 KSI262149:KSI262150 LCE262149:LCE262150 LMA262149:LMA262150 LVW262149:LVW262150 MFS262149:MFS262150 MPO262149:MPO262150 MZK262149:MZK262150 NJG262149:NJG262150 NTC262149:NTC262150 OCY262149:OCY262150 OMU262149:OMU262150 OWQ262149:OWQ262150 PGM262149:PGM262150 PQI262149:PQI262150 QAE262149:QAE262150 QKA262149:QKA262150 QTW262149:QTW262150 RDS262149:RDS262150 RNO262149:RNO262150 RXK262149:RXK262150 SHG262149:SHG262150 SRC262149:SRC262150 TAY262149:TAY262150 TKU262149:TKU262150 TUQ262149:TUQ262150 UEM262149:UEM262150 UOI262149:UOI262150 UYE262149:UYE262150 VIA262149:VIA262150 VRW262149:VRW262150 WBS262149:WBS262150 WLO262149:WLO262150 WVK262149:WVK262150 C327685:C327686 IY327685:IY327686 SU327685:SU327686 ACQ327685:ACQ327686 AMM327685:AMM327686 AWI327685:AWI327686 BGE327685:BGE327686 BQA327685:BQA327686 BZW327685:BZW327686 CJS327685:CJS327686 CTO327685:CTO327686 DDK327685:DDK327686 DNG327685:DNG327686 DXC327685:DXC327686 EGY327685:EGY327686 EQU327685:EQU327686 FAQ327685:FAQ327686 FKM327685:FKM327686 FUI327685:FUI327686 GEE327685:GEE327686 GOA327685:GOA327686 GXW327685:GXW327686 HHS327685:HHS327686 HRO327685:HRO327686 IBK327685:IBK327686 ILG327685:ILG327686 IVC327685:IVC327686 JEY327685:JEY327686 JOU327685:JOU327686 JYQ327685:JYQ327686 KIM327685:KIM327686 KSI327685:KSI327686 LCE327685:LCE327686 LMA327685:LMA327686 LVW327685:LVW327686 MFS327685:MFS327686 MPO327685:MPO327686 MZK327685:MZK327686 NJG327685:NJG327686 NTC327685:NTC327686 OCY327685:OCY327686 OMU327685:OMU327686 OWQ327685:OWQ327686 PGM327685:PGM327686 PQI327685:PQI327686 QAE327685:QAE327686 QKA327685:QKA327686 QTW327685:QTW327686 RDS327685:RDS327686 RNO327685:RNO327686 RXK327685:RXK327686 SHG327685:SHG327686 SRC327685:SRC327686 TAY327685:TAY327686 TKU327685:TKU327686 TUQ327685:TUQ327686 UEM327685:UEM327686 UOI327685:UOI327686 UYE327685:UYE327686 VIA327685:VIA327686 VRW327685:VRW327686 WBS327685:WBS327686 WLO327685:WLO327686 WVK327685:WVK327686 C393221:C393222 IY393221:IY393222 SU393221:SU393222 ACQ393221:ACQ393222 AMM393221:AMM393222 AWI393221:AWI393222 BGE393221:BGE393222 BQA393221:BQA393222 BZW393221:BZW393222 CJS393221:CJS393222 CTO393221:CTO393222 DDK393221:DDK393222 DNG393221:DNG393222 DXC393221:DXC393222 EGY393221:EGY393222 EQU393221:EQU393222 FAQ393221:FAQ393222 FKM393221:FKM393222 FUI393221:FUI393222 GEE393221:GEE393222 GOA393221:GOA393222 GXW393221:GXW393222 HHS393221:HHS393222 HRO393221:HRO393222 IBK393221:IBK393222 ILG393221:ILG393222 IVC393221:IVC393222 JEY393221:JEY393222 JOU393221:JOU393222 JYQ393221:JYQ393222 KIM393221:KIM393222 KSI393221:KSI393222 LCE393221:LCE393222 LMA393221:LMA393222 LVW393221:LVW393222 MFS393221:MFS393222 MPO393221:MPO393222 MZK393221:MZK393222 NJG393221:NJG393222 NTC393221:NTC393222 OCY393221:OCY393222 OMU393221:OMU393222 OWQ393221:OWQ393222 PGM393221:PGM393222 PQI393221:PQI393222 QAE393221:QAE393222 QKA393221:QKA393222 QTW393221:QTW393222 RDS393221:RDS393222 RNO393221:RNO393222 RXK393221:RXK393222 SHG393221:SHG393222 SRC393221:SRC393222 TAY393221:TAY393222 TKU393221:TKU393222 TUQ393221:TUQ393222 UEM393221:UEM393222 UOI393221:UOI393222 UYE393221:UYE393222 VIA393221:VIA393222 VRW393221:VRW393222 WBS393221:WBS393222 WLO393221:WLO393222 WVK393221:WVK393222 C458757:C458758 IY458757:IY458758 SU458757:SU458758 ACQ458757:ACQ458758 AMM458757:AMM458758 AWI458757:AWI458758 BGE458757:BGE458758 BQA458757:BQA458758 BZW458757:BZW458758 CJS458757:CJS458758 CTO458757:CTO458758 DDK458757:DDK458758 DNG458757:DNG458758 DXC458757:DXC458758 EGY458757:EGY458758 EQU458757:EQU458758 FAQ458757:FAQ458758 FKM458757:FKM458758 FUI458757:FUI458758 GEE458757:GEE458758 GOA458757:GOA458758 GXW458757:GXW458758 HHS458757:HHS458758 HRO458757:HRO458758 IBK458757:IBK458758 ILG458757:ILG458758 IVC458757:IVC458758 JEY458757:JEY458758 JOU458757:JOU458758 JYQ458757:JYQ458758 KIM458757:KIM458758 KSI458757:KSI458758 LCE458757:LCE458758 LMA458757:LMA458758 LVW458757:LVW458758 MFS458757:MFS458758 MPO458757:MPO458758 MZK458757:MZK458758 NJG458757:NJG458758 NTC458757:NTC458758 OCY458757:OCY458758 OMU458757:OMU458758 OWQ458757:OWQ458758 PGM458757:PGM458758 PQI458757:PQI458758 QAE458757:QAE458758 QKA458757:QKA458758 QTW458757:QTW458758 RDS458757:RDS458758 RNO458757:RNO458758 RXK458757:RXK458758 SHG458757:SHG458758 SRC458757:SRC458758 TAY458757:TAY458758 TKU458757:TKU458758 TUQ458757:TUQ458758 UEM458757:UEM458758 UOI458757:UOI458758 UYE458757:UYE458758 VIA458757:VIA458758 VRW458757:VRW458758 WBS458757:WBS458758 WLO458757:WLO458758 WVK458757:WVK458758 C524293:C524294 IY524293:IY524294 SU524293:SU524294 ACQ524293:ACQ524294 AMM524293:AMM524294 AWI524293:AWI524294 BGE524293:BGE524294 BQA524293:BQA524294 BZW524293:BZW524294 CJS524293:CJS524294 CTO524293:CTO524294 DDK524293:DDK524294 DNG524293:DNG524294 DXC524293:DXC524294 EGY524293:EGY524294 EQU524293:EQU524294 FAQ524293:FAQ524294 FKM524293:FKM524294 FUI524293:FUI524294 GEE524293:GEE524294 GOA524293:GOA524294 GXW524293:GXW524294 HHS524293:HHS524294 HRO524293:HRO524294 IBK524293:IBK524294 ILG524293:ILG524294 IVC524293:IVC524294 JEY524293:JEY524294 JOU524293:JOU524294 JYQ524293:JYQ524294 KIM524293:KIM524294 KSI524293:KSI524294 LCE524293:LCE524294 LMA524293:LMA524294 LVW524293:LVW524294 MFS524293:MFS524294 MPO524293:MPO524294 MZK524293:MZK524294 NJG524293:NJG524294 NTC524293:NTC524294 OCY524293:OCY524294 OMU524293:OMU524294 OWQ524293:OWQ524294 PGM524293:PGM524294 PQI524293:PQI524294 QAE524293:QAE524294 QKA524293:QKA524294 QTW524293:QTW524294 RDS524293:RDS524294 RNO524293:RNO524294 RXK524293:RXK524294 SHG524293:SHG524294 SRC524293:SRC524294 TAY524293:TAY524294 TKU524293:TKU524294 TUQ524293:TUQ524294 UEM524293:UEM524294 UOI524293:UOI524294 UYE524293:UYE524294 VIA524293:VIA524294 VRW524293:VRW524294 WBS524293:WBS524294 WLO524293:WLO524294 WVK524293:WVK524294 C589829:C589830 IY589829:IY589830 SU589829:SU589830 ACQ589829:ACQ589830 AMM589829:AMM589830 AWI589829:AWI589830 BGE589829:BGE589830 BQA589829:BQA589830 BZW589829:BZW589830 CJS589829:CJS589830 CTO589829:CTO589830 DDK589829:DDK589830 DNG589829:DNG589830 DXC589829:DXC589830 EGY589829:EGY589830 EQU589829:EQU589830 FAQ589829:FAQ589830 FKM589829:FKM589830 FUI589829:FUI589830 GEE589829:GEE589830 GOA589829:GOA589830 GXW589829:GXW589830 HHS589829:HHS589830 HRO589829:HRO589830 IBK589829:IBK589830 ILG589829:ILG589830 IVC589829:IVC589830 JEY589829:JEY589830 JOU589829:JOU589830 JYQ589829:JYQ589830 KIM589829:KIM589830 KSI589829:KSI589830 LCE589829:LCE589830 LMA589829:LMA589830 LVW589829:LVW589830 MFS589829:MFS589830 MPO589829:MPO589830 MZK589829:MZK589830 NJG589829:NJG589830 NTC589829:NTC589830 OCY589829:OCY589830 OMU589829:OMU589830 OWQ589829:OWQ589830 PGM589829:PGM589830 PQI589829:PQI589830 QAE589829:QAE589830 QKA589829:QKA589830 QTW589829:QTW589830 RDS589829:RDS589830 RNO589829:RNO589830 RXK589829:RXK589830 SHG589829:SHG589830 SRC589829:SRC589830 TAY589829:TAY589830 TKU589829:TKU589830 TUQ589829:TUQ589830 UEM589829:UEM589830 UOI589829:UOI589830 UYE589829:UYE589830 VIA589829:VIA589830 VRW589829:VRW589830 WBS589829:WBS589830 WLO589829:WLO589830 WVK589829:WVK589830 C655365:C655366 IY655365:IY655366 SU655365:SU655366 ACQ655365:ACQ655366 AMM655365:AMM655366 AWI655365:AWI655366 BGE655365:BGE655366 BQA655365:BQA655366 BZW655365:BZW655366 CJS655365:CJS655366 CTO655365:CTO655366 DDK655365:DDK655366 DNG655365:DNG655366 DXC655365:DXC655366 EGY655365:EGY655366 EQU655365:EQU655366 FAQ655365:FAQ655366 FKM655365:FKM655366 FUI655365:FUI655366 GEE655365:GEE655366 GOA655365:GOA655366 GXW655365:GXW655366 HHS655365:HHS655366 HRO655365:HRO655366 IBK655365:IBK655366 ILG655365:ILG655366 IVC655365:IVC655366 JEY655365:JEY655366 JOU655365:JOU655366 JYQ655365:JYQ655366 KIM655365:KIM655366 KSI655365:KSI655366 LCE655365:LCE655366 LMA655365:LMA655366 LVW655365:LVW655366 MFS655365:MFS655366 MPO655365:MPO655366 MZK655365:MZK655366 NJG655365:NJG655366 NTC655365:NTC655366 OCY655365:OCY655366 OMU655365:OMU655366 OWQ655365:OWQ655366 PGM655365:PGM655366 PQI655365:PQI655366 QAE655365:QAE655366 QKA655365:QKA655366 QTW655365:QTW655366 RDS655365:RDS655366 RNO655365:RNO655366 RXK655365:RXK655366 SHG655365:SHG655366 SRC655365:SRC655366 TAY655365:TAY655366 TKU655365:TKU655366 TUQ655365:TUQ655366 UEM655365:UEM655366 UOI655365:UOI655366 UYE655365:UYE655366 VIA655365:VIA655366 VRW655365:VRW655366 WBS655365:WBS655366 WLO655365:WLO655366 WVK655365:WVK655366 C720901:C720902 IY720901:IY720902 SU720901:SU720902 ACQ720901:ACQ720902 AMM720901:AMM720902 AWI720901:AWI720902 BGE720901:BGE720902 BQA720901:BQA720902 BZW720901:BZW720902 CJS720901:CJS720902 CTO720901:CTO720902 DDK720901:DDK720902 DNG720901:DNG720902 DXC720901:DXC720902 EGY720901:EGY720902 EQU720901:EQU720902 FAQ720901:FAQ720902 FKM720901:FKM720902 FUI720901:FUI720902 GEE720901:GEE720902 GOA720901:GOA720902 GXW720901:GXW720902 HHS720901:HHS720902 HRO720901:HRO720902 IBK720901:IBK720902 ILG720901:ILG720902 IVC720901:IVC720902 JEY720901:JEY720902 JOU720901:JOU720902 JYQ720901:JYQ720902 KIM720901:KIM720902 KSI720901:KSI720902 LCE720901:LCE720902 LMA720901:LMA720902 LVW720901:LVW720902 MFS720901:MFS720902 MPO720901:MPO720902 MZK720901:MZK720902 NJG720901:NJG720902 NTC720901:NTC720902 OCY720901:OCY720902 OMU720901:OMU720902 OWQ720901:OWQ720902 PGM720901:PGM720902 PQI720901:PQI720902 QAE720901:QAE720902 QKA720901:QKA720902 QTW720901:QTW720902 RDS720901:RDS720902 RNO720901:RNO720902 RXK720901:RXK720902 SHG720901:SHG720902 SRC720901:SRC720902 TAY720901:TAY720902 TKU720901:TKU720902 TUQ720901:TUQ720902 UEM720901:UEM720902 UOI720901:UOI720902 UYE720901:UYE720902 VIA720901:VIA720902 VRW720901:VRW720902 WBS720901:WBS720902 WLO720901:WLO720902 WVK720901:WVK720902 C786437:C786438 IY786437:IY786438 SU786437:SU786438 ACQ786437:ACQ786438 AMM786437:AMM786438 AWI786437:AWI786438 BGE786437:BGE786438 BQA786437:BQA786438 BZW786437:BZW786438 CJS786437:CJS786438 CTO786437:CTO786438 DDK786437:DDK786438 DNG786437:DNG786438 DXC786437:DXC786438 EGY786437:EGY786438 EQU786437:EQU786438 FAQ786437:FAQ786438 FKM786437:FKM786438 FUI786437:FUI786438 GEE786437:GEE786438 GOA786437:GOA786438 GXW786437:GXW786438 HHS786437:HHS786438 HRO786437:HRO786438 IBK786437:IBK786438 ILG786437:ILG786438 IVC786437:IVC786438 JEY786437:JEY786438 JOU786437:JOU786438 JYQ786437:JYQ786438 KIM786437:KIM786438 KSI786437:KSI786438 LCE786437:LCE786438 LMA786437:LMA786438 LVW786437:LVW786438 MFS786437:MFS786438 MPO786437:MPO786438 MZK786437:MZK786438 NJG786437:NJG786438 NTC786437:NTC786438 OCY786437:OCY786438 OMU786437:OMU786438 OWQ786437:OWQ786438 PGM786437:PGM786438 PQI786437:PQI786438 QAE786437:QAE786438 QKA786437:QKA786438 QTW786437:QTW786438 RDS786437:RDS786438 RNO786437:RNO786438 RXK786437:RXK786438 SHG786437:SHG786438 SRC786437:SRC786438 TAY786437:TAY786438 TKU786437:TKU786438 TUQ786437:TUQ786438 UEM786437:UEM786438 UOI786437:UOI786438 UYE786437:UYE786438 VIA786437:VIA786438 VRW786437:VRW786438 WBS786437:WBS786438 WLO786437:WLO786438 WVK786437:WVK786438 C851973:C851974 IY851973:IY851974 SU851973:SU851974 ACQ851973:ACQ851974 AMM851973:AMM851974 AWI851973:AWI851974 BGE851973:BGE851974 BQA851973:BQA851974 BZW851973:BZW851974 CJS851973:CJS851974 CTO851973:CTO851974 DDK851973:DDK851974 DNG851973:DNG851974 DXC851973:DXC851974 EGY851973:EGY851974 EQU851973:EQU851974 FAQ851973:FAQ851974 FKM851973:FKM851974 FUI851973:FUI851974 GEE851973:GEE851974 GOA851973:GOA851974 GXW851973:GXW851974 HHS851973:HHS851974 HRO851973:HRO851974 IBK851973:IBK851974 ILG851973:ILG851974 IVC851973:IVC851974 JEY851973:JEY851974 JOU851973:JOU851974 JYQ851973:JYQ851974 KIM851973:KIM851974 KSI851973:KSI851974 LCE851973:LCE851974 LMA851973:LMA851974 LVW851973:LVW851974 MFS851973:MFS851974 MPO851973:MPO851974 MZK851973:MZK851974 NJG851973:NJG851974 NTC851973:NTC851974 OCY851973:OCY851974 OMU851973:OMU851974 OWQ851973:OWQ851974 PGM851973:PGM851974 PQI851973:PQI851974 QAE851973:QAE851974 QKA851973:QKA851974 QTW851973:QTW851974 RDS851973:RDS851974 RNO851973:RNO851974 RXK851973:RXK851974 SHG851973:SHG851974 SRC851973:SRC851974 TAY851973:TAY851974 TKU851973:TKU851974 TUQ851973:TUQ851974 UEM851973:UEM851974 UOI851973:UOI851974 UYE851973:UYE851974 VIA851973:VIA851974 VRW851973:VRW851974 WBS851973:WBS851974 WLO851973:WLO851974 WVK851973:WVK851974 C917509:C917510 IY917509:IY917510 SU917509:SU917510 ACQ917509:ACQ917510 AMM917509:AMM917510 AWI917509:AWI917510 BGE917509:BGE917510 BQA917509:BQA917510 BZW917509:BZW917510 CJS917509:CJS917510 CTO917509:CTO917510 DDK917509:DDK917510 DNG917509:DNG917510 DXC917509:DXC917510 EGY917509:EGY917510 EQU917509:EQU917510 FAQ917509:FAQ917510 FKM917509:FKM917510 FUI917509:FUI917510 GEE917509:GEE917510 GOA917509:GOA917510 GXW917509:GXW917510 HHS917509:HHS917510 HRO917509:HRO917510 IBK917509:IBK917510 ILG917509:ILG917510 IVC917509:IVC917510 JEY917509:JEY917510 JOU917509:JOU917510 JYQ917509:JYQ917510 KIM917509:KIM917510 KSI917509:KSI917510 LCE917509:LCE917510 LMA917509:LMA917510 LVW917509:LVW917510 MFS917509:MFS917510 MPO917509:MPO917510 MZK917509:MZK917510 NJG917509:NJG917510 NTC917509:NTC917510 OCY917509:OCY917510 OMU917509:OMU917510 OWQ917509:OWQ917510 PGM917509:PGM917510 PQI917509:PQI917510 QAE917509:QAE917510 QKA917509:QKA917510 QTW917509:QTW917510 RDS917509:RDS917510 RNO917509:RNO917510 RXK917509:RXK917510 SHG917509:SHG917510 SRC917509:SRC917510 TAY917509:TAY917510 TKU917509:TKU917510 TUQ917509:TUQ917510 UEM917509:UEM917510 UOI917509:UOI917510 UYE917509:UYE917510 VIA917509:VIA917510 VRW917509:VRW917510 WBS917509:WBS917510 WLO917509:WLO917510 WVK917509:WVK917510 C983045:C983046 IY983045:IY983046 SU983045:SU983046 ACQ983045:ACQ983046 AMM983045:AMM983046 AWI983045:AWI983046 BGE983045:BGE983046 BQA983045:BQA983046 BZW983045:BZW983046 CJS983045:CJS983046 CTO983045:CTO983046 DDK983045:DDK983046 DNG983045:DNG983046 DXC983045:DXC983046 EGY983045:EGY983046 EQU983045:EQU983046 FAQ983045:FAQ983046 FKM983045:FKM983046 FUI983045:FUI983046 GEE983045:GEE983046 GOA983045:GOA983046 GXW983045:GXW983046 HHS983045:HHS983046 HRO983045:HRO983046 IBK983045:IBK983046 ILG983045:ILG983046 IVC983045:IVC983046 JEY983045:JEY983046 JOU983045:JOU983046 JYQ983045:JYQ983046 KIM983045:KIM983046 KSI983045:KSI983046 LCE983045:LCE983046 LMA983045:LMA983046 LVW983045:LVW983046 MFS983045:MFS983046 MPO983045:MPO983046 MZK983045:MZK983046 NJG983045:NJG983046 NTC983045:NTC983046 OCY983045:OCY983046 OMU983045:OMU983046 OWQ983045:OWQ983046 PGM983045:PGM983046 PQI983045:PQI983046 QAE983045:QAE983046 QKA983045:QKA983046 QTW983045:QTW983046 RDS983045:RDS983046 RNO983045:RNO983046 RXK983045:RXK983046 SHG983045:SHG983046 SRC983045:SRC983046 TAY983045:TAY983046 TKU983045:TKU983046 TUQ983045:TUQ983046 UEM983045:UEM983046 UOI983045:UOI983046 UYE983045:UYE983046 VIA983045:VIA983046 VRW983045:VRW983046 WBS983045:WBS983046 WLO983045:WLO983046 WVK983045:WVK983046 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xr:uid="{F20AAF63-A9A8-4F1D-BEB7-BE5316EE241B}">
      <formula1>"Home Loan, LAP,Vehicle Loan,CVL, Personal Loan,Business Loan, CC/OD,Term Loan,Machinery Loan,Education Loan"</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whole" allowBlank="1" showInputMessage="1" showErrorMessage="1" errorTitle="Error" error="Not a valid Date" promptTitle="Date" prompt="Insert a date (DD)" xr:uid="{35F42DBB-2F85-40EE-97EE-3E43986526E5}">
          <x14:formula1>
            <xm:f>1</xm:f>
          </x14:formula1>
          <x14:formula2>
            <xm:f>31</xm:f>
          </x14:formula2>
          <xm:sqref>Q65541:Q65542 JM65541:JM65542 TI65541:TI65542 ADE65541:ADE65542 ANA65541:ANA65542 AWW65541:AWW65542 BGS65541:BGS65542 BQO65541:BQO65542 CAK65541:CAK65542 CKG65541:CKG65542 CUC65541:CUC65542 DDY65541:DDY65542 DNU65541:DNU65542 DXQ65541:DXQ65542 EHM65541:EHM65542 ERI65541:ERI65542 FBE65541:FBE65542 FLA65541:FLA65542 FUW65541:FUW65542 GES65541:GES65542 GOO65541:GOO65542 GYK65541:GYK65542 HIG65541:HIG65542 HSC65541:HSC65542 IBY65541:IBY65542 ILU65541:ILU65542 IVQ65541:IVQ65542 JFM65541:JFM65542 JPI65541:JPI65542 JZE65541:JZE65542 KJA65541:KJA65542 KSW65541:KSW65542 LCS65541:LCS65542 LMO65541:LMO65542 LWK65541:LWK65542 MGG65541:MGG65542 MQC65541:MQC65542 MZY65541:MZY65542 NJU65541:NJU65542 NTQ65541:NTQ65542 ODM65541:ODM65542 ONI65541:ONI65542 OXE65541:OXE65542 PHA65541:PHA65542 PQW65541:PQW65542 QAS65541:QAS65542 QKO65541:QKO65542 QUK65541:QUK65542 REG65541:REG65542 ROC65541:ROC65542 RXY65541:RXY65542 SHU65541:SHU65542 SRQ65541:SRQ65542 TBM65541:TBM65542 TLI65541:TLI65542 TVE65541:TVE65542 UFA65541:UFA65542 UOW65541:UOW65542 UYS65541:UYS65542 VIO65541:VIO65542 VSK65541:VSK65542 WCG65541:WCG65542 WMC65541:WMC65542 WVY65541:WVY65542 Q131077:Q131078 JM131077:JM131078 TI131077:TI131078 ADE131077:ADE131078 ANA131077:ANA131078 AWW131077:AWW131078 BGS131077:BGS131078 BQO131077:BQO131078 CAK131077:CAK131078 CKG131077:CKG131078 CUC131077:CUC131078 DDY131077:DDY131078 DNU131077:DNU131078 DXQ131077:DXQ131078 EHM131077:EHM131078 ERI131077:ERI131078 FBE131077:FBE131078 FLA131077:FLA131078 FUW131077:FUW131078 GES131077:GES131078 GOO131077:GOO131078 GYK131077:GYK131078 HIG131077:HIG131078 HSC131077:HSC131078 IBY131077:IBY131078 ILU131077:ILU131078 IVQ131077:IVQ131078 JFM131077:JFM131078 JPI131077:JPI131078 JZE131077:JZE131078 KJA131077:KJA131078 KSW131077:KSW131078 LCS131077:LCS131078 LMO131077:LMO131078 LWK131077:LWK131078 MGG131077:MGG131078 MQC131077:MQC131078 MZY131077:MZY131078 NJU131077:NJU131078 NTQ131077:NTQ131078 ODM131077:ODM131078 ONI131077:ONI131078 OXE131077:OXE131078 PHA131077:PHA131078 PQW131077:PQW131078 QAS131077:QAS131078 QKO131077:QKO131078 QUK131077:QUK131078 REG131077:REG131078 ROC131077:ROC131078 RXY131077:RXY131078 SHU131077:SHU131078 SRQ131077:SRQ131078 TBM131077:TBM131078 TLI131077:TLI131078 TVE131077:TVE131078 UFA131077:UFA131078 UOW131077:UOW131078 UYS131077:UYS131078 VIO131077:VIO131078 VSK131077:VSK131078 WCG131077:WCG131078 WMC131077:WMC131078 WVY131077:WVY131078 Q196613:Q196614 JM196613:JM196614 TI196613:TI196614 ADE196613:ADE196614 ANA196613:ANA196614 AWW196613:AWW196614 BGS196613:BGS196614 BQO196613:BQO196614 CAK196613:CAK196614 CKG196613:CKG196614 CUC196613:CUC196614 DDY196613:DDY196614 DNU196613:DNU196614 DXQ196613:DXQ196614 EHM196613:EHM196614 ERI196613:ERI196614 FBE196613:FBE196614 FLA196613:FLA196614 FUW196613:FUW196614 GES196613:GES196614 GOO196613:GOO196614 GYK196613:GYK196614 HIG196613:HIG196614 HSC196613:HSC196614 IBY196613:IBY196614 ILU196613:ILU196614 IVQ196613:IVQ196614 JFM196613:JFM196614 JPI196613:JPI196614 JZE196613:JZE196614 KJA196613:KJA196614 KSW196613:KSW196614 LCS196613:LCS196614 LMO196613:LMO196614 LWK196613:LWK196614 MGG196613:MGG196614 MQC196613:MQC196614 MZY196613:MZY196614 NJU196613:NJU196614 NTQ196613:NTQ196614 ODM196613:ODM196614 ONI196613:ONI196614 OXE196613:OXE196614 PHA196613:PHA196614 PQW196613:PQW196614 QAS196613:QAS196614 QKO196613:QKO196614 QUK196613:QUK196614 REG196613:REG196614 ROC196613:ROC196614 RXY196613:RXY196614 SHU196613:SHU196614 SRQ196613:SRQ196614 TBM196613:TBM196614 TLI196613:TLI196614 TVE196613:TVE196614 UFA196613:UFA196614 UOW196613:UOW196614 UYS196613:UYS196614 VIO196613:VIO196614 VSK196613:VSK196614 WCG196613:WCG196614 WMC196613:WMC196614 WVY196613:WVY196614 Q262149:Q262150 JM262149:JM262150 TI262149:TI262150 ADE262149:ADE262150 ANA262149:ANA262150 AWW262149:AWW262150 BGS262149:BGS262150 BQO262149:BQO262150 CAK262149:CAK262150 CKG262149:CKG262150 CUC262149:CUC262150 DDY262149:DDY262150 DNU262149:DNU262150 DXQ262149:DXQ262150 EHM262149:EHM262150 ERI262149:ERI262150 FBE262149:FBE262150 FLA262149:FLA262150 FUW262149:FUW262150 GES262149:GES262150 GOO262149:GOO262150 GYK262149:GYK262150 HIG262149:HIG262150 HSC262149:HSC262150 IBY262149:IBY262150 ILU262149:ILU262150 IVQ262149:IVQ262150 JFM262149:JFM262150 JPI262149:JPI262150 JZE262149:JZE262150 KJA262149:KJA262150 KSW262149:KSW262150 LCS262149:LCS262150 LMO262149:LMO262150 LWK262149:LWK262150 MGG262149:MGG262150 MQC262149:MQC262150 MZY262149:MZY262150 NJU262149:NJU262150 NTQ262149:NTQ262150 ODM262149:ODM262150 ONI262149:ONI262150 OXE262149:OXE262150 PHA262149:PHA262150 PQW262149:PQW262150 QAS262149:QAS262150 QKO262149:QKO262150 QUK262149:QUK262150 REG262149:REG262150 ROC262149:ROC262150 RXY262149:RXY262150 SHU262149:SHU262150 SRQ262149:SRQ262150 TBM262149:TBM262150 TLI262149:TLI262150 TVE262149:TVE262150 UFA262149:UFA262150 UOW262149:UOW262150 UYS262149:UYS262150 VIO262149:VIO262150 VSK262149:VSK262150 WCG262149:WCG262150 WMC262149:WMC262150 WVY262149:WVY262150 Q327685:Q327686 JM327685:JM327686 TI327685:TI327686 ADE327685:ADE327686 ANA327685:ANA327686 AWW327685:AWW327686 BGS327685:BGS327686 BQO327685:BQO327686 CAK327685:CAK327686 CKG327685:CKG327686 CUC327685:CUC327686 DDY327685:DDY327686 DNU327685:DNU327686 DXQ327685:DXQ327686 EHM327685:EHM327686 ERI327685:ERI327686 FBE327685:FBE327686 FLA327685:FLA327686 FUW327685:FUW327686 GES327685:GES327686 GOO327685:GOO327686 GYK327685:GYK327686 HIG327685:HIG327686 HSC327685:HSC327686 IBY327685:IBY327686 ILU327685:ILU327686 IVQ327685:IVQ327686 JFM327685:JFM327686 JPI327685:JPI327686 JZE327685:JZE327686 KJA327685:KJA327686 KSW327685:KSW327686 LCS327685:LCS327686 LMO327685:LMO327686 LWK327685:LWK327686 MGG327685:MGG327686 MQC327685:MQC327686 MZY327685:MZY327686 NJU327685:NJU327686 NTQ327685:NTQ327686 ODM327685:ODM327686 ONI327685:ONI327686 OXE327685:OXE327686 PHA327685:PHA327686 PQW327685:PQW327686 QAS327685:QAS327686 QKO327685:QKO327686 QUK327685:QUK327686 REG327685:REG327686 ROC327685:ROC327686 RXY327685:RXY327686 SHU327685:SHU327686 SRQ327685:SRQ327686 TBM327685:TBM327686 TLI327685:TLI327686 TVE327685:TVE327686 UFA327685:UFA327686 UOW327685:UOW327686 UYS327685:UYS327686 VIO327685:VIO327686 VSK327685:VSK327686 WCG327685:WCG327686 WMC327685:WMC327686 WVY327685:WVY327686 Q393221:Q393222 JM393221:JM393222 TI393221:TI393222 ADE393221:ADE393222 ANA393221:ANA393222 AWW393221:AWW393222 BGS393221:BGS393222 BQO393221:BQO393222 CAK393221:CAK393222 CKG393221:CKG393222 CUC393221:CUC393222 DDY393221:DDY393222 DNU393221:DNU393222 DXQ393221:DXQ393222 EHM393221:EHM393222 ERI393221:ERI393222 FBE393221:FBE393222 FLA393221:FLA393222 FUW393221:FUW393222 GES393221:GES393222 GOO393221:GOO393222 GYK393221:GYK393222 HIG393221:HIG393222 HSC393221:HSC393222 IBY393221:IBY393222 ILU393221:ILU393222 IVQ393221:IVQ393222 JFM393221:JFM393222 JPI393221:JPI393222 JZE393221:JZE393222 KJA393221:KJA393222 KSW393221:KSW393222 LCS393221:LCS393222 LMO393221:LMO393222 LWK393221:LWK393222 MGG393221:MGG393222 MQC393221:MQC393222 MZY393221:MZY393222 NJU393221:NJU393222 NTQ393221:NTQ393222 ODM393221:ODM393222 ONI393221:ONI393222 OXE393221:OXE393222 PHA393221:PHA393222 PQW393221:PQW393222 QAS393221:QAS393222 QKO393221:QKO393222 QUK393221:QUK393222 REG393221:REG393222 ROC393221:ROC393222 RXY393221:RXY393222 SHU393221:SHU393222 SRQ393221:SRQ393222 TBM393221:TBM393222 TLI393221:TLI393222 TVE393221:TVE393222 UFA393221:UFA393222 UOW393221:UOW393222 UYS393221:UYS393222 VIO393221:VIO393222 VSK393221:VSK393222 WCG393221:WCG393222 WMC393221:WMC393222 WVY393221:WVY393222 Q458757:Q458758 JM458757:JM458758 TI458757:TI458758 ADE458757:ADE458758 ANA458757:ANA458758 AWW458757:AWW458758 BGS458757:BGS458758 BQO458757:BQO458758 CAK458757:CAK458758 CKG458757:CKG458758 CUC458757:CUC458758 DDY458757:DDY458758 DNU458757:DNU458758 DXQ458757:DXQ458758 EHM458757:EHM458758 ERI458757:ERI458758 FBE458757:FBE458758 FLA458757:FLA458758 FUW458757:FUW458758 GES458757:GES458758 GOO458757:GOO458758 GYK458757:GYK458758 HIG458757:HIG458758 HSC458757:HSC458758 IBY458757:IBY458758 ILU458757:ILU458758 IVQ458757:IVQ458758 JFM458757:JFM458758 JPI458757:JPI458758 JZE458757:JZE458758 KJA458757:KJA458758 KSW458757:KSW458758 LCS458757:LCS458758 LMO458757:LMO458758 LWK458757:LWK458758 MGG458757:MGG458758 MQC458757:MQC458758 MZY458757:MZY458758 NJU458757:NJU458758 NTQ458757:NTQ458758 ODM458757:ODM458758 ONI458757:ONI458758 OXE458757:OXE458758 PHA458757:PHA458758 PQW458757:PQW458758 QAS458757:QAS458758 QKO458757:QKO458758 QUK458757:QUK458758 REG458757:REG458758 ROC458757:ROC458758 RXY458757:RXY458758 SHU458757:SHU458758 SRQ458757:SRQ458758 TBM458757:TBM458758 TLI458757:TLI458758 TVE458757:TVE458758 UFA458757:UFA458758 UOW458757:UOW458758 UYS458757:UYS458758 VIO458757:VIO458758 VSK458757:VSK458758 WCG458757:WCG458758 WMC458757:WMC458758 WVY458757:WVY458758 Q524293:Q524294 JM524293:JM524294 TI524293:TI524294 ADE524293:ADE524294 ANA524293:ANA524294 AWW524293:AWW524294 BGS524293:BGS524294 BQO524293:BQO524294 CAK524293:CAK524294 CKG524293:CKG524294 CUC524293:CUC524294 DDY524293:DDY524294 DNU524293:DNU524294 DXQ524293:DXQ524294 EHM524293:EHM524294 ERI524293:ERI524294 FBE524293:FBE524294 FLA524293:FLA524294 FUW524293:FUW524294 GES524293:GES524294 GOO524293:GOO524294 GYK524293:GYK524294 HIG524293:HIG524294 HSC524293:HSC524294 IBY524293:IBY524294 ILU524293:ILU524294 IVQ524293:IVQ524294 JFM524293:JFM524294 JPI524293:JPI524294 JZE524293:JZE524294 KJA524293:KJA524294 KSW524293:KSW524294 LCS524293:LCS524294 LMO524293:LMO524294 LWK524293:LWK524294 MGG524293:MGG524294 MQC524293:MQC524294 MZY524293:MZY524294 NJU524293:NJU524294 NTQ524293:NTQ524294 ODM524293:ODM524294 ONI524293:ONI524294 OXE524293:OXE524294 PHA524293:PHA524294 PQW524293:PQW524294 QAS524293:QAS524294 QKO524293:QKO524294 QUK524293:QUK524294 REG524293:REG524294 ROC524293:ROC524294 RXY524293:RXY524294 SHU524293:SHU524294 SRQ524293:SRQ524294 TBM524293:TBM524294 TLI524293:TLI524294 TVE524293:TVE524294 UFA524293:UFA524294 UOW524293:UOW524294 UYS524293:UYS524294 VIO524293:VIO524294 VSK524293:VSK524294 WCG524293:WCG524294 WMC524293:WMC524294 WVY524293:WVY524294 Q589829:Q589830 JM589829:JM589830 TI589829:TI589830 ADE589829:ADE589830 ANA589829:ANA589830 AWW589829:AWW589830 BGS589829:BGS589830 BQO589829:BQO589830 CAK589829:CAK589830 CKG589829:CKG589830 CUC589829:CUC589830 DDY589829:DDY589830 DNU589829:DNU589830 DXQ589829:DXQ589830 EHM589829:EHM589830 ERI589829:ERI589830 FBE589829:FBE589830 FLA589829:FLA589830 FUW589829:FUW589830 GES589829:GES589830 GOO589829:GOO589830 GYK589829:GYK589830 HIG589829:HIG589830 HSC589829:HSC589830 IBY589829:IBY589830 ILU589829:ILU589830 IVQ589829:IVQ589830 JFM589829:JFM589830 JPI589829:JPI589830 JZE589829:JZE589830 KJA589829:KJA589830 KSW589829:KSW589830 LCS589829:LCS589830 LMO589829:LMO589830 LWK589829:LWK589830 MGG589829:MGG589830 MQC589829:MQC589830 MZY589829:MZY589830 NJU589829:NJU589830 NTQ589829:NTQ589830 ODM589829:ODM589830 ONI589829:ONI589830 OXE589829:OXE589830 PHA589829:PHA589830 PQW589829:PQW589830 QAS589829:QAS589830 QKO589829:QKO589830 QUK589829:QUK589830 REG589829:REG589830 ROC589829:ROC589830 RXY589829:RXY589830 SHU589829:SHU589830 SRQ589829:SRQ589830 TBM589829:TBM589830 TLI589829:TLI589830 TVE589829:TVE589830 UFA589829:UFA589830 UOW589829:UOW589830 UYS589829:UYS589830 VIO589829:VIO589830 VSK589829:VSK589830 WCG589829:WCG589830 WMC589829:WMC589830 WVY589829:WVY589830 Q655365:Q655366 JM655365:JM655366 TI655365:TI655366 ADE655365:ADE655366 ANA655365:ANA655366 AWW655365:AWW655366 BGS655365:BGS655366 BQO655365:BQO655366 CAK655365:CAK655366 CKG655365:CKG655366 CUC655365:CUC655366 DDY655365:DDY655366 DNU655365:DNU655366 DXQ655365:DXQ655366 EHM655365:EHM655366 ERI655365:ERI655366 FBE655365:FBE655366 FLA655365:FLA655366 FUW655365:FUW655366 GES655365:GES655366 GOO655365:GOO655366 GYK655365:GYK655366 HIG655365:HIG655366 HSC655365:HSC655366 IBY655365:IBY655366 ILU655365:ILU655366 IVQ655365:IVQ655366 JFM655365:JFM655366 JPI655365:JPI655366 JZE655365:JZE655366 KJA655365:KJA655366 KSW655365:KSW655366 LCS655365:LCS655366 LMO655365:LMO655366 LWK655365:LWK655366 MGG655365:MGG655366 MQC655365:MQC655366 MZY655365:MZY655366 NJU655365:NJU655366 NTQ655365:NTQ655366 ODM655365:ODM655366 ONI655365:ONI655366 OXE655365:OXE655366 PHA655365:PHA655366 PQW655365:PQW655366 QAS655365:QAS655366 QKO655365:QKO655366 QUK655365:QUK655366 REG655365:REG655366 ROC655365:ROC655366 RXY655365:RXY655366 SHU655365:SHU655366 SRQ655365:SRQ655366 TBM655365:TBM655366 TLI655365:TLI655366 TVE655365:TVE655366 UFA655365:UFA655366 UOW655365:UOW655366 UYS655365:UYS655366 VIO655365:VIO655366 VSK655365:VSK655366 WCG655365:WCG655366 WMC655365:WMC655366 WVY655365:WVY655366 Q720901:Q720902 JM720901:JM720902 TI720901:TI720902 ADE720901:ADE720902 ANA720901:ANA720902 AWW720901:AWW720902 BGS720901:BGS720902 BQO720901:BQO720902 CAK720901:CAK720902 CKG720901:CKG720902 CUC720901:CUC720902 DDY720901:DDY720902 DNU720901:DNU720902 DXQ720901:DXQ720902 EHM720901:EHM720902 ERI720901:ERI720902 FBE720901:FBE720902 FLA720901:FLA720902 FUW720901:FUW720902 GES720901:GES720902 GOO720901:GOO720902 GYK720901:GYK720902 HIG720901:HIG720902 HSC720901:HSC720902 IBY720901:IBY720902 ILU720901:ILU720902 IVQ720901:IVQ720902 JFM720901:JFM720902 JPI720901:JPI720902 JZE720901:JZE720902 KJA720901:KJA720902 KSW720901:KSW720902 LCS720901:LCS720902 LMO720901:LMO720902 LWK720901:LWK720902 MGG720901:MGG720902 MQC720901:MQC720902 MZY720901:MZY720902 NJU720901:NJU720902 NTQ720901:NTQ720902 ODM720901:ODM720902 ONI720901:ONI720902 OXE720901:OXE720902 PHA720901:PHA720902 PQW720901:PQW720902 QAS720901:QAS720902 QKO720901:QKO720902 QUK720901:QUK720902 REG720901:REG720902 ROC720901:ROC720902 RXY720901:RXY720902 SHU720901:SHU720902 SRQ720901:SRQ720902 TBM720901:TBM720902 TLI720901:TLI720902 TVE720901:TVE720902 UFA720901:UFA720902 UOW720901:UOW720902 UYS720901:UYS720902 VIO720901:VIO720902 VSK720901:VSK720902 WCG720901:WCG720902 WMC720901:WMC720902 WVY720901:WVY720902 Q786437:Q786438 JM786437:JM786438 TI786437:TI786438 ADE786437:ADE786438 ANA786437:ANA786438 AWW786437:AWW786438 BGS786437:BGS786438 BQO786437:BQO786438 CAK786437:CAK786438 CKG786437:CKG786438 CUC786437:CUC786438 DDY786437:DDY786438 DNU786437:DNU786438 DXQ786437:DXQ786438 EHM786437:EHM786438 ERI786437:ERI786438 FBE786437:FBE786438 FLA786437:FLA786438 FUW786437:FUW786438 GES786437:GES786438 GOO786437:GOO786438 GYK786437:GYK786438 HIG786437:HIG786438 HSC786437:HSC786438 IBY786437:IBY786438 ILU786437:ILU786438 IVQ786437:IVQ786438 JFM786437:JFM786438 JPI786437:JPI786438 JZE786437:JZE786438 KJA786437:KJA786438 KSW786437:KSW786438 LCS786437:LCS786438 LMO786437:LMO786438 LWK786437:LWK786438 MGG786437:MGG786438 MQC786437:MQC786438 MZY786437:MZY786438 NJU786437:NJU786438 NTQ786437:NTQ786438 ODM786437:ODM786438 ONI786437:ONI786438 OXE786437:OXE786438 PHA786437:PHA786438 PQW786437:PQW786438 QAS786437:QAS786438 QKO786437:QKO786438 QUK786437:QUK786438 REG786437:REG786438 ROC786437:ROC786438 RXY786437:RXY786438 SHU786437:SHU786438 SRQ786437:SRQ786438 TBM786437:TBM786438 TLI786437:TLI786438 TVE786437:TVE786438 UFA786437:UFA786438 UOW786437:UOW786438 UYS786437:UYS786438 VIO786437:VIO786438 VSK786437:VSK786438 WCG786437:WCG786438 WMC786437:WMC786438 WVY786437:WVY786438 Q851973:Q851974 JM851973:JM851974 TI851973:TI851974 ADE851973:ADE851974 ANA851973:ANA851974 AWW851973:AWW851974 BGS851973:BGS851974 BQO851973:BQO851974 CAK851973:CAK851974 CKG851973:CKG851974 CUC851973:CUC851974 DDY851973:DDY851974 DNU851973:DNU851974 DXQ851973:DXQ851974 EHM851973:EHM851974 ERI851973:ERI851974 FBE851973:FBE851974 FLA851973:FLA851974 FUW851973:FUW851974 GES851973:GES851974 GOO851973:GOO851974 GYK851973:GYK851974 HIG851973:HIG851974 HSC851973:HSC851974 IBY851973:IBY851974 ILU851973:ILU851974 IVQ851973:IVQ851974 JFM851973:JFM851974 JPI851973:JPI851974 JZE851973:JZE851974 KJA851973:KJA851974 KSW851973:KSW851974 LCS851973:LCS851974 LMO851973:LMO851974 LWK851973:LWK851974 MGG851973:MGG851974 MQC851973:MQC851974 MZY851973:MZY851974 NJU851973:NJU851974 NTQ851973:NTQ851974 ODM851973:ODM851974 ONI851973:ONI851974 OXE851973:OXE851974 PHA851973:PHA851974 PQW851973:PQW851974 QAS851973:QAS851974 QKO851973:QKO851974 QUK851973:QUK851974 REG851973:REG851974 ROC851973:ROC851974 RXY851973:RXY851974 SHU851973:SHU851974 SRQ851973:SRQ851974 TBM851973:TBM851974 TLI851973:TLI851974 TVE851973:TVE851974 UFA851973:UFA851974 UOW851973:UOW851974 UYS851973:UYS851974 VIO851973:VIO851974 VSK851973:VSK851974 WCG851973:WCG851974 WMC851973:WMC851974 WVY851973:WVY851974 Q917509:Q917510 JM917509:JM917510 TI917509:TI917510 ADE917509:ADE917510 ANA917509:ANA917510 AWW917509:AWW917510 BGS917509:BGS917510 BQO917509:BQO917510 CAK917509:CAK917510 CKG917509:CKG917510 CUC917509:CUC917510 DDY917509:DDY917510 DNU917509:DNU917510 DXQ917509:DXQ917510 EHM917509:EHM917510 ERI917509:ERI917510 FBE917509:FBE917510 FLA917509:FLA917510 FUW917509:FUW917510 GES917509:GES917510 GOO917509:GOO917510 GYK917509:GYK917510 HIG917509:HIG917510 HSC917509:HSC917510 IBY917509:IBY917510 ILU917509:ILU917510 IVQ917509:IVQ917510 JFM917509:JFM917510 JPI917509:JPI917510 JZE917509:JZE917510 KJA917509:KJA917510 KSW917509:KSW917510 LCS917509:LCS917510 LMO917509:LMO917510 LWK917509:LWK917510 MGG917509:MGG917510 MQC917509:MQC917510 MZY917509:MZY917510 NJU917509:NJU917510 NTQ917509:NTQ917510 ODM917509:ODM917510 ONI917509:ONI917510 OXE917509:OXE917510 PHA917509:PHA917510 PQW917509:PQW917510 QAS917509:QAS917510 QKO917509:QKO917510 QUK917509:QUK917510 REG917509:REG917510 ROC917509:ROC917510 RXY917509:RXY917510 SHU917509:SHU917510 SRQ917509:SRQ917510 TBM917509:TBM917510 TLI917509:TLI917510 TVE917509:TVE917510 UFA917509:UFA917510 UOW917509:UOW917510 UYS917509:UYS917510 VIO917509:VIO917510 VSK917509:VSK917510 WCG917509:WCG917510 WMC917509:WMC917510 WVY917509:WVY917510 Q983045:Q983046 JM983045:JM983046 TI983045:TI983046 ADE983045:ADE983046 ANA983045:ANA983046 AWW983045:AWW983046 BGS983045:BGS983046 BQO983045:BQO983046 CAK983045:CAK983046 CKG983045:CKG983046 CUC983045:CUC983046 DDY983045:DDY983046 DNU983045:DNU983046 DXQ983045:DXQ983046 EHM983045:EHM983046 ERI983045:ERI983046 FBE983045:FBE983046 FLA983045:FLA983046 FUW983045:FUW983046 GES983045:GES983046 GOO983045:GOO983046 GYK983045:GYK983046 HIG983045:HIG983046 HSC983045:HSC983046 IBY983045:IBY983046 ILU983045:ILU983046 IVQ983045:IVQ983046 JFM983045:JFM983046 JPI983045:JPI983046 JZE983045:JZE983046 KJA983045:KJA983046 KSW983045:KSW983046 LCS983045:LCS983046 LMO983045:LMO983046 LWK983045:LWK983046 MGG983045:MGG983046 MQC983045:MQC983046 MZY983045:MZY983046 NJU983045:NJU983046 NTQ983045:NTQ983046 ODM983045:ODM983046 ONI983045:ONI983046 OXE983045:OXE983046 PHA983045:PHA983046 PQW983045:PQW983046 QAS983045:QAS983046 QKO983045:QKO983046 QUK983045:QUK983046 REG983045:REG983046 ROC983045:ROC983046 RXY983045:RXY983046 SHU983045:SHU983046 SRQ983045:SRQ983046 TBM983045:TBM983046 TLI983045:TLI983046 TVE983045:TVE983046 UFA983045:UFA983046 UOW983045:UOW983046 UYS983045:UYS983046 VIO983045:VIO983046 VSK983045:VSK983046 WCG983045:WCG983046 WMC983045:WMC983046 WVY983045:WVY983046 T65541:T65542 JP65541:JP65542 TL65541:TL65542 ADH65541:ADH65542 AND65541:AND65542 AWZ65541:AWZ65542 BGV65541:BGV65542 BQR65541:BQR65542 CAN65541:CAN65542 CKJ65541:CKJ65542 CUF65541:CUF65542 DEB65541:DEB65542 DNX65541:DNX65542 DXT65541:DXT65542 EHP65541:EHP65542 ERL65541:ERL65542 FBH65541:FBH65542 FLD65541:FLD65542 FUZ65541:FUZ65542 GEV65541:GEV65542 GOR65541:GOR65542 GYN65541:GYN65542 HIJ65541:HIJ65542 HSF65541:HSF65542 ICB65541:ICB65542 ILX65541:ILX65542 IVT65541:IVT65542 JFP65541:JFP65542 JPL65541:JPL65542 JZH65541:JZH65542 KJD65541:KJD65542 KSZ65541:KSZ65542 LCV65541:LCV65542 LMR65541:LMR65542 LWN65541:LWN65542 MGJ65541:MGJ65542 MQF65541:MQF65542 NAB65541:NAB65542 NJX65541:NJX65542 NTT65541:NTT65542 ODP65541:ODP65542 ONL65541:ONL65542 OXH65541:OXH65542 PHD65541:PHD65542 PQZ65541:PQZ65542 QAV65541:QAV65542 QKR65541:QKR65542 QUN65541:QUN65542 REJ65541:REJ65542 ROF65541:ROF65542 RYB65541:RYB65542 SHX65541:SHX65542 SRT65541:SRT65542 TBP65541:TBP65542 TLL65541:TLL65542 TVH65541:TVH65542 UFD65541:UFD65542 UOZ65541:UOZ65542 UYV65541:UYV65542 VIR65541:VIR65542 VSN65541:VSN65542 WCJ65541:WCJ65542 WMF65541:WMF65542 WWB65541:WWB65542 T131077:T131078 JP131077:JP131078 TL131077:TL131078 ADH131077:ADH131078 AND131077:AND131078 AWZ131077:AWZ131078 BGV131077:BGV131078 BQR131077:BQR131078 CAN131077:CAN131078 CKJ131077:CKJ131078 CUF131077:CUF131078 DEB131077:DEB131078 DNX131077:DNX131078 DXT131077:DXT131078 EHP131077:EHP131078 ERL131077:ERL131078 FBH131077:FBH131078 FLD131077:FLD131078 FUZ131077:FUZ131078 GEV131077:GEV131078 GOR131077:GOR131078 GYN131077:GYN131078 HIJ131077:HIJ131078 HSF131077:HSF131078 ICB131077:ICB131078 ILX131077:ILX131078 IVT131077:IVT131078 JFP131077:JFP131078 JPL131077:JPL131078 JZH131077:JZH131078 KJD131077:KJD131078 KSZ131077:KSZ131078 LCV131077:LCV131078 LMR131077:LMR131078 LWN131077:LWN131078 MGJ131077:MGJ131078 MQF131077:MQF131078 NAB131077:NAB131078 NJX131077:NJX131078 NTT131077:NTT131078 ODP131077:ODP131078 ONL131077:ONL131078 OXH131077:OXH131078 PHD131077:PHD131078 PQZ131077:PQZ131078 QAV131077:QAV131078 QKR131077:QKR131078 QUN131077:QUN131078 REJ131077:REJ131078 ROF131077:ROF131078 RYB131077:RYB131078 SHX131077:SHX131078 SRT131077:SRT131078 TBP131077:TBP131078 TLL131077:TLL131078 TVH131077:TVH131078 UFD131077:UFD131078 UOZ131077:UOZ131078 UYV131077:UYV131078 VIR131077:VIR131078 VSN131077:VSN131078 WCJ131077:WCJ131078 WMF131077:WMF131078 WWB131077:WWB131078 T196613:T196614 JP196613:JP196614 TL196613:TL196614 ADH196613:ADH196614 AND196613:AND196614 AWZ196613:AWZ196614 BGV196613:BGV196614 BQR196613:BQR196614 CAN196613:CAN196614 CKJ196613:CKJ196614 CUF196613:CUF196614 DEB196613:DEB196614 DNX196613:DNX196614 DXT196613:DXT196614 EHP196613:EHP196614 ERL196613:ERL196614 FBH196613:FBH196614 FLD196613:FLD196614 FUZ196613:FUZ196614 GEV196613:GEV196614 GOR196613:GOR196614 GYN196613:GYN196614 HIJ196613:HIJ196614 HSF196613:HSF196614 ICB196613:ICB196614 ILX196613:ILX196614 IVT196613:IVT196614 JFP196613:JFP196614 JPL196613:JPL196614 JZH196613:JZH196614 KJD196613:KJD196614 KSZ196613:KSZ196614 LCV196613:LCV196614 LMR196613:LMR196614 LWN196613:LWN196614 MGJ196613:MGJ196614 MQF196613:MQF196614 NAB196613:NAB196614 NJX196613:NJX196614 NTT196613:NTT196614 ODP196613:ODP196614 ONL196613:ONL196614 OXH196613:OXH196614 PHD196613:PHD196614 PQZ196613:PQZ196614 QAV196613:QAV196614 QKR196613:QKR196614 QUN196613:QUN196614 REJ196613:REJ196614 ROF196613:ROF196614 RYB196613:RYB196614 SHX196613:SHX196614 SRT196613:SRT196614 TBP196613:TBP196614 TLL196613:TLL196614 TVH196613:TVH196614 UFD196613:UFD196614 UOZ196613:UOZ196614 UYV196613:UYV196614 VIR196613:VIR196614 VSN196613:VSN196614 WCJ196613:WCJ196614 WMF196613:WMF196614 WWB196613:WWB196614 T262149:T262150 JP262149:JP262150 TL262149:TL262150 ADH262149:ADH262150 AND262149:AND262150 AWZ262149:AWZ262150 BGV262149:BGV262150 BQR262149:BQR262150 CAN262149:CAN262150 CKJ262149:CKJ262150 CUF262149:CUF262150 DEB262149:DEB262150 DNX262149:DNX262150 DXT262149:DXT262150 EHP262149:EHP262150 ERL262149:ERL262150 FBH262149:FBH262150 FLD262149:FLD262150 FUZ262149:FUZ262150 GEV262149:GEV262150 GOR262149:GOR262150 GYN262149:GYN262150 HIJ262149:HIJ262150 HSF262149:HSF262150 ICB262149:ICB262150 ILX262149:ILX262150 IVT262149:IVT262150 JFP262149:JFP262150 JPL262149:JPL262150 JZH262149:JZH262150 KJD262149:KJD262150 KSZ262149:KSZ262150 LCV262149:LCV262150 LMR262149:LMR262150 LWN262149:LWN262150 MGJ262149:MGJ262150 MQF262149:MQF262150 NAB262149:NAB262150 NJX262149:NJX262150 NTT262149:NTT262150 ODP262149:ODP262150 ONL262149:ONL262150 OXH262149:OXH262150 PHD262149:PHD262150 PQZ262149:PQZ262150 QAV262149:QAV262150 QKR262149:QKR262150 QUN262149:QUN262150 REJ262149:REJ262150 ROF262149:ROF262150 RYB262149:RYB262150 SHX262149:SHX262150 SRT262149:SRT262150 TBP262149:TBP262150 TLL262149:TLL262150 TVH262149:TVH262150 UFD262149:UFD262150 UOZ262149:UOZ262150 UYV262149:UYV262150 VIR262149:VIR262150 VSN262149:VSN262150 WCJ262149:WCJ262150 WMF262149:WMF262150 WWB262149:WWB262150 T327685:T327686 JP327685:JP327686 TL327685:TL327686 ADH327685:ADH327686 AND327685:AND327686 AWZ327685:AWZ327686 BGV327685:BGV327686 BQR327685:BQR327686 CAN327685:CAN327686 CKJ327685:CKJ327686 CUF327685:CUF327686 DEB327685:DEB327686 DNX327685:DNX327686 DXT327685:DXT327686 EHP327685:EHP327686 ERL327685:ERL327686 FBH327685:FBH327686 FLD327685:FLD327686 FUZ327685:FUZ327686 GEV327685:GEV327686 GOR327685:GOR327686 GYN327685:GYN327686 HIJ327685:HIJ327686 HSF327685:HSF327686 ICB327685:ICB327686 ILX327685:ILX327686 IVT327685:IVT327686 JFP327685:JFP327686 JPL327685:JPL327686 JZH327685:JZH327686 KJD327685:KJD327686 KSZ327685:KSZ327686 LCV327685:LCV327686 LMR327685:LMR327686 LWN327685:LWN327686 MGJ327685:MGJ327686 MQF327685:MQF327686 NAB327685:NAB327686 NJX327685:NJX327686 NTT327685:NTT327686 ODP327685:ODP327686 ONL327685:ONL327686 OXH327685:OXH327686 PHD327685:PHD327686 PQZ327685:PQZ327686 QAV327685:QAV327686 QKR327685:QKR327686 QUN327685:QUN327686 REJ327685:REJ327686 ROF327685:ROF327686 RYB327685:RYB327686 SHX327685:SHX327686 SRT327685:SRT327686 TBP327685:TBP327686 TLL327685:TLL327686 TVH327685:TVH327686 UFD327685:UFD327686 UOZ327685:UOZ327686 UYV327685:UYV327686 VIR327685:VIR327686 VSN327685:VSN327686 WCJ327685:WCJ327686 WMF327685:WMF327686 WWB327685:WWB327686 T393221:T393222 JP393221:JP393222 TL393221:TL393222 ADH393221:ADH393222 AND393221:AND393222 AWZ393221:AWZ393222 BGV393221:BGV393222 BQR393221:BQR393222 CAN393221:CAN393222 CKJ393221:CKJ393222 CUF393221:CUF393222 DEB393221:DEB393222 DNX393221:DNX393222 DXT393221:DXT393222 EHP393221:EHP393222 ERL393221:ERL393222 FBH393221:FBH393222 FLD393221:FLD393222 FUZ393221:FUZ393222 GEV393221:GEV393222 GOR393221:GOR393222 GYN393221:GYN393222 HIJ393221:HIJ393222 HSF393221:HSF393222 ICB393221:ICB393222 ILX393221:ILX393222 IVT393221:IVT393222 JFP393221:JFP393222 JPL393221:JPL393222 JZH393221:JZH393222 KJD393221:KJD393222 KSZ393221:KSZ393222 LCV393221:LCV393222 LMR393221:LMR393222 LWN393221:LWN393222 MGJ393221:MGJ393222 MQF393221:MQF393222 NAB393221:NAB393222 NJX393221:NJX393222 NTT393221:NTT393222 ODP393221:ODP393222 ONL393221:ONL393222 OXH393221:OXH393222 PHD393221:PHD393222 PQZ393221:PQZ393222 QAV393221:QAV393222 QKR393221:QKR393222 QUN393221:QUN393222 REJ393221:REJ393222 ROF393221:ROF393222 RYB393221:RYB393222 SHX393221:SHX393222 SRT393221:SRT393222 TBP393221:TBP393222 TLL393221:TLL393222 TVH393221:TVH393222 UFD393221:UFD393222 UOZ393221:UOZ393222 UYV393221:UYV393222 VIR393221:VIR393222 VSN393221:VSN393222 WCJ393221:WCJ393222 WMF393221:WMF393222 WWB393221:WWB393222 T458757:T458758 JP458757:JP458758 TL458757:TL458758 ADH458757:ADH458758 AND458757:AND458758 AWZ458757:AWZ458758 BGV458757:BGV458758 BQR458757:BQR458758 CAN458757:CAN458758 CKJ458757:CKJ458758 CUF458757:CUF458758 DEB458757:DEB458758 DNX458757:DNX458758 DXT458757:DXT458758 EHP458757:EHP458758 ERL458757:ERL458758 FBH458757:FBH458758 FLD458757:FLD458758 FUZ458757:FUZ458758 GEV458757:GEV458758 GOR458757:GOR458758 GYN458757:GYN458758 HIJ458757:HIJ458758 HSF458757:HSF458758 ICB458757:ICB458758 ILX458757:ILX458758 IVT458757:IVT458758 JFP458757:JFP458758 JPL458757:JPL458758 JZH458757:JZH458758 KJD458757:KJD458758 KSZ458757:KSZ458758 LCV458757:LCV458758 LMR458757:LMR458758 LWN458757:LWN458758 MGJ458757:MGJ458758 MQF458757:MQF458758 NAB458757:NAB458758 NJX458757:NJX458758 NTT458757:NTT458758 ODP458757:ODP458758 ONL458757:ONL458758 OXH458757:OXH458758 PHD458757:PHD458758 PQZ458757:PQZ458758 QAV458757:QAV458758 QKR458757:QKR458758 QUN458757:QUN458758 REJ458757:REJ458758 ROF458757:ROF458758 RYB458757:RYB458758 SHX458757:SHX458758 SRT458757:SRT458758 TBP458757:TBP458758 TLL458757:TLL458758 TVH458757:TVH458758 UFD458757:UFD458758 UOZ458757:UOZ458758 UYV458757:UYV458758 VIR458757:VIR458758 VSN458757:VSN458758 WCJ458757:WCJ458758 WMF458757:WMF458758 WWB458757:WWB458758 T524293:T524294 JP524293:JP524294 TL524293:TL524294 ADH524293:ADH524294 AND524293:AND524294 AWZ524293:AWZ524294 BGV524293:BGV524294 BQR524293:BQR524294 CAN524293:CAN524294 CKJ524293:CKJ524294 CUF524293:CUF524294 DEB524293:DEB524294 DNX524293:DNX524294 DXT524293:DXT524294 EHP524293:EHP524294 ERL524293:ERL524294 FBH524293:FBH524294 FLD524293:FLD524294 FUZ524293:FUZ524294 GEV524293:GEV524294 GOR524293:GOR524294 GYN524293:GYN524294 HIJ524293:HIJ524294 HSF524293:HSF524294 ICB524293:ICB524294 ILX524293:ILX524294 IVT524293:IVT524294 JFP524293:JFP524294 JPL524293:JPL524294 JZH524293:JZH524294 KJD524293:KJD524294 KSZ524293:KSZ524294 LCV524293:LCV524294 LMR524293:LMR524294 LWN524293:LWN524294 MGJ524293:MGJ524294 MQF524293:MQF524294 NAB524293:NAB524294 NJX524293:NJX524294 NTT524293:NTT524294 ODP524293:ODP524294 ONL524293:ONL524294 OXH524293:OXH524294 PHD524293:PHD524294 PQZ524293:PQZ524294 QAV524293:QAV524294 QKR524293:QKR524294 QUN524293:QUN524294 REJ524293:REJ524294 ROF524293:ROF524294 RYB524293:RYB524294 SHX524293:SHX524294 SRT524293:SRT524294 TBP524293:TBP524294 TLL524293:TLL524294 TVH524293:TVH524294 UFD524293:UFD524294 UOZ524293:UOZ524294 UYV524293:UYV524294 VIR524293:VIR524294 VSN524293:VSN524294 WCJ524293:WCJ524294 WMF524293:WMF524294 WWB524293:WWB524294 T589829:T589830 JP589829:JP589830 TL589829:TL589830 ADH589829:ADH589830 AND589829:AND589830 AWZ589829:AWZ589830 BGV589829:BGV589830 BQR589829:BQR589830 CAN589829:CAN589830 CKJ589829:CKJ589830 CUF589829:CUF589830 DEB589829:DEB589830 DNX589829:DNX589830 DXT589829:DXT589830 EHP589829:EHP589830 ERL589829:ERL589830 FBH589829:FBH589830 FLD589829:FLD589830 FUZ589829:FUZ589830 GEV589829:GEV589830 GOR589829:GOR589830 GYN589829:GYN589830 HIJ589829:HIJ589830 HSF589829:HSF589830 ICB589829:ICB589830 ILX589829:ILX589830 IVT589829:IVT589830 JFP589829:JFP589830 JPL589829:JPL589830 JZH589829:JZH589830 KJD589829:KJD589830 KSZ589829:KSZ589830 LCV589829:LCV589830 LMR589829:LMR589830 LWN589829:LWN589830 MGJ589829:MGJ589830 MQF589829:MQF589830 NAB589829:NAB589830 NJX589829:NJX589830 NTT589829:NTT589830 ODP589829:ODP589830 ONL589829:ONL589830 OXH589829:OXH589830 PHD589829:PHD589830 PQZ589829:PQZ589830 QAV589829:QAV589830 QKR589829:QKR589830 QUN589829:QUN589830 REJ589829:REJ589830 ROF589829:ROF589830 RYB589829:RYB589830 SHX589829:SHX589830 SRT589829:SRT589830 TBP589829:TBP589830 TLL589829:TLL589830 TVH589829:TVH589830 UFD589829:UFD589830 UOZ589829:UOZ589830 UYV589829:UYV589830 VIR589829:VIR589830 VSN589829:VSN589830 WCJ589829:WCJ589830 WMF589829:WMF589830 WWB589829:WWB589830 T655365:T655366 JP655365:JP655366 TL655365:TL655366 ADH655365:ADH655366 AND655365:AND655366 AWZ655365:AWZ655366 BGV655365:BGV655366 BQR655365:BQR655366 CAN655365:CAN655366 CKJ655365:CKJ655366 CUF655365:CUF655366 DEB655365:DEB655366 DNX655365:DNX655366 DXT655365:DXT655366 EHP655365:EHP655366 ERL655365:ERL655366 FBH655365:FBH655366 FLD655365:FLD655366 FUZ655365:FUZ655366 GEV655365:GEV655366 GOR655365:GOR655366 GYN655365:GYN655366 HIJ655365:HIJ655366 HSF655365:HSF655366 ICB655365:ICB655366 ILX655365:ILX655366 IVT655365:IVT655366 JFP655365:JFP655366 JPL655365:JPL655366 JZH655365:JZH655366 KJD655365:KJD655366 KSZ655365:KSZ655366 LCV655365:LCV655366 LMR655365:LMR655366 LWN655365:LWN655366 MGJ655365:MGJ655366 MQF655365:MQF655366 NAB655365:NAB655366 NJX655365:NJX655366 NTT655365:NTT655366 ODP655365:ODP655366 ONL655365:ONL655366 OXH655365:OXH655366 PHD655365:PHD655366 PQZ655365:PQZ655366 QAV655365:QAV655366 QKR655365:QKR655366 QUN655365:QUN655366 REJ655365:REJ655366 ROF655365:ROF655366 RYB655365:RYB655366 SHX655365:SHX655366 SRT655365:SRT655366 TBP655365:TBP655366 TLL655365:TLL655366 TVH655365:TVH655366 UFD655365:UFD655366 UOZ655365:UOZ655366 UYV655365:UYV655366 VIR655365:VIR655366 VSN655365:VSN655366 WCJ655365:WCJ655366 WMF655365:WMF655366 WWB655365:WWB655366 T720901:T720902 JP720901:JP720902 TL720901:TL720902 ADH720901:ADH720902 AND720901:AND720902 AWZ720901:AWZ720902 BGV720901:BGV720902 BQR720901:BQR720902 CAN720901:CAN720902 CKJ720901:CKJ720902 CUF720901:CUF720902 DEB720901:DEB720902 DNX720901:DNX720902 DXT720901:DXT720902 EHP720901:EHP720902 ERL720901:ERL720902 FBH720901:FBH720902 FLD720901:FLD720902 FUZ720901:FUZ720902 GEV720901:GEV720902 GOR720901:GOR720902 GYN720901:GYN720902 HIJ720901:HIJ720902 HSF720901:HSF720902 ICB720901:ICB720902 ILX720901:ILX720902 IVT720901:IVT720902 JFP720901:JFP720902 JPL720901:JPL720902 JZH720901:JZH720902 KJD720901:KJD720902 KSZ720901:KSZ720902 LCV720901:LCV720902 LMR720901:LMR720902 LWN720901:LWN720902 MGJ720901:MGJ720902 MQF720901:MQF720902 NAB720901:NAB720902 NJX720901:NJX720902 NTT720901:NTT720902 ODP720901:ODP720902 ONL720901:ONL720902 OXH720901:OXH720902 PHD720901:PHD720902 PQZ720901:PQZ720902 QAV720901:QAV720902 QKR720901:QKR720902 QUN720901:QUN720902 REJ720901:REJ720902 ROF720901:ROF720902 RYB720901:RYB720902 SHX720901:SHX720902 SRT720901:SRT720902 TBP720901:TBP720902 TLL720901:TLL720902 TVH720901:TVH720902 UFD720901:UFD720902 UOZ720901:UOZ720902 UYV720901:UYV720902 VIR720901:VIR720902 VSN720901:VSN720902 WCJ720901:WCJ720902 WMF720901:WMF720902 WWB720901:WWB720902 T786437:T786438 JP786437:JP786438 TL786437:TL786438 ADH786437:ADH786438 AND786437:AND786438 AWZ786437:AWZ786438 BGV786437:BGV786438 BQR786437:BQR786438 CAN786437:CAN786438 CKJ786437:CKJ786438 CUF786437:CUF786438 DEB786437:DEB786438 DNX786437:DNX786438 DXT786437:DXT786438 EHP786437:EHP786438 ERL786437:ERL786438 FBH786437:FBH786438 FLD786437:FLD786438 FUZ786437:FUZ786438 GEV786437:GEV786438 GOR786437:GOR786438 GYN786437:GYN786438 HIJ786437:HIJ786438 HSF786437:HSF786438 ICB786437:ICB786438 ILX786437:ILX786438 IVT786437:IVT786438 JFP786437:JFP786438 JPL786437:JPL786438 JZH786437:JZH786438 KJD786437:KJD786438 KSZ786437:KSZ786438 LCV786437:LCV786438 LMR786437:LMR786438 LWN786437:LWN786438 MGJ786437:MGJ786438 MQF786437:MQF786438 NAB786437:NAB786438 NJX786437:NJX786438 NTT786437:NTT786438 ODP786437:ODP786438 ONL786437:ONL786438 OXH786437:OXH786438 PHD786437:PHD786438 PQZ786437:PQZ786438 QAV786437:QAV786438 QKR786437:QKR786438 QUN786437:QUN786438 REJ786437:REJ786438 ROF786437:ROF786438 RYB786437:RYB786438 SHX786437:SHX786438 SRT786437:SRT786438 TBP786437:TBP786438 TLL786437:TLL786438 TVH786437:TVH786438 UFD786437:UFD786438 UOZ786437:UOZ786438 UYV786437:UYV786438 VIR786437:VIR786438 VSN786437:VSN786438 WCJ786437:WCJ786438 WMF786437:WMF786438 WWB786437:WWB786438 T851973:T851974 JP851973:JP851974 TL851973:TL851974 ADH851973:ADH851974 AND851973:AND851974 AWZ851973:AWZ851974 BGV851973:BGV851974 BQR851973:BQR851974 CAN851973:CAN851974 CKJ851973:CKJ851974 CUF851973:CUF851974 DEB851973:DEB851974 DNX851973:DNX851974 DXT851973:DXT851974 EHP851973:EHP851974 ERL851973:ERL851974 FBH851973:FBH851974 FLD851973:FLD851974 FUZ851973:FUZ851974 GEV851973:GEV851974 GOR851973:GOR851974 GYN851973:GYN851974 HIJ851973:HIJ851974 HSF851973:HSF851974 ICB851973:ICB851974 ILX851973:ILX851974 IVT851973:IVT851974 JFP851973:JFP851974 JPL851973:JPL851974 JZH851973:JZH851974 KJD851973:KJD851974 KSZ851973:KSZ851974 LCV851973:LCV851974 LMR851973:LMR851974 LWN851973:LWN851974 MGJ851973:MGJ851974 MQF851973:MQF851974 NAB851973:NAB851974 NJX851973:NJX851974 NTT851973:NTT851974 ODP851973:ODP851974 ONL851973:ONL851974 OXH851973:OXH851974 PHD851973:PHD851974 PQZ851973:PQZ851974 QAV851973:QAV851974 QKR851973:QKR851974 QUN851973:QUN851974 REJ851973:REJ851974 ROF851973:ROF851974 RYB851973:RYB851974 SHX851973:SHX851974 SRT851973:SRT851974 TBP851973:TBP851974 TLL851973:TLL851974 TVH851973:TVH851974 UFD851973:UFD851974 UOZ851973:UOZ851974 UYV851973:UYV851974 VIR851973:VIR851974 VSN851973:VSN851974 WCJ851973:WCJ851974 WMF851973:WMF851974 WWB851973:WWB851974 T917509:T917510 JP917509:JP917510 TL917509:TL917510 ADH917509:ADH917510 AND917509:AND917510 AWZ917509:AWZ917510 BGV917509:BGV917510 BQR917509:BQR917510 CAN917509:CAN917510 CKJ917509:CKJ917510 CUF917509:CUF917510 DEB917509:DEB917510 DNX917509:DNX917510 DXT917509:DXT917510 EHP917509:EHP917510 ERL917509:ERL917510 FBH917509:FBH917510 FLD917509:FLD917510 FUZ917509:FUZ917510 GEV917509:GEV917510 GOR917509:GOR917510 GYN917509:GYN917510 HIJ917509:HIJ917510 HSF917509:HSF917510 ICB917509:ICB917510 ILX917509:ILX917510 IVT917509:IVT917510 JFP917509:JFP917510 JPL917509:JPL917510 JZH917509:JZH917510 KJD917509:KJD917510 KSZ917509:KSZ917510 LCV917509:LCV917510 LMR917509:LMR917510 LWN917509:LWN917510 MGJ917509:MGJ917510 MQF917509:MQF917510 NAB917509:NAB917510 NJX917509:NJX917510 NTT917509:NTT917510 ODP917509:ODP917510 ONL917509:ONL917510 OXH917509:OXH917510 PHD917509:PHD917510 PQZ917509:PQZ917510 QAV917509:QAV917510 QKR917509:QKR917510 QUN917509:QUN917510 REJ917509:REJ917510 ROF917509:ROF917510 RYB917509:RYB917510 SHX917509:SHX917510 SRT917509:SRT917510 TBP917509:TBP917510 TLL917509:TLL917510 TVH917509:TVH917510 UFD917509:UFD917510 UOZ917509:UOZ917510 UYV917509:UYV917510 VIR917509:VIR917510 VSN917509:VSN917510 WCJ917509:WCJ917510 WMF917509:WMF917510 WWB917509:WWB917510 T983045:T983046 JP983045:JP983046 TL983045:TL983046 ADH983045:ADH983046 AND983045:AND983046 AWZ983045:AWZ983046 BGV983045:BGV983046 BQR983045:BQR983046 CAN983045:CAN983046 CKJ983045:CKJ983046 CUF983045:CUF983046 DEB983045:DEB983046 DNX983045:DNX983046 DXT983045:DXT983046 EHP983045:EHP983046 ERL983045:ERL983046 FBH983045:FBH983046 FLD983045:FLD983046 FUZ983045:FUZ983046 GEV983045:GEV983046 GOR983045:GOR983046 GYN983045:GYN983046 HIJ983045:HIJ983046 HSF983045:HSF983046 ICB983045:ICB983046 ILX983045:ILX983046 IVT983045:IVT983046 JFP983045:JFP983046 JPL983045:JPL983046 JZH983045:JZH983046 KJD983045:KJD983046 KSZ983045:KSZ983046 LCV983045:LCV983046 LMR983045:LMR983046 LWN983045:LWN983046 MGJ983045:MGJ983046 MQF983045:MQF983046 NAB983045:NAB983046 NJX983045:NJX983046 NTT983045:NTT983046 ODP983045:ODP983046 ONL983045:ONL983046 OXH983045:OXH983046 PHD983045:PHD983046 PQZ983045:PQZ983046 QAV983045:QAV983046 QKR983045:QKR983046 QUN983045:QUN983046 REJ983045:REJ983046 ROF983045:ROF983046 RYB983045:RYB983046 SHX983045:SHX983046 SRT983045:SRT983046 TBP983045:TBP983046 TLL983045:TLL983046 TVH983045:TVH983046 UFD983045:UFD983046 UOZ983045:UOZ983046 UYV983045:UYV983046 VIR983045:VIR983046 VSN983045:VSN983046 WCJ983045:WCJ983046 WMF983045:WMF983046 WWB983045:WWB983046 W65541:W65542 JS65541:JS65542 TO65541:TO65542 ADK65541:ADK65542 ANG65541:ANG65542 AXC65541:AXC65542 BGY65541:BGY65542 BQU65541:BQU65542 CAQ65541:CAQ65542 CKM65541:CKM65542 CUI65541:CUI65542 DEE65541:DEE65542 DOA65541:DOA65542 DXW65541:DXW65542 EHS65541:EHS65542 ERO65541:ERO65542 FBK65541:FBK65542 FLG65541:FLG65542 FVC65541:FVC65542 GEY65541:GEY65542 GOU65541:GOU65542 GYQ65541:GYQ65542 HIM65541:HIM65542 HSI65541:HSI65542 ICE65541:ICE65542 IMA65541:IMA65542 IVW65541:IVW65542 JFS65541:JFS65542 JPO65541:JPO65542 JZK65541:JZK65542 KJG65541:KJG65542 KTC65541:KTC65542 LCY65541:LCY65542 LMU65541:LMU65542 LWQ65541:LWQ65542 MGM65541:MGM65542 MQI65541:MQI65542 NAE65541:NAE65542 NKA65541:NKA65542 NTW65541:NTW65542 ODS65541:ODS65542 ONO65541:ONO65542 OXK65541:OXK65542 PHG65541:PHG65542 PRC65541:PRC65542 QAY65541:QAY65542 QKU65541:QKU65542 QUQ65541:QUQ65542 REM65541:REM65542 ROI65541:ROI65542 RYE65541:RYE65542 SIA65541:SIA65542 SRW65541:SRW65542 TBS65541:TBS65542 TLO65541:TLO65542 TVK65541:TVK65542 UFG65541:UFG65542 UPC65541:UPC65542 UYY65541:UYY65542 VIU65541:VIU65542 VSQ65541:VSQ65542 WCM65541:WCM65542 WMI65541:WMI65542 WWE65541:WWE65542 W131077:W131078 JS131077:JS131078 TO131077:TO131078 ADK131077:ADK131078 ANG131077:ANG131078 AXC131077:AXC131078 BGY131077:BGY131078 BQU131077:BQU131078 CAQ131077:CAQ131078 CKM131077:CKM131078 CUI131077:CUI131078 DEE131077:DEE131078 DOA131077:DOA131078 DXW131077:DXW131078 EHS131077:EHS131078 ERO131077:ERO131078 FBK131077:FBK131078 FLG131077:FLG131078 FVC131077:FVC131078 GEY131077:GEY131078 GOU131077:GOU131078 GYQ131077:GYQ131078 HIM131077:HIM131078 HSI131077:HSI131078 ICE131077:ICE131078 IMA131077:IMA131078 IVW131077:IVW131078 JFS131077:JFS131078 JPO131077:JPO131078 JZK131077:JZK131078 KJG131077:KJG131078 KTC131077:KTC131078 LCY131077:LCY131078 LMU131077:LMU131078 LWQ131077:LWQ131078 MGM131077:MGM131078 MQI131077:MQI131078 NAE131077:NAE131078 NKA131077:NKA131078 NTW131077:NTW131078 ODS131077:ODS131078 ONO131077:ONO131078 OXK131077:OXK131078 PHG131077:PHG131078 PRC131077:PRC131078 QAY131077:QAY131078 QKU131077:QKU131078 QUQ131077:QUQ131078 REM131077:REM131078 ROI131077:ROI131078 RYE131077:RYE131078 SIA131077:SIA131078 SRW131077:SRW131078 TBS131077:TBS131078 TLO131077:TLO131078 TVK131077:TVK131078 UFG131077:UFG131078 UPC131077:UPC131078 UYY131077:UYY131078 VIU131077:VIU131078 VSQ131077:VSQ131078 WCM131077:WCM131078 WMI131077:WMI131078 WWE131077:WWE131078 W196613:W196614 JS196613:JS196614 TO196613:TO196614 ADK196613:ADK196614 ANG196613:ANG196614 AXC196613:AXC196614 BGY196613:BGY196614 BQU196613:BQU196614 CAQ196613:CAQ196614 CKM196613:CKM196614 CUI196613:CUI196614 DEE196613:DEE196614 DOA196613:DOA196614 DXW196613:DXW196614 EHS196613:EHS196614 ERO196613:ERO196614 FBK196613:FBK196614 FLG196613:FLG196614 FVC196613:FVC196614 GEY196613:GEY196614 GOU196613:GOU196614 GYQ196613:GYQ196614 HIM196613:HIM196614 HSI196613:HSI196614 ICE196613:ICE196614 IMA196613:IMA196614 IVW196613:IVW196614 JFS196613:JFS196614 JPO196613:JPO196614 JZK196613:JZK196614 KJG196613:KJG196614 KTC196613:KTC196614 LCY196613:LCY196614 LMU196613:LMU196614 LWQ196613:LWQ196614 MGM196613:MGM196614 MQI196613:MQI196614 NAE196613:NAE196614 NKA196613:NKA196614 NTW196613:NTW196614 ODS196613:ODS196614 ONO196613:ONO196614 OXK196613:OXK196614 PHG196613:PHG196614 PRC196613:PRC196614 QAY196613:QAY196614 QKU196613:QKU196614 QUQ196613:QUQ196614 REM196613:REM196614 ROI196613:ROI196614 RYE196613:RYE196614 SIA196613:SIA196614 SRW196613:SRW196614 TBS196613:TBS196614 TLO196613:TLO196614 TVK196613:TVK196614 UFG196613:UFG196614 UPC196613:UPC196614 UYY196613:UYY196614 VIU196613:VIU196614 VSQ196613:VSQ196614 WCM196613:WCM196614 WMI196613:WMI196614 WWE196613:WWE196614 W262149:W262150 JS262149:JS262150 TO262149:TO262150 ADK262149:ADK262150 ANG262149:ANG262150 AXC262149:AXC262150 BGY262149:BGY262150 BQU262149:BQU262150 CAQ262149:CAQ262150 CKM262149:CKM262150 CUI262149:CUI262150 DEE262149:DEE262150 DOA262149:DOA262150 DXW262149:DXW262150 EHS262149:EHS262150 ERO262149:ERO262150 FBK262149:FBK262150 FLG262149:FLG262150 FVC262149:FVC262150 GEY262149:GEY262150 GOU262149:GOU262150 GYQ262149:GYQ262150 HIM262149:HIM262150 HSI262149:HSI262150 ICE262149:ICE262150 IMA262149:IMA262150 IVW262149:IVW262150 JFS262149:JFS262150 JPO262149:JPO262150 JZK262149:JZK262150 KJG262149:KJG262150 KTC262149:KTC262150 LCY262149:LCY262150 LMU262149:LMU262150 LWQ262149:LWQ262150 MGM262149:MGM262150 MQI262149:MQI262150 NAE262149:NAE262150 NKA262149:NKA262150 NTW262149:NTW262150 ODS262149:ODS262150 ONO262149:ONO262150 OXK262149:OXK262150 PHG262149:PHG262150 PRC262149:PRC262150 QAY262149:QAY262150 QKU262149:QKU262150 QUQ262149:QUQ262150 REM262149:REM262150 ROI262149:ROI262150 RYE262149:RYE262150 SIA262149:SIA262150 SRW262149:SRW262150 TBS262149:TBS262150 TLO262149:TLO262150 TVK262149:TVK262150 UFG262149:UFG262150 UPC262149:UPC262150 UYY262149:UYY262150 VIU262149:VIU262150 VSQ262149:VSQ262150 WCM262149:WCM262150 WMI262149:WMI262150 WWE262149:WWE262150 W327685:W327686 JS327685:JS327686 TO327685:TO327686 ADK327685:ADK327686 ANG327685:ANG327686 AXC327685:AXC327686 BGY327685:BGY327686 BQU327685:BQU327686 CAQ327685:CAQ327686 CKM327685:CKM327686 CUI327685:CUI327686 DEE327685:DEE327686 DOA327685:DOA327686 DXW327685:DXW327686 EHS327685:EHS327686 ERO327685:ERO327686 FBK327685:FBK327686 FLG327685:FLG327686 FVC327685:FVC327686 GEY327685:GEY327686 GOU327685:GOU327686 GYQ327685:GYQ327686 HIM327685:HIM327686 HSI327685:HSI327686 ICE327685:ICE327686 IMA327685:IMA327686 IVW327685:IVW327686 JFS327685:JFS327686 JPO327685:JPO327686 JZK327685:JZK327686 KJG327685:KJG327686 KTC327685:KTC327686 LCY327685:LCY327686 LMU327685:LMU327686 LWQ327685:LWQ327686 MGM327685:MGM327686 MQI327685:MQI327686 NAE327685:NAE327686 NKA327685:NKA327686 NTW327685:NTW327686 ODS327685:ODS327686 ONO327685:ONO327686 OXK327685:OXK327686 PHG327685:PHG327686 PRC327685:PRC327686 QAY327685:QAY327686 QKU327685:QKU327686 QUQ327685:QUQ327686 REM327685:REM327686 ROI327685:ROI327686 RYE327685:RYE327686 SIA327685:SIA327686 SRW327685:SRW327686 TBS327685:TBS327686 TLO327685:TLO327686 TVK327685:TVK327686 UFG327685:UFG327686 UPC327685:UPC327686 UYY327685:UYY327686 VIU327685:VIU327686 VSQ327685:VSQ327686 WCM327685:WCM327686 WMI327685:WMI327686 WWE327685:WWE327686 W393221:W393222 JS393221:JS393222 TO393221:TO393222 ADK393221:ADK393222 ANG393221:ANG393222 AXC393221:AXC393222 BGY393221:BGY393222 BQU393221:BQU393222 CAQ393221:CAQ393222 CKM393221:CKM393222 CUI393221:CUI393222 DEE393221:DEE393222 DOA393221:DOA393222 DXW393221:DXW393222 EHS393221:EHS393222 ERO393221:ERO393222 FBK393221:FBK393222 FLG393221:FLG393222 FVC393221:FVC393222 GEY393221:GEY393222 GOU393221:GOU393222 GYQ393221:GYQ393222 HIM393221:HIM393222 HSI393221:HSI393222 ICE393221:ICE393222 IMA393221:IMA393222 IVW393221:IVW393222 JFS393221:JFS393222 JPO393221:JPO393222 JZK393221:JZK393222 KJG393221:KJG393222 KTC393221:KTC393222 LCY393221:LCY393222 LMU393221:LMU393222 LWQ393221:LWQ393222 MGM393221:MGM393222 MQI393221:MQI393222 NAE393221:NAE393222 NKA393221:NKA393222 NTW393221:NTW393222 ODS393221:ODS393222 ONO393221:ONO393222 OXK393221:OXK393222 PHG393221:PHG393222 PRC393221:PRC393222 QAY393221:QAY393222 QKU393221:QKU393222 QUQ393221:QUQ393222 REM393221:REM393222 ROI393221:ROI393222 RYE393221:RYE393222 SIA393221:SIA393222 SRW393221:SRW393222 TBS393221:TBS393222 TLO393221:TLO393222 TVK393221:TVK393222 UFG393221:UFG393222 UPC393221:UPC393222 UYY393221:UYY393222 VIU393221:VIU393222 VSQ393221:VSQ393222 WCM393221:WCM393222 WMI393221:WMI393222 WWE393221:WWE393222 W458757:W458758 JS458757:JS458758 TO458757:TO458758 ADK458757:ADK458758 ANG458757:ANG458758 AXC458757:AXC458758 BGY458757:BGY458758 BQU458757:BQU458758 CAQ458757:CAQ458758 CKM458757:CKM458758 CUI458757:CUI458758 DEE458757:DEE458758 DOA458757:DOA458758 DXW458757:DXW458758 EHS458757:EHS458758 ERO458757:ERO458758 FBK458757:FBK458758 FLG458757:FLG458758 FVC458757:FVC458758 GEY458757:GEY458758 GOU458757:GOU458758 GYQ458757:GYQ458758 HIM458757:HIM458758 HSI458757:HSI458758 ICE458757:ICE458758 IMA458757:IMA458758 IVW458757:IVW458758 JFS458757:JFS458758 JPO458757:JPO458758 JZK458757:JZK458758 KJG458757:KJG458758 KTC458757:KTC458758 LCY458757:LCY458758 LMU458757:LMU458758 LWQ458757:LWQ458758 MGM458757:MGM458758 MQI458757:MQI458758 NAE458757:NAE458758 NKA458757:NKA458758 NTW458757:NTW458758 ODS458757:ODS458758 ONO458757:ONO458758 OXK458757:OXK458758 PHG458757:PHG458758 PRC458757:PRC458758 QAY458757:QAY458758 QKU458757:QKU458758 QUQ458757:QUQ458758 REM458757:REM458758 ROI458757:ROI458758 RYE458757:RYE458758 SIA458757:SIA458758 SRW458757:SRW458758 TBS458757:TBS458758 TLO458757:TLO458758 TVK458757:TVK458758 UFG458757:UFG458758 UPC458757:UPC458758 UYY458757:UYY458758 VIU458757:VIU458758 VSQ458757:VSQ458758 WCM458757:WCM458758 WMI458757:WMI458758 WWE458757:WWE458758 W524293:W524294 JS524293:JS524294 TO524293:TO524294 ADK524293:ADK524294 ANG524293:ANG524294 AXC524293:AXC524294 BGY524293:BGY524294 BQU524293:BQU524294 CAQ524293:CAQ524294 CKM524293:CKM524294 CUI524293:CUI524294 DEE524293:DEE524294 DOA524293:DOA524294 DXW524293:DXW524294 EHS524293:EHS524294 ERO524293:ERO524294 FBK524293:FBK524294 FLG524293:FLG524294 FVC524293:FVC524294 GEY524293:GEY524294 GOU524293:GOU524294 GYQ524293:GYQ524294 HIM524293:HIM524294 HSI524293:HSI524294 ICE524293:ICE524294 IMA524293:IMA524294 IVW524293:IVW524294 JFS524293:JFS524294 JPO524293:JPO524294 JZK524293:JZK524294 KJG524293:KJG524294 KTC524293:KTC524294 LCY524293:LCY524294 LMU524293:LMU524294 LWQ524293:LWQ524294 MGM524293:MGM524294 MQI524293:MQI524294 NAE524293:NAE524294 NKA524293:NKA524294 NTW524293:NTW524294 ODS524293:ODS524294 ONO524293:ONO524294 OXK524293:OXK524294 PHG524293:PHG524294 PRC524293:PRC524294 QAY524293:QAY524294 QKU524293:QKU524294 QUQ524293:QUQ524294 REM524293:REM524294 ROI524293:ROI524294 RYE524293:RYE524294 SIA524293:SIA524294 SRW524293:SRW524294 TBS524293:TBS524294 TLO524293:TLO524294 TVK524293:TVK524294 UFG524293:UFG524294 UPC524293:UPC524294 UYY524293:UYY524294 VIU524293:VIU524294 VSQ524293:VSQ524294 WCM524293:WCM524294 WMI524293:WMI524294 WWE524293:WWE524294 W589829:W589830 JS589829:JS589830 TO589829:TO589830 ADK589829:ADK589830 ANG589829:ANG589830 AXC589829:AXC589830 BGY589829:BGY589830 BQU589829:BQU589830 CAQ589829:CAQ589830 CKM589829:CKM589830 CUI589829:CUI589830 DEE589829:DEE589830 DOA589829:DOA589830 DXW589829:DXW589830 EHS589829:EHS589830 ERO589829:ERO589830 FBK589829:FBK589830 FLG589829:FLG589830 FVC589829:FVC589830 GEY589829:GEY589830 GOU589829:GOU589830 GYQ589829:GYQ589830 HIM589829:HIM589830 HSI589829:HSI589830 ICE589829:ICE589830 IMA589829:IMA589830 IVW589829:IVW589830 JFS589829:JFS589830 JPO589829:JPO589830 JZK589829:JZK589830 KJG589829:KJG589830 KTC589829:KTC589830 LCY589829:LCY589830 LMU589829:LMU589830 LWQ589829:LWQ589830 MGM589829:MGM589830 MQI589829:MQI589830 NAE589829:NAE589830 NKA589829:NKA589830 NTW589829:NTW589830 ODS589829:ODS589830 ONO589829:ONO589830 OXK589829:OXK589830 PHG589829:PHG589830 PRC589829:PRC589830 QAY589829:QAY589830 QKU589829:QKU589830 QUQ589829:QUQ589830 REM589829:REM589830 ROI589829:ROI589830 RYE589829:RYE589830 SIA589829:SIA589830 SRW589829:SRW589830 TBS589829:TBS589830 TLO589829:TLO589830 TVK589829:TVK589830 UFG589829:UFG589830 UPC589829:UPC589830 UYY589829:UYY589830 VIU589829:VIU589830 VSQ589829:VSQ589830 WCM589829:WCM589830 WMI589829:WMI589830 WWE589829:WWE589830 W655365:W655366 JS655365:JS655366 TO655365:TO655366 ADK655365:ADK655366 ANG655365:ANG655366 AXC655365:AXC655366 BGY655365:BGY655366 BQU655365:BQU655366 CAQ655365:CAQ655366 CKM655365:CKM655366 CUI655365:CUI655366 DEE655365:DEE655366 DOA655365:DOA655366 DXW655365:DXW655366 EHS655365:EHS655366 ERO655365:ERO655366 FBK655365:FBK655366 FLG655365:FLG655366 FVC655365:FVC655366 GEY655365:GEY655366 GOU655365:GOU655366 GYQ655365:GYQ655366 HIM655365:HIM655366 HSI655365:HSI655366 ICE655365:ICE655366 IMA655365:IMA655366 IVW655365:IVW655366 JFS655365:JFS655366 JPO655365:JPO655366 JZK655365:JZK655366 KJG655365:KJG655366 KTC655365:KTC655366 LCY655365:LCY655366 LMU655365:LMU655366 LWQ655365:LWQ655366 MGM655365:MGM655366 MQI655365:MQI655366 NAE655365:NAE655366 NKA655365:NKA655366 NTW655365:NTW655366 ODS655365:ODS655366 ONO655365:ONO655366 OXK655365:OXK655366 PHG655365:PHG655366 PRC655365:PRC655366 QAY655365:QAY655366 QKU655365:QKU655366 QUQ655365:QUQ655366 REM655365:REM655366 ROI655365:ROI655366 RYE655365:RYE655366 SIA655365:SIA655366 SRW655365:SRW655366 TBS655365:TBS655366 TLO655365:TLO655366 TVK655365:TVK655366 UFG655365:UFG655366 UPC655365:UPC655366 UYY655365:UYY655366 VIU655365:VIU655366 VSQ655365:VSQ655366 WCM655365:WCM655366 WMI655365:WMI655366 WWE655365:WWE655366 W720901:W720902 JS720901:JS720902 TO720901:TO720902 ADK720901:ADK720902 ANG720901:ANG720902 AXC720901:AXC720902 BGY720901:BGY720902 BQU720901:BQU720902 CAQ720901:CAQ720902 CKM720901:CKM720902 CUI720901:CUI720902 DEE720901:DEE720902 DOA720901:DOA720902 DXW720901:DXW720902 EHS720901:EHS720902 ERO720901:ERO720902 FBK720901:FBK720902 FLG720901:FLG720902 FVC720901:FVC720902 GEY720901:GEY720902 GOU720901:GOU720902 GYQ720901:GYQ720902 HIM720901:HIM720902 HSI720901:HSI720902 ICE720901:ICE720902 IMA720901:IMA720902 IVW720901:IVW720902 JFS720901:JFS720902 JPO720901:JPO720902 JZK720901:JZK720902 KJG720901:KJG720902 KTC720901:KTC720902 LCY720901:LCY720902 LMU720901:LMU720902 LWQ720901:LWQ720902 MGM720901:MGM720902 MQI720901:MQI720902 NAE720901:NAE720902 NKA720901:NKA720902 NTW720901:NTW720902 ODS720901:ODS720902 ONO720901:ONO720902 OXK720901:OXK720902 PHG720901:PHG720902 PRC720901:PRC720902 QAY720901:QAY720902 QKU720901:QKU720902 QUQ720901:QUQ720902 REM720901:REM720902 ROI720901:ROI720902 RYE720901:RYE720902 SIA720901:SIA720902 SRW720901:SRW720902 TBS720901:TBS720902 TLO720901:TLO720902 TVK720901:TVK720902 UFG720901:UFG720902 UPC720901:UPC720902 UYY720901:UYY720902 VIU720901:VIU720902 VSQ720901:VSQ720902 WCM720901:WCM720902 WMI720901:WMI720902 WWE720901:WWE720902 W786437:W786438 JS786437:JS786438 TO786437:TO786438 ADK786437:ADK786438 ANG786437:ANG786438 AXC786437:AXC786438 BGY786437:BGY786438 BQU786437:BQU786438 CAQ786437:CAQ786438 CKM786437:CKM786438 CUI786437:CUI786438 DEE786437:DEE786438 DOA786437:DOA786438 DXW786437:DXW786438 EHS786437:EHS786438 ERO786437:ERO786438 FBK786437:FBK786438 FLG786437:FLG786438 FVC786437:FVC786438 GEY786437:GEY786438 GOU786437:GOU786438 GYQ786437:GYQ786438 HIM786437:HIM786438 HSI786437:HSI786438 ICE786437:ICE786438 IMA786437:IMA786438 IVW786437:IVW786438 JFS786437:JFS786438 JPO786437:JPO786438 JZK786437:JZK786438 KJG786437:KJG786438 KTC786437:KTC786438 LCY786437:LCY786438 LMU786437:LMU786438 LWQ786437:LWQ786438 MGM786437:MGM786438 MQI786437:MQI786438 NAE786437:NAE786438 NKA786437:NKA786438 NTW786437:NTW786438 ODS786437:ODS786438 ONO786437:ONO786438 OXK786437:OXK786438 PHG786437:PHG786438 PRC786437:PRC786438 QAY786437:QAY786438 QKU786437:QKU786438 QUQ786437:QUQ786438 REM786437:REM786438 ROI786437:ROI786438 RYE786437:RYE786438 SIA786437:SIA786438 SRW786437:SRW786438 TBS786437:TBS786438 TLO786437:TLO786438 TVK786437:TVK786438 UFG786437:UFG786438 UPC786437:UPC786438 UYY786437:UYY786438 VIU786437:VIU786438 VSQ786437:VSQ786438 WCM786437:WCM786438 WMI786437:WMI786438 WWE786437:WWE786438 W851973:W851974 JS851973:JS851974 TO851973:TO851974 ADK851973:ADK851974 ANG851973:ANG851974 AXC851973:AXC851974 BGY851973:BGY851974 BQU851973:BQU851974 CAQ851973:CAQ851974 CKM851973:CKM851974 CUI851973:CUI851974 DEE851973:DEE851974 DOA851973:DOA851974 DXW851973:DXW851974 EHS851973:EHS851974 ERO851973:ERO851974 FBK851973:FBK851974 FLG851973:FLG851974 FVC851973:FVC851974 GEY851973:GEY851974 GOU851973:GOU851974 GYQ851973:GYQ851974 HIM851973:HIM851974 HSI851973:HSI851974 ICE851973:ICE851974 IMA851973:IMA851974 IVW851973:IVW851974 JFS851973:JFS851974 JPO851973:JPO851974 JZK851973:JZK851974 KJG851973:KJG851974 KTC851973:KTC851974 LCY851973:LCY851974 LMU851973:LMU851974 LWQ851973:LWQ851974 MGM851973:MGM851974 MQI851973:MQI851974 NAE851973:NAE851974 NKA851973:NKA851974 NTW851973:NTW851974 ODS851973:ODS851974 ONO851973:ONO851974 OXK851973:OXK851974 PHG851973:PHG851974 PRC851973:PRC851974 QAY851973:QAY851974 QKU851973:QKU851974 QUQ851973:QUQ851974 REM851973:REM851974 ROI851973:ROI851974 RYE851973:RYE851974 SIA851973:SIA851974 SRW851973:SRW851974 TBS851973:TBS851974 TLO851973:TLO851974 TVK851973:TVK851974 UFG851973:UFG851974 UPC851973:UPC851974 UYY851973:UYY851974 VIU851973:VIU851974 VSQ851973:VSQ851974 WCM851973:WCM851974 WMI851973:WMI851974 WWE851973:WWE851974 W917509:W917510 JS917509:JS917510 TO917509:TO917510 ADK917509:ADK917510 ANG917509:ANG917510 AXC917509:AXC917510 BGY917509:BGY917510 BQU917509:BQU917510 CAQ917509:CAQ917510 CKM917509:CKM917510 CUI917509:CUI917510 DEE917509:DEE917510 DOA917509:DOA917510 DXW917509:DXW917510 EHS917509:EHS917510 ERO917509:ERO917510 FBK917509:FBK917510 FLG917509:FLG917510 FVC917509:FVC917510 GEY917509:GEY917510 GOU917509:GOU917510 GYQ917509:GYQ917510 HIM917509:HIM917510 HSI917509:HSI917510 ICE917509:ICE917510 IMA917509:IMA917510 IVW917509:IVW917510 JFS917509:JFS917510 JPO917509:JPO917510 JZK917509:JZK917510 KJG917509:KJG917510 KTC917509:KTC917510 LCY917509:LCY917510 LMU917509:LMU917510 LWQ917509:LWQ917510 MGM917509:MGM917510 MQI917509:MQI917510 NAE917509:NAE917510 NKA917509:NKA917510 NTW917509:NTW917510 ODS917509:ODS917510 ONO917509:ONO917510 OXK917509:OXK917510 PHG917509:PHG917510 PRC917509:PRC917510 QAY917509:QAY917510 QKU917509:QKU917510 QUQ917509:QUQ917510 REM917509:REM917510 ROI917509:ROI917510 RYE917509:RYE917510 SIA917509:SIA917510 SRW917509:SRW917510 TBS917509:TBS917510 TLO917509:TLO917510 TVK917509:TVK917510 UFG917509:UFG917510 UPC917509:UPC917510 UYY917509:UYY917510 VIU917509:VIU917510 VSQ917509:VSQ917510 WCM917509:WCM917510 WMI917509:WMI917510 WWE917509:WWE917510 W983045:W983046 JS983045:JS983046 TO983045:TO983046 ADK983045:ADK983046 ANG983045:ANG983046 AXC983045:AXC983046 BGY983045:BGY983046 BQU983045:BQU983046 CAQ983045:CAQ983046 CKM983045:CKM983046 CUI983045:CUI983046 DEE983045:DEE983046 DOA983045:DOA983046 DXW983045:DXW983046 EHS983045:EHS983046 ERO983045:ERO983046 FBK983045:FBK983046 FLG983045:FLG983046 FVC983045:FVC983046 GEY983045:GEY983046 GOU983045:GOU983046 GYQ983045:GYQ983046 HIM983045:HIM983046 HSI983045:HSI983046 ICE983045:ICE983046 IMA983045:IMA983046 IVW983045:IVW983046 JFS983045:JFS983046 JPO983045:JPO983046 JZK983045:JZK983046 KJG983045:KJG983046 KTC983045:KTC983046 LCY983045:LCY983046 LMU983045:LMU983046 LWQ983045:LWQ983046 MGM983045:MGM983046 MQI983045:MQI983046 NAE983045:NAE983046 NKA983045:NKA983046 NTW983045:NTW983046 ODS983045:ODS983046 ONO983045:ONO983046 OXK983045:OXK983046 PHG983045:PHG983046 PRC983045:PRC983046 QAY983045:QAY983046 QKU983045:QKU983046 QUQ983045:QUQ983046 REM983045:REM983046 ROI983045:ROI983046 RYE983045:RYE983046 SIA983045:SIA983046 SRW983045:SRW983046 TBS983045:TBS983046 TLO983045:TLO983046 TVK983045:TVK983046 UFG983045:UFG983046 UPC983045:UPC983046 UYY983045:UYY983046 VIU983045:VIU983046 VSQ983045:VSQ983046 WCM983045:WCM983046 WMI983045:WMI983046 WWE983045:WWE983046 Z65541:Z65542 JV65541:JV65542 TR65541:TR65542 ADN65541:ADN65542 ANJ65541:ANJ65542 AXF65541:AXF65542 BHB65541:BHB65542 BQX65541:BQX65542 CAT65541:CAT65542 CKP65541:CKP65542 CUL65541:CUL65542 DEH65541:DEH65542 DOD65541:DOD65542 DXZ65541:DXZ65542 EHV65541:EHV65542 ERR65541:ERR65542 FBN65541:FBN65542 FLJ65541:FLJ65542 FVF65541:FVF65542 GFB65541:GFB65542 GOX65541:GOX65542 GYT65541:GYT65542 HIP65541:HIP65542 HSL65541:HSL65542 ICH65541:ICH65542 IMD65541:IMD65542 IVZ65541:IVZ65542 JFV65541:JFV65542 JPR65541:JPR65542 JZN65541:JZN65542 KJJ65541:KJJ65542 KTF65541:KTF65542 LDB65541:LDB65542 LMX65541:LMX65542 LWT65541:LWT65542 MGP65541:MGP65542 MQL65541:MQL65542 NAH65541:NAH65542 NKD65541:NKD65542 NTZ65541:NTZ65542 ODV65541:ODV65542 ONR65541:ONR65542 OXN65541:OXN65542 PHJ65541:PHJ65542 PRF65541:PRF65542 QBB65541:QBB65542 QKX65541:QKX65542 QUT65541:QUT65542 REP65541:REP65542 ROL65541:ROL65542 RYH65541:RYH65542 SID65541:SID65542 SRZ65541:SRZ65542 TBV65541:TBV65542 TLR65541:TLR65542 TVN65541:TVN65542 UFJ65541:UFJ65542 UPF65541:UPF65542 UZB65541:UZB65542 VIX65541:VIX65542 VST65541:VST65542 WCP65541:WCP65542 WML65541:WML65542 WWH65541:WWH65542 Z131077:Z131078 JV131077:JV131078 TR131077:TR131078 ADN131077:ADN131078 ANJ131077:ANJ131078 AXF131077:AXF131078 BHB131077:BHB131078 BQX131077:BQX131078 CAT131077:CAT131078 CKP131077:CKP131078 CUL131077:CUL131078 DEH131077:DEH131078 DOD131077:DOD131078 DXZ131077:DXZ131078 EHV131077:EHV131078 ERR131077:ERR131078 FBN131077:FBN131078 FLJ131077:FLJ131078 FVF131077:FVF131078 GFB131077:GFB131078 GOX131077:GOX131078 GYT131077:GYT131078 HIP131077:HIP131078 HSL131077:HSL131078 ICH131077:ICH131078 IMD131077:IMD131078 IVZ131077:IVZ131078 JFV131077:JFV131078 JPR131077:JPR131078 JZN131077:JZN131078 KJJ131077:KJJ131078 KTF131077:KTF131078 LDB131077:LDB131078 LMX131077:LMX131078 LWT131077:LWT131078 MGP131077:MGP131078 MQL131077:MQL131078 NAH131077:NAH131078 NKD131077:NKD131078 NTZ131077:NTZ131078 ODV131077:ODV131078 ONR131077:ONR131078 OXN131077:OXN131078 PHJ131077:PHJ131078 PRF131077:PRF131078 QBB131077:QBB131078 QKX131077:QKX131078 QUT131077:QUT131078 REP131077:REP131078 ROL131077:ROL131078 RYH131077:RYH131078 SID131077:SID131078 SRZ131077:SRZ131078 TBV131077:TBV131078 TLR131077:TLR131078 TVN131077:TVN131078 UFJ131077:UFJ131078 UPF131077:UPF131078 UZB131077:UZB131078 VIX131077:VIX131078 VST131077:VST131078 WCP131077:WCP131078 WML131077:WML131078 WWH131077:WWH131078 Z196613:Z196614 JV196613:JV196614 TR196613:TR196614 ADN196613:ADN196614 ANJ196613:ANJ196614 AXF196613:AXF196614 BHB196613:BHB196614 BQX196613:BQX196614 CAT196613:CAT196614 CKP196613:CKP196614 CUL196613:CUL196614 DEH196613:DEH196614 DOD196613:DOD196614 DXZ196613:DXZ196614 EHV196613:EHV196614 ERR196613:ERR196614 FBN196613:FBN196614 FLJ196613:FLJ196614 FVF196613:FVF196614 GFB196613:GFB196614 GOX196613:GOX196614 GYT196613:GYT196614 HIP196613:HIP196614 HSL196613:HSL196614 ICH196613:ICH196614 IMD196613:IMD196614 IVZ196613:IVZ196614 JFV196613:JFV196614 JPR196613:JPR196614 JZN196613:JZN196614 KJJ196613:KJJ196614 KTF196613:KTF196614 LDB196613:LDB196614 LMX196613:LMX196614 LWT196613:LWT196614 MGP196613:MGP196614 MQL196613:MQL196614 NAH196613:NAH196614 NKD196613:NKD196614 NTZ196613:NTZ196614 ODV196613:ODV196614 ONR196613:ONR196614 OXN196613:OXN196614 PHJ196613:PHJ196614 PRF196613:PRF196614 QBB196613:QBB196614 QKX196613:QKX196614 QUT196613:QUT196614 REP196613:REP196614 ROL196613:ROL196614 RYH196613:RYH196614 SID196613:SID196614 SRZ196613:SRZ196614 TBV196613:TBV196614 TLR196613:TLR196614 TVN196613:TVN196614 UFJ196613:UFJ196614 UPF196613:UPF196614 UZB196613:UZB196614 VIX196613:VIX196614 VST196613:VST196614 WCP196613:WCP196614 WML196613:WML196614 WWH196613:WWH196614 Z262149:Z262150 JV262149:JV262150 TR262149:TR262150 ADN262149:ADN262150 ANJ262149:ANJ262150 AXF262149:AXF262150 BHB262149:BHB262150 BQX262149:BQX262150 CAT262149:CAT262150 CKP262149:CKP262150 CUL262149:CUL262150 DEH262149:DEH262150 DOD262149:DOD262150 DXZ262149:DXZ262150 EHV262149:EHV262150 ERR262149:ERR262150 FBN262149:FBN262150 FLJ262149:FLJ262150 FVF262149:FVF262150 GFB262149:GFB262150 GOX262149:GOX262150 GYT262149:GYT262150 HIP262149:HIP262150 HSL262149:HSL262150 ICH262149:ICH262150 IMD262149:IMD262150 IVZ262149:IVZ262150 JFV262149:JFV262150 JPR262149:JPR262150 JZN262149:JZN262150 KJJ262149:KJJ262150 KTF262149:KTF262150 LDB262149:LDB262150 LMX262149:LMX262150 LWT262149:LWT262150 MGP262149:MGP262150 MQL262149:MQL262150 NAH262149:NAH262150 NKD262149:NKD262150 NTZ262149:NTZ262150 ODV262149:ODV262150 ONR262149:ONR262150 OXN262149:OXN262150 PHJ262149:PHJ262150 PRF262149:PRF262150 QBB262149:QBB262150 QKX262149:QKX262150 QUT262149:QUT262150 REP262149:REP262150 ROL262149:ROL262150 RYH262149:RYH262150 SID262149:SID262150 SRZ262149:SRZ262150 TBV262149:TBV262150 TLR262149:TLR262150 TVN262149:TVN262150 UFJ262149:UFJ262150 UPF262149:UPF262150 UZB262149:UZB262150 VIX262149:VIX262150 VST262149:VST262150 WCP262149:WCP262150 WML262149:WML262150 WWH262149:WWH262150 Z327685:Z327686 JV327685:JV327686 TR327685:TR327686 ADN327685:ADN327686 ANJ327685:ANJ327686 AXF327685:AXF327686 BHB327685:BHB327686 BQX327685:BQX327686 CAT327685:CAT327686 CKP327685:CKP327686 CUL327685:CUL327686 DEH327685:DEH327686 DOD327685:DOD327686 DXZ327685:DXZ327686 EHV327685:EHV327686 ERR327685:ERR327686 FBN327685:FBN327686 FLJ327685:FLJ327686 FVF327685:FVF327686 GFB327685:GFB327686 GOX327685:GOX327686 GYT327685:GYT327686 HIP327685:HIP327686 HSL327685:HSL327686 ICH327685:ICH327686 IMD327685:IMD327686 IVZ327685:IVZ327686 JFV327685:JFV327686 JPR327685:JPR327686 JZN327685:JZN327686 KJJ327685:KJJ327686 KTF327685:KTF327686 LDB327685:LDB327686 LMX327685:LMX327686 LWT327685:LWT327686 MGP327685:MGP327686 MQL327685:MQL327686 NAH327685:NAH327686 NKD327685:NKD327686 NTZ327685:NTZ327686 ODV327685:ODV327686 ONR327685:ONR327686 OXN327685:OXN327686 PHJ327685:PHJ327686 PRF327685:PRF327686 QBB327685:QBB327686 QKX327685:QKX327686 QUT327685:QUT327686 REP327685:REP327686 ROL327685:ROL327686 RYH327685:RYH327686 SID327685:SID327686 SRZ327685:SRZ327686 TBV327685:TBV327686 TLR327685:TLR327686 TVN327685:TVN327686 UFJ327685:UFJ327686 UPF327685:UPF327686 UZB327685:UZB327686 VIX327685:VIX327686 VST327685:VST327686 WCP327685:WCP327686 WML327685:WML327686 WWH327685:WWH327686 Z393221:Z393222 JV393221:JV393222 TR393221:TR393222 ADN393221:ADN393222 ANJ393221:ANJ393222 AXF393221:AXF393222 BHB393221:BHB393222 BQX393221:BQX393222 CAT393221:CAT393222 CKP393221:CKP393222 CUL393221:CUL393222 DEH393221:DEH393222 DOD393221:DOD393222 DXZ393221:DXZ393222 EHV393221:EHV393222 ERR393221:ERR393222 FBN393221:FBN393222 FLJ393221:FLJ393222 FVF393221:FVF393222 GFB393221:GFB393222 GOX393221:GOX393222 GYT393221:GYT393222 HIP393221:HIP393222 HSL393221:HSL393222 ICH393221:ICH393222 IMD393221:IMD393222 IVZ393221:IVZ393222 JFV393221:JFV393222 JPR393221:JPR393222 JZN393221:JZN393222 KJJ393221:KJJ393222 KTF393221:KTF393222 LDB393221:LDB393222 LMX393221:LMX393222 LWT393221:LWT393222 MGP393221:MGP393222 MQL393221:MQL393222 NAH393221:NAH393222 NKD393221:NKD393222 NTZ393221:NTZ393222 ODV393221:ODV393222 ONR393221:ONR393222 OXN393221:OXN393222 PHJ393221:PHJ393222 PRF393221:PRF393222 QBB393221:QBB393222 QKX393221:QKX393222 QUT393221:QUT393222 REP393221:REP393222 ROL393221:ROL393222 RYH393221:RYH393222 SID393221:SID393222 SRZ393221:SRZ393222 TBV393221:TBV393222 TLR393221:TLR393222 TVN393221:TVN393222 UFJ393221:UFJ393222 UPF393221:UPF393222 UZB393221:UZB393222 VIX393221:VIX393222 VST393221:VST393222 WCP393221:WCP393222 WML393221:WML393222 WWH393221:WWH393222 Z458757:Z458758 JV458757:JV458758 TR458757:TR458758 ADN458757:ADN458758 ANJ458757:ANJ458758 AXF458757:AXF458758 BHB458757:BHB458758 BQX458757:BQX458758 CAT458757:CAT458758 CKP458757:CKP458758 CUL458757:CUL458758 DEH458757:DEH458758 DOD458757:DOD458758 DXZ458757:DXZ458758 EHV458757:EHV458758 ERR458757:ERR458758 FBN458757:FBN458758 FLJ458757:FLJ458758 FVF458757:FVF458758 GFB458757:GFB458758 GOX458757:GOX458758 GYT458757:GYT458758 HIP458757:HIP458758 HSL458757:HSL458758 ICH458757:ICH458758 IMD458757:IMD458758 IVZ458757:IVZ458758 JFV458757:JFV458758 JPR458757:JPR458758 JZN458757:JZN458758 KJJ458757:KJJ458758 KTF458757:KTF458758 LDB458757:LDB458758 LMX458757:LMX458758 LWT458757:LWT458758 MGP458757:MGP458758 MQL458757:MQL458758 NAH458757:NAH458758 NKD458757:NKD458758 NTZ458757:NTZ458758 ODV458757:ODV458758 ONR458757:ONR458758 OXN458757:OXN458758 PHJ458757:PHJ458758 PRF458757:PRF458758 QBB458757:QBB458758 QKX458757:QKX458758 QUT458757:QUT458758 REP458757:REP458758 ROL458757:ROL458758 RYH458757:RYH458758 SID458757:SID458758 SRZ458757:SRZ458758 TBV458757:TBV458758 TLR458757:TLR458758 TVN458757:TVN458758 UFJ458757:UFJ458758 UPF458757:UPF458758 UZB458757:UZB458758 VIX458757:VIX458758 VST458757:VST458758 WCP458757:WCP458758 WML458757:WML458758 WWH458757:WWH458758 Z524293:Z524294 JV524293:JV524294 TR524293:TR524294 ADN524293:ADN524294 ANJ524293:ANJ524294 AXF524293:AXF524294 BHB524293:BHB524294 BQX524293:BQX524294 CAT524293:CAT524294 CKP524293:CKP524294 CUL524293:CUL524294 DEH524293:DEH524294 DOD524293:DOD524294 DXZ524293:DXZ524294 EHV524293:EHV524294 ERR524293:ERR524294 FBN524293:FBN524294 FLJ524293:FLJ524294 FVF524293:FVF524294 GFB524293:GFB524294 GOX524293:GOX524294 GYT524293:GYT524294 HIP524293:HIP524294 HSL524293:HSL524294 ICH524293:ICH524294 IMD524293:IMD524294 IVZ524293:IVZ524294 JFV524293:JFV524294 JPR524293:JPR524294 JZN524293:JZN524294 KJJ524293:KJJ524294 KTF524293:KTF524294 LDB524293:LDB524294 LMX524293:LMX524294 LWT524293:LWT524294 MGP524293:MGP524294 MQL524293:MQL524294 NAH524293:NAH524294 NKD524293:NKD524294 NTZ524293:NTZ524294 ODV524293:ODV524294 ONR524293:ONR524294 OXN524293:OXN524294 PHJ524293:PHJ524294 PRF524293:PRF524294 QBB524293:QBB524294 QKX524293:QKX524294 QUT524293:QUT524294 REP524293:REP524294 ROL524293:ROL524294 RYH524293:RYH524294 SID524293:SID524294 SRZ524293:SRZ524294 TBV524293:TBV524294 TLR524293:TLR524294 TVN524293:TVN524294 UFJ524293:UFJ524294 UPF524293:UPF524294 UZB524293:UZB524294 VIX524293:VIX524294 VST524293:VST524294 WCP524293:WCP524294 WML524293:WML524294 WWH524293:WWH524294 Z589829:Z589830 JV589829:JV589830 TR589829:TR589830 ADN589829:ADN589830 ANJ589829:ANJ589830 AXF589829:AXF589830 BHB589829:BHB589830 BQX589829:BQX589830 CAT589829:CAT589830 CKP589829:CKP589830 CUL589829:CUL589830 DEH589829:DEH589830 DOD589829:DOD589830 DXZ589829:DXZ589830 EHV589829:EHV589830 ERR589829:ERR589830 FBN589829:FBN589830 FLJ589829:FLJ589830 FVF589829:FVF589830 GFB589829:GFB589830 GOX589829:GOX589830 GYT589829:GYT589830 HIP589829:HIP589830 HSL589829:HSL589830 ICH589829:ICH589830 IMD589829:IMD589830 IVZ589829:IVZ589830 JFV589829:JFV589830 JPR589829:JPR589830 JZN589829:JZN589830 KJJ589829:KJJ589830 KTF589829:KTF589830 LDB589829:LDB589830 LMX589829:LMX589830 LWT589829:LWT589830 MGP589829:MGP589830 MQL589829:MQL589830 NAH589829:NAH589830 NKD589829:NKD589830 NTZ589829:NTZ589830 ODV589829:ODV589830 ONR589829:ONR589830 OXN589829:OXN589830 PHJ589829:PHJ589830 PRF589829:PRF589830 QBB589829:QBB589830 QKX589829:QKX589830 QUT589829:QUT589830 REP589829:REP589830 ROL589829:ROL589830 RYH589829:RYH589830 SID589829:SID589830 SRZ589829:SRZ589830 TBV589829:TBV589830 TLR589829:TLR589830 TVN589829:TVN589830 UFJ589829:UFJ589830 UPF589829:UPF589830 UZB589829:UZB589830 VIX589829:VIX589830 VST589829:VST589830 WCP589829:WCP589830 WML589829:WML589830 WWH589829:WWH589830 Z655365:Z655366 JV655365:JV655366 TR655365:TR655366 ADN655365:ADN655366 ANJ655365:ANJ655366 AXF655365:AXF655366 BHB655365:BHB655366 BQX655365:BQX655366 CAT655365:CAT655366 CKP655365:CKP655366 CUL655365:CUL655366 DEH655365:DEH655366 DOD655365:DOD655366 DXZ655365:DXZ655366 EHV655365:EHV655366 ERR655365:ERR655366 FBN655365:FBN655366 FLJ655365:FLJ655366 FVF655365:FVF655366 GFB655365:GFB655366 GOX655365:GOX655366 GYT655365:GYT655366 HIP655365:HIP655366 HSL655365:HSL655366 ICH655365:ICH655366 IMD655365:IMD655366 IVZ655365:IVZ655366 JFV655365:JFV655366 JPR655365:JPR655366 JZN655365:JZN655366 KJJ655365:KJJ655366 KTF655365:KTF655366 LDB655365:LDB655366 LMX655365:LMX655366 LWT655365:LWT655366 MGP655365:MGP655366 MQL655365:MQL655366 NAH655365:NAH655366 NKD655365:NKD655366 NTZ655365:NTZ655366 ODV655365:ODV655366 ONR655365:ONR655366 OXN655365:OXN655366 PHJ655365:PHJ655366 PRF655365:PRF655366 QBB655365:QBB655366 QKX655365:QKX655366 QUT655365:QUT655366 REP655365:REP655366 ROL655365:ROL655366 RYH655365:RYH655366 SID655365:SID655366 SRZ655365:SRZ655366 TBV655365:TBV655366 TLR655365:TLR655366 TVN655365:TVN655366 UFJ655365:UFJ655366 UPF655365:UPF655366 UZB655365:UZB655366 VIX655365:VIX655366 VST655365:VST655366 WCP655365:WCP655366 WML655365:WML655366 WWH655365:WWH655366 Z720901:Z720902 JV720901:JV720902 TR720901:TR720902 ADN720901:ADN720902 ANJ720901:ANJ720902 AXF720901:AXF720902 BHB720901:BHB720902 BQX720901:BQX720902 CAT720901:CAT720902 CKP720901:CKP720902 CUL720901:CUL720902 DEH720901:DEH720902 DOD720901:DOD720902 DXZ720901:DXZ720902 EHV720901:EHV720902 ERR720901:ERR720902 FBN720901:FBN720902 FLJ720901:FLJ720902 FVF720901:FVF720902 GFB720901:GFB720902 GOX720901:GOX720902 GYT720901:GYT720902 HIP720901:HIP720902 HSL720901:HSL720902 ICH720901:ICH720902 IMD720901:IMD720902 IVZ720901:IVZ720902 JFV720901:JFV720902 JPR720901:JPR720902 JZN720901:JZN720902 KJJ720901:KJJ720902 KTF720901:KTF720902 LDB720901:LDB720902 LMX720901:LMX720902 LWT720901:LWT720902 MGP720901:MGP720902 MQL720901:MQL720902 NAH720901:NAH720902 NKD720901:NKD720902 NTZ720901:NTZ720902 ODV720901:ODV720902 ONR720901:ONR720902 OXN720901:OXN720902 PHJ720901:PHJ720902 PRF720901:PRF720902 QBB720901:QBB720902 QKX720901:QKX720902 QUT720901:QUT720902 REP720901:REP720902 ROL720901:ROL720902 RYH720901:RYH720902 SID720901:SID720902 SRZ720901:SRZ720902 TBV720901:TBV720902 TLR720901:TLR720902 TVN720901:TVN720902 UFJ720901:UFJ720902 UPF720901:UPF720902 UZB720901:UZB720902 VIX720901:VIX720902 VST720901:VST720902 WCP720901:WCP720902 WML720901:WML720902 WWH720901:WWH720902 Z786437:Z786438 JV786437:JV786438 TR786437:TR786438 ADN786437:ADN786438 ANJ786437:ANJ786438 AXF786437:AXF786438 BHB786437:BHB786438 BQX786437:BQX786438 CAT786437:CAT786438 CKP786437:CKP786438 CUL786437:CUL786438 DEH786437:DEH786438 DOD786437:DOD786438 DXZ786437:DXZ786438 EHV786437:EHV786438 ERR786437:ERR786438 FBN786437:FBN786438 FLJ786437:FLJ786438 FVF786437:FVF786438 GFB786437:GFB786438 GOX786437:GOX786438 GYT786437:GYT786438 HIP786437:HIP786438 HSL786437:HSL786438 ICH786437:ICH786438 IMD786437:IMD786438 IVZ786437:IVZ786438 JFV786437:JFV786438 JPR786437:JPR786438 JZN786437:JZN786438 KJJ786437:KJJ786438 KTF786437:KTF786438 LDB786437:LDB786438 LMX786437:LMX786438 LWT786437:LWT786438 MGP786437:MGP786438 MQL786437:MQL786438 NAH786437:NAH786438 NKD786437:NKD786438 NTZ786437:NTZ786438 ODV786437:ODV786438 ONR786437:ONR786438 OXN786437:OXN786438 PHJ786437:PHJ786438 PRF786437:PRF786438 QBB786437:QBB786438 QKX786437:QKX786438 QUT786437:QUT786438 REP786437:REP786438 ROL786437:ROL786438 RYH786437:RYH786438 SID786437:SID786438 SRZ786437:SRZ786438 TBV786437:TBV786438 TLR786437:TLR786438 TVN786437:TVN786438 UFJ786437:UFJ786438 UPF786437:UPF786438 UZB786437:UZB786438 VIX786437:VIX786438 VST786437:VST786438 WCP786437:WCP786438 WML786437:WML786438 WWH786437:WWH786438 Z851973:Z851974 JV851973:JV851974 TR851973:TR851974 ADN851973:ADN851974 ANJ851973:ANJ851974 AXF851973:AXF851974 BHB851973:BHB851974 BQX851973:BQX851974 CAT851973:CAT851974 CKP851973:CKP851974 CUL851973:CUL851974 DEH851973:DEH851974 DOD851973:DOD851974 DXZ851973:DXZ851974 EHV851973:EHV851974 ERR851973:ERR851974 FBN851973:FBN851974 FLJ851973:FLJ851974 FVF851973:FVF851974 GFB851973:GFB851974 GOX851973:GOX851974 GYT851973:GYT851974 HIP851973:HIP851974 HSL851973:HSL851974 ICH851973:ICH851974 IMD851973:IMD851974 IVZ851973:IVZ851974 JFV851973:JFV851974 JPR851973:JPR851974 JZN851973:JZN851974 KJJ851973:KJJ851974 KTF851973:KTF851974 LDB851973:LDB851974 LMX851973:LMX851974 LWT851973:LWT851974 MGP851973:MGP851974 MQL851973:MQL851974 NAH851973:NAH851974 NKD851973:NKD851974 NTZ851973:NTZ851974 ODV851973:ODV851974 ONR851973:ONR851974 OXN851973:OXN851974 PHJ851973:PHJ851974 PRF851973:PRF851974 QBB851973:QBB851974 QKX851973:QKX851974 QUT851973:QUT851974 REP851973:REP851974 ROL851973:ROL851974 RYH851973:RYH851974 SID851973:SID851974 SRZ851973:SRZ851974 TBV851973:TBV851974 TLR851973:TLR851974 TVN851973:TVN851974 UFJ851973:UFJ851974 UPF851973:UPF851974 UZB851973:UZB851974 VIX851973:VIX851974 VST851973:VST851974 WCP851973:WCP851974 WML851973:WML851974 WWH851973:WWH851974 Z917509:Z917510 JV917509:JV917510 TR917509:TR917510 ADN917509:ADN917510 ANJ917509:ANJ917510 AXF917509:AXF917510 BHB917509:BHB917510 BQX917509:BQX917510 CAT917509:CAT917510 CKP917509:CKP917510 CUL917509:CUL917510 DEH917509:DEH917510 DOD917509:DOD917510 DXZ917509:DXZ917510 EHV917509:EHV917510 ERR917509:ERR917510 FBN917509:FBN917510 FLJ917509:FLJ917510 FVF917509:FVF917510 GFB917509:GFB917510 GOX917509:GOX917510 GYT917509:GYT917510 HIP917509:HIP917510 HSL917509:HSL917510 ICH917509:ICH917510 IMD917509:IMD917510 IVZ917509:IVZ917510 JFV917509:JFV917510 JPR917509:JPR917510 JZN917509:JZN917510 KJJ917509:KJJ917510 KTF917509:KTF917510 LDB917509:LDB917510 LMX917509:LMX917510 LWT917509:LWT917510 MGP917509:MGP917510 MQL917509:MQL917510 NAH917509:NAH917510 NKD917509:NKD917510 NTZ917509:NTZ917510 ODV917509:ODV917510 ONR917509:ONR917510 OXN917509:OXN917510 PHJ917509:PHJ917510 PRF917509:PRF917510 QBB917509:QBB917510 QKX917509:QKX917510 QUT917509:QUT917510 REP917509:REP917510 ROL917509:ROL917510 RYH917509:RYH917510 SID917509:SID917510 SRZ917509:SRZ917510 TBV917509:TBV917510 TLR917509:TLR917510 TVN917509:TVN917510 UFJ917509:UFJ917510 UPF917509:UPF917510 UZB917509:UZB917510 VIX917509:VIX917510 VST917509:VST917510 WCP917509:WCP917510 WML917509:WML917510 WWH917509:WWH917510 Z983045:Z983046 JV983045:JV983046 TR983045:TR983046 ADN983045:ADN983046 ANJ983045:ANJ983046 AXF983045:AXF983046 BHB983045:BHB983046 BQX983045:BQX983046 CAT983045:CAT983046 CKP983045:CKP983046 CUL983045:CUL983046 DEH983045:DEH983046 DOD983045:DOD983046 DXZ983045:DXZ983046 EHV983045:EHV983046 ERR983045:ERR983046 FBN983045:FBN983046 FLJ983045:FLJ983046 FVF983045:FVF983046 GFB983045:GFB983046 GOX983045:GOX983046 GYT983045:GYT983046 HIP983045:HIP983046 HSL983045:HSL983046 ICH983045:ICH983046 IMD983045:IMD983046 IVZ983045:IVZ983046 JFV983045:JFV983046 JPR983045:JPR983046 JZN983045:JZN983046 KJJ983045:KJJ983046 KTF983045:KTF983046 LDB983045:LDB983046 LMX983045:LMX983046 LWT983045:LWT983046 MGP983045:MGP983046 MQL983045:MQL983046 NAH983045:NAH983046 NKD983045:NKD983046 NTZ983045:NTZ983046 ODV983045:ODV983046 ONR983045:ONR983046 OXN983045:OXN983046 PHJ983045:PHJ983046 PRF983045:PRF983046 QBB983045:QBB983046 QKX983045:QKX983046 QUT983045:QUT983046 REP983045:REP983046 ROL983045:ROL983046 RYH983045:RYH983046 SID983045:SID983046 SRZ983045:SRZ983046 TBV983045:TBV983046 TLR983045:TLR983046 TVN983045:TVN983046 UFJ983045:UFJ983046 UPF983045:UPF983046 UZB983045:UZB983046 VIX983045:VIX983046 VST983045:VST983046 WCP983045:WCP983046 WML983045:WML983046 WWH983045:WWH983046 AC65541:AC65542 JY65541:JY65542 TU65541:TU65542 ADQ65541:ADQ65542 ANM65541:ANM65542 AXI65541:AXI65542 BHE65541:BHE65542 BRA65541:BRA65542 CAW65541:CAW65542 CKS65541:CKS65542 CUO65541:CUO65542 DEK65541:DEK65542 DOG65541:DOG65542 DYC65541:DYC65542 EHY65541:EHY65542 ERU65541:ERU65542 FBQ65541:FBQ65542 FLM65541:FLM65542 FVI65541:FVI65542 GFE65541:GFE65542 GPA65541:GPA65542 GYW65541:GYW65542 HIS65541:HIS65542 HSO65541:HSO65542 ICK65541:ICK65542 IMG65541:IMG65542 IWC65541:IWC65542 JFY65541:JFY65542 JPU65541:JPU65542 JZQ65541:JZQ65542 KJM65541:KJM65542 KTI65541:KTI65542 LDE65541:LDE65542 LNA65541:LNA65542 LWW65541:LWW65542 MGS65541:MGS65542 MQO65541:MQO65542 NAK65541:NAK65542 NKG65541:NKG65542 NUC65541:NUC65542 ODY65541:ODY65542 ONU65541:ONU65542 OXQ65541:OXQ65542 PHM65541:PHM65542 PRI65541:PRI65542 QBE65541:QBE65542 QLA65541:QLA65542 QUW65541:QUW65542 RES65541:RES65542 ROO65541:ROO65542 RYK65541:RYK65542 SIG65541:SIG65542 SSC65541:SSC65542 TBY65541:TBY65542 TLU65541:TLU65542 TVQ65541:TVQ65542 UFM65541:UFM65542 UPI65541:UPI65542 UZE65541:UZE65542 VJA65541:VJA65542 VSW65541:VSW65542 WCS65541:WCS65542 WMO65541:WMO65542 WWK65541:WWK65542 AC131077:AC131078 JY131077:JY131078 TU131077:TU131078 ADQ131077:ADQ131078 ANM131077:ANM131078 AXI131077:AXI131078 BHE131077:BHE131078 BRA131077:BRA131078 CAW131077:CAW131078 CKS131077:CKS131078 CUO131077:CUO131078 DEK131077:DEK131078 DOG131077:DOG131078 DYC131077:DYC131078 EHY131077:EHY131078 ERU131077:ERU131078 FBQ131077:FBQ131078 FLM131077:FLM131078 FVI131077:FVI131078 GFE131077:GFE131078 GPA131077:GPA131078 GYW131077:GYW131078 HIS131077:HIS131078 HSO131077:HSO131078 ICK131077:ICK131078 IMG131077:IMG131078 IWC131077:IWC131078 JFY131077:JFY131078 JPU131077:JPU131078 JZQ131077:JZQ131078 KJM131077:KJM131078 KTI131077:KTI131078 LDE131077:LDE131078 LNA131077:LNA131078 LWW131077:LWW131078 MGS131077:MGS131078 MQO131077:MQO131078 NAK131077:NAK131078 NKG131077:NKG131078 NUC131077:NUC131078 ODY131077:ODY131078 ONU131077:ONU131078 OXQ131077:OXQ131078 PHM131077:PHM131078 PRI131077:PRI131078 QBE131077:QBE131078 QLA131077:QLA131078 QUW131077:QUW131078 RES131077:RES131078 ROO131077:ROO131078 RYK131077:RYK131078 SIG131077:SIG131078 SSC131077:SSC131078 TBY131077:TBY131078 TLU131077:TLU131078 TVQ131077:TVQ131078 UFM131077:UFM131078 UPI131077:UPI131078 UZE131077:UZE131078 VJA131077:VJA131078 VSW131077:VSW131078 WCS131077:WCS131078 WMO131077:WMO131078 WWK131077:WWK131078 AC196613:AC196614 JY196613:JY196614 TU196613:TU196614 ADQ196613:ADQ196614 ANM196613:ANM196614 AXI196613:AXI196614 BHE196613:BHE196614 BRA196613:BRA196614 CAW196613:CAW196614 CKS196613:CKS196614 CUO196613:CUO196614 DEK196613:DEK196614 DOG196613:DOG196614 DYC196613:DYC196614 EHY196613:EHY196614 ERU196613:ERU196614 FBQ196613:FBQ196614 FLM196613:FLM196614 FVI196613:FVI196614 GFE196613:GFE196614 GPA196613:GPA196614 GYW196613:GYW196614 HIS196613:HIS196614 HSO196613:HSO196614 ICK196613:ICK196614 IMG196613:IMG196614 IWC196613:IWC196614 JFY196613:JFY196614 JPU196613:JPU196614 JZQ196613:JZQ196614 KJM196613:KJM196614 KTI196613:KTI196614 LDE196613:LDE196614 LNA196613:LNA196614 LWW196613:LWW196614 MGS196613:MGS196614 MQO196613:MQO196614 NAK196613:NAK196614 NKG196613:NKG196614 NUC196613:NUC196614 ODY196613:ODY196614 ONU196613:ONU196614 OXQ196613:OXQ196614 PHM196613:PHM196614 PRI196613:PRI196614 QBE196613:QBE196614 QLA196613:QLA196614 QUW196613:QUW196614 RES196613:RES196614 ROO196613:ROO196614 RYK196613:RYK196614 SIG196613:SIG196614 SSC196613:SSC196614 TBY196613:TBY196614 TLU196613:TLU196614 TVQ196613:TVQ196614 UFM196613:UFM196614 UPI196613:UPI196614 UZE196613:UZE196614 VJA196613:VJA196614 VSW196613:VSW196614 WCS196613:WCS196614 WMO196613:WMO196614 WWK196613:WWK196614 AC262149:AC262150 JY262149:JY262150 TU262149:TU262150 ADQ262149:ADQ262150 ANM262149:ANM262150 AXI262149:AXI262150 BHE262149:BHE262150 BRA262149:BRA262150 CAW262149:CAW262150 CKS262149:CKS262150 CUO262149:CUO262150 DEK262149:DEK262150 DOG262149:DOG262150 DYC262149:DYC262150 EHY262149:EHY262150 ERU262149:ERU262150 FBQ262149:FBQ262150 FLM262149:FLM262150 FVI262149:FVI262150 GFE262149:GFE262150 GPA262149:GPA262150 GYW262149:GYW262150 HIS262149:HIS262150 HSO262149:HSO262150 ICK262149:ICK262150 IMG262149:IMG262150 IWC262149:IWC262150 JFY262149:JFY262150 JPU262149:JPU262150 JZQ262149:JZQ262150 KJM262149:KJM262150 KTI262149:KTI262150 LDE262149:LDE262150 LNA262149:LNA262150 LWW262149:LWW262150 MGS262149:MGS262150 MQO262149:MQO262150 NAK262149:NAK262150 NKG262149:NKG262150 NUC262149:NUC262150 ODY262149:ODY262150 ONU262149:ONU262150 OXQ262149:OXQ262150 PHM262149:PHM262150 PRI262149:PRI262150 QBE262149:QBE262150 QLA262149:QLA262150 QUW262149:QUW262150 RES262149:RES262150 ROO262149:ROO262150 RYK262149:RYK262150 SIG262149:SIG262150 SSC262149:SSC262150 TBY262149:TBY262150 TLU262149:TLU262150 TVQ262149:TVQ262150 UFM262149:UFM262150 UPI262149:UPI262150 UZE262149:UZE262150 VJA262149:VJA262150 VSW262149:VSW262150 WCS262149:WCS262150 WMO262149:WMO262150 WWK262149:WWK262150 AC327685:AC327686 JY327685:JY327686 TU327685:TU327686 ADQ327685:ADQ327686 ANM327685:ANM327686 AXI327685:AXI327686 BHE327685:BHE327686 BRA327685:BRA327686 CAW327685:CAW327686 CKS327685:CKS327686 CUO327685:CUO327686 DEK327685:DEK327686 DOG327685:DOG327686 DYC327685:DYC327686 EHY327685:EHY327686 ERU327685:ERU327686 FBQ327685:FBQ327686 FLM327685:FLM327686 FVI327685:FVI327686 GFE327685:GFE327686 GPA327685:GPA327686 GYW327685:GYW327686 HIS327685:HIS327686 HSO327685:HSO327686 ICK327685:ICK327686 IMG327685:IMG327686 IWC327685:IWC327686 JFY327685:JFY327686 JPU327685:JPU327686 JZQ327685:JZQ327686 KJM327685:KJM327686 KTI327685:KTI327686 LDE327685:LDE327686 LNA327685:LNA327686 LWW327685:LWW327686 MGS327685:MGS327686 MQO327685:MQO327686 NAK327685:NAK327686 NKG327685:NKG327686 NUC327685:NUC327686 ODY327685:ODY327686 ONU327685:ONU327686 OXQ327685:OXQ327686 PHM327685:PHM327686 PRI327685:PRI327686 QBE327685:QBE327686 QLA327685:QLA327686 QUW327685:QUW327686 RES327685:RES327686 ROO327685:ROO327686 RYK327685:RYK327686 SIG327685:SIG327686 SSC327685:SSC327686 TBY327685:TBY327686 TLU327685:TLU327686 TVQ327685:TVQ327686 UFM327685:UFM327686 UPI327685:UPI327686 UZE327685:UZE327686 VJA327685:VJA327686 VSW327685:VSW327686 WCS327685:WCS327686 WMO327685:WMO327686 WWK327685:WWK327686 AC393221:AC393222 JY393221:JY393222 TU393221:TU393222 ADQ393221:ADQ393222 ANM393221:ANM393222 AXI393221:AXI393222 BHE393221:BHE393222 BRA393221:BRA393222 CAW393221:CAW393222 CKS393221:CKS393222 CUO393221:CUO393222 DEK393221:DEK393222 DOG393221:DOG393222 DYC393221:DYC393222 EHY393221:EHY393222 ERU393221:ERU393222 FBQ393221:FBQ393222 FLM393221:FLM393222 FVI393221:FVI393222 GFE393221:GFE393222 GPA393221:GPA393222 GYW393221:GYW393222 HIS393221:HIS393222 HSO393221:HSO393222 ICK393221:ICK393222 IMG393221:IMG393222 IWC393221:IWC393222 JFY393221:JFY393222 JPU393221:JPU393222 JZQ393221:JZQ393222 KJM393221:KJM393222 KTI393221:KTI393222 LDE393221:LDE393222 LNA393221:LNA393222 LWW393221:LWW393222 MGS393221:MGS393222 MQO393221:MQO393222 NAK393221:NAK393222 NKG393221:NKG393222 NUC393221:NUC393222 ODY393221:ODY393222 ONU393221:ONU393222 OXQ393221:OXQ393222 PHM393221:PHM393222 PRI393221:PRI393222 QBE393221:QBE393222 QLA393221:QLA393222 QUW393221:QUW393222 RES393221:RES393222 ROO393221:ROO393222 RYK393221:RYK393222 SIG393221:SIG393222 SSC393221:SSC393222 TBY393221:TBY393222 TLU393221:TLU393222 TVQ393221:TVQ393222 UFM393221:UFM393222 UPI393221:UPI393222 UZE393221:UZE393222 VJA393221:VJA393222 VSW393221:VSW393222 WCS393221:WCS393222 WMO393221:WMO393222 WWK393221:WWK393222 AC458757:AC458758 JY458757:JY458758 TU458757:TU458758 ADQ458757:ADQ458758 ANM458757:ANM458758 AXI458757:AXI458758 BHE458757:BHE458758 BRA458757:BRA458758 CAW458757:CAW458758 CKS458757:CKS458758 CUO458757:CUO458758 DEK458757:DEK458758 DOG458757:DOG458758 DYC458757:DYC458758 EHY458757:EHY458758 ERU458757:ERU458758 FBQ458757:FBQ458758 FLM458757:FLM458758 FVI458757:FVI458758 GFE458757:GFE458758 GPA458757:GPA458758 GYW458757:GYW458758 HIS458757:HIS458758 HSO458757:HSO458758 ICK458757:ICK458758 IMG458757:IMG458758 IWC458757:IWC458758 JFY458757:JFY458758 JPU458757:JPU458758 JZQ458757:JZQ458758 KJM458757:KJM458758 KTI458757:KTI458758 LDE458757:LDE458758 LNA458757:LNA458758 LWW458757:LWW458758 MGS458757:MGS458758 MQO458757:MQO458758 NAK458757:NAK458758 NKG458757:NKG458758 NUC458757:NUC458758 ODY458757:ODY458758 ONU458757:ONU458758 OXQ458757:OXQ458758 PHM458757:PHM458758 PRI458757:PRI458758 QBE458757:QBE458758 QLA458757:QLA458758 QUW458757:QUW458758 RES458757:RES458758 ROO458757:ROO458758 RYK458757:RYK458758 SIG458757:SIG458758 SSC458757:SSC458758 TBY458757:TBY458758 TLU458757:TLU458758 TVQ458757:TVQ458758 UFM458757:UFM458758 UPI458757:UPI458758 UZE458757:UZE458758 VJA458757:VJA458758 VSW458757:VSW458758 WCS458757:WCS458758 WMO458757:WMO458758 WWK458757:WWK458758 AC524293:AC524294 JY524293:JY524294 TU524293:TU524294 ADQ524293:ADQ524294 ANM524293:ANM524294 AXI524293:AXI524294 BHE524293:BHE524294 BRA524293:BRA524294 CAW524293:CAW524294 CKS524293:CKS524294 CUO524293:CUO524294 DEK524293:DEK524294 DOG524293:DOG524294 DYC524293:DYC524294 EHY524293:EHY524294 ERU524293:ERU524294 FBQ524293:FBQ524294 FLM524293:FLM524294 FVI524293:FVI524294 GFE524293:GFE524294 GPA524293:GPA524294 GYW524293:GYW524294 HIS524293:HIS524294 HSO524293:HSO524294 ICK524293:ICK524294 IMG524293:IMG524294 IWC524293:IWC524294 JFY524293:JFY524294 JPU524293:JPU524294 JZQ524293:JZQ524294 KJM524293:KJM524294 KTI524293:KTI524294 LDE524293:LDE524294 LNA524293:LNA524294 LWW524293:LWW524294 MGS524293:MGS524294 MQO524293:MQO524294 NAK524293:NAK524294 NKG524293:NKG524294 NUC524293:NUC524294 ODY524293:ODY524294 ONU524293:ONU524294 OXQ524293:OXQ524294 PHM524293:PHM524294 PRI524293:PRI524294 QBE524293:QBE524294 QLA524293:QLA524294 QUW524293:QUW524294 RES524293:RES524294 ROO524293:ROO524294 RYK524293:RYK524294 SIG524293:SIG524294 SSC524293:SSC524294 TBY524293:TBY524294 TLU524293:TLU524294 TVQ524293:TVQ524294 UFM524293:UFM524294 UPI524293:UPI524294 UZE524293:UZE524294 VJA524293:VJA524294 VSW524293:VSW524294 WCS524293:WCS524294 WMO524293:WMO524294 WWK524293:WWK524294 AC589829:AC589830 JY589829:JY589830 TU589829:TU589830 ADQ589829:ADQ589830 ANM589829:ANM589830 AXI589829:AXI589830 BHE589829:BHE589830 BRA589829:BRA589830 CAW589829:CAW589830 CKS589829:CKS589830 CUO589829:CUO589830 DEK589829:DEK589830 DOG589829:DOG589830 DYC589829:DYC589830 EHY589829:EHY589830 ERU589829:ERU589830 FBQ589829:FBQ589830 FLM589829:FLM589830 FVI589829:FVI589830 GFE589829:GFE589830 GPA589829:GPA589830 GYW589829:GYW589830 HIS589829:HIS589830 HSO589829:HSO589830 ICK589829:ICK589830 IMG589829:IMG589830 IWC589829:IWC589830 JFY589829:JFY589830 JPU589829:JPU589830 JZQ589829:JZQ589830 KJM589829:KJM589830 KTI589829:KTI589830 LDE589829:LDE589830 LNA589829:LNA589830 LWW589829:LWW589830 MGS589829:MGS589830 MQO589829:MQO589830 NAK589829:NAK589830 NKG589829:NKG589830 NUC589829:NUC589830 ODY589829:ODY589830 ONU589829:ONU589830 OXQ589829:OXQ589830 PHM589829:PHM589830 PRI589829:PRI589830 QBE589829:QBE589830 QLA589829:QLA589830 QUW589829:QUW589830 RES589829:RES589830 ROO589829:ROO589830 RYK589829:RYK589830 SIG589829:SIG589830 SSC589829:SSC589830 TBY589829:TBY589830 TLU589829:TLU589830 TVQ589829:TVQ589830 UFM589829:UFM589830 UPI589829:UPI589830 UZE589829:UZE589830 VJA589829:VJA589830 VSW589829:VSW589830 WCS589829:WCS589830 WMO589829:WMO589830 WWK589829:WWK589830 AC655365:AC655366 JY655365:JY655366 TU655365:TU655366 ADQ655365:ADQ655366 ANM655365:ANM655366 AXI655365:AXI655366 BHE655365:BHE655366 BRA655365:BRA655366 CAW655365:CAW655366 CKS655365:CKS655366 CUO655365:CUO655366 DEK655365:DEK655366 DOG655365:DOG655366 DYC655365:DYC655366 EHY655365:EHY655366 ERU655365:ERU655366 FBQ655365:FBQ655366 FLM655365:FLM655366 FVI655365:FVI655366 GFE655365:GFE655366 GPA655365:GPA655366 GYW655365:GYW655366 HIS655365:HIS655366 HSO655365:HSO655366 ICK655365:ICK655366 IMG655365:IMG655366 IWC655365:IWC655366 JFY655365:JFY655366 JPU655365:JPU655366 JZQ655365:JZQ655366 KJM655365:KJM655366 KTI655365:KTI655366 LDE655365:LDE655366 LNA655365:LNA655366 LWW655365:LWW655366 MGS655365:MGS655366 MQO655365:MQO655366 NAK655365:NAK655366 NKG655365:NKG655366 NUC655365:NUC655366 ODY655365:ODY655366 ONU655365:ONU655366 OXQ655365:OXQ655366 PHM655365:PHM655366 PRI655365:PRI655366 QBE655365:QBE655366 QLA655365:QLA655366 QUW655365:QUW655366 RES655365:RES655366 ROO655365:ROO655366 RYK655365:RYK655366 SIG655365:SIG655366 SSC655365:SSC655366 TBY655365:TBY655366 TLU655365:TLU655366 TVQ655365:TVQ655366 UFM655365:UFM655366 UPI655365:UPI655366 UZE655365:UZE655366 VJA655365:VJA655366 VSW655365:VSW655366 WCS655365:WCS655366 WMO655365:WMO655366 WWK655365:WWK655366 AC720901:AC720902 JY720901:JY720902 TU720901:TU720902 ADQ720901:ADQ720902 ANM720901:ANM720902 AXI720901:AXI720902 BHE720901:BHE720902 BRA720901:BRA720902 CAW720901:CAW720902 CKS720901:CKS720902 CUO720901:CUO720902 DEK720901:DEK720902 DOG720901:DOG720902 DYC720901:DYC720902 EHY720901:EHY720902 ERU720901:ERU720902 FBQ720901:FBQ720902 FLM720901:FLM720902 FVI720901:FVI720902 GFE720901:GFE720902 GPA720901:GPA720902 GYW720901:GYW720902 HIS720901:HIS720902 HSO720901:HSO720902 ICK720901:ICK720902 IMG720901:IMG720902 IWC720901:IWC720902 JFY720901:JFY720902 JPU720901:JPU720902 JZQ720901:JZQ720902 KJM720901:KJM720902 KTI720901:KTI720902 LDE720901:LDE720902 LNA720901:LNA720902 LWW720901:LWW720902 MGS720901:MGS720902 MQO720901:MQO720902 NAK720901:NAK720902 NKG720901:NKG720902 NUC720901:NUC720902 ODY720901:ODY720902 ONU720901:ONU720902 OXQ720901:OXQ720902 PHM720901:PHM720902 PRI720901:PRI720902 QBE720901:QBE720902 QLA720901:QLA720902 QUW720901:QUW720902 RES720901:RES720902 ROO720901:ROO720902 RYK720901:RYK720902 SIG720901:SIG720902 SSC720901:SSC720902 TBY720901:TBY720902 TLU720901:TLU720902 TVQ720901:TVQ720902 UFM720901:UFM720902 UPI720901:UPI720902 UZE720901:UZE720902 VJA720901:VJA720902 VSW720901:VSW720902 WCS720901:WCS720902 WMO720901:WMO720902 WWK720901:WWK720902 AC786437:AC786438 JY786437:JY786438 TU786437:TU786438 ADQ786437:ADQ786438 ANM786437:ANM786438 AXI786437:AXI786438 BHE786437:BHE786438 BRA786437:BRA786438 CAW786437:CAW786438 CKS786437:CKS786438 CUO786437:CUO786438 DEK786437:DEK786438 DOG786437:DOG786438 DYC786437:DYC786438 EHY786437:EHY786438 ERU786437:ERU786438 FBQ786437:FBQ786438 FLM786437:FLM786438 FVI786437:FVI786438 GFE786437:GFE786438 GPA786437:GPA786438 GYW786437:GYW786438 HIS786437:HIS786438 HSO786437:HSO786438 ICK786437:ICK786438 IMG786437:IMG786438 IWC786437:IWC786438 JFY786437:JFY786438 JPU786437:JPU786438 JZQ786437:JZQ786438 KJM786437:KJM786438 KTI786437:KTI786438 LDE786437:LDE786438 LNA786437:LNA786438 LWW786437:LWW786438 MGS786437:MGS786438 MQO786437:MQO786438 NAK786437:NAK786438 NKG786437:NKG786438 NUC786437:NUC786438 ODY786437:ODY786438 ONU786437:ONU786438 OXQ786437:OXQ786438 PHM786437:PHM786438 PRI786437:PRI786438 QBE786437:QBE786438 QLA786437:QLA786438 QUW786437:QUW786438 RES786437:RES786438 ROO786437:ROO786438 RYK786437:RYK786438 SIG786437:SIG786438 SSC786437:SSC786438 TBY786437:TBY786438 TLU786437:TLU786438 TVQ786437:TVQ786438 UFM786437:UFM786438 UPI786437:UPI786438 UZE786437:UZE786438 VJA786437:VJA786438 VSW786437:VSW786438 WCS786437:WCS786438 WMO786437:WMO786438 WWK786437:WWK786438 AC851973:AC851974 JY851973:JY851974 TU851973:TU851974 ADQ851973:ADQ851974 ANM851973:ANM851974 AXI851973:AXI851974 BHE851973:BHE851974 BRA851973:BRA851974 CAW851973:CAW851974 CKS851973:CKS851974 CUO851973:CUO851974 DEK851973:DEK851974 DOG851973:DOG851974 DYC851973:DYC851974 EHY851973:EHY851974 ERU851973:ERU851974 FBQ851973:FBQ851974 FLM851973:FLM851974 FVI851973:FVI851974 GFE851973:GFE851974 GPA851973:GPA851974 GYW851973:GYW851974 HIS851973:HIS851974 HSO851973:HSO851974 ICK851973:ICK851974 IMG851973:IMG851974 IWC851973:IWC851974 JFY851973:JFY851974 JPU851973:JPU851974 JZQ851973:JZQ851974 KJM851973:KJM851974 KTI851973:KTI851974 LDE851973:LDE851974 LNA851973:LNA851974 LWW851973:LWW851974 MGS851973:MGS851974 MQO851973:MQO851974 NAK851973:NAK851974 NKG851973:NKG851974 NUC851973:NUC851974 ODY851973:ODY851974 ONU851973:ONU851974 OXQ851973:OXQ851974 PHM851973:PHM851974 PRI851973:PRI851974 QBE851973:QBE851974 QLA851973:QLA851974 QUW851973:QUW851974 RES851973:RES851974 ROO851973:ROO851974 RYK851973:RYK851974 SIG851973:SIG851974 SSC851973:SSC851974 TBY851973:TBY851974 TLU851973:TLU851974 TVQ851973:TVQ851974 UFM851973:UFM851974 UPI851973:UPI851974 UZE851973:UZE851974 VJA851973:VJA851974 VSW851973:VSW851974 WCS851973:WCS851974 WMO851973:WMO851974 WWK851973:WWK851974 AC917509:AC917510 JY917509:JY917510 TU917509:TU917510 ADQ917509:ADQ917510 ANM917509:ANM917510 AXI917509:AXI917510 BHE917509:BHE917510 BRA917509:BRA917510 CAW917509:CAW917510 CKS917509:CKS917510 CUO917509:CUO917510 DEK917509:DEK917510 DOG917509:DOG917510 DYC917509:DYC917510 EHY917509:EHY917510 ERU917509:ERU917510 FBQ917509:FBQ917510 FLM917509:FLM917510 FVI917509:FVI917510 GFE917509:GFE917510 GPA917509:GPA917510 GYW917509:GYW917510 HIS917509:HIS917510 HSO917509:HSO917510 ICK917509:ICK917510 IMG917509:IMG917510 IWC917509:IWC917510 JFY917509:JFY917510 JPU917509:JPU917510 JZQ917509:JZQ917510 KJM917509:KJM917510 KTI917509:KTI917510 LDE917509:LDE917510 LNA917509:LNA917510 LWW917509:LWW917510 MGS917509:MGS917510 MQO917509:MQO917510 NAK917509:NAK917510 NKG917509:NKG917510 NUC917509:NUC917510 ODY917509:ODY917510 ONU917509:ONU917510 OXQ917509:OXQ917510 PHM917509:PHM917510 PRI917509:PRI917510 QBE917509:QBE917510 QLA917509:QLA917510 QUW917509:QUW917510 RES917509:RES917510 ROO917509:ROO917510 RYK917509:RYK917510 SIG917509:SIG917510 SSC917509:SSC917510 TBY917509:TBY917510 TLU917509:TLU917510 TVQ917509:TVQ917510 UFM917509:UFM917510 UPI917509:UPI917510 UZE917509:UZE917510 VJA917509:VJA917510 VSW917509:VSW917510 WCS917509:WCS917510 WMO917509:WMO917510 WWK917509:WWK917510 AC983045:AC983046 JY983045:JY983046 TU983045:TU983046 ADQ983045:ADQ983046 ANM983045:ANM983046 AXI983045:AXI983046 BHE983045:BHE983046 BRA983045:BRA983046 CAW983045:CAW983046 CKS983045:CKS983046 CUO983045:CUO983046 DEK983045:DEK983046 DOG983045:DOG983046 DYC983045:DYC983046 EHY983045:EHY983046 ERU983045:ERU983046 FBQ983045:FBQ983046 FLM983045:FLM983046 FVI983045:FVI983046 GFE983045:GFE983046 GPA983045:GPA983046 GYW983045:GYW983046 HIS983045:HIS983046 HSO983045:HSO983046 ICK983045:ICK983046 IMG983045:IMG983046 IWC983045:IWC983046 JFY983045:JFY983046 JPU983045:JPU983046 JZQ983045:JZQ983046 KJM983045:KJM983046 KTI983045:KTI983046 LDE983045:LDE983046 LNA983045:LNA983046 LWW983045:LWW983046 MGS983045:MGS983046 MQO983045:MQO983046 NAK983045:NAK983046 NKG983045:NKG983046 NUC983045:NUC983046 ODY983045:ODY983046 ONU983045:ONU983046 OXQ983045:OXQ983046 PHM983045:PHM983046 PRI983045:PRI983046 QBE983045:QBE983046 QLA983045:QLA983046 QUW983045:QUW983046 RES983045:RES983046 ROO983045:ROO983046 RYK983045:RYK983046 SIG983045:SIG983046 SSC983045:SSC983046 TBY983045:TBY983046 TLU983045:TLU983046 TVQ983045:TVQ983046 UFM983045:UFM983046 UPI983045:UPI983046 UZE983045:UZE983046 VJA983045:VJA983046 VSW983045:VSW983046 WCS983045:WCS983046 WMO983045:WMO983046 WWK983045:WWK983046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AI65541:AI65542 KE65541:KE65542 UA65541:UA65542 ADW65541:ADW65542 ANS65541:ANS65542 AXO65541:AXO65542 BHK65541:BHK65542 BRG65541:BRG65542 CBC65541:CBC65542 CKY65541:CKY65542 CUU65541:CUU65542 DEQ65541:DEQ65542 DOM65541:DOM65542 DYI65541:DYI65542 EIE65541:EIE65542 ESA65541:ESA65542 FBW65541:FBW65542 FLS65541:FLS65542 FVO65541:FVO65542 GFK65541:GFK65542 GPG65541:GPG65542 GZC65541:GZC65542 HIY65541:HIY65542 HSU65541:HSU65542 ICQ65541:ICQ65542 IMM65541:IMM65542 IWI65541:IWI65542 JGE65541:JGE65542 JQA65541:JQA65542 JZW65541:JZW65542 KJS65541:KJS65542 KTO65541:KTO65542 LDK65541:LDK65542 LNG65541:LNG65542 LXC65541:LXC65542 MGY65541:MGY65542 MQU65541:MQU65542 NAQ65541:NAQ65542 NKM65541:NKM65542 NUI65541:NUI65542 OEE65541:OEE65542 OOA65541:OOA65542 OXW65541:OXW65542 PHS65541:PHS65542 PRO65541:PRO65542 QBK65541:QBK65542 QLG65541:QLG65542 QVC65541:QVC65542 REY65541:REY65542 ROU65541:ROU65542 RYQ65541:RYQ65542 SIM65541:SIM65542 SSI65541:SSI65542 TCE65541:TCE65542 TMA65541:TMA65542 TVW65541:TVW65542 UFS65541:UFS65542 UPO65541:UPO65542 UZK65541:UZK65542 VJG65541:VJG65542 VTC65541:VTC65542 WCY65541:WCY65542 WMU65541:WMU65542 WWQ65541:WWQ65542 AI131077:AI131078 KE131077:KE131078 UA131077:UA131078 ADW131077:ADW131078 ANS131077:ANS131078 AXO131077:AXO131078 BHK131077:BHK131078 BRG131077:BRG131078 CBC131077:CBC131078 CKY131077:CKY131078 CUU131077:CUU131078 DEQ131077:DEQ131078 DOM131077:DOM131078 DYI131077:DYI131078 EIE131077:EIE131078 ESA131077:ESA131078 FBW131077:FBW131078 FLS131077:FLS131078 FVO131077:FVO131078 GFK131077:GFK131078 GPG131077:GPG131078 GZC131077:GZC131078 HIY131077:HIY131078 HSU131077:HSU131078 ICQ131077:ICQ131078 IMM131077:IMM131078 IWI131077:IWI131078 JGE131077:JGE131078 JQA131077:JQA131078 JZW131077:JZW131078 KJS131077:KJS131078 KTO131077:KTO131078 LDK131077:LDK131078 LNG131077:LNG131078 LXC131077:LXC131078 MGY131077:MGY131078 MQU131077:MQU131078 NAQ131077:NAQ131078 NKM131077:NKM131078 NUI131077:NUI131078 OEE131077:OEE131078 OOA131077:OOA131078 OXW131077:OXW131078 PHS131077:PHS131078 PRO131077:PRO131078 QBK131077:QBK131078 QLG131077:QLG131078 QVC131077:QVC131078 REY131077:REY131078 ROU131077:ROU131078 RYQ131077:RYQ131078 SIM131077:SIM131078 SSI131077:SSI131078 TCE131077:TCE131078 TMA131077:TMA131078 TVW131077:TVW131078 UFS131077:UFS131078 UPO131077:UPO131078 UZK131077:UZK131078 VJG131077:VJG131078 VTC131077:VTC131078 WCY131077:WCY131078 WMU131077:WMU131078 WWQ131077:WWQ131078 AI196613:AI196614 KE196613:KE196614 UA196613:UA196614 ADW196613:ADW196614 ANS196613:ANS196614 AXO196613:AXO196614 BHK196613:BHK196614 BRG196613:BRG196614 CBC196613:CBC196614 CKY196613:CKY196614 CUU196613:CUU196614 DEQ196613:DEQ196614 DOM196613:DOM196614 DYI196613:DYI196614 EIE196613:EIE196614 ESA196613:ESA196614 FBW196613:FBW196614 FLS196613:FLS196614 FVO196613:FVO196614 GFK196613:GFK196614 GPG196613:GPG196614 GZC196613:GZC196614 HIY196613:HIY196614 HSU196613:HSU196614 ICQ196613:ICQ196614 IMM196613:IMM196614 IWI196613:IWI196614 JGE196613:JGE196614 JQA196613:JQA196614 JZW196613:JZW196614 KJS196613:KJS196614 KTO196613:KTO196614 LDK196613:LDK196614 LNG196613:LNG196614 LXC196613:LXC196614 MGY196613:MGY196614 MQU196613:MQU196614 NAQ196613:NAQ196614 NKM196613:NKM196614 NUI196613:NUI196614 OEE196613:OEE196614 OOA196613:OOA196614 OXW196613:OXW196614 PHS196613:PHS196614 PRO196613:PRO196614 QBK196613:QBK196614 QLG196613:QLG196614 QVC196613:QVC196614 REY196613:REY196614 ROU196613:ROU196614 RYQ196613:RYQ196614 SIM196613:SIM196614 SSI196613:SSI196614 TCE196613:TCE196614 TMA196613:TMA196614 TVW196613:TVW196614 UFS196613:UFS196614 UPO196613:UPO196614 UZK196613:UZK196614 VJG196613:VJG196614 VTC196613:VTC196614 WCY196613:WCY196614 WMU196613:WMU196614 WWQ196613:WWQ196614 AI262149:AI262150 KE262149:KE262150 UA262149:UA262150 ADW262149:ADW262150 ANS262149:ANS262150 AXO262149:AXO262150 BHK262149:BHK262150 BRG262149:BRG262150 CBC262149:CBC262150 CKY262149:CKY262150 CUU262149:CUU262150 DEQ262149:DEQ262150 DOM262149:DOM262150 DYI262149:DYI262150 EIE262149:EIE262150 ESA262149:ESA262150 FBW262149:FBW262150 FLS262149:FLS262150 FVO262149:FVO262150 GFK262149:GFK262150 GPG262149:GPG262150 GZC262149:GZC262150 HIY262149:HIY262150 HSU262149:HSU262150 ICQ262149:ICQ262150 IMM262149:IMM262150 IWI262149:IWI262150 JGE262149:JGE262150 JQA262149:JQA262150 JZW262149:JZW262150 KJS262149:KJS262150 KTO262149:KTO262150 LDK262149:LDK262150 LNG262149:LNG262150 LXC262149:LXC262150 MGY262149:MGY262150 MQU262149:MQU262150 NAQ262149:NAQ262150 NKM262149:NKM262150 NUI262149:NUI262150 OEE262149:OEE262150 OOA262149:OOA262150 OXW262149:OXW262150 PHS262149:PHS262150 PRO262149:PRO262150 QBK262149:QBK262150 QLG262149:QLG262150 QVC262149:QVC262150 REY262149:REY262150 ROU262149:ROU262150 RYQ262149:RYQ262150 SIM262149:SIM262150 SSI262149:SSI262150 TCE262149:TCE262150 TMA262149:TMA262150 TVW262149:TVW262150 UFS262149:UFS262150 UPO262149:UPO262150 UZK262149:UZK262150 VJG262149:VJG262150 VTC262149:VTC262150 WCY262149:WCY262150 WMU262149:WMU262150 WWQ262149:WWQ262150 AI327685:AI327686 KE327685:KE327686 UA327685:UA327686 ADW327685:ADW327686 ANS327685:ANS327686 AXO327685:AXO327686 BHK327685:BHK327686 BRG327685:BRG327686 CBC327685:CBC327686 CKY327685:CKY327686 CUU327685:CUU327686 DEQ327685:DEQ327686 DOM327685:DOM327686 DYI327685:DYI327686 EIE327685:EIE327686 ESA327685:ESA327686 FBW327685:FBW327686 FLS327685:FLS327686 FVO327685:FVO327686 GFK327685:GFK327686 GPG327685:GPG327686 GZC327685:GZC327686 HIY327685:HIY327686 HSU327685:HSU327686 ICQ327685:ICQ327686 IMM327685:IMM327686 IWI327685:IWI327686 JGE327685:JGE327686 JQA327685:JQA327686 JZW327685:JZW327686 KJS327685:KJS327686 KTO327685:KTO327686 LDK327685:LDK327686 LNG327685:LNG327686 LXC327685:LXC327686 MGY327685:MGY327686 MQU327685:MQU327686 NAQ327685:NAQ327686 NKM327685:NKM327686 NUI327685:NUI327686 OEE327685:OEE327686 OOA327685:OOA327686 OXW327685:OXW327686 PHS327685:PHS327686 PRO327685:PRO327686 QBK327685:QBK327686 QLG327685:QLG327686 QVC327685:QVC327686 REY327685:REY327686 ROU327685:ROU327686 RYQ327685:RYQ327686 SIM327685:SIM327686 SSI327685:SSI327686 TCE327685:TCE327686 TMA327685:TMA327686 TVW327685:TVW327686 UFS327685:UFS327686 UPO327685:UPO327686 UZK327685:UZK327686 VJG327685:VJG327686 VTC327685:VTC327686 WCY327685:WCY327686 WMU327685:WMU327686 WWQ327685:WWQ327686 AI393221:AI393222 KE393221:KE393222 UA393221:UA393222 ADW393221:ADW393222 ANS393221:ANS393222 AXO393221:AXO393222 BHK393221:BHK393222 BRG393221:BRG393222 CBC393221:CBC393222 CKY393221:CKY393222 CUU393221:CUU393222 DEQ393221:DEQ393222 DOM393221:DOM393222 DYI393221:DYI393222 EIE393221:EIE393222 ESA393221:ESA393222 FBW393221:FBW393222 FLS393221:FLS393222 FVO393221:FVO393222 GFK393221:GFK393222 GPG393221:GPG393222 GZC393221:GZC393222 HIY393221:HIY393222 HSU393221:HSU393222 ICQ393221:ICQ393222 IMM393221:IMM393222 IWI393221:IWI393222 JGE393221:JGE393222 JQA393221:JQA393222 JZW393221:JZW393222 KJS393221:KJS393222 KTO393221:KTO393222 LDK393221:LDK393222 LNG393221:LNG393222 LXC393221:LXC393222 MGY393221:MGY393222 MQU393221:MQU393222 NAQ393221:NAQ393222 NKM393221:NKM393222 NUI393221:NUI393222 OEE393221:OEE393222 OOA393221:OOA393222 OXW393221:OXW393222 PHS393221:PHS393222 PRO393221:PRO393222 QBK393221:QBK393222 QLG393221:QLG393222 QVC393221:QVC393222 REY393221:REY393222 ROU393221:ROU393222 RYQ393221:RYQ393222 SIM393221:SIM393222 SSI393221:SSI393222 TCE393221:TCE393222 TMA393221:TMA393222 TVW393221:TVW393222 UFS393221:UFS393222 UPO393221:UPO393222 UZK393221:UZK393222 VJG393221:VJG393222 VTC393221:VTC393222 WCY393221:WCY393222 WMU393221:WMU393222 WWQ393221:WWQ393222 AI458757:AI458758 KE458757:KE458758 UA458757:UA458758 ADW458757:ADW458758 ANS458757:ANS458758 AXO458757:AXO458758 BHK458757:BHK458758 BRG458757:BRG458758 CBC458757:CBC458758 CKY458757:CKY458758 CUU458757:CUU458758 DEQ458757:DEQ458758 DOM458757:DOM458758 DYI458757:DYI458758 EIE458757:EIE458758 ESA458757:ESA458758 FBW458757:FBW458758 FLS458757:FLS458758 FVO458757:FVO458758 GFK458757:GFK458758 GPG458757:GPG458758 GZC458757:GZC458758 HIY458757:HIY458758 HSU458757:HSU458758 ICQ458757:ICQ458758 IMM458757:IMM458758 IWI458757:IWI458758 JGE458757:JGE458758 JQA458757:JQA458758 JZW458757:JZW458758 KJS458757:KJS458758 KTO458757:KTO458758 LDK458757:LDK458758 LNG458757:LNG458758 LXC458757:LXC458758 MGY458757:MGY458758 MQU458757:MQU458758 NAQ458757:NAQ458758 NKM458757:NKM458758 NUI458757:NUI458758 OEE458757:OEE458758 OOA458757:OOA458758 OXW458757:OXW458758 PHS458757:PHS458758 PRO458757:PRO458758 QBK458757:QBK458758 QLG458757:QLG458758 QVC458757:QVC458758 REY458757:REY458758 ROU458757:ROU458758 RYQ458757:RYQ458758 SIM458757:SIM458758 SSI458757:SSI458758 TCE458757:TCE458758 TMA458757:TMA458758 TVW458757:TVW458758 UFS458757:UFS458758 UPO458757:UPO458758 UZK458757:UZK458758 VJG458757:VJG458758 VTC458757:VTC458758 WCY458757:WCY458758 WMU458757:WMU458758 WWQ458757:WWQ458758 AI524293:AI524294 KE524293:KE524294 UA524293:UA524294 ADW524293:ADW524294 ANS524293:ANS524294 AXO524293:AXO524294 BHK524293:BHK524294 BRG524293:BRG524294 CBC524293:CBC524294 CKY524293:CKY524294 CUU524293:CUU524294 DEQ524293:DEQ524294 DOM524293:DOM524294 DYI524293:DYI524294 EIE524293:EIE524294 ESA524293:ESA524294 FBW524293:FBW524294 FLS524293:FLS524294 FVO524293:FVO524294 GFK524293:GFK524294 GPG524293:GPG524294 GZC524293:GZC524294 HIY524293:HIY524294 HSU524293:HSU524294 ICQ524293:ICQ524294 IMM524293:IMM524294 IWI524293:IWI524294 JGE524293:JGE524294 JQA524293:JQA524294 JZW524293:JZW524294 KJS524293:KJS524294 KTO524293:KTO524294 LDK524293:LDK524294 LNG524293:LNG524294 LXC524293:LXC524294 MGY524293:MGY524294 MQU524293:MQU524294 NAQ524293:NAQ524294 NKM524293:NKM524294 NUI524293:NUI524294 OEE524293:OEE524294 OOA524293:OOA524294 OXW524293:OXW524294 PHS524293:PHS524294 PRO524293:PRO524294 QBK524293:QBK524294 QLG524293:QLG524294 QVC524293:QVC524294 REY524293:REY524294 ROU524293:ROU524294 RYQ524293:RYQ524294 SIM524293:SIM524294 SSI524293:SSI524294 TCE524293:TCE524294 TMA524293:TMA524294 TVW524293:TVW524294 UFS524293:UFS524294 UPO524293:UPO524294 UZK524293:UZK524294 VJG524293:VJG524294 VTC524293:VTC524294 WCY524293:WCY524294 WMU524293:WMU524294 WWQ524293:WWQ524294 AI589829:AI589830 KE589829:KE589830 UA589829:UA589830 ADW589829:ADW589830 ANS589829:ANS589830 AXO589829:AXO589830 BHK589829:BHK589830 BRG589829:BRG589830 CBC589829:CBC589830 CKY589829:CKY589830 CUU589829:CUU589830 DEQ589829:DEQ589830 DOM589829:DOM589830 DYI589829:DYI589830 EIE589829:EIE589830 ESA589829:ESA589830 FBW589829:FBW589830 FLS589829:FLS589830 FVO589829:FVO589830 GFK589829:GFK589830 GPG589829:GPG589830 GZC589829:GZC589830 HIY589829:HIY589830 HSU589829:HSU589830 ICQ589829:ICQ589830 IMM589829:IMM589830 IWI589829:IWI589830 JGE589829:JGE589830 JQA589829:JQA589830 JZW589829:JZW589830 KJS589829:KJS589830 KTO589829:KTO589830 LDK589829:LDK589830 LNG589829:LNG589830 LXC589829:LXC589830 MGY589829:MGY589830 MQU589829:MQU589830 NAQ589829:NAQ589830 NKM589829:NKM589830 NUI589829:NUI589830 OEE589829:OEE589830 OOA589829:OOA589830 OXW589829:OXW589830 PHS589829:PHS589830 PRO589829:PRO589830 QBK589829:QBK589830 QLG589829:QLG589830 QVC589829:QVC589830 REY589829:REY589830 ROU589829:ROU589830 RYQ589829:RYQ589830 SIM589829:SIM589830 SSI589829:SSI589830 TCE589829:TCE589830 TMA589829:TMA589830 TVW589829:TVW589830 UFS589829:UFS589830 UPO589829:UPO589830 UZK589829:UZK589830 VJG589829:VJG589830 VTC589829:VTC589830 WCY589829:WCY589830 WMU589829:WMU589830 WWQ589829:WWQ589830 AI655365:AI655366 KE655365:KE655366 UA655365:UA655366 ADW655365:ADW655366 ANS655365:ANS655366 AXO655365:AXO655366 BHK655365:BHK655366 BRG655365:BRG655366 CBC655365:CBC655366 CKY655365:CKY655366 CUU655365:CUU655366 DEQ655365:DEQ655366 DOM655365:DOM655366 DYI655365:DYI655366 EIE655365:EIE655366 ESA655365:ESA655366 FBW655365:FBW655366 FLS655365:FLS655366 FVO655365:FVO655366 GFK655365:GFK655366 GPG655365:GPG655366 GZC655365:GZC655366 HIY655365:HIY655366 HSU655365:HSU655366 ICQ655365:ICQ655366 IMM655365:IMM655366 IWI655365:IWI655366 JGE655365:JGE655366 JQA655365:JQA655366 JZW655365:JZW655366 KJS655365:KJS655366 KTO655365:KTO655366 LDK655365:LDK655366 LNG655365:LNG655366 LXC655365:LXC655366 MGY655365:MGY655366 MQU655365:MQU655366 NAQ655365:NAQ655366 NKM655365:NKM655366 NUI655365:NUI655366 OEE655365:OEE655366 OOA655365:OOA655366 OXW655365:OXW655366 PHS655365:PHS655366 PRO655365:PRO655366 QBK655365:QBK655366 QLG655365:QLG655366 QVC655365:QVC655366 REY655365:REY655366 ROU655365:ROU655366 RYQ655365:RYQ655366 SIM655365:SIM655366 SSI655365:SSI655366 TCE655365:TCE655366 TMA655365:TMA655366 TVW655365:TVW655366 UFS655365:UFS655366 UPO655365:UPO655366 UZK655365:UZK655366 VJG655365:VJG655366 VTC655365:VTC655366 WCY655365:WCY655366 WMU655365:WMU655366 WWQ655365:WWQ655366 AI720901:AI720902 KE720901:KE720902 UA720901:UA720902 ADW720901:ADW720902 ANS720901:ANS720902 AXO720901:AXO720902 BHK720901:BHK720902 BRG720901:BRG720902 CBC720901:CBC720902 CKY720901:CKY720902 CUU720901:CUU720902 DEQ720901:DEQ720902 DOM720901:DOM720902 DYI720901:DYI720902 EIE720901:EIE720902 ESA720901:ESA720902 FBW720901:FBW720902 FLS720901:FLS720902 FVO720901:FVO720902 GFK720901:GFK720902 GPG720901:GPG720902 GZC720901:GZC720902 HIY720901:HIY720902 HSU720901:HSU720902 ICQ720901:ICQ720902 IMM720901:IMM720902 IWI720901:IWI720902 JGE720901:JGE720902 JQA720901:JQA720902 JZW720901:JZW720902 KJS720901:KJS720902 KTO720901:KTO720902 LDK720901:LDK720902 LNG720901:LNG720902 LXC720901:LXC720902 MGY720901:MGY720902 MQU720901:MQU720902 NAQ720901:NAQ720902 NKM720901:NKM720902 NUI720901:NUI720902 OEE720901:OEE720902 OOA720901:OOA720902 OXW720901:OXW720902 PHS720901:PHS720902 PRO720901:PRO720902 QBK720901:QBK720902 QLG720901:QLG720902 QVC720901:QVC720902 REY720901:REY720902 ROU720901:ROU720902 RYQ720901:RYQ720902 SIM720901:SIM720902 SSI720901:SSI720902 TCE720901:TCE720902 TMA720901:TMA720902 TVW720901:TVW720902 UFS720901:UFS720902 UPO720901:UPO720902 UZK720901:UZK720902 VJG720901:VJG720902 VTC720901:VTC720902 WCY720901:WCY720902 WMU720901:WMU720902 WWQ720901:WWQ720902 AI786437:AI786438 KE786437:KE786438 UA786437:UA786438 ADW786437:ADW786438 ANS786437:ANS786438 AXO786437:AXO786438 BHK786437:BHK786438 BRG786437:BRG786438 CBC786437:CBC786438 CKY786437:CKY786438 CUU786437:CUU786438 DEQ786437:DEQ786438 DOM786437:DOM786438 DYI786437:DYI786438 EIE786437:EIE786438 ESA786437:ESA786438 FBW786437:FBW786438 FLS786437:FLS786438 FVO786437:FVO786438 GFK786437:GFK786438 GPG786437:GPG786438 GZC786437:GZC786438 HIY786437:HIY786438 HSU786437:HSU786438 ICQ786437:ICQ786438 IMM786437:IMM786438 IWI786437:IWI786438 JGE786437:JGE786438 JQA786437:JQA786438 JZW786437:JZW786438 KJS786437:KJS786438 KTO786437:KTO786438 LDK786437:LDK786438 LNG786437:LNG786438 LXC786437:LXC786438 MGY786437:MGY786438 MQU786437:MQU786438 NAQ786437:NAQ786438 NKM786437:NKM786438 NUI786437:NUI786438 OEE786437:OEE786438 OOA786437:OOA786438 OXW786437:OXW786438 PHS786437:PHS786438 PRO786437:PRO786438 QBK786437:QBK786438 QLG786437:QLG786438 QVC786437:QVC786438 REY786437:REY786438 ROU786437:ROU786438 RYQ786437:RYQ786438 SIM786437:SIM786438 SSI786437:SSI786438 TCE786437:TCE786438 TMA786437:TMA786438 TVW786437:TVW786438 UFS786437:UFS786438 UPO786437:UPO786438 UZK786437:UZK786438 VJG786437:VJG786438 VTC786437:VTC786438 WCY786437:WCY786438 WMU786437:WMU786438 WWQ786437:WWQ786438 AI851973:AI851974 KE851973:KE851974 UA851973:UA851974 ADW851973:ADW851974 ANS851973:ANS851974 AXO851973:AXO851974 BHK851973:BHK851974 BRG851973:BRG851974 CBC851973:CBC851974 CKY851973:CKY851974 CUU851973:CUU851974 DEQ851973:DEQ851974 DOM851973:DOM851974 DYI851973:DYI851974 EIE851973:EIE851974 ESA851973:ESA851974 FBW851973:FBW851974 FLS851973:FLS851974 FVO851973:FVO851974 GFK851973:GFK851974 GPG851973:GPG851974 GZC851973:GZC851974 HIY851973:HIY851974 HSU851973:HSU851974 ICQ851973:ICQ851974 IMM851973:IMM851974 IWI851973:IWI851974 JGE851973:JGE851974 JQA851973:JQA851974 JZW851973:JZW851974 KJS851973:KJS851974 KTO851973:KTO851974 LDK851973:LDK851974 LNG851973:LNG851974 LXC851973:LXC851974 MGY851973:MGY851974 MQU851973:MQU851974 NAQ851973:NAQ851974 NKM851973:NKM851974 NUI851973:NUI851974 OEE851973:OEE851974 OOA851973:OOA851974 OXW851973:OXW851974 PHS851973:PHS851974 PRO851973:PRO851974 QBK851973:QBK851974 QLG851973:QLG851974 QVC851973:QVC851974 REY851973:REY851974 ROU851973:ROU851974 RYQ851973:RYQ851974 SIM851973:SIM851974 SSI851973:SSI851974 TCE851973:TCE851974 TMA851973:TMA851974 TVW851973:TVW851974 UFS851973:UFS851974 UPO851973:UPO851974 UZK851973:UZK851974 VJG851973:VJG851974 VTC851973:VTC851974 WCY851973:WCY851974 WMU851973:WMU851974 WWQ851973:WWQ851974 AI917509:AI917510 KE917509:KE917510 UA917509:UA917510 ADW917509:ADW917510 ANS917509:ANS917510 AXO917509:AXO917510 BHK917509:BHK917510 BRG917509:BRG917510 CBC917509:CBC917510 CKY917509:CKY917510 CUU917509:CUU917510 DEQ917509:DEQ917510 DOM917509:DOM917510 DYI917509:DYI917510 EIE917509:EIE917510 ESA917509:ESA917510 FBW917509:FBW917510 FLS917509:FLS917510 FVO917509:FVO917510 GFK917509:GFK917510 GPG917509:GPG917510 GZC917509:GZC917510 HIY917509:HIY917510 HSU917509:HSU917510 ICQ917509:ICQ917510 IMM917509:IMM917510 IWI917509:IWI917510 JGE917509:JGE917510 JQA917509:JQA917510 JZW917509:JZW917510 KJS917509:KJS917510 KTO917509:KTO917510 LDK917509:LDK917510 LNG917509:LNG917510 LXC917509:LXC917510 MGY917509:MGY917510 MQU917509:MQU917510 NAQ917509:NAQ917510 NKM917509:NKM917510 NUI917509:NUI917510 OEE917509:OEE917510 OOA917509:OOA917510 OXW917509:OXW917510 PHS917509:PHS917510 PRO917509:PRO917510 QBK917509:QBK917510 QLG917509:QLG917510 QVC917509:QVC917510 REY917509:REY917510 ROU917509:ROU917510 RYQ917509:RYQ917510 SIM917509:SIM917510 SSI917509:SSI917510 TCE917509:TCE917510 TMA917509:TMA917510 TVW917509:TVW917510 UFS917509:UFS917510 UPO917509:UPO917510 UZK917509:UZK917510 VJG917509:VJG917510 VTC917509:VTC917510 WCY917509:WCY917510 WMU917509:WMU917510 WWQ917509:WWQ917510 AI983045:AI983046 KE983045:KE983046 UA983045:UA983046 ADW983045:ADW983046 ANS983045:ANS983046 AXO983045:AXO983046 BHK983045:BHK983046 BRG983045:BRG983046 CBC983045:CBC983046 CKY983045:CKY983046 CUU983045:CUU983046 DEQ983045:DEQ983046 DOM983045:DOM983046 DYI983045:DYI983046 EIE983045:EIE983046 ESA983045:ESA983046 FBW983045:FBW983046 FLS983045:FLS983046 FVO983045:FVO983046 GFK983045:GFK983046 GPG983045:GPG983046 GZC983045:GZC983046 HIY983045:HIY983046 HSU983045:HSU983046 ICQ983045:ICQ983046 IMM983045:IMM983046 IWI983045:IWI983046 JGE983045:JGE983046 JQA983045:JQA983046 JZW983045:JZW983046 KJS983045:KJS983046 KTO983045:KTO983046 LDK983045:LDK983046 LNG983045:LNG983046 LXC983045:LXC983046 MGY983045:MGY983046 MQU983045:MQU983046 NAQ983045:NAQ983046 NKM983045:NKM983046 NUI983045:NUI983046 OEE983045:OEE983046 OOA983045:OOA983046 OXW983045:OXW983046 PHS983045:PHS983046 PRO983045:PRO983046 QBK983045:QBK983046 QLG983045:QLG983046 QVC983045:QVC983046 REY983045:REY983046 ROU983045:ROU983046 RYQ983045:RYQ983046 SIM983045:SIM983046 SSI983045:SSI983046 TCE983045:TCE983046 TMA983045:TMA983046 TVW983045:TVW983046 UFS983045:UFS983046 UPO983045:UPO983046 UZK983045:UZK983046 VJG983045:VJG983046 VTC983045:VTC983046 WCY983045:WCY983046 WMU983045:WMU983046 WWQ983045:WWQ983046 AL65541:AL65542 KH65541:KH65542 UD65541:UD65542 ADZ65541:ADZ65542 ANV65541:ANV65542 AXR65541:AXR65542 BHN65541:BHN65542 BRJ65541:BRJ65542 CBF65541:CBF65542 CLB65541:CLB65542 CUX65541:CUX65542 DET65541:DET65542 DOP65541:DOP65542 DYL65541:DYL65542 EIH65541:EIH65542 ESD65541:ESD65542 FBZ65541:FBZ65542 FLV65541:FLV65542 FVR65541:FVR65542 GFN65541:GFN65542 GPJ65541:GPJ65542 GZF65541:GZF65542 HJB65541:HJB65542 HSX65541:HSX65542 ICT65541:ICT65542 IMP65541:IMP65542 IWL65541:IWL65542 JGH65541:JGH65542 JQD65541:JQD65542 JZZ65541:JZZ65542 KJV65541:KJV65542 KTR65541:KTR65542 LDN65541:LDN65542 LNJ65541:LNJ65542 LXF65541:LXF65542 MHB65541:MHB65542 MQX65541:MQX65542 NAT65541:NAT65542 NKP65541:NKP65542 NUL65541:NUL65542 OEH65541:OEH65542 OOD65541:OOD65542 OXZ65541:OXZ65542 PHV65541:PHV65542 PRR65541:PRR65542 QBN65541:QBN65542 QLJ65541:QLJ65542 QVF65541:QVF65542 RFB65541:RFB65542 ROX65541:ROX65542 RYT65541:RYT65542 SIP65541:SIP65542 SSL65541:SSL65542 TCH65541:TCH65542 TMD65541:TMD65542 TVZ65541:TVZ65542 UFV65541:UFV65542 UPR65541:UPR65542 UZN65541:UZN65542 VJJ65541:VJJ65542 VTF65541:VTF65542 WDB65541:WDB65542 WMX65541:WMX65542 WWT65541:WWT65542 AL131077:AL131078 KH131077:KH131078 UD131077:UD131078 ADZ131077:ADZ131078 ANV131077:ANV131078 AXR131077:AXR131078 BHN131077:BHN131078 BRJ131077:BRJ131078 CBF131077:CBF131078 CLB131077:CLB131078 CUX131077:CUX131078 DET131077:DET131078 DOP131077:DOP131078 DYL131077:DYL131078 EIH131077:EIH131078 ESD131077:ESD131078 FBZ131077:FBZ131078 FLV131077:FLV131078 FVR131077:FVR131078 GFN131077:GFN131078 GPJ131077:GPJ131078 GZF131077:GZF131078 HJB131077:HJB131078 HSX131077:HSX131078 ICT131077:ICT131078 IMP131077:IMP131078 IWL131077:IWL131078 JGH131077:JGH131078 JQD131077:JQD131078 JZZ131077:JZZ131078 KJV131077:KJV131078 KTR131077:KTR131078 LDN131077:LDN131078 LNJ131077:LNJ131078 LXF131077:LXF131078 MHB131077:MHB131078 MQX131077:MQX131078 NAT131077:NAT131078 NKP131077:NKP131078 NUL131077:NUL131078 OEH131077:OEH131078 OOD131077:OOD131078 OXZ131077:OXZ131078 PHV131077:PHV131078 PRR131077:PRR131078 QBN131077:QBN131078 QLJ131077:QLJ131078 QVF131077:QVF131078 RFB131077:RFB131078 ROX131077:ROX131078 RYT131077:RYT131078 SIP131077:SIP131078 SSL131077:SSL131078 TCH131077:TCH131078 TMD131077:TMD131078 TVZ131077:TVZ131078 UFV131077:UFV131078 UPR131077:UPR131078 UZN131077:UZN131078 VJJ131077:VJJ131078 VTF131077:VTF131078 WDB131077:WDB131078 WMX131077:WMX131078 WWT131077:WWT131078 AL196613:AL196614 KH196613:KH196614 UD196613:UD196614 ADZ196613:ADZ196614 ANV196613:ANV196614 AXR196613:AXR196614 BHN196613:BHN196614 BRJ196613:BRJ196614 CBF196613:CBF196614 CLB196613:CLB196614 CUX196613:CUX196614 DET196613:DET196614 DOP196613:DOP196614 DYL196613:DYL196614 EIH196613:EIH196614 ESD196613:ESD196614 FBZ196613:FBZ196614 FLV196613:FLV196614 FVR196613:FVR196614 GFN196613:GFN196614 GPJ196613:GPJ196614 GZF196613:GZF196614 HJB196613:HJB196614 HSX196613:HSX196614 ICT196613:ICT196614 IMP196613:IMP196614 IWL196613:IWL196614 JGH196613:JGH196614 JQD196613:JQD196614 JZZ196613:JZZ196614 KJV196613:KJV196614 KTR196613:KTR196614 LDN196613:LDN196614 LNJ196613:LNJ196614 LXF196613:LXF196614 MHB196613:MHB196614 MQX196613:MQX196614 NAT196613:NAT196614 NKP196613:NKP196614 NUL196613:NUL196614 OEH196613:OEH196614 OOD196613:OOD196614 OXZ196613:OXZ196614 PHV196613:PHV196614 PRR196613:PRR196614 QBN196613:QBN196614 QLJ196613:QLJ196614 QVF196613:QVF196614 RFB196613:RFB196614 ROX196613:ROX196614 RYT196613:RYT196614 SIP196613:SIP196614 SSL196613:SSL196614 TCH196613:TCH196614 TMD196613:TMD196614 TVZ196613:TVZ196614 UFV196613:UFV196614 UPR196613:UPR196614 UZN196613:UZN196614 VJJ196613:VJJ196614 VTF196613:VTF196614 WDB196613:WDB196614 WMX196613:WMX196614 WWT196613:WWT196614 AL262149:AL262150 KH262149:KH262150 UD262149:UD262150 ADZ262149:ADZ262150 ANV262149:ANV262150 AXR262149:AXR262150 BHN262149:BHN262150 BRJ262149:BRJ262150 CBF262149:CBF262150 CLB262149:CLB262150 CUX262149:CUX262150 DET262149:DET262150 DOP262149:DOP262150 DYL262149:DYL262150 EIH262149:EIH262150 ESD262149:ESD262150 FBZ262149:FBZ262150 FLV262149:FLV262150 FVR262149:FVR262150 GFN262149:GFN262150 GPJ262149:GPJ262150 GZF262149:GZF262150 HJB262149:HJB262150 HSX262149:HSX262150 ICT262149:ICT262150 IMP262149:IMP262150 IWL262149:IWL262150 JGH262149:JGH262150 JQD262149:JQD262150 JZZ262149:JZZ262150 KJV262149:KJV262150 KTR262149:KTR262150 LDN262149:LDN262150 LNJ262149:LNJ262150 LXF262149:LXF262150 MHB262149:MHB262150 MQX262149:MQX262150 NAT262149:NAT262150 NKP262149:NKP262150 NUL262149:NUL262150 OEH262149:OEH262150 OOD262149:OOD262150 OXZ262149:OXZ262150 PHV262149:PHV262150 PRR262149:PRR262150 QBN262149:QBN262150 QLJ262149:QLJ262150 QVF262149:QVF262150 RFB262149:RFB262150 ROX262149:ROX262150 RYT262149:RYT262150 SIP262149:SIP262150 SSL262149:SSL262150 TCH262149:TCH262150 TMD262149:TMD262150 TVZ262149:TVZ262150 UFV262149:UFV262150 UPR262149:UPR262150 UZN262149:UZN262150 VJJ262149:VJJ262150 VTF262149:VTF262150 WDB262149:WDB262150 WMX262149:WMX262150 WWT262149:WWT262150 AL327685:AL327686 KH327685:KH327686 UD327685:UD327686 ADZ327685:ADZ327686 ANV327685:ANV327686 AXR327685:AXR327686 BHN327685:BHN327686 BRJ327685:BRJ327686 CBF327685:CBF327686 CLB327685:CLB327686 CUX327685:CUX327686 DET327685:DET327686 DOP327685:DOP327686 DYL327685:DYL327686 EIH327685:EIH327686 ESD327685:ESD327686 FBZ327685:FBZ327686 FLV327685:FLV327686 FVR327685:FVR327686 GFN327685:GFN327686 GPJ327685:GPJ327686 GZF327685:GZF327686 HJB327685:HJB327686 HSX327685:HSX327686 ICT327685:ICT327686 IMP327685:IMP327686 IWL327685:IWL327686 JGH327685:JGH327686 JQD327685:JQD327686 JZZ327685:JZZ327686 KJV327685:KJV327686 KTR327685:KTR327686 LDN327685:LDN327686 LNJ327685:LNJ327686 LXF327685:LXF327686 MHB327685:MHB327686 MQX327685:MQX327686 NAT327685:NAT327686 NKP327685:NKP327686 NUL327685:NUL327686 OEH327685:OEH327686 OOD327685:OOD327686 OXZ327685:OXZ327686 PHV327685:PHV327686 PRR327685:PRR327686 QBN327685:QBN327686 QLJ327685:QLJ327686 QVF327685:QVF327686 RFB327685:RFB327686 ROX327685:ROX327686 RYT327685:RYT327686 SIP327685:SIP327686 SSL327685:SSL327686 TCH327685:TCH327686 TMD327685:TMD327686 TVZ327685:TVZ327686 UFV327685:UFV327686 UPR327685:UPR327686 UZN327685:UZN327686 VJJ327685:VJJ327686 VTF327685:VTF327686 WDB327685:WDB327686 WMX327685:WMX327686 WWT327685:WWT327686 AL393221:AL393222 KH393221:KH393222 UD393221:UD393222 ADZ393221:ADZ393222 ANV393221:ANV393222 AXR393221:AXR393222 BHN393221:BHN393222 BRJ393221:BRJ393222 CBF393221:CBF393222 CLB393221:CLB393222 CUX393221:CUX393222 DET393221:DET393222 DOP393221:DOP393222 DYL393221:DYL393222 EIH393221:EIH393222 ESD393221:ESD393222 FBZ393221:FBZ393222 FLV393221:FLV393222 FVR393221:FVR393222 GFN393221:GFN393222 GPJ393221:GPJ393222 GZF393221:GZF393222 HJB393221:HJB393222 HSX393221:HSX393222 ICT393221:ICT393222 IMP393221:IMP393222 IWL393221:IWL393222 JGH393221:JGH393222 JQD393221:JQD393222 JZZ393221:JZZ393222 KJV393221:KJV393222 KTR393221:KTR393222 LDN393221:LDN393222 LNJ393221:LNJ393222 LXF393221:LXF393222 MHB393221:MHB393222 MQX393221:MQX393222 NAT393221:NAT393222 NKP393221:NKP393222 NUL393221:NUL393222 OEH393221:OEH393222 OOD393221:OOD393222 OXZ393221:OXZ393222 PHV393221:PHV393222 PRR393221:PRR393222 QBN393221:QBN393222 QLJ393221:QLJ393222 QVF393221:QVF393222 RFB393221:RFB393222 ROX393221:ROX393222 RYT393221:RYT393222 SIP393221:SIP393222 SSL393221:SSL393222 TCH393221:TCH393222 TMD393221:TMD393222 TVZ393221:TVZ393222 UFV393221:UFV393222 UPR393221:UPR393222 UZN393221:UZN393222 VJJ393221:VJJ393222 VTF393221:VTF393222 WDB393221:WDB393222 WMX393221:WMX393222 WWT393221:WWT393222 AL458757:AL458758 KH458757:KH458758 UD458757:UD458758 ADZ458757:ADZ458758 ANV458757:ANV458758 AXR458757:AXR458758 BHN458757:BHN458758 BRJ458757:BRJ458758 CBF458757:CBF458758 CLB458757:CLB458758 CUX458757:CUX458758 DET458757:DET458758 DOP458757:DOP458758 DYL458757:DYL458758 EIH458757:EIH458758 ESD458757:ESD458758 FBZ458757:FBZ458758 FLV458757:FLV458758 FVR458757:FVR458758 GFN458757:GFN458758 GPJ458757:GPJ458758 GZF458757:GZF458758 HJB458757:HJB458758 HSX458757:HSX458758 ICT458757:ICT458758 IMP458757:IMP458758 IWL458757:IWL458758 JGH458757:JGH458758 JQD458757:JQD458758 JZZ458757:JZZ458758 KJV458757:KJV458758 KTR458757:KTR458758 LDN458757:LDN458758 LNJ458757:LNJ458758 LXF458757:LXF458758 MHB458757:MHB458758 MQX458757:MQX458758 NAT458757:NAT458758 NKP458757:NKP458758 NUL458757:NUL458758 OEH458757:OEH458758 OOD458757:OOD458758 OXZ458757:OXZ458758 PHV458757:PHV458758 PRR458757:PRR458758 QBN458757:QBN458758 QLJ458757:QLJ458758 QVF458757:QVF458758 RFB458757:RFB458758 ROX458757:ROX458758 RYT458757:RYT458758 SIP458757:SIP458758 SSL458757:SSL458758 TCH458757:TCH458758 TMD458757:TMD458758 TVZ458757:TVZ458758 UFV458757:UFV458758 UPR458757:UPR458758 UZN458757:UZN458758 VJJ458757:VJJ458758 VTF458757:VTF458758 WDB458757:WDB458758 WMX458757:WMX458758 WWT458757:WWT458758 AL524293:AL524294 KH524293:KH524294 UD524293:UD524294 ADZ524293:ADZ524294 ANV524293:ANV524294 AXR524293:AXR524294 BHN524293:BHN524294 BRJ524293:BRJ524294 CBF524293:CBF524294 CLB524293:CLB524294 CUX524293:CUX524294 DET524293:DET524294 DOP524293:DOP524294 DYL524293:DYL524294 EIH524293:EIH524294 ESD524293:ESD524294 FBZ524293:FBZ524294 FLV524293:FLV524294 FVR524293:FVR524294 GFN524293:GFN524294 GPJ524293:GPJ524294 GZF524293:GZF524294 HJB524293:HJB524294 HSX524293:HSX524294 ICT524293:ICT524294 IMP524293:IMP524294 IWL524293:IWL524294 JGH524293:JGH524294 JQD524293:JQD524294 JZZ524293:JZZ524294 KJV524293:KJV524294 KTR524293:KTR524294 LDN524293:LDN524294 LNJ524293:LNJ524294 LXF524293:LXF524294 MHB524293:MHB524294 MQX524293:MQX524294 NAT524293:NAT524294 NKP524293:NKP524294 NUL524293:NUL524294 OEH524293:OEH524294 OOD524293:OOD524294 OXZ524293:OXZ524294 PHV524293:PHV524294 PRR524293:PRR524294 QBN524293:QBN524294 QLJ524293:QLJ524294 QVF524293:QVF524294 RFB524293:RFB524294 ROX524293:ROX524294 RYT524293:RYT524294 SIP524293:SIP524294 SSL524293:SSL524294 TCH524293:TCH524294 TMD524293:TMD524294 TVZ524293:TVZ524294 UFV524293:UFV524294 UPR524293:UPR524294 UZN524293:UZN524294 VJJ524293:VJJ524294 VTF524293:VTF524294 WDB524293:WDB524294 WMX524293:WMX524294 WWT524293:WWT524294 AL589829:AL589830 KH589829:KH589830 UD589829:UD589830 ADZ589829:ADZ589830 ANV589829:ANV589830 AXR589829:AXR589830 BHN589829:BHN589830 BRJ589829:BRJ589830 CBF589829:CBF589830 CLB589829:CLB589830 CUX589829:CUX589830 DET589829:DET589830 DOP589829:DOP589830 DYL589829:DYL589830 EIH589829:EIH589830 ESD589829:ESD589830 FBZ589829:FBZ589830 FLV589829:FLV589830 FVR589829:FVR589830 GFN589829:GFN589830 GPJ589829:GPJ589830 GZF589829:GZF589830 HJB589829:HJB589830 HSX589829:HSX589830 ICT589829:ICT589830 IMP589829:IMP589830 IWL589829:IWL589830 JGH589829:JGH589830 JQD589829:JQD589830 JZZ589829:JZZ589830 KJV589829:KJV589830 KTR589829:KTR589830 LDN589829:LDN589830 LNJ589829:LNJ589830 LXF589829:LXF589830 MHB589829:MHB589830 MQX589829:MQX589830 NAT589829:NAT589830 NKP589829:NKP589830 NUL589829:NUL589830 OEH589829:OEH589830 OOD589829:OOD589830 OXZ589829:OXZ589830 PHV589829:PHV589830 PRR589829:PRR589830 QBN589829:QBN589830 QLJ589829:QLJ589830 QVF589829:QVF589830 RFB589829:RFB589830 ROX589829:ROX589830 RYT589829:RYT589830 SIP589829:SIP589830 SSL589829:SSL589830 TCH589829:TCH589830 TMD589829:TMD589830 TVZ589829:TVZ589830 UFV589829:UFV589830 UPR589829:UPR589830 UZN589829:UZN589830 VJJ589829:VJJ589830 VTF589829:VTF589830 WDB589829:WDB589830 WMX589829:WMX589830 WWT589829:WWT589830 AL655365:AL655366 KH655365:KH655366 UD655365:UD655366 ADZ655365:ADZ655366 ANV655365:ANV655366 AXR655365:AXR655366 BHN655365:BHN655366 BRJ655365:BRJ655366 CBF655365:CBF655366 CLB655365:CLB655366 CUX655365:CUX655366 DET655365:DET655366 DOP655365:DOP655366 DYL655365:DYL655366 EIH655365:EIH655366 ESD655365:ESD655366 FBZ655365:FBZ655366 FLV655365:FLV655366 FVR655365:FVR655366 GFN655365:GFN655366 GPJ655365:GPJ655366 GZF655365:GZF655366 HJB655365:HJB655366 HSX655365:HSX655366 ICT655365:ICT655366 IMP655365:IMP655366 IWL655365:IWL655366 JGH655365:JGH655366 JQD655365:JQD655366 JZZ655365:JZZ655366 KJV655365:KJV655366 KTR655365:KTR655366 LDN655365:LDN655366 LNJ655365:LNJ655366 LXF655365:LXF655366 MHB655365:MHB655366 MQX655365:MQX655366 NAT655365:NAT655366 NKP655365:NKP655366 NUL655365:NUL655366 OEH655365:OEH655366 OOD655365:OOD655366 OXZ655365:OXZ655366 PHV655365:PHV655366 PRR655365:PRR655366 QBN655365:QBN655366 QLJ655365:QLJ655366 QVF655365:QVF655366 RFB655365:RFB655366 ROX655365:ROX655366 RYT655365:RYT655366 SIP655365:SIP655366 SSL655365:SSL655366 TCH655365:TCH655366 TMD655365:TMD655366 TVZ655365:TVZ655366 UFV655365:UFV655366 UPR655365:UPR655366 UZN655365:UZN655366 VJJ655365:VJJ655366 VTF655365:VTF655366 WDB655365:WDB655366 WMX655365:WMX655366 WWT655365:WWT655366 AL720901:AL720902 KH720901:KH720902 UD720901:UD720902 ADZ720901:ADZ720902 ANV720901:ANV720902 AXR720901:AXR720902 BHN720901:BHN720902 BRJ720901:BRJ720902 CBF720901:CBF720902 CLB720901:CLB720902 CUX720901:CUX720902 DET720901:DET720902 DOP720901:DOP720902 DYL720901:DYL720902 EIH720901:EIH720902 ESD720901:ESD720902 FBZ720901:FBZ720902 FLV720901:FLV720902 FVR720901:FVR720902 GFN720901:GFN720902 GPJ720901:GPJ720902 GZF720901:GZF720902 HJB720901:HJB720902 HSX720901:HSX720902 ICT720901:ICT720902 IMP720901:IMP720902 IWL720901:IWL720902 JGH720901:JGH720902 JQD720901:JQD720902 JZZ720901:JZZ720902 KJV720901:KJV720902 KTR720901:KTR720902 LDN720901:LDN720902 LNJ720901:LNJ720902 LXF720901:LXF720902 MHB720901:MHB720902 MQX720901:MQX720902 NAT720901:NAT720902 NKP720901:NKP720902 NUL720901:NUL720902 OEH720901:OEH720902 OOD720901:OOD720902 OXZ720901:OXZ720902 PHV720901:PHV720902 PRR720901:PRR720902 QBN720901:QBN720902 QLJ720901:QLJ720902 QVF720901:QVF720902 RFB720901:RFB720902 ROX720901:ROX720902 RYT720901:RYT720902 SIP720901:SIP720902 SSL720901:SSL720902 TCH720901:TCH720902 TMD720901:TMD720902 TVZ720901:TVZ720902 UFV720901:UFV720902 UPR720901:UPR720902 UZN720901:UZN720902 VJJ720901:VJJ720902 VTF720901:VTF720902 WDB720901:WDB720902 WMX720901:WMX720902 WWT720901:WWT720902 AL786437:AL786438 KH786437:KH786438 UD786437:UD786438 ADZ786437:ADZ786438 ANV786437:ANV786438 AXR786437:AXR786438 BHN786437:BHN786438 BRJ786437:BRJ786438 CBF786437:CBF786438 CLB786437:CLB786438 CUX786437:CUX786438 DET786437:DET786438 DOP786437:DOP786438 DYL786437:DYL786438 EIH786437:EIH786438 ESD786437:ESD786438 FBZ786437:FBZ786438 FLV786437:FLV786438 FVR786437:FVR786438 GFN786437:GFN786438 GPJ786437:GPJ786438 GZF786437:GZF786438 HJB786437:HJB786438 HSX786437:HSX786438 ICT786437:ICT786438 IMP786437:IMP786438 IWL786437:IWL786438 JGH786437:JGH786438 JQD786437:JQD786438 JZZ786437:JZZ786438 KJV786437:KJV786438 KTR786437:KTR786438 LDN786437:LDN786438 LNJ786437:LNJ786438 LXF786437:LXF786438 MHB786437:MHB786438 MQX786437:MQX786438 NAT786437:NAT786438 NKP786437:NKP786438 NUL786437:NUL786438 OEH786437:OEH786438 OOD786437:OOD786438 OXZ786437:OXZ786438 PHV786437:PHV786438 PRR786437:PRR786438 QBN786437:QBN786438 QLJ786437:QLJ786438 QVF786437:QVF786438 RFB786437:RFB786438 ROX786437:ROX786438 RYT786437:RYT786438 SIP786437:SIP786438 SSL786437:SSL786438 TCH786437:TCH786438 TMD786437:TMD786438 TVZ786437:TVZ786438 UFV786437:UFV786438 UPR786437:UPR786438 UZN786437:UZN786438 VJJ786437:VJJ786438 VTF786437:VTF786438 WDB786437:WDB786438 WMX786437:WMX786438 WWT786437:WWT786438 AL851973:AL851974 KH851973:KH851974 UD851973:UD851974 ADZ851973:ADZ851974 ANV851973:ANV851974 AXR851973:AXR851974 BHN851973:BHN851974 BRJ851973:BRJ851974 CBF851973:CBF851974 CLB851973:CLB851974 CUX851973:CUX851974 DET851973:DET851974 DOP851973:DOP851974 DYL851973:DYL851974 EIH851973:EIH851974 ESD851973:ESD851974 FBZ851973:FBZ851974 FLV851973:FLV851974 FVR851973:FVR851974 GFN851973:GFN851974 GPJ851973:GPJ851974 GZF851973:GZF851974 HJB851973:HJB851974 HSX851973:HSX851974 ICT851973:ICT851974 IMP851973:IMP851974 IWL851973:IWL851974 JGH851973:JGH851974 JQD851973:JQD851974 JZZ851973:JZZ851974 KJV851973:KJV851974 KTR851973:KTR851974 LDN851973:LDN851974 LNJ851973:LNJ851974 LXF851973:LXF851974 MHB851973:MHB851974 MQX851973:MQX851974 NAT851973:NAT851974 NKP851973:NKP851974 NUL851973:NUL851974 OEH851973:OEH851974 OOD851973:OOD851974 OXZ851973:OXZ851974 PHV851973:PHV851974 PRR851973:PRR851974 QBN851973:QBN851974 QLJ851973:QLJ851974 QVF851973:QVF851974 RFB851973:RFB851974 ROX851973:ROX851974 RYT851973:RYT851974 SIP851973:SIP851974 SSL851973:SSL851974 TCH851973:TCH851974 TMD851973:TMD851974 TVZ851973:TVZ851974 UFV851973:UFV851974 UPR851973:UPR851974 UZN851973:UZN851974 VJJ851973:VJJ851974 VTF851973:VTF851974 WDB851973:WDB851974 WMX851973:WMX851974 WWT851973:WWT851974 AL917509:AL917510 KH917509:KH917510 UD917509:UD917510 ADZ917509:ADZ917510 ANV917509:ANV917510 AXR917509:AXR917510 BHN917509:BHN917510 BRJ917509:BRJ917510 CBF917509:CBF917510 CLB917509:CLB917510 CUX917509:CUX917510 DET917509:DET917510 DOP917509:DOP917510 DYL917509:DYL917510 EIH917509:EIH917510 ESD917509:ESD917510 FBZ917509:FBZ917510 FLV917509:FLV917510 FVR917509:FVR917510 GFN917509:GFN917510 GPJ917509:GPJ917510 GZF917509:GZF917510 HJB917509:HJB917510 HSX917509:HSX917510 ICT917509:ICT917510 IMP917509:IMP917510 IWL917509:IWL917510 JGH917509:JGH917510 JQD917509:JQD917510 JZZ917509:JZZ917510 KJV917509:KJV917510 KTR917509:KTR917510 LDN917509:LDN917510 LNJ917509:LNJ917510 LXF917509:LXF917510 MHB917509:MHB917510 MQX917509:MQX917510 NAT917509:NAT917510 NKP917509:NKP917510 NUL917509:NUL917510 OEH917509:OEH917510 OOD917509:OOD917510 OXZ917509:OXZ917510 PHV917509:PHV917510 PRR917509:PRR917510 QBN917509:QBN917510 QLJ917509:QLJ917510 QVF917509:QVF917510 RFB917509:RFB917510 ROX917509:ROX917510 RYT917509:RYT917510 SIP917509:SIP917510 SSL917509:SSL917510 TCH917509:TCH917510 TMD917509:TMD917510 TVZ917509:TVZ917510 UFV917509:UFV917510 UPR917509:UPR917510 UZN917509:UZN917510 VJJ917509:VJJ917510 VTF917509:VTF917510 WDB917509:WDB917510 WMX917509:WMX917510 WWT917509:WWT917510 AL983045:AL983046 KH983045:KH983046 UD983045:UD983046 ADZ983045:ADZ983046 ANV983045:ANV983046 AXR983045:AXR983046 BHN983045:BHN983046 BRJ983045:BRJ983046 CBF983045:CBF983046 CLB983045:CLB983046 CUX983045:CUX983046 DET983045:DET983046 DOP983045:DOP983046 DYL983045:DYL983046 EIH983045:EIH983046 ESD983045:ESD983046 FBZ983045:FBZ983046 FLV983045:FLV983046 FVR983045:FVR983046 GFN983045:GFN983046 GPJ983045:GPJ983046 GZF983045:GZF983046 HJB983045:HJB983046 HSX983045:HSX983046 ICT983045:ICT983046 IMP983045:IMP983046 IWL983045:IWL983046 JGH983045:JGH983046 JQD983045:JQD983046 JZZ983045:JZZ983046 KJV983045:KJV983046 KTR983045:KTR983046 LDN983045:LDN983046 LNJ983045:LNJ983046 LXF983045:LXF983046 MHB983045:MHB983046 MQX983045:MQX983046 NAT983045:NAT983046 NKP983045:NKP983046 NUL983045:NUL983046 OEH983045:OEH983046 OOD983045:OOD983046 OXZ983045:OXZ983046 PHV983045:PHV983046 PRR983045:PRR983046 QBN983045:QBN983046 QLJ983045:QLJ983046 QVF983045:QVF983046 RFB983045:RFB983046 ROX983045:ROX983046 RYT983045:RYT983046 SIP983045:SIP983046 SSL983045:SSL983046 TCH983045:TCH983046 TMD983045:TMD983046 TVZ983045:TVZ983046 UFV983045:UFV983046 UPR983045:UPR983046 UZN983045:UZN983046 VJJ983045:VJJ983046 VTF983045:VTF983046 WDB983045:WDB983046 WMX983045:WMX983046 WWT983045:WWT983046 AO65541:AO65542 KK65541:KK65542 UG65541:UG65542 AEC65541:AEC65542 ANY65541:ANY65542 AXU65541:AXU65542 BHQ65541:BHQ65542 BRM65541:BRM65542 CBI65541:CBI65542 CLE65541:CLE65542 CVA65541:CVA65542 DEW65541:DEW65542 DOS65541:DOS65542 DYO65541:DYO65542 EIK65541:EIK65542 ESG65541:ESG65542 FCC65541:FCC65542 FLY65541:FLY65542 FVU65541:FVU65542 GFQ65541:GFQ65542 GPM65541:GPM65542 GZI65541:GZI65542 HJE65541:HJE65542 HTA65541:HTA65542 ICW65541:ICW65542 IMS65541:IMS65542 IWO65541:IWO65542 JGK65541:JGK65542 JQG65541:JQG65542 KAC65541:KAC65542 KJY65541:KJY65542 KTU65541:KTU65542 LDQ65541:LDQ65542 LNM65541:LNM65542 LXI65541:LXI65542 MHE65541:MHE65542 MRA65541:MRA65542 NAW65541:NAW65542 NKS65541:NKS65542 NUO65541:NUO65542 OEK65541:OEK65542 OOG65541:OOG65542 OYC65541:OYC65542 PHY65541:PHY65542 PRU65541:PRU65542 QBQ65541:QBQ65542 QLM65541:QLM65542 QVI65541:QVI65542 RFE65541:RFE65542 RPA65541:RPA65542 RYW65541:RYW65542 SIS65541:SIS65542 SSO65541:SSO65542 TCK65541:TCK65542 TMG65541:TMG65542 TWC65541:TWC65542 UFY65541:UFY65542 UPU65541:UPU65542 UZQ65541:UZQ65542 VJM65541:VJM65542 VTI65541:VTI65542 WDE65541:WDE65542 WNA65541:WNA65542 WWW65541:WWW65542 AO131077:AO131078 KK131077:KK131078 UG131077:UG131078 AEC131077:AEC131078 ANY131077:ANY131078 AXU131077:AXU131078 BHQ131077:BHQ131078 BRM131077:BRM131078 CBI131077:CBI131078 CLE131077:CLE131078 CVA131077:CVA131078 DEW131077:DEW131078 DOS131077:DOS131078 DYO131077:DYO131078 EIK131077:EIK131078 ESG131077:ESG131078 FCC131077:FCC131078 FLY131077:FLY131078 FVU131077:FVU131078 GFQ131077:GFQ131078 GPM131077:GPM131078 GZI131077:GZI131078 HJE131077:HJE131078 HTA131077:HTA131078 ICW131077:ICW131078 IMS131077:IMS131078 IWO131077:IWO131078 JGK131077:JGK131078 JQG131077:JQG131078 KAC131077:KAC131078 KJY131077:KJY131078 KTU131077:KTU131078 LDQ131077:LDQ131078 LNM131077:LNM131078 LXI131077:LXI131078 MHE131077:MHE131078 MRA131077:MRA131078 NAW131077:NAW131078 NKS131077:NKS131078 NUO131077:NUO131078 OEK131077:OEK131078 OOG131077:OOG131078 OYC131077:OYC131078 PHY131077:PHY131078 PRU131077:PRU131078 QBQ131077:QBQ131078 QLM131077:QLM131078 QVI131077:QVI131078 RFE131077:RFE131078 RPA131077:RPA131078 RYW131077:RYW131078 SIS131077:SIS131078 SSO131077:SSO131078 TCK131077:TCK131078 TMG131077:TMG131078 TWC131077:TWC131078 UFY131077:UFY131078 UPU131077:UPU131078 UZQ131077:UZQ131078 VJM131077:VJM131078 VTI131077:VTI131078 WDE131077:WDE131078 WNA131077:WNA131078 WWW131077:WWW131078 AO196613:AO196614 KK196613:KK196614 UG196613:UG196614 AEC196613:AEC196614 ANY196613:ANY196614 AXU196613:AXU196614 BHQ196613:BHQ196614 BRM196613:BRM196614 CBI196613:CBI196614 CLE196613:CLE196614 CVA196613:CVA196614 DEW196613:DEW196614 DOS196613:DOS196614 DYO196613:DYO196614 EIK196613:EIK196614 ESG196613:ESG196614 FCC196613:FCC196614 FLY196613:FLY196614 FVU196613:FVU196614 GFQ196613:GFQ196614 GPM196613:GPM196614 GZI196613:GZI196614 HJE196613:HJE196614 HTA196613:HTA196614 ICW196613:ICW196614 IMS196613:IMS196614 IWO196613:IWO196614 JGK196613:JGK196614 JQG196613:JQG196614 KAC196613:KAC196614 KJY196613:KJY196614 KTU196613:KTU196614 LDQ196613:LDQ196614 LNM196613:LNM196614 LXI196613:LXI196614 MHE196613:MHE196614 MRA196613:MRA196614 NAW196613:NAW196614 NKS196613:NKS196614 NUO196613:NUO196614 OEK196613:OEK196614 OOG196613:OOG196614 OYC196613:OYC196614 PHY196613:PHY196614 PRU196613:PRU196614 QBQ196613:QBQ196614 QLM196613:QLM196614 QVI196613:QVI196614 RFE196613:RFE196614 RPA196613:RPA196614 RYW196613:RYW196614 SIS196613:SIS196614 SSO196613:SSO196614 TCK196613:TCK196614 TMG196613:TMG196614 TWC196613:TWC196614 UFY196613:UFY196614 UPU196613:UPU196614 UZQ196613:UZQ196614 VJM196613:VJM196614 VTI196613:VTI196614 WDE196613:WDE196614 WNA196613:WNA196614 WWW196613:WWW196614 AO262149:AO262150 KK262149:KK262150 UG262149:UG262150 AEC262149:AEC262150 ANY262149:ANY262150 AXU262149:AXU262150 BHQ262149:BHQ262150 BRM262149:BRM262150 CBI262149:CBI262150 CLE262149:CLE262150 CVA262149:CVA262150 DEW262149:DEW262150 DOS262149:DOS262150 DYO262149:DYO262150 EIK262149:EIK262150 ESG262149:ESG262150 FCC262149:FCC262150 FLY262149:FLY262150 FVU262149:FVU262150 GFQ262149:GFQ262150 GPM262149:GPM262150 GZI262149:GZI262150 HJE262149:HJE262150 HTA262149:HTA262150 ICW262149:ICW262150 IMS262149:IMS262150 IWO262149:IWO262150 JGK262149:JGK262150 JQG262149:JQG262150 KAC262149:KAC262150 KJY262149:KJY262150 KTU262149:KTU262150 LDQ262149:LDQ262150 LNM262149:LNM262150 LXI262149:LXI262150 MHE262149:MHE262150 MRA262149:MRA262150 NAW262149:NAW262150 NKS262149:NKS262150 NUO262149:NUO262150 OEK262149:OEK262150 OOG262149:OOG262150 OYC262149:OYC262150 PHY262149:PHY262150 PRU262149:PRU262150 QBQ262149:QBQ262150 QLM262149:QLM262150 QVI262149:QVI262150 RFE262149:RFE262150 RPA262149:RPA262150 RYW262149:RYW262150 SIS262149:SIS262150 SSO262149:SSO262150 TCK262149:TCK262150 TMG262149:TMG262150 TWC262149:TWC262150 UFY262149:UFY262150 UPU262149:UPU262150 UZQ262149:UZQ262150 VJM262149:VJM262150 VTI262149:VTI262150 WDE262149:WDE262150 WNA262149:WNA262150 WWW262149:WWW262150 AO327685:AO327686 KK327685:KK327686 UG327685:UG327686 AEC327685:AEC327686 ANY327685:ANY327686 AXU327685:AXU327686 BHQ327685:BHQ327686 BRM327685:BRM327686 CBI327685:CBI327686 CLE327685:CLE327686 CVA327685:CVA327686 DEW327685:DEW327686 DOS327685:DOS327686 DYO327685:DYO327686 EIK327685:EIK327686 ESG327685:ESG327686 FCC327685:FCC327686 FLY327685:FLY327686 FVU327685:FVU327686 GFQ327685:GFQ327686 GPM327685:GPM327686 GZI327685:GZI327686 HJE327685:HJE327686 HTA327685:HTA327686 ICW327685:ICW327686 IMS327685:IMS327686 IWO327685:IWO327686 JGK327685:JGK327686 JQG327685:JQG327686 KAC327685:KAC327686 KJY327685:KJY327686 KTU327685:KTU327686 LDQ327685:LDQ327686 LNM327685:LNM327686 LXI327685:LXI327686 MHE327685:MHE327686 MRA327685:MRA327686 NAW327685:NAW327686 NKS327685:NKS327686 NUO327685:NUO327686 OEK327685:OEK327686 OOG327685:OOG327686 OYC327685:OYC327686 PHY327685:PHY327686 PRU327685:PRU327686 QBQ327685:QBQ327686 QLM327685:QLM327686 QVI327685:QVI327686 RFE327685:RFE327686 RPA327685:RPA327686 RYW327685:RYW327686 SIS327685:SIS327686 SSO327685:SSO327686 TCK327685:TCK327686 TMG327685:TMG327686 TWC327685:TWC327686 UFY327685:UFY327686 UPU327685:UPU327686 UZQ327685:UZQ327686 VJM327685:VJM327686 VTI327685:VTI327686 WDE327685:WDE327686 WNA327685:WNA327686 WWW327685:WWW327686 AO393221:AO393222 KK393221:KK393222 UG393221:UG393222 AEC393221:AEC393222 ANY393221:ANY393222 AXU393221:AXU393222 BHQ393221:BHQ393222 BRM393221:BRM393222 CBI393221:CBI393222 CLE393221:CLE393222 CVA393221:CVA393222 DEW393221:DEW393222 DOS393221:DOS393222 DYO393221:DYO393222 EIK393221:EIK393222 ESG393221:ESG393222 FCC393221:FCC393222 FLY393221:FLY393222 FVU393221:FVU393222 GFQ393221:GFQ393222 GPM393221:GPM393222 GZI393221:GZI393222 HJE393221:HJE393222 HTA393221:HTA393222 ICW393221:ICW393222 IMS393221:IMS393222 IWO393221:IWO393222 JGK393221:JGK393222 JQG393221:JQG393222 KAC393221:KAC393222 KJY393221:KJY393222 KTU393221:KTU393222 LDQ393221:LDQ393222 LNM393221:LNM393222 LXI393221:LXI393222 MHE393221:MHE393222 MRA393221:MRA393222 NAW393221:NAW393222 NKS393221:NKS393222 NUO393221:NUO393222 OEK393221:OEK393222 OOG393221:OOG393222 OYC393221:OYC393222 PHY393221:PHY393222 PRU393221:PRU393222 QBQ393221:QBQ393222 QLM393221:QLM393222 QVI393221:QVI393222 RFE393221:RFE393222 RPA393221:RPA393222 RYW393221:RYW393222 SIS393221:SIS393222 SSO393221:SSO393222 TCK393221:TCK393222 TMG393221:TMG393222 TWC393221:TWC393222 UFY393221:UFY393222 UPU393221:UPU393222 UZQ393221:UZQ393222 VJM393221:VJM393222 VTI393221:VTI393222 WDE393221:WDE393222 WNA393221:WNA393222 WWW393221:WWW393222 AO458757:AO458758 KK458757:KK458758 UG458757:UG458758 AEC458757:AEC458758 ANY458757:ANY458758 AXU458757:AXU458758 BHQ458757:BHQ458758 BRM458757:BRM458758 CBI458757:CBI458758 CLE458757:CLE458758 CVA458757:CVA458758 DEW458757:DEW458758 DOS458757:DOS458758 DYO458757:DYO458758 EIK458757:EIK458758 ESG458757:ESG458758 FCC458757:FCC458758 FLY458757:FLY458758 FVU458757:FVU458758 GFQ458757:GFQ458758 GPM458757:GPM458758 GZI458757:GZI458758 HJE458757:HJE458758 HTA458757:HTA458758 ICW458757:ICW458758 IMS458757:IMS458758 IWO458757:IWO458758 JGK458757:JGK458758 JQG458757:JQG458758 KAC458757:KAC458758 KJY458757:KJY458758 KTU458757:KTU458758 LDQ458757:LDQ458758 LNM458757:LNM458758 LXI458757:LXI458758 MHE458757:MHE458758 MRA458757:MRA458758 NAW458757:NAW458758 NKS458757:NKS458758 NUO458757:NUO458758 OEK458757:OEK458758 OOG458757:OOG458758 OYC458757:OYC458758 PHY458757:PHY458758 PRU458757:PRU458758 QBQ458757:QBQ458758 QLM458757:QLM458758 QVI458757:QVI458758 RFE458757:RFE458758 RPA458757:RPA458758 RYW458757:RYW458758 SIS458757:SIS458758 SSO458757:SSO458758 TCK458757:TCK458758 TMG458757:TMG458758 TWC458757:TWC458758 UFY458757:UFY458758 UPU458757:UPU458758 UZQ458757:UZQ458758 VJM458757:VJM458758 VTI458757:VTI458758 WDE458757:WDE458758 WNA458757:WNA458758 WWW458757:WWW458758 AO524293:AO524294 KK524293:KK524294 UG524293:UG524294 AEC524293:AEC524294 ANY524293:ANY524294 AXU524293:AXU524294 BHQ524293:BHQ524294 BRM524293:BRM524294 CBI524293:CBI524294 CLE524293:CLE524294 CVA524293:CVA524294 DEW524293:DEW524294 DOS524293:DOS524294 DYO524293:DYO524294 EIK524293:EIK524294 ESG524293:ESG524294 FCC524293:FCC524294 FLY524293:FLY524294 FVU524293:FVU524294 GFQ524293:GFQ524294 GPM524293:GPM524294 GZI524293:GZI524294 HJE524293:HJE524294 HTA524293:HTA524294 ICW524293:ICW524294 IMS524293:IMS524294 IWO524293:IWO524294 JGK524293:JGK524294 JQG524293:JQG524294 KAC524293:KAC524294 KJY524293:KJY524294 KTU524293:KTU524294 LDQ524293:LDQ524294 LNM524293:LNM524294 LXI524293:LXI524294 MHE524293:MHE524294 MRA524293:MRA524294 NAW524293:NAW524294 NKS524293:NKS524294 NUO524293:NUO524294 OEK524293:OEK524294 OOG524293:OOG524294 OYC524293:OYC524294 PHY524293:PHY524294 PRU524293:PRU524294 QBQ524293:QBQ524294 QLM524293:QLM524294 QVI524293:QVI524294 RFE524293:RFE524294 RPA524293:RPA524294 RYW524293:RYW524294 SIS524293:SIS524294 SSO524293:SSO524294 TCK524293:TCK524294 TMG524293:TMG524294 TWC524293:TWC524294 UFY524293:UFY524294 UPU524293:UPU524294 UZQ524293:UZQ524294 VJM524293:VJM524294 VTI524293:VTI524294 WDE524293:WDE524294 WNA524293:WNA524294 WWW524293:WWW524294 AO589829:AO589830 KK589829:KK589830 UG589829:UG589830 AEC589829:AEC589830 ANY589829:ANY589830 AXU589829:AXU589830 BHQ589829:BHQ589830 BRM589829:BRM589830 CBI589829:CBI589830 CLE589829:CLE589830 CVA589829:CVA589830 DEW589829:DEW589830 DOS589829:DOS589830 DYO589829:DYO589830 EIK589829:EIK589830 ESG589829:ESG589830 FCC589829:FCC589830 FLY589829:FLY589830 FVU589829:FVU589830 GFQ589829:GFQ589830 GPM589829:GPM589830 GZI589829:GZI589830 HJE589829:HJE589830 HTA589829:HTA589830 ICW589829:ICW589830 IMS589829:IMS589830 IWO589829:IWO589830 JGK589829:JGK589830 JQG589829:JQG589830 KAC589829:KAC589830 KJY589829:KJY589830 KTU589829:KTU589830 LDQ589829:LDQ589830 LNM589829:LNM589830 LXI589829:LXI589830 MHE589829:MHE589830 MRA589829:MRA589830 NAW589829:NAW589830 NKS589829:NKS589830 NUO589829:NUO589830 OEK589829:OEK589830 OOG589829:OOG589830 OYC589829:OYC589830 PHY589829:PHY589830 PRU589829:PRU589830 QBQ589829:QBQ589830 QLM589829:QLM589830 QVI589829:QVI589830 RFE589829:RFE589830 RPA589829:RPA589830 RYW589829:RYW589830 SIS589829:SIS589830 SSO589829:SSO589830 TCK589829:TCK589830 TMG589829:TMG589830 TWC589829:TWC589830 UFY589829:UFY589830 UPU589829:UPU589830 UZQ589829:UZQ589830 VJM589829:VJM589830 VTI589829:VTI589830 WDE589829:WDE589830 WNA589829:WNA589830 WWW589829:WWW589830 AO655365:AO655366 KK655365:KK655366 UG655365:UG655366 AEC655365:AEC655366 ANY655365:ANY655366 AXU655365:AXU655366 BHQ655365:BHQ655366 BRM655365:BRM655366 CBI655365:CBI655366 CLE655365:CLE655366 CVA655365:CVA655366 DEW655365:DEW655366 DOS655365:DOS655366 DYO655365:DYO655366 EIK655365:EIK655366 ESG655365:ESG655366 FCC655365:FCC655366 FLY655365:FLY655366 FVU655365:FVU655366 GFQ655365:GFQ655366 GPM655365:GPM655366 GZI655365:GZI655366 HJE655365:HJE655366 HTA655365:HTA655366 ICW655365:ICW655366 IMS655365:IMS655366 IWO655365:IWO655366 JGK655365:JGK655366 JQG655365:JQG655366 KAC655365:KAC655366 KJY655365:KJY655366 KTU655365:KTU655366 LDQ655365:LDQ655366 LNM655365:LNM655366 LXI655365:LXI655366 MHE655365:MHE655366 MRA655365:MRA655366 NAW655365:NAW655366 NKS655365:NKS655366 NUO655365:NUO655366 OEK655365:OEK655366 OOG655365:OOG655366 OYC655365:OYC655366 PHY655365:PHY655366 PRU655365:PRU655366 QBQ655365:QBQ655366 QLM655365:QLM655366 QVI655365:QVI655366 RFE655365:RFE655366 RPA655365:RPA655366 RYW655365:RYW655366 SIS655365:SIS655366 SSO655365:SSO655366 TCK655365:TCK655366 TMG655365:TMG655366 TWC655365:TWC655366 UFY655365:UFY655366 UPU655365:UPU655366 UZQ655365:UZQ655366 VJM655365:VJM655366 VTI655365:VTI655366 WDE655365:WDE655366 WNA655365:WNA655366 WWW655365:WWW655366 AO720901:AO720902 KK720901:KK720902 UG720901:UG720902 AEC720901:AEC720902 ANY720901:ANY720902 AXU720901:AXU720902 BHQ720901:BHQ720902 BRM720901:BRM720902 CBI720901:CBI720902 CLE720901:CLE720902 CVA720901:CVA720902 DEW720901:DEW720902 DOS720901:DOS720902 DYO720901:DYO720902 EIK720901:EIK720902 ESG720901:ESG720902 FCC720901:FCC720902 FLY720901:FLY720902 FVU720901:FVU720902 GFQ720901:GFQ720902 GPM720901:GPM720902 GZI720901:GZI720902 HJE720901:HJE720902 HTA720901:HTA720902 ICW720901:ICW720902 IMS720901:IMS720902 IWO720901:IWO720902 JGK720901:JGK720902 JQG720901:JQG720902 KAC720901:KAC720902 KJY720901:KJY720902 KTU720901:KTU720902 LDQ720901:LDQ720902 LNM720901:LNM720902 LXI720901:LXI720902 MHE720901:MHE720902 MRA720901:MRA720902 NAW720901:NAW720902 NKS720901:NKS720902 NUO720901:NUO720902 OEK720901:OEK720902 OOG720901:OOG720902 OYC720901:OYC720902 PHY720901:PHY720902 PRU720901:PRU720902 QBQ720901:QBQ720902 QLM720901:QLM720902 QVI720901:QVI720902 RFE720901:RFE720902 RPA720901:RPA720902 RYW720901:RYW720902 SIS720901:SIS720902 SSO720901:SSO720902 TCK720901:TCK720902 TMG720901:TMG720902 TWC720901:TWC720902 UFY720901:UFY720902 UPU720901:UPU720902 UZQ720901:UZQ720902 VJM720901:VJM720902 VTI720901:VTI720902 WDE720901:WDE720902 WNA720901:WNA720902 WWW720901:WWW720902 AO786437:AO786438 KK786437:KK786438 UG786437:UG786438 AEC786437:AEC786438 ANY786437:ANY786438 AXU786437:AXU786438 BHQ786437:BHQ786438 BRM786437:BRM786438 CBI786437:CBI786438 CLE786437:CLE786438 CVA786437:CVA786438 DEW786437:DEW786438 DOS786437:DOS786438 DYO786437:DYO786438 EIK786437:EIK786438 ESG786437:ESG786438 FCC786437:FCC786438 FLY786437:FLY786438 FVU786437:FVU786438 GFQ786437:GFQ786438 GPM786437:GPM786438 GZI786437:GZI786438 HJE786437:HJE786438 HTA786437:HTA786438 ICW786437:ICW786438 IMS786437:IMS786438 IWO786437:IWO786438 JGK786437:JGK786438 JQG786437:JQG786438 KAC786437:KAC786438 KJY786437:KJY786438 KTU786437:KTU786438 LDQ786437:LDQ786438 LNM786437:LNM786438 LXI786437:LXI786438 MHE786437:MHE786438 MRA786437:MRA786438 NAW786437:NAW786438 NKS786437:NKS786438 NUO786437:NUO786438 OEK786437:OEK786438 OOG786437:OOG786438 OYC786437:OYC786438 PHY786437:PHY786438 PRU786437:PRU786438 QBQ786437:QBQ786438 QLM786437:QLM786438 QVI786437:QVI786438 RFE786437:RFE786438 RPA786437:RPA786438 RYW786437:RYW786438 SIS786437:SIS786438 SSO786437:SSO786438 TCK786437:TCK786438 TMG786437:TMG786438 TWC786437:TWC786438 UFY786437:UFY786438 UPU786437:UPU786438 UZQ786437:UZQ786438 VJM786437:VJM786438 VTI786437:VTI786438 WDE786437:WDE786438 WNA786437:WNA786438 WWW786437:WWW786438 AO851973:AO851974 KK851973:KK851974 UG851973:UG851974 AEC851973:AEC851974 ANY851973:ANY851974 AXU851973:AXU851974 BHQ851973:BHQ851974 BRM851973:BRM851974 CBI851973:CBI851974 CLE851973:CLE851974 CVA851973:CVA851974 DEW851973:DEW851974 DOS851973:DOS851974 DYO851973:DYO851974 EIK851973:EIK851974 ESG851973:ESG851974 FCC851973:FCC851974 FLY851973:FLY851974 FVU851973:FVU851974 GFQ851973:GFQ851974 GPM851973:GPM851974 GZI851973:GZI851974 HJE851973:HJE851974 HTA851973:HTA851974 ICW851973:ICW851974 IMS851973:IMS851974 IWO851973:IWO851974 JGK851973:JGK851974 JQG851973:JQG851974 KAC851973:KAC851974 KJY851973:KJY851974 KTU851973:KTU851974 LDQ851973:LDQ851974 LNM851973:LNM851974 LXI851973:LXI851974 MHE851973:MHE851974 MRA851973:MRA851974 NAW851973:NAW851974 NKS851973:NKS851974 NUO851973:NUO851974 OEK851973:OEK851974 OOG851973:OOG851974 OYC851973:OYC851974 PHY851973:PHY851974 PRU851973:PRU851974 QBQ851973:QBQ851974 QLM851973:QLM851974 QVI851973:QVI851974 RFE851973:RFE851974 RPA851973:RPA851974 RYW851973:RYW851974 SIS851973:SIS851974 SSO851973:SSO851974 TCK851973:TCK851974 TMG851973:TMG851974 TWC851973:TWC851974 UFY851973:UFY851974 UPU851973:UPU851974 UZQ851973:UZQ851974 VJM851973:VJM851974 VTI851973:VTI851974 WDE851973:WDE851974 WNA851973:WNA851974 WWW851973:WWW851974 AO917509:AO917510 KK917509:KK917510 UG917509:UG917510 AEC917509:AEC917510 ANY917509:ANY917510 AXU917509:AXU917510 BHQ917509:BHQ917510 BRM917509:BRM917510 CBI917509:CBI917510 CLE917509:CLE917510 CVA917509:CVA917510 DEW917509:DEW917510 DOS917509:DOS917510 DYO917509:DYO917510 EIK917509:EIK917510 ESG917509:ESG917510 FCC917509:FCC917510 FLY917509:FLY917510 FVU917509:FVU917510 GFQ917509:GFQ917510 GPM917509:GPM917510 GZI917509:GZI917510 HJE917509:HJE917510 HTA917509:HTA917510 ICW917509:ICW917510 IMS917509:IMS917510 IWO917509:IWO917510 JGK917509:JGK917510 JQG917509:JQG917510 KAC917509:KAC917510 KJY917509:KJY917510 KTU917509:KTU917510 LDQ917509:LDQ917510 LNM917509:LNM917510 LXI917509:LXI917510 MHE917509:MHE917510 MRA917509:MRA917510 NAW917509:NAW917510 NKS917509:NKS917510 NUO917509:NUO917510 OEK917509:OEK917510 OOG917509:OOG917510 OYC917509:OYC917510 PHY917509:PHY917510 PRU917509:PRU917510 QBQ917509:QBQ917510 QLM917509:QLM917510 QVI917509:QVI917510 RFE917509:RFE917510 RPA917509:RPA917510 RYW917509:RYW917510 SIS917509:SIS917510 SSO917509:SSO917510 TCK917509:TCK917510 TMG917509:TMG917510 TWC917509:TWC917510 UFY917509:UFY917510 UPU917509:UPU917510 UZQ917509:UZQ917510 VJM917509:VJM917510 VTI917509:VTI917510 WDE917509:WDE917510 WNA917509:WNA917510 WWW917509:WWW917510 AO983045:AO983046 KK983045:KK983046 UG983045:UG983046 AEC983045:AEC983046 ANY983045:ANY983046 AXU983045:AXU983046 BHQ983045:BHQ983046 BRM983045:BRM983046 CBI983045:CBI983046 CLE983045:CLE983046 CVA983045:CVA983046 DEW983045:DEW983046 DOS983045:DOS983046 DYO983045:DYO983046 EIK983045:EIK983046 ESG983045:ESG983046 FCC983045:FCC983046 FLY983045:FLY983046 FVU983045:FVU983046 GFQ983045:GFQ983046 GPM983045:GPM983046 GZI983045:GZI983046 HJE983045:HJE983046 HTA983045:HTA983046 ICW983045:ICW983046 IMS983045:IMS983046 IWO983045:IWO983046 JGK983045:JGK983046 JQG983045:JQG983046 KAC983045:KAC983046 KJY983045:KJY983046 KTU983045:KTU983046 LDQ983045:LDQ983046 LNM983045:LNM983046 LXI983045:LXI983046 MHE983045:MHE983046 MRA983045:MRA983046 NAW983045:NAW983046 NKS983045:NKS983046 NUO983045:NUO983046 OEK983045:OEK983046 OOG983045:OOG983046 OYC983045:OYC983046 PHY983045:PHY983046 PRU983045:PRU983046 QBQ983045:QBQ983046 QLM983045:QLM983046 QVI983045:QVI983046 RFE983045:RFE983046 RPA983045:RPA983046 RYW983045:RYW983046 SIS983045:SIS983046 SSO983045:SSO983046 TCK983045:TCK983046 TMG983045:TMG983046 TWC983045:TWC983046 UFY983045:UFY983046 UPU983045:UPU983046 UZQ983045:UZQ983046 VJM983045:VJM983046 VTI983045:VTI983046 WDE983045:WDE983046 WNA983045:WNA983046 WWW983045:WWW983046 AR65541:AR65542 KN65541:KN65542 UJ65541:UJ65542 AEF65541:AEF65542 AOB65541:AOB65542 AXX65541:AXX65542 BHT65541:BHT65542 BRP65541:BRP65542 CBL65541:CBL65542 CLH65541:CLH65542 CVD65541:CVD65542 DEZ65541:DEZ65542 DOV65541:DOV65542 DYR65541:DYR65542 EIN65541:EIN65542 ESJ65541:ESJ65542 FCF65541:FCF65542 FMB65541:FMB65542 FVX65541:FVX65542 GFT65541:GFT65542 GPP65541:GPP65542 GZL65541:GZL65542 HJH65541:HJH65542 HTD65541:HTD65542 ICZ65541:ICZ65542 IMV65541:IMV65542 IWR65541:IWR65542 JGN65541:JGN65542 JQJ65541:JQJ65542 KAF65541:KAF65542 KKB65541:KKB65542 KTX65541:KTX65542 LDT65541:LDT65542 LNP65541:LNP65542 LXL65541:LXL65542 MHH65541:MHH65542 MRD65541:MRD65542 NAZ65541:NAZ65542 NKV65541:NKV65542 NUR65541:NUR65542 OEN65541:OEN65542 OOJ65541:OOJ65542 OYF65541:OYF65542 PIB65541:PIB65542 PRX65541:PRX65542 QBT65541:QBT65542 QLP65541:QLP65542 QVL65541:QVL65542 RFH65541:RFH65542 RPD65541:RPD65542 RYZ65541:RYZ65542 SIV65541:SIV65542 SSR65541:SSR65542 TCN65541:TCN65542 TMJ65541:TMJ65542 TWF65541:TWF65542 UGB65541:UGB65542 UPX65541:UPX65542 UZT65541:UZT65542 VJP65541:VJP65542 VTL65541:VTL65542 WDH65541:WDH65542 WND65541:WND65542 WWZ65541:WWZ65542 AR131077:AR131078 KN131077:KN131078 UJ131077:UJ131078 AEF131077:AEF131078 AOB131077:AOB131078 AXX131077:AXX131078 BHT131077:BHT131078 BRP131077:BRP131078 CBL131077:CBL131078 CLH131077:CLH131078 CVD131077:CVD131078 DEZ131077:DEZ131078 DOV131077:DOV131078 DYR131077:DYR131078 EIN131077:EIN131078 ESJ131077:ESJ131078 FCF131077:FCF131078 FMB131077:FMB131078 FVX131077:FVX131078 GFT131077:GFT131078 GPP131077:GPP131078 GZL131077:GZL131078 HJH131077:HJH131078 HTD131077:HTD131078 ICZ131077:ICZ131078 IMV131077:IMV131078 IWR131077:IWR131078 JGN131077:JGN131078 JQJ131077:JQJ131078 KAF131077:KAF131078 KKB131077:KKB131078 KTX131077:KTX131078 LDT131077:LDT131078 LNP131077:LNP131078 LXL131077:LXL131078 MHH131077:MHH131078 MRD131077:MRD131078 NAZ131077:NAZ131078 NKV131077:NKV131078 NUR131077:NUR131078 OEN131077:OEN131078 OOJ131077:OOJ131078 OYF131077:OYF131078 PIB131077:PIB131078 PRX131077:PRX131078 QBT131077:QBT131078 QLP131077:QLP131078 QVL131077:QVL131078 RFH131077:RFH131078 RPD131077:RPD131078 RYZ131077:RYZ131078 SIV131077:SIV131078 SSR131077:SSR131078 TCN131077:TCN131078 TMJ131077:TMJ131078 TWF131077:TWF131078 UGB131077:UGB131078 UPX131077:UPX131078 UZT131077:UZT131078 VJP131077:VJP131078 VTL131077:VTL131078 WDH131077:WDH131078 WND131077:WND131078 WWZ131077:WWZ131078 AR196613:AR196614 KN196613:KN196614 UJ196613:UJ196614 AEF196613:AEF196614 AOB196613:AOB196614 AXX196613:AXX196614 BHT196613:BHT196614 BRP196613:BRP196614 CBL196613:CBL196614 CLH196613:CLH196614 CVD196613:CVD196614 DEZ196613:DEZ196614 DOV196613:DOV196614 DYR196613:DYR196614 EIN196613:EIN196614 ESJ196613:ESJ196614 FCF196613:FCF196614 FMB196613:FMB196614 FVX196613:FVX196614 GFT196613:GFT196614 GPP196613:GPP196614 GZL196613:GZL196614 HJH196613:HJH196614 HTD196613:HTD196614 ICZ196613:ICZ196614 IMV196613:IMV196614 IWR196613:IWR196614 JGN196613:JGN196614 JQJ196613:JQJ196614 KAF196613:KAF196614 KKB196613:KKB196614 KTX196613:KTX196614 LDT196613:LDT196614 LNP196613:LNP196614 LXL196613:LXL196614 MHH196613:MHH196614 MRD196613:MRD196614 NAZ196613:NAZ196614 NKV196613:NKV196614 NUR196613:NUR196614 OEN196613:OEN196614 OOJ196613:OOJ196614 OYF196613:OYF196614 PIB196613:PIB196614 PRX196613:PRX196614 QBT196613:QBT196614 QLP196613:QLP196614 QVL196613:QVL196614 RFH196613:RFH196614 RPD196613:RPD196614 RYZ196613:RYZ196614 SIV196613:SIV196614 SSR196613:SSR196614 TCN196613:TCN196614 TMJ196613:TMJ196614 TWF196613:TWF196614 UGB196613:UGB196614 UPX196613:UPX196614 UZT196613:UZT196614 VJP196613:VJP196614 VTL196613:VTL196614 WDH196613:WDH196614 WND196613:WND196614 WWZ196613:WWZ196614 AR262149:AR262150 KN262149:KN262150 UJ262149:UJ262150 AEF262149:AEF262150 AOB262149:AOB262150 AXX262149:AXX262150 BHT262149:BHT262150 BRP262149:BRP262150 CBL262149:CBL262150 CLH262149:CLH262150 CVD262149:CVD262150 DEZ262149:DEZ262150 DOV262149:DOV262150 DYR262149:DYR262150 EIN262149:EIN262150 ESJ262149:ESJ262150 FCF262149:FCF262150 FMB262149:FMB262150 FVX262149:FVX262150 GFT262149:GFT262150 GPP262149:GPP262150 GZL262149:GZL262150 HJH262149:HJH262150 HTD262149:HTD262150 ICZ262149:ICZ262150 IMV262149:IMV262150 IWR262149:IWR262150 JGN262149:JGN262150 JQJ262149:JQJ262150 KAF262149:KAF262150 KKB262149:KKB262150 KTX262149:KTX262150 LDT262149:LDT262150 LNP262149:LNP262150 LXL262149:LXL262150 MHH262149:MHH262150 MRD262149:MRD262150 NAZ262149:NAZ262150 NKV262149:NKV262150 NUR262149:NUR262150 OEN262149:OEN262150 OOJ262149:OOJ262150 OYF262149:OYF262150 PIB262149:PIB262150 PRX262149:PRX262150 QBT262149:QBT262150 QLP262149:QLP262150 QVL262149:QVL262150 RFH262149:RFH262150 RPD262149:RPD262150 RYZ262149:RYZ262150 SIV262149:SIV262150 SSR262149:SSR262150 TCN262149:TCN262150 TMJ262149:TMJ262150 TWF262149:TWF262150 UGB262149:UGB262150 UPX262149:UPX262150 UZT262149:UZT262150 VJP262149:VJP262150 VTL262149:VTL262150 WDH262149:WDH262150 WND262149:WND262150 WWZ262149:WWZ262150 AR327685:AR327686 KN327685:KN327686 UJ327685:UJ327686 AEF327685:AEF327686 AOB327685:AOB327686 AXX327685:AXX327686 BHT327685:BHT327686 BRP327685:BRP327686 CBL327685:CBL327686 CLH327685:CLH327686 CVD327685:CVD327686 DEZ327685:DEZ327686 DOV327685:DOV327686 DYR327685:DYR327686 EIN327685:EIN327686 ESJ327685:ESJ327686 FCF327685:FCF327686 FMB327685:FMB327686 FVX327685:FVX327686 GFT327685:GFT327686 GPP327685:GPP327686 GZL327685:GZL327686 HJH327685:HJH327686 HTD327685:HTD327686 ICZ327685:ICZ327686 IMV327685:IMV327686 IWR327685:IWR327686 JGN327685:JGN327686 JQJ327685:JQJ327686 KAF327685:KAF327686 KKB327685:KKB327686 KTX327685:KTX327686 LDT327685:LDT327686 LNP327685:LNP327686 LXL327685:LXL327686 MHH327685:MHH327686 MRD327685:MRD327686 NAZ327685:NAZ327686 NKV327685:NKV327686 NUR327685:NUR327686 OEN327685:OEN327686 OOJ327685:OOJ327686 OYF327685:OYF327686 PIB327685:PIB327686 PRX327685:PRX327686 QBT327685:QBT327686 QLP327685:QLP327686 QVL327685:QVL327686 RFH327685:RFH327686 RPD327685:RPD327686 RYZ327685:RYZ327686 SIV327685:SIV327686 SSR327685:SSR327686 TCN327685:TCN327686 TMJ327685:TMJ327686 TWF327685:TWF327686 UGB327685:UGB327686 UPX327685:UPX327686 UZT327685:UZT327686 VJP327685:VJP327686 VTL327685:VTL327686 WDH327685:WDH327686 WND327685:WND327686 WWZ327685:WWZ327686 AR393221:AR393222 KN393221:KN393222 UJ393221:UJ393222 AEF393221:AEF393222 AOB393221:AOB393222 AXX393221:AXX393222 BHT393221:BHT393222 BRP393221:BRP393222 CBL393221:CBL393222 CLH393221:CLH393222 CVD393221:CVD393222 DEZ393221:DEZ393222 DOV393221:DOV393222 DYR393221:DYR393222 EIN393221:EIN393222 ESJ393221:ESJ393222 FCF393221:FCF393222 FMB393221:FMB393222 FVX393221:FVX393222 GFT393221:GFT393222 GPP393221:GPP393222 GZL393221:GZL393222 HJH393221:HJH393222 HTD393221:HTD393222 ICZ393221:ICZ393222 IMV393221:IMV393222 IWR393221:IWR393222 JGN393221:JGN393222 JQJ393221:JQJ393222 KAF393221:KAF393222 KKB393221:KKB393222 KTX393221:KTX393222 LDT393221:LDT393222 LNP393221:LNP393222 LXL393221:LXL393222 MHH393221:MHH393222 MRD393221:MRD393222 NAZ393221:NAZ393222 NKV393221:NKV393222 NUR393221:NUR393222 OEN393221:OEN393222 OOJ393221:OOJ393222 OYF393221:OYF393222 PIB393221:PIB393222 PRX393221:PRX393222 QBT393221:QBT393222 QLP393221:QLP393222 QVL393221:QVL393222 RFH393221:RFH393222 RPD393221:RPD393222 RYZ393221:RYZ393222 SIV393221:SIV393222 SSR393221:SSR393222 TCN393221:TCN393222 TMJ393221:TMJ393222 TWF393221:TWF393222 UGB393221:UGB393222 UPX393221:UPX393222 UZT393221:UZT393222 VJP393221:VJP393222 VTL393221:VTL393222 WDH393221:WDH393222 WND393221:WND393222 WWZ393221:WWZ393222 AR458757:AR458758 KN458757:KN458758 UJ458757:UJ458758 AEF458757:AEF458758 AOB458757:AOB458758 AXX458757:AXX458758 BHT458757:BHT458758 BRP458757:BRP458758 CBL458757:CBL458758 CLH458757:CLH458758 CVD458757:CVD458758 DEZ458757:DEZ458758 DOV458757:DOV458758 DYR458757:DYR458758 EIN458757:EIN458758 ESJ458757:ESJ458758 FCF458757:FCF458758 FMB458757:FMB458758 FVX458757:FVX458758 GFT458757:GFT458758 GPP458757:GPP458758 GZL458757:GZL458758 HJH458757:HJH458758 HTD458757:HTD458758 ICZ458757:ICZ458758 IMV458757:IMV458758 IWR458757:IWR458758 JGN458757:JGN458758 JQJ458757:JQJ458758 KAF458757:KAF458758 KKB458757:KKB458758 KTX458757:KTX458758 LDT458757:LDT458758 LNP458757:LNP458758 LXL458757:LXL458758 MHH458757:MHH458758 MRD458757:MRD458758 NAZ458757:NAZ458758 NKV458757:NKV458758 NUR458757:NUR458758 OEN458757:OEN458758 OOJ458757:OOJ458758 OYF458757:OYF458758 PIB458757:PIB458758 PRX458757:PRX458758 QBT458757:QBT458758 QLP458757:QLP458758 QVL458757:QVL458758 RFH458757:RFH458758 RPD458757:RPD458758 RYZ458757:RYZ458758 SIV458757:SIV458758 SSR458757:SSR458758 TCN458757:TCN458758 TMJ458757:TMJ458758 TWF458757:TWF458758 UGB458757:UGB458758 UPX458757:UPX458758 UZT458757:UZT458758 VJP458757:VJP458758 VTL458757:VTL458758 WDH458757:WDH458758 WND458757:WND458758 WWZ458757:WWZ458758 AR524293:AR524294 KN524293:KN524294 UJ524293:UJ524294 AEF524293:AEF524294 AOB524293:AOB524294 AXX524293:AXX524294 BHT524293:BHT524294 BRP524293:BRP524294 CBL524293:CBL524294 CLH524293:CLH524294 CVD524293:CVD524294 DEZ524293:DEZ524294 DOV524293:DOV524294 DYR524293:DYR524294 EIN524293:EIN524294 ESJ524293:ESJ524294 FCF524293:FCF524294 FMB524293:FMB524294 FVX524293:FVX524294 GFT524293:GFT524294 GPP524293:GPP524294 GZL524293:GZL524294 HJH524293:HJH524294 HTD524293:HTD524294 ICZ524293:ICZ524294 IMV524293:IMV524294 IWR524293:IWR524294 JGN524293:JGN524294 JQJ524293:JQJ524294 KAF524293:KAF524294 KKB524293:KKB524294 KTX524293:KTX524294 LDT524293:LDT524294 LNP524293:LNP524294 LXL524293:LXL524294 MHH524293:MHH524294 MRD524293:MRD524294 NAZ524293:NAZ524294 NKV524293:NKV524294 NUR524293:NUR524294 OEN524293:OEN524294 OOJ524293:OOJ524294 OYF524293:OYF524294 PIB524293:PIB524294 PRX524293:PRX524294 QBT524293:QBT524294 QLP524293:QLP524294 QVL524293:QVL524294 RFH524293:RFH524294 RPD524293:RPD524294 RYZ524293:RYZ524294 SIV524293:SIV524294 SSR524293:SSR524294 TCN524293:TCN524294 TMJ524293:TMJ524294 TWF524293:TWF524294 UGB524293:UGB524294 UPX524293:UPX524294 UZT524293:UZT524294 VJP524293:VJP524294 VTL524293:VTL524294 WDH524293:WDH524294 WND524293:WND524294 WWZ524293:WWZ524294 AR589829:AR589830 KN589829:KN589830 UJ589829:UJ589830 AEF589829:AEF589830 AOB589829:AOB589830 AXX589829:AXX589830 BHT589829:BHT589830 BRP589829:BRP589830 CBL589829:CBL589830 CLH589829:CLH589830 CVD589829:CVD589830 DEZ589829:DEZ589830 DOV589829:DOV589830 DYR589829:DYR589830 EIN589829:EIN589830 ESJ589829:ESJ589830 FCF589829:FCF589830 FMB589829:FMB589830 FVX589829:FVX589830 GFT589829:GFT589830 GPP589829:GPP589830 GZL589829:GZL589830 HJH589829:HJH589830 HTD589829:HTD589830 ICZ589829:ICZ589830 IMV589829:IMV589830 IWR589829:IWR589830 JGN589829:JGN589830 JQJ589829:JQJ589830 KAF589829:KAF589830 KKB589829:KKB589830 KTX589829:KTX589830 LDT589829:LDT589830 LNP589829:LNP589830 LXL589829:LXL589830 MHH589829:MHH589830 MRD589829:MRD589830 NAZ589829:NAZ589830 NKV589829:NKV589830 NUR589829:NUR589830 OEN589829:OEN589830 OOJ589829:OOJ589830 OYF589829:OYF589830 PIB589829:PIB589830 PRX589829:PRX589830 QBT589829:QBT589830 QLP589829:QLP589830 QVL589829:QVL589830 RFH589829:RFH589830 RPD589829:RPD589830 RYZ589829:RYZ589830 SIV589829:SIV589830 SSR589829:SSR589830 TCN589829:TCN589830 TMJ589829:TMJ589830 TWF589829:TWF589830 UGB589829:UGB589830 UPX589829:UPX589830 UZT589829:UZT589830 VJP589829:VJP589830 VTL589829:VTL589830 WDH589829:WDH589830 WND589829:WND589830 WWZ589829:WWZ589830 AR655365:AR655366 KN655365:KN655366 UJ655365:UJ655366 AEF655365:AEF655366 AOB655365:AOB655366 AXX655365:AXX655366 BHT655365:BHT655366 BRP655365:BRP655366 CBL655365:CBL655366 CLH655365:CLH655366 CVD655365:CVD655366 DEZ655365:DEZ655366 DOV655365:DOV655366 DYR655365:DYR655366 EIN655365:EIN655366 ESJ655365:ESJ655366 FCF655365:FCF655366 FMB655365:FMB655366 FVX655365:FVX655366 GFT655365:GFT655366 GPP655365:GPP655366 GZL655365:GZL655366 HJH655365:HJH655366 HTD655365:HTD655366 ICZ655365:ICZ655366 IMV655365:IMV655366 IWR655365:IWR655366 JGN655365:JGN655366 JQJ655365:JQJ655366 KAF655365:KAF655366 KKB655365:KKB655366 KTX655365:KTX655366 LDT655365:LDT655366 LNP655365:LNP655366 LXL655365:LXL655366 MHH655365:MHH655366 MRD655365:MRD655366 NAZ655365:NAZ655366 NKV655365:NKV655366 NUR655365:NUR655366 OEN655365:OEN655366 OOJ655365:OOJ655366 OYF655365:OYF655366 PIB655365:PIB655366 PRX655365:PRX655366 QBT655365:QBT655366 QLP655365:QLP655366 QVL655365:QVL655366 RFH655365:RFH655366 RPD655365:RPD655366 RYZ655365:RYZ655366 SIV655365:SIV655366 SSR655365:SSR655366 TCN655365:TCN655366 TMJ655365:TMJ655366 TWF655365:TWF655366 UGB655365:UGB655366 UPX655365:UPX655366 UZT655365:UZT655366 VJP655365:VJP655366 VTL655365:VTL655366 WDH655365:WDH655366 WND655365:WND655366 WWZ655365:WWZ655366 AR720901:AR720902 KN720901:KN720902 UJ720901:UJ720902 AEF720901:AEF720902 AOB720901:AOB720902 AXX720901:AXX720902 BHT720901:BHT720902 BRP720901:BRP720902 CBL720901:CBL720902 CLH720901:CLH720902 CVD720901:CVD720902 DEZ720901:DEZ720902 DOV720901:DOV720902 DYR720901:DYR720902 EIN720901:EIN720902 ESJ720901:ESJ720902 FCF720901:FCF720902 FMB720901:FMB720902 FVX720901:FVX720902 GFT720901:GFT720902 GPP720901:GPP720902 GZL720901:GZL720902 HJH720901:HJH720902 HTD720901:HTD720902 ICZ720901:ICZ720902 IMV720901:IMV720902 IWR720901:IWR720902 JGN720901:JGN720902 JQJ720901:JQJ720902 KAF720901:KAF720902 KKB720901:KKB720902 KTX720901:KTX720902 LDT720901:LDT720902 LNP720901:LNP720902 LXL720901:LXL720902 MHH720901:MHH720902 MRD720901:MRD720902 NAZ720901:NAZ720902 NKV720901:NKV720902 NUR720901:NUR720902 OEN720901:OEN720902 OOJ720901:OOJ720902 OYF720901:OYF720902 PIB720901:PIB720902 PRX720901:PRX720902 QBT720901:QBT720902 QLP720901:QLP720902 QVL720901:QVL720902 RFH720901:RFH720902 RPD720901:RPD720902 RYZ720901:RYZ720902 SIV720901:SIV720902 SSR720901:SSR720902 TCN720901:TCN720902 TMJ720901:TMJ720902 TWF720901:TWF720902 UGB720901:UGB720902 UPX720901:UPX720902 UZT720901:UZT720902 VJP720901:VJP720902 VTL720901:VTL720902 WDH720901:WDH720902 WND720901:WND720902 WWZ720901:WWZ720902 AR786437:AR786438 KN786437:KN786438 UJ786437:UJ786438 AEF786437:AEF786438 AOB786437:AOB786438 AXX786437:AXX786438 BHT786437:BHT786438 BRP786437:BRP786438 CBL786437:CBL786438 CLH786437:CLH786438 CVD786437:CVD786438 DEZ786437:DEZ786438 DOV786437:DOV786438 DYR786437:DYR786438 EIN786437:EIN786438 ESJ786437:ESJ786438 FCF786437:FCF786438 FMB786437:FMB786438 FVX786437:FVX786438 GFT786437:GFT786438 GPP786437:GPP786438 GZL786437:GZL786438 HJH786437:HJH786438 HTD786437:HTD786438 ICZ786437:ICZ786438 IMV786437:IMV786438 IWR786437:IWR786438 JGN786437:JGN786438 JQJ786437:JQJ786438 KAF786437:KAF786438 KKB786437:KKB786438 KTX786437:KTX786438 LDT786437:LDT786438 LNP786437:LNP786438 LXL786437:LXL786438 MHH786437:MHH786438 MRD786437:MRD786438 NAZ786437:NAZ786438 NKV786437:NKV786438 NUR786437:NUR786438 OEN786437:OEN786438 OOJ786437:OOJ786438 OYF786437:OYF786438 PIB786437:PIB786438 PRX786437:PRX786438 QBT786437:QBT786438 QLP786437:QLP786438 QVL786437:QVL786438 RFH786437:RFH786438 RPD786437:RPD786438 RYZ786437:RYZ786438 SIV786437:SIV786438 SSR786437:SSR786438 TCN786437:TCN786438 TMJ786437:TMJ786438 TWF786437:TWF786438 UGB786437:UGB786438 UPX786437:UPX786438 UZT786437:UZT786438 VJP786437:VJP786438 VTL786437:VTL786438 WDH786437:WDH786438 WND786437:WND786438 WWZ786437:WWZ786438 AR851973:AR851974 KN851973:KN851974 UJ851973:UJ851974 AEF851973:AEF851974 AOB851973:AOB851974 AXX851973:AXX851974 BHT851973:BHT851974 BRP851973:BRP851974 CBL851973:CBL851974 CLH851973:CLH851974 CVD851973:CVD851974 DEZ851973:DEZ851974 DOV851973:DOV851974 DYR851973:DYR851974 EIN851973:EIN851974 ESJ851973:ESJ851974 FCF851973:FCF851974 FMB851973:FMB851974 FVX851973:FVX851974 GFT851973:GFT851974 GPP851973:GPP851974 GZL851973:GZL851974 HJH851973:HJH851974 HTD851973:HTD851974 ICZ851973:ICZ851974 IMV851973:IMV851974 IWR851973:IWR851974 JGN851973:JGN851974 JQJ851973:JQJ851974 KAF851973:KAF851974 KKB851973:KKB851974 KTX851973:KTX851974 LDT851973:LDT851974 LNP851973:LNP851974 LXL851973:LXL851974 MHH851973:MHH851974 MRD851973:MRD851974 NAZ851973:NAZ851974 NKV851973:NKV851974 NUR851973:NUR851974 OEN851973:OEN851974 OOJ851973:OOJ851974 OYF851973:OYF851974 PIB851973:PIB851974 PRX851973:PRX851974 QBT851973:QBT851974 QLP851973:QLP851974 QVL851973:QVL851974 RFH851973:RFH851974 RPD851973:RPD851974 RYZ851973:RYZ851974 SIV851973:SIV851974 SSR851973:SSR851974 TCN851973:TCN851974 TMJ851973:TMJ851974 TWF851973:TWF851974 UGB851973:UGB851974 UPX851973:UPX851974 UZT851973:UZT851974 VJP851973:VJP851974 VTL851973:VTL851974 WDH851973:WDH851974 WND851973:WND851974 WWZ851973:WWZ851974 AR917509:AR917510 KN917509:KN917510 UJ917509:UJ917510 AEF917509:AEF917510 AOB917509:AOB917510 AXX917509:AXX917510 BHT917509:BHT917510 BRP917509:BRP917510 CBL917509:CBL917510 CLH917509:CLH917510 CVD917509:CVD917510 DEZ917509:DEZ917510 DOV917509:DOV917510 DYR917509:DYR917510 EIN917509:EIN917510 ESJ917509:ESJ917510 FCF917509:FCF917510 FMB917509:FMB917510 FVX917509:FVX917510 GFT917509:GFT917510 GPP917509:GPP917510 GZL917509:GZL917510 HJH917509:HJH917510 HTD917509:HTD917510 ICZ917509:ICZ917510 IMV917509:IMV917510 IWR917509:IWR917510 JGN917509:JGN917510 JQJ917509:JQJ917510 KAF917509:KAF917510 KKB917509:KKB917510 KTX917509:KTX917510 LDT917509:LDT917510 LNP917509:LNP917510 LXL917509:LXL917510 MHH917509:MHH917510 MRD917509:MRD917510 NAZ917509:NAZ917510 NKV917509:NKV917510 NUR917509:NUR917510 OEN917509:OEN917510 OOJ917509:OOJ917510 OYF917509:OYF917510 PIB917509:PIB917510 PRX917509:PRX917510 QBT917509:QBT917510 QLP917509:QLP917510 QVL917509:QVL917510 RFH917509:RFH917510 RPD917509:RPD917510 RYZ917509:RYZ917510 SIV917509:SIV917510 SSR917509:SSR917510 TCN917509:TCN917510 TMJ917509:TMJ917510 TWF917509:TWF917510 UGB917509:UGB917510 UPX917509:UPX917510 UZT917509:UZT917510 VJP917509:VJP917510 VTL917509:VTL917510 WDH917509:WDH917510 WND917509:WND917510 WWZ917509:WWZ917510 AR983045:AR983046 KN983045:KN983046 UJ983045:UJ983046 AEF983045:AEF983046 AOB983045:AOB983046 AXX983045:AXX983046 BHT983045:BHT983046 BRP983045:BRP983046 CBL983045:CBL983046 CLH983045:CLH983046 CVD983045:CVD983046 DEZ983045:DEZ983046 DOV983045:DOV983046 DYR983045:DYR983046 EIN983045:EIN983046 ESJ983045:ESJ983046 FCF983045:FCF983046 FMB983045:FMB983046 FVX983045:FVX983046 GFT983045:GFT983046 GPP983045:GPP983046 GZL983045:GZL983046 HJH983045:HJH983046 HTD983045:HTD983046 ICZ983045:ICZ983046 IMV983045:IMV983046 IWR983045:IWR983046 JGN983045:JGN983046 JQJ983045:JQJ983046 KAF983045:KAF983046 KKB983045:KKB983046 KTX983045:KTX983046 LDT983045:LDT983046 LNP983045:LNP983046 LXL983045:LXL983046 MHH983045:MHH983046 MRD983045:MRD983046 NAZ983045:NAZ983046 NKV983045:NKV983046 NUR983045:NUR983046 OEN983045:OEN983046 OOJ983045:OOJ983046 OYF983045:OYF983046 PIB983045:PIB983046 PRX983045:PRX983046 QBT983045:QBT983046 QLP983045:QLP983046 QVL983045:QVL983046 RFH983045:RFH983046 RPD983045:RPD983046 RYZ983045:RYZ983046 SIV983045:SIV983046 SSR983045:SSR983046 TCN983045:TCN983046 TMJ983045:TMJ983046 TWF983045:TWF983046 UGB983045:UGB983046 UPX983045:UPX983046 UZT983045:UZT983046 VJP983045:VJP983046 VTL983045:VTL983046 WDH983045:WDH983046 WND983045:WND983046 WWZ983045:WWZ983046 AU65541:AU65542 KQ65541:KQ65542 UM65541:UM65542 AEI65541:AEI65542 AOE65541:AOE65542 AYA65541:AYA65542 BHW65541:BHW65542 BRS65541:BRS65542 CBO65541:CBO65542 CLK65541:CLK65542 CVG65541:CVG65542 DFC65541:DFC65542 DOY65541:DOY65542 DYU65541:DYU65542 EIQ65541:EIQ65542 ESM65541:ESM65542 FCI65541:FCI65542 FME65541:FME65542 FWA65541:FWA65542 GFW65541:GFW65542 GPS65541:GPS65542 GZO65541:GZO65542 HJK65541:HJK65542 HTG65541:HTG65542 IDC65541:IDC65542 IMY65541:IMY65542 IWU65541:IWU65542 JGQ65541:JGQ65542 JQM65541:JQM65542 KAI65541:KAI65542 KKE65541:KKE65542 KUA65541:KUA65542 LDW65541:LDW65542 LNS65541:LNS65542 LXO65541:LXO65542 MHK65541:MHK65542 MRG65541:MRG65542 NBC65541:NBC65542 NKY65541:NKY65542 NUU65541:NUU65542 OEQ65541:OEQ65542 OOM65541:OOM65542 OYI65541:OYI65542 PIE65541:PIE65542 PSA65541:PSA65542 QBW65541:QBW65542 QLS65541:QLS65542 QVO65541:QVO65542 RFK65541:RFK65542 RPG65541:RPG65542 RZC65541:RZC65542 SIY65541:SIY65542 SSU65541:SSU65542 TCQ65541:TCQ65542 TMM65541:TMM65542 TWI65541:TWI65542 UGE65541:UGE65542 UQA65541:UQA65542 UZW65541:UZW65542 VJS65541:VJS65542 VTO65541:VTO65542 WDK65541:WDK65542 WNG65541:WNG65542 WXC65541:WXC65542 AU131077:AU131078 KQ131077:KQ131078 UM131077:UM131078 AEI131077:AEI131078 AOE131077:AOE131078 AYA131077:AYA131078 BHW131077:BHW131078 BRS131077:BRS131078 CBO131077:CBO131078 CLK131077:CLK131078 CVG131077:CVG131078 DFC131077:DFC131078 DOY131077:DOY131078 DYU131077:DYU131078 EIQ131077:EIQ131078 ESM131077:ESM131078 FCI131077:FCI131078 FME131077:FME131078 FWA131077:FWA131078 GFW131077:GFW131078 GPS131077:GPS131078 GZO131077:GZO131078 HJK131077:HJK131078 HTG131077:HTG131078 IDC131077:IDC131078 IMY131077:IMY131078 IWU131077:IWU131078 JGQ131077:JGQ131078 JQM131077:JQM131078 KAI131077:KAI131078 KKE131077:KKE131078 KUA131077:KUA131078 LDW131077:LDW131078 LNS131077:LNS131078 LXO131077:LXO131078 MHK131077:MHK131078 MRG131077:MRG131078 NBC131077:NBC131078 NKY131077:NKY131078 NUU131077:NUU131078 OEQ131077:OEQ131078 OOM131077:OOM131078 OYI131077:OYI131078 PIE131077:PIE131078 PSA131077:PSA131078 QBW131077:QBW131078 QLS131077:QLS131078 QVO131077:QVO131078 RFK131077:RFK131078 RPG131077:RPG131078 RZC131077:RZC131078 SIY131077:SIY131078 SSU131077:SSU131078 TCQ131077:TCQ131078 TMM131077:TMM131078 TWI131077:TWI131078 UGE131077:UGE131078 UQA131077:UQA131078 UZW131077:UZW131078 VJS131077:VJS131078 VTO131077:VTO131078 WDK131077:WDK131078 WNG131077:WNG131078 WXC131077:WXC131078 AU196613:AU196614 KQ196613:KQ196614 UM196613:UM196614 AEI196613:AEI196614 AOE196613:AOE196614 AYA196613:AYA196614 BHW196613:BHW196614 BRS196613:BRS196614 CBO196613:CBO196614 CLK196613:CLK196614 CVG196613:CVG196614 DFC196613:DFC196614 DOY196613:DOY196614 DYU196613:DYU196614 EIQ196613:EIQ196614 ESM196613:ESM196614 FCI196613:FCI196614 FME196613:FME196614 FWA196613:FWA196614 GFW196613:GFW196614 GPS196613:GPS196614 GZO196613:GZO196614 HJK196613:HJK196614 HTG196613:HTG196614 IDC196613:IDC196614 IMY196613:IMY196614 IWU196613:IWU196614 JGQ196613:JGQ196614 JQM196613:JQM196614 KAI196613:KAI196614 KKE196613:KKE196614 KUA196613:KUA196614 LDW196613:LDW196614 LNS196613:LNS196614 LXO196613:LXO196614 MHK196613:MHK196614 MRG196613:MRG196614 NBC196613:NBC196614 NKY196613:NKY196614 NUU196613:NUU196614 OEQ196613:OEQ196614 OOM196613:OOM196614 OYI196613:OYI196614 PIE196613:PIE196614 PSA196613:PSA196614 QBW196613:QBW196614 QLS196613:QLS196614 QVO196613:QVO196614 RFK196613:RFK196614 RPG196613:RPG196614 RZC196613:RZC196614 SIY196613:SIY196614 SSU196613:SSU196614 TCQ196613:TCQ196614 TMM196613:TMM196614 TWI196613:TWI196614 UGE196613:UGE196614 UQA196613:UQA196614 UZW196613:UZW196614 VJS196613:VJS196614 VTO196613:VTO196614 WDK196613:WDK196614 WNG196613:WNG196614 WXC196613:WXC196614 AU262149:AU262150 KQ262149:KQ262150 UM262149:UM262150 AEI262149:AEI262150 AOE262149:AOE262150 AYA262149:AYA262150 BHW262149:BHW262150 BRS262149:BRS262150 CBO262149:CBO262150 CLK262149:CLK262150 CVG262149:CVG262150 DFC262149:DFC262150 DOY262149:DOY262150 DYU262149:DYU262150 EIQ262149:EIQ262150 ESM262149:ESM262150 FCI262149:FCI262150 FME262149:FME262150 FWA262149:FWA262150 GFW262149:GFW262150 GPS262149:GPS262150 GZO262149:GZO262150 HJK262149:HJK262150 HTG262149:HTG262150 IDC262149:IDC262150 IMY262149:IMY262150 IWU262149:IWU262150 JGQ262149:JGQ262150 JQM262149:JQM262150 KAI262149:KAI262150 KKE262149:KKE262150 KUA262149:KUA262150 LDW262149:LDW262150 LNS262149:LNS262150 LXO262149:LXO262150 MHK262149:MHK262150 MRG262149:MRG262150 NBC262149:NBC262150 NKY262149:NKY262150 NUU262149:NUU262150 OEQ262149:OEQ262150 OOM262149:OOM262150 OYI262149:OYI262150 PIE262149:PIE262150 PSA262149:PSA262150 QBW262149:QBW262150 QLS262149:QLS262150 QVO262149:QVO262150 RFK262149:RFK262150 RPG262149:RPG262150 RZC262149:RZC262150 SIY262149:SIY262150 SSU262149:SSU262150 TCQ262149:TCQ262150 TMM262149:TMM262150 TWI262149:TWI262150 UGE262149:UGE262150 UQA262149:UQA262150 UZW262149:UZW262150 VJS262149:VJS262150 VTO262149:VTO262150 WDK262149:WDK262150 WNG262149:WNG262150 WXC262149:WXC262150 AU327685:AU327686 KQ327685:KQ327686 UM327685:UM327686 AEI327685:AEI327686 AOE327685:AOE327686 AYA327685:AYA327686 BHW327685:BHW327686 BRS327685:BRS327686 CBO327685:CBO327686 CLK327685:CLK327686 CVG327685:CVG327686 DFC327685:DFC327686 DOY327685:DOY327686 DYU327685:DYU327686 EIQ327685:EIQ327686 ESM327685:ESM327686 FCI327685:FCI327686 FME327685:FME327686 FWA327685:FWA327686 GFW327685:GFW327686 GPS327685:GPS327686 GZO327685:GZO327686 HJK327685:HJK327686 HTG327685:HTG327686 IDC327685:IDC327686 IMY327685:IMY327686 IWU327685:IWU327686 JGQ327685:JGQ327686 JQM327685:JQM327686 KAI327685:KAI327686 KKE327685:KKE327686 KUA327685:KUA327686 LDW327685:LDW327686 LNS327685:LNS327686 LXO327685:LXO327686 MHK327685:MHK327686 MRG327685:MRG327686 NBC327685:NBC327686 NKY327685:NKY327686 NUU327685:NUU327686 OEQ327685:OEQ327686 OOM327685:OOM327686 OYI327685:OYI327686 PIE327685:PIE327686 PSA327685:PSA327686 QBW327685:QBW327686 QLS327685:QLS327686 QVO327685:QVO327686 RFK327685:RFK327686 RPG327685:RPG327686 RZC327685:RZC327686 SIY327685:SIY327686 SSU327685:SSU327686 TCQ327685:TCQ327686 TMM327685:TMM327686 TWI327685:TWI327686 UGE327685:UGE327686 UQA327685:UQA327686 UZW327685:UZW327686 VJS327685:VJS327686 VTO327685:VTO327686 WDK327685:WDK327686 WNG327685:WNG327686 WXC327685:WXC327686 AU393221:AU393222 KQ393221:KQ393222 UM393221:UM393222 AEI393221:AEI393222 AOE393221:AOE393222 AYA393221:AYA393222 BHW393221:BHW393222 BRS393221:BRS393222 CBO393221:CBO393222 CLK393221:CLK393222 CVG393221:CVG393222 DFC393221:DFC393222 DOY393221:DOY393222 DYU393221:DYU393222 EIQ393221:EIQ393222 ESM393221:ESM393222 FCI393221:FCI393222 FME393221:FME393222 FWA393221:FWA393222 GFW393221:GFW393222 GPS393221:GPS393222 GZO393221:GZO393222 HJK393221:HJK393222 HTG393221:HTG393222 IDC393221:IDC393222 IMY393221:IMY393222 IWU393221:IWU393222 JGQ393221:JGQ393222 JQM393221:JQM393222 KAI393221:KAI393222 KKE393221:KKE393222 KUA393221:KUA393222 LDW393221:LDW393222 LNS393221:LNS393222 LXO393221:LXO393222 MHK393221:MHK393222 MRG393221:MRG393222 NBC393221:NBC393222 NKY393221:NKY393222 NUU393221:NUU393222 OEQ393221:OEQ393222 OOM393221:OOM393222 OYI393221:OYI393222 PIE393221:PIE393222 PSA393221:PSA393222 QBW393221:QBW393222 QLS393221:QLS393222 QVO393221:QVO393222 RFK393221:RFK393222 RPG393221:RPG393222 RZC393221:RZC393222 SIY393221:SIY393222 SSU393221:SSU393222 TCQ393221:TCQ393222 TMM393221:TMM393222 TWI393221:TWI393222 UGE393221:UGE393222 UQA393221:UQA393222 UZW393221:UZW393222 VJS393221:VJS393222 VTO393221:VTO393222 WDK393221:WDK393222 WNG393221:WNG393222 WXC393221:WXC393222 AU458757:AU458758 KQ458757:KQ458758 UM458757:UM458758 AEI458757:AEI458758 AOE458757:AOE458758 AYA458757:AYA458758 BHW458757:BHW458758 BRS458757:BRS458758 CBO458757:CBO458758 CLK458757:CLK458758 CVG458757:CVG458758 DFC458757:DFC458758 DOY458757:DOY458758 DYU458757:DYU458758 EIQ458757:EIQ458758 ESM458757:ESM458758 FCI458757:FCI458758 FME458757:FME458758 FWA458757:FWA458758 GFW458757:GFW458758 GPS458757:GPS458758 GZO458757:GZO458758 HJK458757:HJK458758 HTG458757:HTG458758 IDC458757:IDC458758 IMY458757:IMY458758 IWU458757:IWU458758 JGQ458757:JGQ458758 JQM458757:JQM458758 KAI458757:KAI458758 KKE458757:KKE458758 KUA458757:KUA458758 LDW458757:LDW458758 LNS458757:LNS458758 LXO458757:LXO458758 MHK458757:MHK458758 MRG458757:MRG458758 NBC458757:NBC458758 NKY458757:NKY458758 NUU458757:NUU458758 OEQ458757:OEQ458758 OOM458757:OOM458758 OYI458757:OYI458758 PIE458757:PIE458758 PSA458757:PSA458758 QBW458757:QBW458758 QLS458757:QLS458758 QVO458757:QVO458758 RFK458757:RFK458758 RPG458757:RPG458758 RZC458757:RZC458758 SIY458757:SIY458758 SSU458757:SSU458758 TCQ458757:TCQ458758 TMM458757:TMM458758 TWI458757:TWI458758 UGE458757:UGE458758 UQA458757:UQA458758 UZW458757:UZW458758 VJS458757:VJS458758 VTO458757:VTO458758 WDK458757:WDK458758 WNG458757:WNG458758 WXC458757:WXC458758 AU524293:AU524294 KQ524293:KQ524294 UM524293:UM524294 AEI524293:AEI524294 AOE524293:AOE524294 AYA524293:AYA524294 BHW524293:BHW524294 BRS524293:BRS524294 CBO524293:CBO524294 CLK524293:CLK524294 CVG524293:CVG524294 DFC524293:DFC524294 DOY524293:DOY524294 DYU524293:DYU524294 EIQ524293:EIQ524294 ESM524293:ESM524294 FCI524293:FCI524294 FME524293:FME524294 FWA524293:FWA524294 GFW524293:GFW524294 GPS524293:GPS524294 GZO524293:GZO524294 HJK524293:HJK524294 HTG524293:HTG524294 IDC524293:IDC524294 IMY524293:IMY524294 IWU524293:IWU524294 JGQ524293:JGQ524294 JQM524293:JQM524294 KAI524293:KAI524294 KKE524293:KKE524294 KUA524293:KUA524294 LDW524293:LDW524294 LNS524293:LNS524294 LXO524293:LXO524294 MHK524293:MHK524294 MRG524293:MRG524294 NBC524293:NBC524294 NKY524293:NKY524294 NUU524293:NUU524294 OEQ524293:OEQ524294 OOM524293:OOM524294 OYI524293:OYI524294 PIE524293:PIE524294 PSA524293:PSA524294 QBW524293:QBW524294 QLS524293:QLS524294 QVO524293:QVO524294 RFK524293:RFK524294 RPG524293:RPG524294 RZC524293:RZC524294 SIY524293:SIY524294 SSU524293:SSU524294 TCQ524293:TCQ524294 TMM524293:TMM524294 TWI524293:TWI524294 UGE524293:UGE524294 UQA524293:UQA524294 UZW524293:UZW524294 VJS524293:VJS524294 VTO524293:VTO524294 WDK524293:WDK524294 WNG524293:WNG524294 WXC524293:WXC524294 AU589829:AU589830 KQ589829:KQ589830 UM589829:UM589830 AEI589829:AEI589830 AOE589829:AOE589830 AYA589829:AYA589830 BHW589829:BHW589830 BRS589829:BRS589830 CBO589829:CBO589830 CLK589829:CLK589830 CVG589829:CVG589830 DFC589829:DFC589830 DOY589829:DOY589830 DYU589829:DYU589830 EIQ589829:EIQ589830 ESM589829:ESM589830 FCI589829:FCI589830 FME589829:FME589830 FWA589829:FWA589830 GFW589829:GFW589830 GPS589829:GPS589830 GZO589829:GZO589830 HJK589829:HJK589830 HTG589829:HTG589830 IDC589829:IDC589830 IMY589829:IMY589830 IWU589829:IWU589830 JGQ589829:JGQ589830 JQM589829:JQM589830 KAI589829:KAI589830 KKE589829:KKE589830 KUA589829:KUA589830 LDW589829:LDW589830 LNS589829:LNS589830 LXO589829:LXO589830 MHK589829:MHK589830 MRG589829:MRG589830 NBC589829:NBC589830 NKY589829:NKY589830 NUU589829:NUU589830 OEQ589829:OEQ589830 OOM589829:OOM589830 OYI589829:OYI589830 PIE589829:PIE589830 PSA589829:PSA589830 QBW589829:QBW589830 QLS589829:QLS589830 QVO589829:QVO589830 RFK589829:RFK589830 RPG589829:RPG589830 RZC589829:RZC589830 SIY589829:SIY589830 SSU589829:SSU589830 TCQ589829:TCQ589830 TMM589829:TMM589830 TWI589829:TWI589830 UGE589829:UGE589830 UQA589829:UQA589830 UZW589829:UZW589830 VJS589829:VJS589830 VTO589829:VTO589830 WDK589829:WDK589830 WNG589829:WNG589830 WXC589829:WXC589830 AU655365:AU655366 KQ655365:KQ655366 UM655365:UM655366 AEI655365:AEI655366 AOE655365:AOE655366 AYA655365:AYA655366 BHW655365:BHW655366 BRS655365:BRS655366 CBO655365:CBO655366 CLK655365:CLK655366 CVG655365:CVG655366 DFC655365:DFC655366 DOY655365:DOY655366 DYU655365:DYU655366 EIQ655365:EIQ655366 ESM655365:ESM655366 FCI655365:FCI655366 FME655365:FME655366 FWA655365:FWA655366 GFW655365:GFW655366 GPS655365:GPS655366 GZO655365:GZO655366 HJK655365:HJK655366 HTG655365:HTG655366 IDC655365:IDC655366 IMY655365:IMY655366 IWU655365:IWU655366 JGQ655365:JGQ655366 JQM655365:JQM655366 KAI655365:KAI655366 KKE655365:KKE655366 KUA655365:KUA655366 LDW655365:LDW655366 LNS655365:LNS655366 LXO655365:LXO655366 MHK655365:MHK655366 MRG655365:MRG655366 NBC655365:NBC655366 NKY655365:NKY655366 NUU655365:NUU655366 OEQ655365:OEQ655366 OOM655365:OOM655366 OYI655365:OYI655366 PIE655365:PIE655366 PSA655365:PSA655366 QBW655365:QBW655366 QLS655365:QLS655366 QVO655365:QVO655366 RFK655365:RFK655366 RPG655365:RPG655366 RZC655365:RZC655366 SIY655365:SIY655366 SSU655365:SSU655366 TCQ655365:TCQ655366 TMM655365:TMM655366 TWI655365:TWI655366 UGE655365:UGE655366 UQA655365:UQA655366 UZW655365:UZW655366 VJS655365:VJS655366 VTO655365:VTO655366 WDK655365:WDK655366 WNG655365:WNG655366 WXC655365:WXC655366 AU720901:AU720902 KQ720901:KQ720902 UM720901:UM720902 AEI720901:AEI720902 AOE720901:AOE720902 AYA720901:AYA720902 BHW720901:BHW720902 BRS720901:BRS720902 CBO720901:CBO720902 CLK720901:CLK720902 CVG720901:CVG720902 DFC720901:DFC720902 DOY720901:DOY720902 DYU720901:DYU720902 EIQ720901:EIQ720902 ESM720901:ESM720902 FCI720901:FCI720902 FME720901:FME720902 FWA720901:FWA720902 GFW720901:GFW720902 GPS720901:GPS720902 GZO720901:GZO720902 HJK720901:HJK720902 HTG720901:HTG720902 IDC720901:IDC720902 IMY720901:IMY720902 IWU720901:IWU720902 JGQ720901:JGQ720902 JQM720901:JQM720902 KAI720901:KAI720902 KKE720901:KKE720902 KUA720901:KUA720902 LDW720901:LDW720902 LNS720901:LNS720902 LXO720901:LXO720902 MHK720901:MHK720902 MRG720901:MRG720902 NBC720901:NBC720902 NKY720901:NKY720902 NUU720901:NUU720902 OEQ720901:OEQ720902 OOM720901:OOM720902 OYI720901:OYI720902 PIE720901:PIE720902 PSA720901:PSA720902 QBW720901:QBW720902 QLS720901:QLS720902 QVO720901:QVO720902 RFK720901:RFK720902 RPG720901:RPG720902 RZC720901:RZC720902 SIY720901:SIY720902 SSU720901:SSU720902 TCQ720901:TCQ720902 TMM720901:TMM720902 TWI720901:TWI720902 UGE720901:UGE720902 UQA720901:UQA720902 UZW720901:UZW720902 VJS720901:VJS720902 VTO720901:VTO720902 WDK720901:WDK720902 WNG720901:WNG720902 WXC720901:WXC720902 AU786437:AU786438 KQ786437:KQ786438 UM786437:UM786438 AEI786437:AEI786438 AOE786437:AOE786438 AYA786437:AYA786438 BHW786437:BHW786438 BRS786437:BRS786438 CBO786437:CBO786438 CLK786437:CLK786438 CVG786437:CVG786438 DFC786437:DFC786438 DOY786437:DOY786438 DYU786437:DYU786438 EIQ786437:EIQ786438 ESM786437:ESM786438 FCI786437:FCI786438 FME786437:FME786438 FWA786437:FWA786438 GFW786437:GFW786438 GPS786437:GPS786438 GZO786437:GZO786438 HJK786437:HJK786438 HTG786437:HTG786438 IDC786437:IDC786438 IMY786437:IMY786438 IWU786437:IWU786438 JGQ786437:JGQ786438 JQM786437:JQM786438 KAI786437:KAI786438 KKE786437:KKE786438 KUA786437:KUA786438 LDW786437:LDW786438 LNS786437:LNS786438 LXO786437:LXO786438 MHK786437:MHK786438 MRG786437:MRG786438 NBC786437:NBC786438 NKY786437:NKY786438 NUU786437:NUU786438 OEQ786437:OEQ786438 OOM786437:OOM786438 OYI786437:OYI786438 PIE786437:PIE786438 PSA786437:PSA786438 QBW786437:QBW786438 QLS786437:QLS786438 QVO786437:QVO786438 RFK786437:RFK786438 RPG786437:RPG786438 RZC786437:RZC786438 SIY786437:SIY786438 SSU786437:SSU786438 TCQ786437:TCQ786438 TMM786437:TMM786438 TWI786437:TWI786438 UGE786437:UGE786438 UQA786437:UQA786438 UZW786437:UZW786438 VJS786437:VJS786438 VTO786437:VTO786438 WDK786437:WDK786438 WNG786437:WNG786438 WXC786437:WXC786438 AU851973:AU851974 KQ851973:KQ851974 UM851973:UM851974 AEI851973:AEI851974 AOE851973:AOE851974 AYA851973:AYA851974 BHW851973:BHW851974 BRS851973:BRS851974 CBO851973:CBO851974 CLK851973:CLK851974 CVG851973:CVG851974 DFC851973:DFC851974 DOY851973:DOY851974 DYU851973:DYU851974 EIQ851973:EIQ851974 ESM851973:ESM851974 FCI851973:FCI851974 FME851973:FME851974 FWA851973:FWA851974 GFW851973:GFW851974 GPS851973:GPS851974 GZO851973:GZO851974 HJK851973:HJK851974 HTG851973:HTG851974 IDC851973:IDC851974 IMY851973:IMY851974 IWU851973:IWU851974 JGQ851973:JGQ851974 JQM851973:JQM851974 KAI851973:KAI851974 KKE851973:KKE851974 KUA851973:KUA851974 LDW851973:LDW851974 LNS851973:LNS851974 LXO851973:LXO851974 MHK851973:MHK851974 MRG851973:MRG851974 NBC851973:NBC851974 NKY851973:NKY851974 NUU851973:NUU851974 OEQ851973:OEQ851974 OOM851973:OOM851974 OYI851973:OYI851974 PIE851973:PIE851974 PSA851973:PSA851974 QBW851973:QBW851974 QLS851973:QLS851974 QVO851973:QVO851974 RFK851973:RFK851974 RPG851973:RPG851974 RZC851973:RZC851974 SIY851973:SIY851974 SSU851973:SSU851974 TCQ851973:TCQ851974 TMM851973:TMM851974 TWI851973:TWI851974 UGE851973:UGE851974 UQA851973:UQA851974 UZW851973:UZW851974 VJS851973:VJS851974 VTO851973:VTO851974 WDK851973:WDK851974 WNG851973:WNG851974 WXC851973:WXC851974 AU917509:AU917510 KQ917509:KQ917510 UM917509:UM917510 AEI917509:AEI917510 AOE917509:AOE917510 AYA917509:AYA917510 BHW917509:BHW917510 BRS917509:BRS917510 CBO917509:CBO917510 CLK917509:CLK917510 CVG917509:CVG917510 DFC917509:DFC917510 DOY917509:DOY917510 DYU917509:DYU917510 EIQ917509:EIQ917510 ESM917509:ESM917510 FCI917509:FCI917510 FME917509:FME917510 FWA917509:FWA917510 GFW917509:GFW917510 GPS917509:GPS917510 GZO917509:GZO917510 HJK917509:HJK917510 HTG917509:HTG917510 IDC917509:IDC917510 IMY917509:IMY917510 IWU917509:IWU917510 JGQ917509:JGQ917510 JQM917509:JQM917510 KAI917509:KAI917510 KKE917509:KKE917510 KUA917509:KUA917510 LDW917509:LDW917510 LNS917509:LNS917510 LXO917509:LXO917510 MHK917509:MHK917510 MRG917509:MRG917510 NBC917509:NBC917510 NKY917509:NKY917510 NUU917509:NUU917510 OEQ917509:OEQ917510 OOM917509:OOM917510 OYI917509:OYI917510 PIE917509:PIE917510 PSA917509:PSA917510 QBW917509:QBW917510 QLS917509:QLS917510 QVO917509:QVO917510 RFK917509:RFK917510 RPG917509:RPG917510 RZC917509:RZC917510 SIY917509:SIY917510 SSU917509:SSU917510 TCQ917509:TCQ917510 TMM917509:TMM917510 TWI917509:TWI917510 UGE917509:UGE917510 UQA917509:UQA917510 UZW917509:UZW917510 VJS917509:VJS917510 VTO917509:VTO917510 WDK917509:WDK917510 WNG917509:WNG917510 WXC917509:WXC917510 AU983045:AU983046 KQ983045:KQ983046 UM983045:UM983046 AEI983045:AEI983046 AOE983045:AOE983046 AYA983045:AYA983046 BHW983045:BHW983046 BRS983045:BRS983046 CBO983045:CBO983046 CLK983045:CLK983046 CVG983045:CVG983046 DFC983045:DFC983046 DOY983045:DOY983046 DYU983045:DYU983046 EIQ983045:EIQ983046 ESM983045:ESM983046 FCI983045:FCI983046 FME983045:FME983046 FWA983045:FWA983046 GFW983045:GFW983046 GPS983045:GPS983046 GZO983045:GZO983046 HJK983045:HJK983046 HTG983045:HTG983046 IDC983045:IDC983046 IMY983045:IMY983046 IWU983045:IWU983046 JGQ983045:JGQ983046 JQM983045:JQM983046 KAI983045:KAI983046 KKE983045:KKE983046 KUA983045:KUA983046 LDW983045:LDW983046 LNS983045:LNS983046 LXO983045:LXO983046 MHK983045:MHK983046 MRG983045:MRG983046 NBC983045:NBC983046 NKY983045:NKY983046 NUU983045:NUU983046 OEQ983045:OEQ983046 OOM983045:OOM983046 OYI983045:OYI983046 PIE983045:PIE983046 PSA983045:PSA983046 QBW983045:QBW983046 QLS983045:QLS983046 QVO983045:QVO983046 RFK983045:RFK983046 RPG983045:RPG983046 RZC983045:RZC983046 SIY983045:SIY983046 SSU983045:SSU983046 TCQ983045:TCQ983046 TMM983045:TMM983046 TWI983045:TWI983046 UGE983045:UGE983046 UQA983045:UQA983046 UZW983045:UZW983046 VJS983045:VJS983046 VTO983045:VTO983046 WDK983045:WDK983046 WNG983045:WNG983046 WXC983045:WXC983046 AX65541:AX65542 KT65541:KT65542 UP65541:UP65542 AEL65541:AEL65542 AOH65541:AOH65542 AYD65541:AYD65542 BHZ65541:BHZ65542 BRV65541:BRV65542 CBR65541:CBR65542 CLN65541:CLN65542 CVJ65541:CVJ65542 DFF65541:DFF65542 DPB65541:DPB65542 DYX65541:DYX65542 EIT65541:EIT65542 ESP65541:ESP65542 FCL65541:FCL65542 FMH65541:FMH65542 FWD65541:FWD65542 GFZ65541:GFZ65542 GPV65541:GPV65542 GZR65541:GZR65542 HJN65541:HJN65542 HTJ65541:HTJ65542 IDF65541:IDF65542 INB65541:INB65542 IWX65541:IWX65542 JGT65541:JGT65542 JQP65541:JQP65542 KAL65541:KAL65542 KKH65541:KKH65542 KUD65541:KUD65542 LDZ65541:LDZ65542 LNV65541:LNV65542 LXR65541:LXR65542 MHN65541:MHN65542 MRJ65541:MRJ65542 NBF65541:NBF65542 NLB65541:NLB65542 NUX65541:NUX65542 OET65541:OET65542 OOP65541:OOP65542 OYL65541:OYL65542 PIH65541:PIH65542 PSD65541:PSD65542 QBZ65541:QBZ65542 QLV65541:QLV65542 QVR65541:QVR65542 RFN65541:RFN65542 RPJ65541:RPJ65542 RZF65541:RZF65542 SJB65541:SJB65542 SSX65541:SSX65542 TCT65541:TCT65542 TMP65541:TMP65542 TWL65541:TWL65542 UGH65541:UGH65542 UQD65541:UQD65542 UZZ65541:UZZ65542 VJV65541:VJV65542 VTR65541:VTR65542 WDN65541:WDN65542 WNJ65541:WNJ65542 WXF65541:WXF65542 AX131077:AX131078 KT131077:KT131078 UP131077:UP131078 AEL131077:AEL131078 AOH131077:AOH131078 AYD131077:AYD131078 BHZ131077:BHZ131078 BRV131077:BRV131078 CBR131077:CBR131078 CLN131077:CLN131078 CVJ131077:CVJ131078 DFF131077:DFF131078 DPB131077:DPB131078 DYX131077:DYX131078 EIT131077:EIT131078 ESP131077:ESP131078 FCL131077:FCL131078 FMH131077:FMH131078 FWD131077:FWD131078 GFZ131077:GFZ131078 GPV131077:GPV131078 GZR131077:GZR131078 HJN131077:HJN131078 HTJ131077:HTJ131078 IDF131077:IDF131078 INB131077:INB131078 IWX131077:IWX131078 JGT131077:JGT131078 JQP131077:JQP131078 KAL131077:KAL131078 KKH131077:KKH131078 KUD131077:KUD131078 LDZ131077:LDZ131078 LNV131077:LNV131078 LXR131077:LXR131078 MHN131077:MHN131078 MRJ131077:MRJ131078 NBF131077:NBF131078 NLB131077:NLB131078 NUX131077:NUX131078 OET131077:OET131078 OOP131077:OOP131078 OYL131077:OYL131078 PIH131077:PIH131078 PSD131077:PSD131078 QBZ131077:QBZ131078 QLV131077:QLV131078 QVR131077:QVR131078 RFN131077:RFN131078 RPJ131077:RPJ131078 RZF131077:RZF131078 SJB131077:SJB131078 SSX131077:SSX131078 TCT131077:TCT131078 TMP131077:TMP131078 TWL131077:TWL131078 UGH131077:UGH131078 UQD131077:UQD131078 UZZ131077:UZZ131078 VJV131077:VJV131078 VTR131077:VTR131078 WDN131077:WDN131078 WNJ131077:WNJ131078 WXF131077:WXF131078 AX196613:AX196614 KT196613:KT196614 UP196613:UP196614 AEL196613:AEL196614 AOH196613:AOH196614 AYD196613:AYD196614 BHZ196613:BHZ196614 BRV196613:BRV196614 CBR196613:CBR196614 CLN196613:CLN196614 CVJ196613:CVJ196614 DFF196613:DFF196614 DPB196613:DPB196614 DYX196613:DYX196614 EIT196613:EIT196614 ESP196613:ESP196614 FCL196613:FCL196614 FMH196613:FMH196614 FWD196613:FWD196614 GFZ196613:GFZ196614 GPV196613:GPV196614 GZR196613:GZR196614 HJN196613:HJN196614 HTJ196613:HTJ196614 IDF196613:IDF196614 INB196613:INB196614 IWX196613:IWX196614 JGT196613:JGT196614 JQP196613:JQP196614 KAL196613:KAL196614 KKH196613:KKH196614 KUD196613:KUD196614 LDZ196613:LDZ196614 LNV196613:LNV196614 LXR196613:LXR196614 MHN196613:MHN196614 MRJ196613:MRJ196614 NBF196613:NBF196614 NLB196613:NLB196614 NUX196613:NUX196614 OET196613:OET196614 OOP196613:OOP196614 OYL196613:OYL196614 PIH196613:PIH196614 PSD196613:PSD196614 QBZ196613:QBZ196614 QLV196613:QLV196614 QVR196613:QVR196614 RFN196613:RFN196614 RPJ196613:RPJ196614 RZF196613:RZF196614 SJB196613:SJB196614 SSX196613:SSX196614 TCT196613:TCT196614 TMP196613:TMP196614 TWL196613:TWL196614 UGH196613:UGH196614 UQD196613:UQD196614 UZZ196613:UZZ196614 VJV196613:VJV196614 VTR196613:VTR196614 WDN196613:WDN196614 WNJ196613:WNJ196614 WXF196613:WXF196614 AX262149:AX262150 KT262149:KT262150 UP262149:UP262150 AEL262149:AEL262150 AOH262149:AOH262150 AYD262149:AYD262150 BHZ262149:BHZ262150 BRV262149:BRV262150 CBR262149:CBR262150 CLN262149:CLN262150 CVJ262149:CVJ262150 DFF262149:DFF262150 DPB262149:DPB262150 DYX262149:DYX262150 EIT262149:EIT262150 ESP262149:ESP262150 FCL262149:FCL262150 FMH262149:FMH262150 FWD262149:FWD262150 GFZ262149:GFZ262150 GPV262149:GPV262150 GZR262149:GZR262150 HJN262149:HJN262150 HTJ262149:HTJ262150 IDF262149:IDF262150 INB262149:INB262150 IWX262149:IWX262150 JGT262149:JGT262150 JQP262149:JQP262150 KAL262149:KAL262150 KKH262149:KKH262150 KUD262149:KUD262150 LDZ262149:LDZ262150 LNV262149:LNV262150 LXR262149:LXR262150 MHN262149:MHN262150 MRJ262149:MRJ262150 NBF262149:NBF262150 NLB262149:NLB262150 NUX262149:NUX262150 OET262149:OET262150 OOP262149:OOP262150 OYL262149:OYL262150 PIH262149:PIH262150 PSD262149:PSD262150 QBZ262149:QBZ262150 QLV262149:QLV262150 QVR262149:QVR262150 RFN262149:RFN262150 RPJ262149:RPJ262150 RZF262149:RZF262150 SJB262149:SJB262150 SSX262149:SSX262150 TCT262149:TCT262150 TMP262149:TMP262150 TWL262149:TWL262150 UGH262149:UGH262150 UQD262149:UQD262150 UZZ262149:UZZ262150 VJV262149:VJV262150 VTR262149:VTR262150 WDN262149:WDN262150 WNJ262149:WNJ262150 WXF262149:WXF262150 AX327685:AX327686 KT327685:KT327686 UP327685:UP327686 AEL327685:AEL327686 AOH327685:AOH327686 AYD327685:AYD327686 BHZ327685:BHZ327686 BRV327685:BRV327686 CBR327685:CBR327686 CLN327685:CLN327686 CVJ327685:CVJ327686 DFF327685:DFF327686 DPB327685:DPB327686 DYX327685:DYX327686 EIT327685:EIT327686 ESP327685:ESP327686 FCL327685:FCL327686 FMH327685:FMH327686 FWD327685:FWD327686 GFZ327685:GFZ327686 GPV327685:GPV327686 GZR327685:GZR327686 HJN327685:HJN327686 HTJ327685:HTJ327686 IDF327685:IDF327686 INB327685:INB327686 IWX327685:IWX327686 JGT327685:JGT327686 JQP327685:JQP327686 KAL327685:KAL327686 KKH327685:KKH327686 KUD327685:KUD327686 LDZ327685:LDZ327686 LNV327685:LNV327686 LXR327685:LXR327686 MHN327685:MHN327686 MRJ327685:MRJ327686 NBF327685:NBF327686 NLB327685:NLB327686 NUX327685:NUX327686 OET327685:OET327686 OOP327685:OOP327686 OYL327685:OYL327686 PIH327685:PIH327686 PSD327685:PSD327686 QBZ327685:QBZ327686 QLV327685:QLV327686 QVR327685:QVR327686 RFN327685:RFN327686 RPJ327685:RPJ327686 RZF327685:RZF327686 SJB327685:SJB327686 SSX327685:SSX327686 TCT327685:TCT327686 TMP327685:TMP327686 TWL327685:TWL327686 UGH327685:UGH327686 UQD327685:UQD327686 UZZ327685:UZZ327686 VJV327685:VJV327686 VTR327685:VTR327686 WDN327685:WDN327686 WNJ327685:WNJ327686 WXF327685:WXF327686 AX393221:AX393222 KT393221:KT393222 UP393221:UP393222 AEL393221:AEL393222 AOH393221:AOH393222 AYD393221:AYD393222 BHZ393221:BHZ393222 BRV393221:BRV393222 CBR393221:CBR393222 CLN393221:CLN393222 CVJ393221:CVJ393222 DFF393221:DFF393222 DPB393221:DPB393222 DYX393221:DYX393222 EIT393221:EIT393222 ESP393221:ESP393222 FCL393221:FCL393222 FMH393221:FMH393222 FWD393221:FWD393222 GFZ393221:GFZ393222 GPV393221:GPV393222 GZR393221:GZR393222 HJN393221:HJN393222 HTJ393221:HTJ393222 IDF393221:IDF393222 INB393221:INB393222 IWX393221:IWX393222 JGT393221:JGT393222 JQP393221:JQP393222 KAL393221:KAL393222 KKH393221:KKH393222 KUD393221:KUD393222 LDZ393221:LDZ393222 LNV393221:LNV393222 LXR393221:LXR393222 MHN393221:MHN393222 MRJ393221:MRJ393222 NBF393221:NBF393222 NLB393221:NLB393222 NUX393221:NUX393222 OET393221:OET393222 OOP393221:OOP393222 OYL393221:OYL393222 PIH393221:PIH393222 PSD393221:PSD393222 QBZ393221:QBZ393222 QLV393221:QLV393222 QVR393221:QVR393222 RFN393221:RFN393222 RPJ393221:RPJ393222 RZF393221:RZF393222 SJB393221:SJB393222 SSX393221:SSX393222 TCT393221:TCT393222 TMP393221:TMP393222 TWL393221:TWL393222 UGH393221:UGH393222 UQD393221:UQD393222 UZZ393221:UZZ393222 VJV393221:VJV393222 VTR393221:VTR393222 WDN393221:WDN393222 WNJ393221:WNJ393222 WXF393221:WXF393222 AX458757:AX458758 KT458757:KT458758 UP458757:UP458758 AEL458757:AEL458758 AOH458757:AOH458758 AYD458757:AYD458758 BHZ458757:BHZ458758 BRV458757:BRV458758 CBR458757:CBR458758 CLN458757:CLN458758 CVJ458757:CVJ458758 DFF458757:DFF458758 DPB458757:DPB458758 DYX458757:DYX458758 EIT458757:EIT458758 ESP458757:ESP458758 FCL458757:FCL458758 FMH458757:FMH458758 FWD458757:FWD458758 GFZ458757:GFZ458758 GPV458757:GPV458758 GZR458757:GZR458758 HJN458757:HJN458758 HTJ458757:HTJ458758 IDF458757:IDF458758 INB458757:INB458758 IWX458757:IWX458758 JGT458757:JGT458758 JQP458757:JQP458758 KAL458757:KAL458758 KKH458757:KKH458758 KUD458757:KUD458758 LDZ458757:LDZ458758 LNV458757:LNV458758 LXR458757:LXR458758 MHN458757:MHN458758 MRJ458757:MRJ458758 NBF458757:NBF458758 NLB458757:NLB458758 NUX458757:NUX458758 OET458757:OET458758 OOP458757:OOP458758 OYL458757:OYL458758 PIH458757:PIH458758 PSD458757:PSD458758 QBZ458757:QBZ458758 QLV458757:QLV458758 QVR458757:QVR458758 RFN458757:RFN458758 RPJ458757:RPJ458758 RZF458757:RZF458758 SJB458757:SJB458758 SSX458757:SSX458758 TCT458757:TCT458758 TMP458757:TMP458758 TWL458757:TWL458758 UGH458757:UGH458758 UQD458757:UQD458758 UZZ458757:UZZ458758 VJV458757:VJV458758 VTR458757:VTR458758 WDN458757:WDN458758 WNJ458757:WNJ458758 WXF458757:WXF458758 AX524293:AX524294 KT524293:KT524294 UP524293:UP524294 AEL524293:AEL524294 AOH524293:AOH524294 AYD524293:AYD524294 BHZ524293:BHZ524294 BRV524293:BRV524294 CBR524293:CBR524294 CLN524293:CLN524294 CVJ524293:CVJ524294 DFF524293:DFF524294 DPB524293:DPB524294 DYX524293:DYX524294 EIT524293:EIT524294 ESP524293:ESP524294 FCL524293:FCL524294 FMH524293:FMH524294 FWD524293:FWD524294 GFZ524293:GFZ524294 GPV524293:GPV524294 GZR524293:GZR524294 HJN524293:HJN524294 HTJ524293:HTJ524294 IDF524293:IDF524294 INB524293:INB524294 IWX524293:IWX524294 JGT524293:JGT524294 JQP524293:JQP524294 KAL524293:KAL524294 KKH524293:KKH524294 KUD524293:KUD524294 LDZ524293:LDZ524294 LNV524293:LNV524294 LXR524293:LXR524294 MHN524293:MHN524294 MRJ524293:MRJ524294 NBF524293:NBF524294 NLB524293:NLB524294 NUX524293:NUX524294 OET524293:OET524294 OOP524293:OOP524294 OYL524293:OYL524294 PIH524293:PIH524294 PSD524293:PSD524294 QBZ524293:QBZ524294 QLV524293:QLV524294 QVR524293:QVR524294 RFN524293:RFN524294 RPJ524293:RPJ524294 RZF524293:RZF524294 SJB524293:SJB524294 SSX524293:SSX524294 TCT524293:TCT524294 TMP524293:TMP524294 TWL524293:TWL524294 UGH524293:UGH524294 UQD524293:UQD524294 UZZ524293:UZZ524294 VJV524293:VJV524294 VTR524293:VTR524294 WDN524293:WDN524294 WNJ524293:WNJ524294 WXF524293:WXF524294 AX589829:AX589830 KT589829:KT589830 UP589829:UP589830 AEL589829:AEL589830 AOH589829:AOH589830 AYD589829:AYD589830 BHZ589829:BHZ589830 BRV589829:BRV589830 CBR589829:CBR589830 CLN589829:CLN589830 CVJ589829:CVJ589830 DFF589829:DFF589830 DPB589829:DPB589830 DYX589829:DYX589830 EIT589829:EIT589830 ESP589829:ESP589830 FCL589829:FCL589830 FMH589829:FMH589830 FWD589829:FWD589830 GFZ589829:GFZ589830 GPV589829:GPV589830 GZR589829:GZR589830 HJN589829:HJN589830 HTJ589829:HTJ589830 IDF589829:IDF589830 INB589829:INB589830 IWX589829:IWX589830 JGT589829:JGT589830 JQP589829:JQP589830 KAL589829:KAL589830 KKH589829:KKH589830 KUD589829:KUD589830 LDZ589829:LDZ589830 LNV589829:LNV589830 LXR589829:LXR589830 MHN589829:MHN589830 MRJ589829:MRJ589830 NBF589829:NBF589830 NLB589829:NLB589830 NUX589829:NUX589830 OET589829:OET589830 OOP589829:OOP589830 OYL589829:OYL589830 PIH589829:PIH589830 PSD589829:PSD589830 QBZ589829:QBZ589830 QLV589829:QLV589830 QVR589829:QVR589830 RFN589829:RFN589830 RPJ589829:RPJ589830 RZF589829:RZF589830 SJB589829:SJB589830 SSX589829:SSX589830 TCT589829:TCT589830 TMP589829:TMP589830 TWL589829:TWL589830 UGH589829:UGH589830 UQD589829:UQD589830 UZZ589829:UZZ589830 VJV589829:VJV589830 VTR589829:VTR589830 WDN589829:WDN589830 WNJ589829:WNJ589830 WXF589829:WXF589830 AX655365:AX655366 KT655365:KT655366 UP655365:UP655366 AEL655365:AEL655366 AOH655365:AOH655366 AYD655365:AYD655366 BHZ655365:BHZ655366 BRV655365:BRV655366 CBR655365:CBR655366 CLN655365:CLN655366 CVJ655365:CVJ655366 DFF655365:DFF655366 DPB655365:DPB655366 DYX655365:DYX655366 EIT655365:EIT655366 ESP655365:ESP655366 FCL655365:FCL655366 FMH655365:FMH655366 FWD655365:FWD655366 GFZ655365:GFZ655366 GPV655365:GPV655366 GZR655365:GZR655366 HJN655365:HJN655366 HTJ655365:HTJ655366 IDF655365:IDF655366 INB655365:INB655366 IWX655365:IWX655366 JGT655365:JGT655366 JQP655365:JQP655366 KAL655365:KAL655366 KKH655365:KKH655366 KUD655365:KUD655366 LDZ655365:LDZ655366 LNV655365:LNV655366 LXR655365:LXR655366 MHN655365:MHN655366 MRJ655365:MRJ655366 NBF655365:NBF655366 NLB655365:NLB655366 NUX655365:NUX655366 OET655365:OET655366 OOP655365:OOP655366 OYL655365:OYL655366 PIH655365:PIH655366 PSD655365:PSD655366 QBZ655365:QBZ655366 QLV655365:QLV655366 QVR655365:QVR655366 RFN655365:RFN655366 RPJ655365:RPJ655366 RZF655365:RZF655366 SJB655365:SJB655366 SSX655365:SSX655366 TCT655365:TCT655366 TMP655365:TMP655366 TWL655365:TWL655366 UGH655365:UGH655366 UQD655365:UQD655366 UZZ655365:UZZ655366 VJV655365:VJV655366 VTR655365:VTR655366 WDN655365:WDN655366 WNJ655365:WNJ655366 WXF655365:WXF655366 AX720901:AX720902 KT720901:KT720902 UP720901:UP720902 AEL720901:AEL720902 AOH720901:AOH720902 AYD720901:AYD720902 BHZ720901:BHZ720902 BRV720901:BRV720902 CBR720901:CBR720902 CLN720901:CLN720902 CVJ720901:CVJ720902 DFF720901:DFF720902 DPB720901:DPB720902 DYX720901:DYX720902 EIT720901:EIT720902 ESP720901:ESP720902 FCL720901:FCL720902 FMH720901:FMH720902 FWD720901:FWD720902 GFZ720901:GFZ720902 GPV720901:GPV720902 GZR720901:GZR720902 HJN720901:HJN720902 HTJ720901:HTJ720902 IDF720901:IDF720902 INB720901:INB720902 IWX720901:IWX720902 JGT720901:JGT720902 JQP720901:JQP720902 KAL720901:KAL720902 KKH720901:KKH720902 KUD720901:KUD720902 LDZ720901:LDZ720902 LNV720901:LNV720902 LXR720901:LXR720902 MHN720901:MHN720902 MRJ720901:MRJ720902 NBF720901:NBF720902 NLB720901:NLB720902 NUX720901:NUX720902 OET720901:OET720902 OOP720901:OOP720902 OYL720901:OYL720902 PIH720901:PIH720902 PSD720901:PSD720902 QBZ720901:QBZ720902 QLV720901:QLV720902 QVR720901:QVR720902 RFN720901:RFN720902 RPJ720901:RPJ720902 RZF720901:RZF720902 SJB720901:SJB720902 SSX720901:SSX720902 TCT720901:TCT720902 TMP720901:TMP720902 TWL720901:TWL720902 UGH720901:UGH720902 UQD720901:UQD720902 UZZ720901:UZZ720902 VJV720901:VJV720902 VTR720901:VTR720902 WDN720901:WDN720902 WNJ720901:WNJ720902 WXF720901:WXF720902 AX786437:AX786438 KT786437:KT786438 UP786437:UP786438 AEL786437:AEL786438 AOH786437:AOH786438 AYD786437:AYD786438 BHZ786437:BHZ786438 BRV786437:BRV786438 CBR786437:CBR786438 CLN786437:CLN786438 CVJ786437:CVJ786438 DFF786437:DFF786438 DPB786437:DPB786438 DYX786437:DYX786438 EIT786437:EIT786438 ESP786437:ESP786438 FCL786437:FCL786438 FMH786437:FMH786438 FWD786437:FWD786438 GFZ786437:GFZ786438 GPV786437:GPV786438 GZR786437:GZR786438 HJN786437:HJN786438 HTJ786437:HTJ786438 IDF786437:IDF786438 INB786437:INB786438 IWX786437:IWX786438 JGT786437:JGT786438 JQP786437:JQP786438 KAL786437:KAL786438 KKH786437:KKH786438 KUD786437:KUD786438 LDZ786437:LDZ786438 LNV786437:LNV786438 LXR786437:LXR786438 MHN786437:MHN786438 MRJ786437:MRJ786438 NBF786437:NBF786438 NLB786437:NLB786438 NUX786437:NUX786438 OET786437:OET786438 OOP786437:OOP786438 OYL786437:OYL786438 PIH786437:PIH786438 PSD786437:PSD786438 QBZ786437:QBZ786438 QLV786437:QLV786438 QVR786437:QVR786438 RFN786437:RFN786438 RPJ786437:RPJ786438 RZF786437:RZF786438 SJB786437:SJB786438 SSX786437:SSX786438 TCT786437:TCT786438 TMP786437:TMP786438 TWL786437:TWL786438 UGH786437:UGH786438 UQD786437:UQD786438 UZZ786437:UZZ786438 VJV786437:VJV786438 VTR786437:VTR786438 WDN786437:WDN786438 WNJ786437:WNJ786438 WXF786437:WXF786438 AX851973:AX851974 KT851973:KT851974 UP851973:UP851974 AEL851973:AEL851974 AOH851973:AOH851974 AYD851973:AYD851974 BHZ851973:BHZ851974 BRV851973:BRV851974 CBR851973:CBR851974 CLN851973:CLN851974 CVJ851973:CVJ851974 DFF851973:DFF851974 DPB851973:DPB851974 DYX851973:DYX851974 EIT851973:EIT851974 ESP851973:ESP851974 FCL851973:FCL851974 FMH851973:FMH851974 FWD851973:FWD851974 GFZ851973:GFZ851974 GPV851973:GPV851974 GZR851973:GZR851974 HJN851973:HJN851974 HTJ851973:HTJ851974 IDF851973:IDF851974 INB851973:INB851974 IWX851973:IWX851974 JGT851973:JGT851974 JQP851973:JQP851974 KAL851973:KAL851974 KKH851973:KKH851974 KUD851973:KUD851974 LDZ851973:LDZ851974 LNV851973:LNV851974 LXR851973:LXR851974 MHN851973:MHN851974 MRJ851973:MRJ851974 NBF851973:NBF851974 NLB851973:NLB851974 NUX851973:NUX851974 OET851973:OET851974 OOP851973:OOP851974 OYL851973:OYL851974 PIH851973:PIH851974 PSD851973:PSD851974 QBZ851973:QBZ851974 QLV851973:QLV851974 QVR851973:QVR851974 RFN851973:RFN851974 RPJ851973:RPJ851974 RZF851973:RZF851974 SJB851973:SJB851974 SSX851973:SSX851974 TCT851973:TCT851974 TMP851973:TMP851974 TWL851973:TWL851974 UGH851973:UGH851974 UQD851973:UQD851974 UZZ851973:UZZ851974 VJV851973:VJV851974 VTR851973:VTR851974 WDN851973:WDN851974 WNJ851973:WNJ851974 WXF851973:WXF851974 AX917509:AX917510 KT917509:KT917510 UP917509:UP917510 AEL917509:AEL917510 AOH917509:AOH917510 AYD917509:AYD917510 BHZ917509:BHZ917510 BRV917509:BRV917510 CBR917509:CBR917510 CLN917509:CLN917510 CVJ917509:CVJ917510 DFF917509:DFF917510 DPB917509:DPB917510 DYX917509:DYX917510 EIT917509:EIT917510 ESP917509:ESP917510 FCL917509:FCL917510 FMH917509:FMH917510 FWD917509:FWD917510 GFZ917509:GFZ917510 GPV917509:GPV917510 GZR917509:GZR917510 HJN917509:HJN917510 HTJ917509:HTJ917510 IDF917509:IDF917510 INB917509:INB917510 IWX917509:IWX917510 JGT917509:JGT917510 JQP917509:JQP917510 KAL917509:KAL917510 KKH917509:KKH917510 KUD917509:KUD917510 LDZ917509:LDZ917510 LNV917509:LNV917510 LXR917509:LXR917510 MHN917509:MHN917510 MRJ917509:MRJ917510 NBF917509:NBF917510 NLB917509:NLB917510 NUX917509:NUX917510 OET917509:OET917510 OOP917509:OOP917510 OYL917509:OYL917510 PIH917509:PIH917510 PSD917509:PSD917510 QBZ917509:QBZ917510 QLV917509:QLV917510 QVR917509:QVR917510 RFN917509:RFN917510 RPJ917509:RPJ917510 RZF917509:RZF917510 SJB917509:SJB917510 SSX917509:SSX917510 TCT917509:TCT917510 TMP917509:TMP917510 TWL917509:TWL917510 UGH917509:UGH917510 UQD917509:UQD917510 UZZ917509:UZZ917510 VJV917509:VJV917510 VTR917509:VTR917510 WDN917509:WDN917510 WNJ917509:WNJ917510 WXF917509:WXF917510 AX983045:AX983046 KT983045:KT983046 UP983045:UP983046 AEL983045:AEL983046 AOH983045:AOH983046 AYD983045:AYD983046 BHZ983045:BHZ983046 BRV983045:BRV983046 CBR983045:CBR983046 CLN983045:CLN983046 CVJ983045:CVJ983046 DFF983045:DFF983046 DPB983045:DPB983046 DYX983045:DYX983046 EIT983045:EIT983046 ESP983045:ESP983046 FCL983045:FCL983046 FMH983045:FMH983046 FWD983045:FWD983046 GFZ983045:GFZ983046 GPV983045:GPV983046 GZR983045:GZR983046 HJN983045:HJN983046 HTJ983045:HTJ983046 IDF983045:IDF983046 INB983045:INB983046 IWX983045:IWX983046 JGT983045:JGT983046 JQP983045:JQP983046 KAL983045:KAL983046 KKH983045:KKH983046 KUD983045:KUD983046 LDZ983045:LDZ983046 LNV983045:LNV983046 LXR983045:LXR983046 MHN983045:MHN983046 MRJ983045:MRJ983046 NBF983045:NBF983046 NLB983045:NLB983046 NUX983045:NUX983046 OET983045:OET983046 OOP983045:OOP983046 OYL983045:OYL983046 PIH983045:PIH983046 PSD983045:PSD983046 QBZ983045:QBZ983046 QLV983045:QLV983046 QVR983045:QVR983046 RFN983045:RFN983046 RPJ983045:RPJ983046 RZF983045:RZF983046 SJB983045:SJB983046 SSX983045:SSX983046 TCT983045:TCT983046 TMP983045:TMP983046 TWL983045:TWL983046 UGH983045:UGH983046 UQD983045:UQD983046 UZZ983045:UZZ983046 VJV983045:VJV983046 VTR983045:VTR983046 WDN983045:WDN983046 WNJ983045:WNJ983046 WXF983045:WXF983046 Q5:Q6 JM5:JM6 TI5:TI6 ADE5:ADE6 ANA5:ANA6 AWW5:AWW6 BGS5:BGS6 BQO5:BQO6 CAK5:CAK6 CKG5:CKG6 CUC5:CUC6 DDY5:DDY6 DNU5:DNU6 DXQ5:DXQ6 EHM5:EHM6 ERI5:ERI6 FBE5:FBE6 FLA5:FLA6 FUW5:FUW6 GES5:GES6 GOO5:GOO6 GYK5:GYK6 HIG5:HIG6 HSC5:HSC6 IBY5:IBY6 ILU5:ILU6 IVQ5:IVQ6 JFM5:JFM6 JPI5:JPI6 JZE5:JZE6 KJA5:KJA6 KSW5:KSW6 LCS5:LCS6 LMO5:LMO6 LWK5:LWK6 MGG5:MGG6 MQC5:MQC6 MZY5:MZY6 NJU5:NJU6 NTQ5:NTQ6 ODM5:ODM6 ONI5:ONI6 OXE5:OXE6 PHA5:PHA6 PQW5:PQW6 QAS5:QAS6 QKO5:QKO6 QUK5:QUK6 REG5:REG6 ROC5:ROC6 RXY5:RXY6 SHU5:SHU6 SRQ5:SRQ6 TBM5:TBM6 TLI5:TLI6 TVE5:TVE6 UFA5:UFA6 UOW5:UOW6 UYS5:UYS6 VIO5:VIO6 VSK5:VSK6 WCG5:WCG6 WMC5:WMC6 WVY5:WVY6 T5:T6 JP5:JP6 TL5:TL6 ADH5:ADH6 AND5:AND6 AWZ5:AWZ6 BGV5:BGV6 BQR5:BQR6 CAN5:CAN6 CKJ5:CKJ6 CUF5:CUF6 DEB5:DEB6 DNX5:DNX6 DXT5:DXT6 EHP5:EHP6 ERL5:ERL6 FBH5:FBH6 FLD5:FLD6 FUZ5:FUZ6 GEV5:GEV6 GOR5:GOR6 GYN5:GYN6 HIJ5:HIJ6 HSF5:HSF6 ICB5:ICB6 ILX5:ILX6 IVT5:IVT6 JFP5:JFP6 JPL5:JPL6 JZH5:JZH6 KJD5:KJD6 KSZ5:KSZ6 LCV5:LCV6 LMR5:LMR6 LWN5:LWN6 MGJ5:MGJ6 MQF5:MQF6 NAB5:NAB6 NJX5:NJX6 NTT5:NTT6 ODP5:ODP6 ONL5:ONL6 OXH5:OXH6 PHD5:PHD6 PQZ5:PQZ6 QAV5:QAV6 QKR5:QKR6 QUN5:QUN6 REJ5:REJ6 ROF5:ROF6 RYB5:RYB6 SHX5:SHX6 SRT5:SRT6 TBP5:TBP6 TLL5:TLL6 TVH5:TVH6 UFD5:UFD6 UOZ5:UOZ6 UYV5:UYV6 VIR5:VIR6 VSN5:VSN6 WCJ5:WCJ6 WMF5:WMF6 WWB5:WWB6 W5:W6 JS5:JS6 TO5:TO6 ADK5:ADK6 ANG5:ANG6 AXC5:AXC6 BGY5:BGY6 BQU5:BQU6 CAQ5:CAQ6 CKM5:CKM6 CUI5:CUI6 DEE5:DEE6 DOA5:DOA6 DXW5:DXW6 EHS5:EHS6 ERO5:ERO6 FBK5:FBK6 FLG5:FLG6 FVC5:FVC6 GEY5:GEY6 GOU5:GOU6 GYQ5:GYQ6 HIM5:HIM6 HSI5:HSI6 ICE5:ICE6 IMA5:IMA6 IVW5:IVW6 JFS5:JFS6 JPO5:JPO6 JZK5:JZK6 KJG5:KJG6 KTC5:KTC6 LCY5:LCY6 LMU5:LMU6 LWQ5:LWQ6 MGM5:MGM6 MQI5:MQI6 NAE5:NAE6 NKA5:NKA6 NTW5:NTW6 ODS5:ODS6 ONO5:ONO6 OXK5:OXK6 PHG5:PHG6 PRC5:PRC6 QAY5:QAY6 QKU5:QKU6 QUQ5:QUQ6 REM5:REM6 ROI5:ROI6 RYE5:RYE6 SIA5:SIA6 SRW5:SRW6 TBS5:TBS6 TLO5:TLO6 TVK5:TVK6 UFG5:UFG6 UPC5:UPC6 UYY5:UYY6 VIU5:VIU6 VSQ5:VSQ6 WCM5:WCM6 WMI5:WMI6 WWE5:WWE6 Z5:Z6 JV5:JV6 TR5:TR6 ADN5:ADN6 ANJ5:ANJ6 AXF5:AXF6 BHB5:BHB6 BQX5:BQX6 CAT5:CAT6 CKP5:CKP6 CUL5:CUL6 DEH5:DEH6 DOD5:DOD6 DXZ5:DXZ6 EHV5:EHV6 ERR5:ERR6 FBN5:FBN6 FLJ5:FLJ6 FVF5:FVF6 GFB5:GFB6 GOX5:GOX6 GYT5:GYT6 HIP5:HIP6 HSL5:HSL6 ICH5:ICH6 IMD5:IMD6 IVZ5:IVZ6 JFV5:JFV6 JPR5:JPR6 JZN5:JZN6 KJJ5:KJJ6 KTF5:KTF6 LDB5:LDB6 LMX5:LMX6 LWT5:LWT6 MGP5:MGP6 MQL5:MQL6 NAH5:NAH6 NKD5:NKD6 NTZ5:NTZ6 ODV5:ODV6 ONR5:ONR6 OXN5:OXN6 PHJ5:PHJ6 PRF5:PRF6 QBB5:QBB6 QKX5:QKX6 QUT5:QUT6 REP5:REP6 ROL5:ROL6 RYH5:RYH6 SID5:SID6 SRZ5:SRZ6 TBV5:TBV6 TLR5:TLR6 TVN5:TVN6 UFJ5:UFJ6 UPF5:UPF6 UZB5:UZB6 VIX5:VIX6 VST5:VST6 WCP5:WCP6 WML5:WML6 WWH5:WWH6 AC5:AC6 JY5:JY6 TU5:TU6 ADQ5:ADQ6 ANM5:ANM6 AXI5:AXI6 BHE5:BHE6 BRA5:BRA6 CAW5:CAW6 CKS5:CKS6 CUO5:CUO6 DEK5:DEK6 DOG5:DOG6 DYC5:DYC6 EHY5:EHY6 ERU5:ERU6 FBQ5:FBQ6 FLM5:FLM6 FVI5:FVI6 GFE5:GFE6 GPA5:GPA6 GYW5:GYW6 HIS5:HIS6 HSO5:HSO6 ICK5:ICK6 IMG5:IMG6 IWC5:IWC6 JFY5:JFY6 JPU5:JPU6 JZQ5:JZQ6 KJM5:KJM6 KTI5:KTI6 LDE5:LDE6 LNA5:LNA6 LWW5:LWW6 MGS5:MGS6 MQO5:MQO6 NAK5:NAK6 NKG5:NKG6 NUC5:NUC6 ODY5:ODY6 ONU5:ONU6 OXQ5:OXQ6 PHM5:PHM6 PRI5:PRI6 QBE5:QBE6 QLA5:QLA6 QUW5:QUW6 RES5:RES6 ROO5:ROO6 RYK5:RYK6 SIG5:SIG6 SSC5:SSC6 TBY5:TBY6 TLU5:TLU6 TVQ5:TVQ6 UFM5:UFM6 UPI5:UPI6 UZE5:UZE6 VJA5:VJA6 VSW5:VSW6 WCS5:WCS6 WMO5:WMO6 WWK5:WWK6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AI5:AI6 KE5:KE6 UA5:UA6 ADW5:ADW6 ANS5:ANS6 AXO5:AXO6 BHK5:BHK6 BRG5:BRG6 CBC5:CBC6 CKY5:CKY6 CUU5:CUU6 DEQ5:DEQ6 DOM5:DOM6 DYI5:DYI6 EIE5:EIE6 ESA5:ESA6 FBW5:FBW6 FLS5:FLS6 FVO5:FVO6 GFK5:GFK6 GPG5:GPG6 GZC5:GZC6 HIY5:HIY6 HSU5:HSU6 ICQ5:ICQ6 IMM5:IMM6 IWI5:IWI6 JGE5:JGE6 JQA5:JQA6 JZW5:JZW6 KJS5:KJS6 KTO5:KTO6 LDK5:LDK6 LNG5:LNG6 LXC5:LXC6 MGY5:MGY6 MQU5:MQU6 NAQ5:NAQ6 NKM5:NKM6 NUI5:NUI6 OEE5:OEE6 OOA5:OOA6 OXW5:OXW6 PHS5:PHS6 PRO5:PRO6 QBK5:QBK6 QLG5:QLG6 QVC5:QVC6 REY5:REY6 ROU5:ROU6 RYQ5:RYQ6 SIM5:SIM6 SSI5:SSI6 TCE5:TCE6 TMA5:TMA6 TVW5:TVW6 UFS5:UFS6 UPO5:UPO6 UZK5:UZK6 VJG5:VJG6 VTC5:VTC6 WCY5:WCY6 WMU5:WMU6 WWQ5:WWQ6 AL5:AL6 KH5:KH6 UD5:UD6 ADZ5:ADZ6 ANV5:ANV6 AXR5:AXR6 BHN5:BHN6 BRJ5:BRJ6 CBF5:CBF6 CLB5:CLB6 CUX5:CUX6 DET5:DET6 DOP5:DOP6 DYL5:DYL6 EIH5:EIH6 ESD5:ESD6 FBZ5:FBZ6 FLV5:FLV6 FVR5:FVR6 GFN5:GFN6 GPJ5:GPJ6 GZF5:GZF6 HJB5:HJB6 HSX5:HSX6 ICT5:ICT6 IMP5:IMP6 IWL5:IWL6 JGH5:JGH6 JQD5:JQD6 JZZ5:JZZ6 KJV5:KJV6 KTR5:KTR6 LDN5:LDN6 LNJ5:LNJ6 LXF5:LXF6 MHB5:MHB6 MQX5:MQX6 NAT5:NAT6 NKP5:NKP6 NUL5:NUL6 OEH5:OEH6 OOD5:OOD6 OXZ5:OXZ6 PHV5:PHV6 PRR5:PRR6 QBN5:QBN6 QLJ5:QLJ6 QVF5:QVF6 RFB5:RFB6 ROX5:ROX6 RYT5:RYT6 SIP5:SIP6 SSL5:SSL6 TCH5:TCH6 TMD5:TMD6 TVZ5:TVZ6 UFV5:UFV6 UPR5:UPR6 UZN5:UZN6 VJJ5:VJJ6 VTF5:VTF6 WDB5:WDB6 WMX5:WMX6 WWT5:WWT6 AO5:AO6 KK5:KK6 UG5:UG6 AEC5:AEC6 ANY5:ANY6 AXU5:AXU6 BHQ5:BHQ6 BRM5:BRM6 CBI5:CBI6 CLE5:CLE6 CVA5:CVA6 DEW5:DEW6 DOS5:DOS6 DYO5:DYO6 EIK5:EIK6 ESG5:ESG6 FCC5:FCC6 FLY5:FLY6 FVU5:FVU6 GFQ5:GFQ6 GPM5:GPM6 GZI5:GZI6 HJE5:HJE6 HTA5:HTA6 ICW5:ICW6 IMS5:IMS6 IWO5:IWO6 JGK5:JGK6 JQG5:JQG6 KAC5:KAC6 KJY5:KJY6 KTU5:KTU6 LDQ5:LDQ6 LNM5:LNM6 LXI5:LXI6 MHE5:MHE6 MRA5:MRA6 NAW5:NAW6 NKS5:NKS6 NUO5:NUO6 OEK5:OEK6 OOG5:OOG6 OYC5:OYC6 PHY5:PHY6 PRU5:PRU6 QBQ5:QBQ6 QLM5:QLM6 QVI5:QVI6 RFE5:RFE6 RPA5:RPA6 RYW5:RYW6 SIS5:SIS6 SSO5:SSO6 TCK5:TCK6 TMG5:TMG6 TWC5:TWC6 UFY5:UFY6 UPU5:UPU6 UZQ5:UZQ6 VJM5:VJM6 VTI5:VTI6 WDE5:WDE6 WNA5:WNA6 WWW5:WWW6 AR5:AR6 KN5:KN6 UJ5:UJ6 AEF5:AEF6 AOB5:AOB6 AXX5:AXX6 BHT5:BHT6 BRP5:BRP6 CBL5:CBL6 CLH5:CLH6 CVD5:CVD6 DEZ5:DEZ6 DOV5:DOV6 DYR5:DYR6 EIN5:EIN6 ESJ5:ESJ6 FCF5:FCF6 FMB5:FMB6 FVX5:FVX6 GFT5:GFT6 GPP5:GPP6 GZL5:GZL6 HJH5:HJH6 HTD5:HTD6 ICZ5:ICZ6 IMV5:IMV6 IWR5:IWR6 JGN5:JGN6 JQJ5:JQJ6 KAF5:KAF6 KKB5:KKB6 KTX5:KTX6 LDT5:LDT6 LNP5:LNP6 LXL5:LXL6 MHH5:MHH6 MRD5:MRD6 NAZ5:NAZ6 NKV5:NKV6 NUR5:NUR6 OEN5:OEN6 OOJ5:OOJ6 OYF5:OYF6 PIB5:PIB6 PRX5:PRX6 QBT5:QBT6 QLP5:QLP6 QVL5:QVL6 RFH5:RFH6 RPD5:RPD6 RYZ5:RYZ6 SIV5:SIV6 SSR5:SSR6 TCN5:TCN6 TMJ5:TMJ6 TWF5:TWF6 UGB5:UGB6 UPX5:UPX6 UZT5:UZT6 VJP5:VJP6 VTL5:VTL6 WDH5:WDH6 WND5:WND6 WWZ5:WWZ6 AU5:AU6 KQ5:KQ6 UM5:UM6 AEI5:AEI6 AOE5:AOE6 AYA5:AYA6 BHW5:BHW6 BRS5:BRS6 CBO5:CBO6 CLK5:CLK6 CVG5:CVG6 DFC5:DFC6 DOY5:DOY6 DYU5:DYU6 EIQ5:EIQ6 ESM5:ESM6 FCI5:FCI6 FME5:FME6 FWA5:FWA6 GFW5:GFW6 GPS5:GPS6 GZO5:GZO6 HJK5:HJK6 HTG5:HTG6 IDC5:IDC6 IMY5:IMY6 IWU5:IWU6 JGQ5:JGQ6 JQM5:JQM6 KAI5:KAI6 KKE5:KKE6 KUA5:KUA6 LDW5:LDW6 LNS5:LNS6 LXO5:LXO6 MHK5:MHK6 MRG5:MRG6 NBC5:NBC6 NKY5:NKY6 NUU5:NUU6 OEQ5:OEQ6 OOM5:OOM6 OYI5:OYI6 PIE5:PIE6 PSA5:PSA6 QBW5:QBW6 QLS5:QLS6 QVO5:QVO6 RFK5:RFK6 RPG5:RPG6 RZC5:RZC6 SIY5:SIY6 SSU5:SSU6 TCQ5:TCQ6 TMM5:TMM6 TWI5:TWI6 UGE5:UGE6 UQA5:UQA6 UZW5:UZW6 VJS5:VJS6 VTO5:VTO6 WDK5:WDK6 WNG5:WNG6 WXC5:WXC6 AX5:AX6 KT5:KT6 UP5:UP6 AEL5:AEL6 AOH5:AOH6 AYD5:AYD6 BHZ5:BHZ6 BRV5:BRV6 CBR5:CBR6 CLN5:CLN6 CVJ5:CVJ6 DFF5:DFF6 DPB5:DPB6 DYX5:DYX6 EIT5:EIT6 ESP5:ESP6 FCL5:FCL6 FMH5:FMH6 FWD5:FWD6 GFZ5:GFZ6 GPV5:GPV6 GZR5:GZR6 HJN5:HJN6 HTJ5:HTJ6 IDF5:IDF6 INB5:INB6 IWX5:IWX6 JGT5:JGT6 JQP5:JQP6 KAL5:KAL6 KKH5:KKH6 KUD5:KUD6 LDZ5:LDZ6 LNV5:LNV6 LXR5:LXR6 MHN5:MHN6 MRJ5:MRJ6 NBF5:NBF6 NLB5:NLB6 NUX5:NUX6 OET5:OET6 OOP5:OOP6 OYL5:OYL6 PIH5:PIH6 PSD5:PSD6 QBZ5:QBZ6 QLV5:QLV6 QVR5:QVR6 RFN5:RFN6 RPJ5:RPJ6 RZF5:RZF6 SJB5:SJB6 SSX5:SSX6 TCT5:TCT6 TMP5:TMP6 TWL5:TWL6 UGH5:UGH6 UQD5:UQD6 UZZ5:UZZ6 VJV5:VJV6 VTR5:VTR6 WDN5:WDN6 WNJ5:WNJ6 WXF5:WXF6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5E0D6-CA0A-4BF8-8372-FDF2E02DD5AF}">
  <sheetPr codeName="Sheet4"/>
  <dimension ref="A2:B1415"/>
  <sheetViews>
    <sheetView workbookViewId="0">
      <selection activeCell="I21" sqref="I21"/>
    </sheetView>
  </sheetViews>
  <sheetFormatPr defaultRowHeight="12.75" x14ac:dyDescent="0.2"/>
  <sheetData>
    <row r="2" spans="1:2" x14ac:dyDescent="0.2">
      <c r="B2" s="76"/>
    </row>
    <row r="3" spans="1:2" x14ac:dyDescent="0.2">
      <c r="A3" s="76"/>
    </row>
    <row r="4" spans="1:2" x14ac:dyDescent="0.2">
      <c r="A4" s="76"/>
    </row>
    <row r="5" spans="1:2" x14ac:dyDescent="0.2">
      <c r="A5" s="76"/>
    </row>
    <row r="6" spans="1:2" x14ac:dyDescent="0.2">
      <c r="A6" s="76"/>
    </row>
    <row r="7" spans="1:2" x14ac:dyDescent="0.2">
      <c r="A7" s="76"/>
    </row>
    <row r="8" spans="1:2" x14ac:dyDescent="0.2">
      <c r="A8" s="76"/>
    </row>
    <row r="9" spans="1:2" x14ac:dyDescent="0.2">
      <c r="A9" s="76"/>
    </row>
    <row r="10" spans="1:2" x14ac:dyDescent="0.2">
      <c r="A10" s="76"/>
    </row>
    <row r="11" spans="1:2" x14ac:dyDescent="0.2">
      <c r="A11" s="76"/>
    </row>
    <row r="12" spans="1:2" x14ac:dyDescent="0.2">
      <c r="A12" s="76"/>
    </row>
    <row r="13" spans="1:2" x14ac:dyDescent="0.2">
      <c r="A13" s="76"/>
    </row>
    <row r="14" spans="1:2" x14ac:dyDescent="0.2">
      <c r="A14" s="76"/>
    </row>
    <row r="15" spans="1:2" x14ac:dyDescent="0.2">
      <c r="A15" s="76"/>
    </row>
    <row r="16" spans="1:2" x14ac:dyDescent="0.2">
      <c r="A16" s="76"/>
    </row>
    <row r="17" spans="1:1" x14ac:dyDescent="0.2">
      <c r="A17" s="76"/>
    </row>
    <row r="18" spans="1:1" x14ac:dyDescent="0.2">
      <c r="A18" s="76"/>
    </row>
    <row r="19" spans="1:1" x14ac:dyDescent="0.2">
      <c r="A19" s="76"/>
    </row>
    <row r="20" spans="1:1" x14ac:dyDescent="0.2">
      <c r="A20" s="76"/>
    </row>
    <row r="21" spans="1:1" x14ac:dyDescent="0.2">
      <c r="A21" s="76"/>
    </row>
    <row r="22" spans="1:1" x14ac:dyDescent="0.2">
      <c r="A22" s="76"/>
    </row>
    <row r="23" spans="1:1" x14ac:dyDescent="0.2">
      <c r="A23" s="76"/>
    </row>
    <row r="24" spans="1:1" x14ac:dyDescent="0.2">
      <c r="A24" s="76"/>
    </row>
    <row r="25" spans="1:1" x14ac:dyDescent="0.2">
      <c r="A25" s="76"/>
    </row>
    <row r="26" spans="1:1" x14ac:dyDescent="0.2">
      <c r="A26" s="76"/>
    </row>
    <row r="27" spans="1:1" x14ac:dyDescent="0.2">
      <c r="A27" s="76"/>
    </row>
    <row r="28" spans="1:1" x14ac:dyDescent="0.2">
      <c r="A28" s="76"/>
    </row>
    <row r="29" spans="1:1" x14ac:dyDescent="0.2">
      <c r="A29" s="76"/>
    </row>
    <row r="30" spans="1:1" x14ac:dyDescent="0.2">
      <c r="A30" s="76"/>
    </row>
    <row r="31" spans="1:1" x14ac:dyDescent="0.2">
      <c r="A31" s="76"/>
    </row>
    <row r="32" spans="1:1" x14ac:dyDescent="0.2">
      <c r="A32" s="76"/>
    </row>
    <row r="33" spans="1:1" x14ac:dyDescent="0.2">
      <c r="A33" s="76"/>
    </row>
    <row r="34" spans="1:1" x14ac:dyDescent="0.2">
      <c r="A34" s="76"/>
    </row>
    <row r="35" spans="1:1" x14ac:dyDescent="0.2">
      <c r="A35" s="76"/>
    </row>
    <row r="36" spans="1:1" x14ac:dyDescent="0.2">
      <c r="A36" s="76"/>
    </row>
    <row r="37" spans="1:1" x14ac:dyDescent="0.2">
      <c r="A37" s="76"/>
    </row>
    <row r="38" spans="1:1" x14ac:dyDescent="0.2">
      <c r="A38" s="76"/>
    </row>
    <row r="39" spans="1:1" x14ac:dyDescent="0.2">
      <c r="A39" s="76"/>
    </row>
    <row r="40" spans="1:1" x14ac:dyDescent="0.2">
      <c r="A40" s="76"/>
    </row>
    <row r="41" spans="1:1" x14ac:dyDescent="0.2">
      <c r="A41" s="76"/>
    </row>
    <row r="42" spans="1:1" x14ac:dyDescent="0.2">
      <c r="A42" s="76"/>
    </row>
    <row r="43" spans="1:1" x14ac:dyDescent="0.2">
      <c r="A43" s="76"/>
    </row>
    <row r="44" spans="1:1" x14ac:dyDescent="0.2">
      <c r="A44" s="76"/>
    </row>
    <row r="45" spans="1:1" x14ac:dyDescent="0.2">
      <c r="A45" s="76"/>
    </row>
    <row r="46" spans="1:1" x14ac:dyDescent="0.2">
      <c r="A46" s="76"/>
    </row>
    <row r="47" spans="1:1" x14ac:dyDescent="0.2">
      <c r="A47" s="76"/>
    </row>
    <row r="48" spans="1:1" x14ac:dyDescent="0.2">
      <c r="A48" s="76"/>
    </row>
    <row r="49" spans="1:1" x14ac:dyDescent="0.2">
      <c r="A49" s="76"/>
    </row>
    <row r="50" spans="1:1" x14ac:dyDescent="0.2">
      <c r="A50" s="76"/>
    </row>
    <row r="51" spans="1:1" x14ac:dyDescent="0.2">
      <c r="A51" s="76"/>
    </row>
    <row r="52" spans="1:1" x14ac:dyDescent="0.2">
      <c r="A52" s="76"/>
    </row>
    <row r="53" spans="1:1" x14ac:dyDescent="0.2">
      <c r="A53" s="76"/>
    </row>
    <row r="54" spans="1:1" x14ac:dyDescent="0.2">
      <c r="A54" s="76"/>
    </row>
    <row r="55" spans="1:1" x14ac:dyDescent="0.2">
      <c r="A55" s="76"/>
    </row>
    <row r="56" spans="1:1" x14ac:dyDescent="0.2">
      <c r="A56" s="76"/>
    </row>
    <row r="57" spans="1:1" x14ac:dyDescent="0.2">
      <c r="A57" s="76"/>
    </row>
    <row r="58" spans="1:1" x14ac:dyDescent="0.2">
      <c r="A58" s="76"/>
    </row>
    <row r="59" spans="1:1" x14ac:dyDescent="0.2">
      <c r="A59" s="76"/>
    </row>
    <row r="60" spans="1:1" x14ac:dyDescent="0.2">
      <c r="A60" s="76"/>
    </row>
    <row r="61" spans="1:1" x14ac:dyDescent="0.2">
      <c r="A61" s="76"/>
    </row>
    <row r="62" spans="1:1" x14ac:dyDescent="0.2">
      <c r="A62" s="76"/>
    </row>
    <row r="63" spans="1:1" x14ac:dyDescent="0.2">
      <c r="A63" s="76"/>
    </row>
    <row r="64" spans="1:1" x14ac:dyDescent="0.2">
      <c r="A64" s="76"/>
    </row>
    <row r="65" spans="1:1" x14ac:dyDescent="0.2">
      <c r="A65" s="76"/>
    </row>
    <row r="66" spans="1:1" x14ac:dyDescent="0.2">
      <c r="A66" s="76"/>
    </row>
    <row r="67" spans="1:1" x14ac:dyDescent="0.2">
      <c r="A67" s="76"/>
    </row>
    <row r="68" spans="1:1" x14ac:dyDescent="0.2">
      <c r="A68" s="76"/>
    </row>
    <row r="69" spans="1:1" x14ac:dyDescent="0.2">
      <c r="A69" s="76"/>
    </row>
    <row r="70" spans="1:1" x14ac:dyDescent="0.2">
      <c r="A70" s="76"/>
    </row>
    <row r="71" spans="1:1" x14ac:dyDescent="0.2">
      <c r="A71" s="76"/>
    </row>
    <row r="72" spans="1:1" x14ac:dyDescent="0.2">
      <c r="A72" s="76"/>
    </row>
    <row r="73" spans="1:1" x14ac:dyDescent="0.2">
      <c r="A73" s="76"/>
    </row>
    <row r="74" spans="1:1" x14ac:dyDescent="0.2">
      <c r="A74" s="76"/>
    </row>
    <row r="75" spans="1:1" x14ac:dyDescent="0.2">
      <c r="A75" s="76"/>
    </row>
    <row r="76" spans="1:1" x14ac:dyDescent="0.2">
      <c r="A76" s="76"/>
    </row>
    <row r="77" spans="1:1" x14ac:dyDescent="0.2">
      <c r="A77" s="76"/>
    </row>
    <row r="78" spans="1:1" x14ac:dyDescent="0.2">
      <c r="A78" s="76"/>
    </row>
    <row r="79" spans="1:1" x14ac:dyDescent="0.2">
      <c r="A79" s="76"/>
    </row>
    <row r="80" spans="1:1" x14ac:dyDescent="0.2">
      <c r="A80" s="76"/>
    </row>
    <row r="81" spans="1:1" x14ac:dyDescent="0.2">
      <c r="A81" s="76"/>
    </row>
    <row r="82" spans="1:1" x14ac:dyDescent="0.2">
      <c r="A82" s="76"/>
    </row>
    <row r="83" spans="1:1" x14ac:dyDescent="0.2">
      <c r="A83" s="76"/>
    </row>
    <row r="84" spans="1:1" x14ac:dyDescent="0.2">
      <c r="A84" s="76"/>
    </row>
    <row r="85" spans="1:1" x14ac:dyDescent="0.2">
      <c r="A85" s="76"/>
    </row>
    <row r="86" spans="1:1" x14ac:dyDescent="0.2">
      <c r="A86" s="76"/>
    </row>
    <row r="87" spans="1:1" x14ac:dyDescent="0.2">
      <c r="A87" s="76"/>
    </row>
    <row r="88" spans="1:1" x14ac:dyDescent="0.2">
      <c r="A88" s="76"/>
    </row>
    <row r="89" spans="1:1" x14ac:dyDescent="0.2">
      <c r="A89" s="76"/>
    </row>
    <row r="90" spans="1:1" x14ac:dyDescent="0.2">
      <c r="A90" s="76"/>
    </row>
    <row r="91" spans="1:1" x14ac:dyDescent="0.2">
      <c r="A91" s="76"/>
    </row>
    <row r="92" spans="1:1" x14ac:dyDescent="0.2">
      <c r="A92" s="76"/>
    </row>
    <row r="93" spans="1:1" x14ac:dyDescent="0.2">
      <c r="A93" s="76"/>
    </row>
    <row r="94" spans="1:1" x14ac:dyDescent="0.2">
      <c r="A94" s="76"/>
    </row>
    <row r="95" spans="1:1" x14ac:dyDescent="0.2">
      <c r="A95" s="76"/>
    </row>
    <row r="96" spans="1:1" x14ac:dyDescent="0.2">
      <c r="A96" s="76"/>
    </row>
    <row r="97" spans="1:1" x14ac:dyDescent="0.2">
      <c r="A97" s="76"/>
    </row>
    <row r="98" spans="1:1" x14ac:dyDescent="0.2">
      <c r="A98" s="76"/>
    </row>
    <row r="99" spans="1:1" x14ac:dyDescent="0.2">
      <c r="A99" s="76"/>
    </row>
    <row r="100" spans="1:1" x14ac:dyDescent="0.2">
      <c r="A100" s="76"/>
    </row>
    <row r="101" spans="1:1" x14ac:dyDescent="0.2">
      <c r="A101" s="76"/>
    </row>
    <row r="102" spans="1:1" x14ac:dyDescent="0.2">
      <c r="A102" s="76"/>
    </row>
    <row r="103" spans="1:1" x14ac:dyDescent="0.2">
      <c r="A103" s="76"/>
    </row>
    <row r="104" spans="1:1" x14ac:dyDescent="0.2">
      <c r="A104" s="76"/>
    </row>
    <row r="105" spans="1:1" x14ac:dyDescent="0.2">
      <c r="A105" s="76"/>
    </row>
    <row r="106" spans="1:1" x14ac:dyDescent="0.2">
      <c r="A106" s="76"/>
    </row>
    <row r="107" spans="1:1" x14ac:dyDescent="0.2">
      <c r="A107" s="76"/>
    </row>
    <row r="108" spans="1:1" x14ac:dyDescent="0.2">
      <c r="A108" s="76"/>
    </row>
    <row r="109" spans="1:1" x14ac:dyDescent="0.2">
      <c r="A109" s="76"/>
    </row>
    <row r="110" spans="1:1" x14ac:dyDescent="0.2">
      <c r="A110" s="76"/>
    </row>
    <row r="111" spans="1:1" x14ac:dyDescent="0.2">
      <c r="A111" s="76"/>
    </row>
    <row r="112" spans="1:1" x14ac:dyDescent="0.2">
      <c r="A112" s="76"/>
    </row>
    <row r="113" spans="1:1" x14ac:dyDescent="0.2">
      <c r="A113" s="76"/>
    </row>
    <row r="114" spans="1:1" x14ac:dyDescent="0.2">
      <c r="A114" s="76"/>
    </row>
    <row r="115" spans="1:1" x14ac:dyDescent="0.2">
      <c r="A115" s="76"/>
    </row>
    <row r="116" spans="1:1" x14ac:dyDescent="0.2">
      <c r="A116" s="76"/>
    </row>
    <row r="117" spans="1:1" x14ac:dyDescent="0.2">
      <c r="A117" s="76"/>
    </row>
    <row r="118" spans="1:1" x14ac:dyDescent="0.2">
      <c r="A118" s="76"/>
    </row>
    <row r="119" spans="1:1" x14ac:dyDescent="0.2">
      <c r="A119" s="76"/>
    </row>
    <row r="120" spans="1:1" x14ac:dyDescent="0.2">
      <c r="A120" s="76"/>
    </row>
    <row r="121" spans="1:1" x14ac:dyDescent="0.2">
      <c r="A121" s="76"/>
    </row>
    <row r="122" spans="1:1" x14ac:dyDescent="0.2">
      <c r="A122" s="76"/>
    </row>
    <row r="123" spans="1:1" x14ac:dyDescent="0.2">
      <c r="A123" s="76"/>
    </row>
    <row r="124" spans="1:1" x14ac:dyDescent="0.2">
      <c r="A124" s="76"/>
    </row>
    <row r="125" spans="1:1" x14ac:dyDescent="0.2">
      <c r="A125" s="76"/>
    </row>
    <row r="126" spans="1:1" x14ac:dyDescent="0.2">
      <c r="A126" s="76"/>
    </row>
    <row r="127" spans="1:1" x14ac:dyDescent="0.2">
      <c r="A127" s="76"/>
    </row>
    <row r="128" spans="1:1" x14ac:dyDescent="0.2">
      <c r="A128" s="76"/>
    </row>
    <row r="129" spans="1:1" x14ac:dyDescent="0.2">
      <c r="A129" s="76"/>
    </row>
    <row r="130" spans="1:1" x14ac:dyDescent="0.2">
      <c r="A130" s="76"/>
    </row>
    <row r="131" spans="1:1" x14ac:dyDescent="0.2">
      <c r="A131" s="76"/>
    </row>
    <row r="132" spans="1:1" x14ac:dyDescent="0.2">
      <c r="A132" s="76"/>
    </row>
    <row r="133" spans="1:1" x14ac:dyDescent="0.2">
      <c r="A133" s="76"/>
    </row>
    <row r="134" spans="1:1" x14ac:dyDescent="0.2">
      <c r="A134" s="76"/>
    </row>
    <row r="135" spans="1:1" x14ac:dyDescent="0.2">
      <c r="A135" s="76"/>
    </row>
    <row r="136" spans="1:1" x14ac:dyDescent="0.2">
      <c r="A136" s="76"/>
    </row>
    <row r="137" spans="1:1" x14ac:dyDescent="0.2">
      <c r="A137" s="76"/>
    </row>
    <row r="138" spans="1:1" x14ac:dyDescent="0.2">
      <c r="A138" s="76"/>
    </row>
    <row r="139" spans="1:1" x14ac:dyDescent="0.2">
      <c r="A139" s="76"/>
    </row>
    <row r="140" spans="1:1" x14ac:dyDescent="0.2">
      <c r="A140" s="76"/>
    </row>
    <row r="141" spans="1:1" x14ac:dyDescent="0.2">
      <c r="A141" s="76"/>
    </row>
    <row r="142" spans="1:1" x14ac:dyDescent="0.2">
      <c r="A142" s="76"/>
    </row>
    <row r="143" spans="1:1" x14ac:dyDescent="0.2">
      <c r="A143" s="76"/>
    </row>
    <row r="144" spans="1:1" x14ac:dyDescent="0.2">
      <c r="A144" s="76"/>
    </row>
    <row r="145" spans="1:1" x14ac:dyDescent="0.2">
      <c r="A145" s="76"/>
    </row>
    <row r="146" spans="1:1" x14ac:dyDescent="0.2">
      <c r="A146" s="76"/>
    </row>
    <row r="147" spans="1:1" x14ac:dyDescent="0.2">
      <c r="A147" s="76"/>
    </row>
    <row r="148" spans="1:1" x14ac:dyDescent="0.2">
      <c r="A148" s="76"/>
    </row>
    <row r="149" spans="1:1" x14ac:dyDescent="0.2">
      <c r="A149" s="76"/>
    </row>
    <row r="150" spans="1:1" x14ac:dyDescent="0.2">
      <c r="A150" s="76"/>
    </row>
    <row r="151" spans="1:1" x14ac:dyDescent="0.2">
      <c r="A151" s="76"/>
    </row>
    <row r="152" spans="1:1" x14ac:dyDescent="0.2">
      <c r="A152" s="76"/>
    </row>
    <row r="153" spans="1:1" x14ac:dyDescent="0.2">
      <c r="A153" s="76"/>
    </row>
    <row r="154" spans="1:1" x14ac:dyDescent="0.2">
      <c r="A154" s="76"/>
    </row>
    <row r="155" spans="1:1" x14ac:dyDescent="0.2">
      <c r="A155" s="76"/>
    </row>
    <row r="156" spans="1:1" x14ac:dyDescent="0.2">
      <c r="A156" s="76"/>
    </row>
    <row r="157" spans="1:1" x14ac:dyDescent="0.2">
      <c r="A157" s="76"/>
    </row>
    <row r="158" spans="1:1" x14ac:dyDescent="0.2">
      <c r="A158" s="76"/>
    </row>
    <row r="159" spans="1:1" x14ac:dyDescent="0.2">
      <c r="A159" s="76"/>
    </row>
    <row r="160" spans="1:1" x14ac:dyDescent="0.2">
      <c r="A160" s="76"/>
    </row>
    <row r="161" spans="1:1" x14ac:dyDescent="0.2">
      <c r="A161" s="76"/>
    </row>
    <row r="162" spans="1:1" x14ac:dyDescent="0.2">
      <c r="A162" s="76"/>
    </row>
    <row r="163" spans="1:1" x14ac:dyDescent="0.2">
      <c r="A163" s="76"/>
    </row>
    <row r="164" spans="1:1" x14ac:dyDescent="0.2">
      <c r="A164" s="76"/>
    </row>
    <row r="165" spans="1:1" x14ac:dyDescent="0.2">
      <c r="A165" s="76"/>
    </row>
    <row r="166" spans="1:1" x14ac:dyDescent="0.2">
      <c r="A166" s="76"/>
    </row>
    <row r="167" spans="1:1" x14ac:dyDescent="0.2">
      <c r="A167" s="76"/>
    </row>
    <row r="168" spans="1:1" x14ac:dyDescent="0.2">
      <c r="A168" s="76"/>
    </row>
    <row r="169" spans="1:1" x14ac:dyDescent="0.2">
      <c r="A169" s="76"/>
    </row>
    <row r="170" spans="1:1" x14ac:dyDescent="0.2">
      <c r="A170" s="76"/>
    </row>
    <row r="171" spans="1:1" x14ac:dyDescent="0.2">
      <c r="A171" s="76"/>
    </row>
    <row r="172" spans="1:1" x14ac:dyDescent="0.2">
      <c r="A172" s="76"/>
    </row>
    <row r="173" spans="1:1" x14ac:dyDescent="0.2">
      <c r="A173" s="76"/>
    </row>
    <row r="174" spans="1:1" x14ac:dyDescent="0.2">
      <c r="A174" s="76"/>
    </row>
    <row r="175" spans="1:1" x14ac:dyDescent="0.2">
      <c r="A175" s="76"/>
    </row>
    <row r="176" spans="1:1" x14ac:dyDescent="0.2">
      <c r="A176" s="76"/>
    </row>
    <row r="177" spans="1:1" x14ac:dyDescent="0.2">
      <c r="A177" s="76"/>
    </row>
    <row r="178" spans="1:1" x14ac:dyDescent="0.2">
      <c r="A178" s="76"/>
    </row>
    <row r="179" spans="1:1" x14ac:dyDescent="0.2">
      <c r="A179" s="76"/>
    </row>
    <row r="180" spans="1:1" x14ac:dyDescent="0.2">
      <c r="A180" s="76"/>
    </row>
    <row r="181" spans="1:1" x14ac:dyDescent="0.2">
      <c r="A181" s="76"/>
    </row>
    <row r="182" spans="1:1" x14ac:dyDescent="0.2">
      <c r="A182" s="76"/>
    </row>
    <row r="183" spans="1:1" x14ac:dyDescent="0.2">
      <c r="A183" s="76"/>
    </row>
    <row r="184" spans="1:1" x14ac:dyDescent="0.2">
      <c r="A184" s="76"/>
    </row>
    <row r="185" spans="1:1" x14ac:dyDescent="0.2">
      <c r="A185" s="76"/>
    </row>
    <row r="186" spans="1:1" x14ac:dyDescent="0.2">
      <c r="A186" s="76"/>
    </row>
    <row r="187" spans="1:1" x14ac:dyDescent="0.2">
      <c r="A187" s="76"/>
    </row>
    <row r="188" spans="1:1" x14ac:dyDescent="0.2">
      <c r="A188" s="76"/>
    </row>
    <row r="189" spans="1:1" x14ac:dyDescent="0.2">
      <c r="A189" s="76"/>
    </row>
    <row r="190" spans="1:1" x14ac:dyDescent="0.2">
      <c r="A190" s="76"/>
    </row>
    <row r="191" spans="1:1" x14ac:dyDescent="0.2">
      <c r="A191" s="76"/>
    </row>
    <row r="192" spans="1:1" x14ac:dyDescent="0.2">
      <c r="A192" s="76"/>
    </row>
    <row r="193" spans="1:1" x14ac:dyDescent="0.2">
      <c r="A193" s="76"/>
    </row>
    <row r="194" spans="1:1" x14ac:dyDescent="0.2">
      <c r="A194" s="76"/>
    </row>
    <row r="195" spans="1:1" x14ac:dyDescent="0.2">
      <c r="A195" s="76"/>
    </row>
    <row r="196" spans="1:1" x14ac:dyDescent="0.2">
      <c r="A196" s="76"/>
    </row>
    <row r="197" spans="1:1" x14ac:dyDescent="0.2">
      <c r="A197" s="76"/>
    </row>
    <row r="198" spans="1:1" x14ac:dyDescent="0.2">
      <c r="A198" s="76"/>
    </row>
    <row r="199" spans="1:1" x14ac:dyDescent="0.2">
      <c r="A199" s="76"/>
    </row>
    <row r="200" spans="1:1" x14ac:dyDescent="0.2">
      <c r="A200" s="76"/>
    </row>
    <row r="201" spans="1:1" x14ac:dyDescent="0.2">
      <c r="A201" s="76"/>
    </row>
    <row r="202" spans="1:1" x14ac:dyDescent="0.2">
      <c r="A202" s="76"/>
    </row>
    <row r="203" spans="1:1" x14ac:dyDescent="0.2">
      <c r="A203" s="76"/>
    </row>
    <row r="204" spans="1:1" x14ac:dyDescent="0.2">
      <c r="A204" s="76"/>
    </row>
    <row r="205" spans="1:1" x14ac:dyDescent="0.2">
      <c r="A205" s="76"/>
    </row>
    <row r="206" spans="1:1" x14ac:dyDescent="0.2">
      <c r="A206" s="76"/>
    </row>
    <row r="207" spans="1:1" x14ac:dyDescent="0.2">
      <c r="A207" s="76"/>
    </row>
    <row r="208" spans="1:1" x14ac:dyDescent="0.2">
      <c r="A208" s="76"/>
    </row>
    <row r="209" spans="1:1" x14ac:dyDescent="0.2">
      <c r="A209" s="76"/>
    </row>
    <row r="210" spans="1:1" x14ac:dyDescent="0.2">
      <c r="A210" s="76"/>
    </row>
    <row r="211" spans="1:1" x14ac:dyDescent="0.2">
      <c r="A211" s="76"/>
    </row>
    <row r="212" spans="1:1" x14ac:dyDescent="0.2">
      <c r="A212" s="76"/>
    </row>
    <row r="213" spans="1:1" x14ac:dyDescent="0.2">
      <c r="A213" s="76"/>
    </row>
    <row r="214" spans="1:1" x14ac:dyDescent="0.2">
      <c r="A214" s="76"/>
    </row>
    <row r="215" spans="1:1" x14ac:dyDescent="0.2">
      <c r="A215" s="76"/>
    </row>
    <row r="216" spans="1:1" x14ac:dyDescent="0.2">
      <c r="A216" s="76"/>
    </row>
    <row r="217" spans="1:1" x14ac:dyDescent="0.2">
      <c r="A217" s="76"/>
    </row>
    <row r="218" spans="1:1" x14ac:dyDescent="0.2">
      <c r="A218" s="76"/>
    </row>
    <row r="219" spans="1:1" x14ac:dyDescent="0.2">
      <c r="A219" s="76"/>
    </row>
    <row r="220" spans="1:1" x14ac:dyDescent="0.2">
      <c r="A220" s="76"/>
    </row>
    <row r="221" spans="1:1" x14ac:dyDescent="0.2">
      <c r="A221" s="76"/>
    </row>
    <row r="222" spans="1:1" x14ac:dyDescent="0.2">
      <c r="A222" s="76"/>
    </row>
    <row r="223" spans="1:1" x14ac:dyDescent="0.2">
      <c r="A223" s="76"/>
    </row>
    <row r="224" spans="1:1" x14ac:dyDescent="0.2">
      <c r="A224" s="76"/>
    </row>
    <row r="225" spans="1:1" x14ac:dyDescent="0.2">
      <c r="A225" s="76"/>
    </row>
    <row r="226" spans="1:1" x14ac:dyDescent="0.2">
      <c r="A226" s="76"/>
    </row>
    <row r="227" spans="1:1" x14ac:dyDescent="0.2">
      <c r="A227" s="76"/>
    </row>
    <row r="228" spans="1:1" x14ac:dyDescent="0.2">
      <c r="A228" s="76"/>
    </row>
    <row r="229" spans="1:1" x14ac:dyDescent="0.2">
      <c r="A229" s="76"/>
    </row>
    <row r="230" spans="1:1" x14ac:dyDescent="0.2">
      <c r="A230" s="76"/>
    </row>
    <row r="231" spans="1:1" x14ac:dyDescent="0.2">
      <c r="A231" s="76"/>
    </row>
    <row r="232" spans="1:1" x14ac:dyDescent="0.2">
      <c r="A232" s="76"/>
    </row>
    <row r="233" spans="1:1" x14ac:dyDescent="0.2">
      <c r="A233" s="76"/>
    </row>
    <row r="234" spans="1:1" x14ac:dyDescent="0.2">
      <c r="A234" s="76"/>
    </row>
    <row r="235" spans="1:1" x14ac:dyDescent="0.2">
      <c r="A235" s="76"/>
    </row>
    <row r="236" spans="1:1" x14ac:dyDescent="0.2">
      <c r="A236" s="76"/>
    </row>
    <row r="237" spans="1:1" x14ac:dyDescent="0.2">
      <c r="A237" s="76"/>
    </row>
    <row r="238" spans="1:1" x14ac:dyDescent="0.2">
      <c r="A238" s="76"/>
    </row>
    <row r="239" spans="1:1" x14ac:dyDescent="0.2">
      <c r="A239" s="76"/>
    </row>
    <row r="240" spans="1:1" x14ac:dyDescent="0.2">
      <c r="A240" s="76"/>
    </row>
    <row r="241" spans="1:1" x14ac:dyDescent="0.2">
      <c r="A241" s="76"/>
    </row>
    <row r="242" spans="1:1" x14ac:dyDescent="0.2">
      <c r="A242" s="76"/>
    </row>
    <row r="243" spans="1:1" x14ac:dyDescent="0.2">
      <c r="A243" s="76"/>
    </row>
    <row r="244" spans="1:1" x14ac:dyDescent="0.2">
      <c r="A244" s="76"/>
    </row>
    <row r="245" spans="1:1" x14ac:dyDescent="0.2">
      <c r="A245" s="76"/>
    </row>
    <row r="246" spans="1:1" x14ac:dyDescent="0.2">
      <c r="A246" s="76"/>
    </row>
    <row r="247" spans="1:1" x14ac:dyDescent="0.2">
      <c r="A247" s="76"/>
    </row>
    <row r="248" spans="1:1" x14ac:dyDescent="0.2">
      <c r="A248" s="76"/>
    </row>
    <row r="249" spans="1:1" x14ac:dyDescent="0.2">
      <c r="A249" s="76"/>
    </row>
    <row r="250" spans="1:1" x14ac:dyDescent="0.2">
      <c r="A250" s="76"/>
    </row>
    <row r="251" spans="1:1" x14ac:dyDescent="0.2">
      <c r="A251" s="76"/>
    </row>
    <row r="252" spans="1:1" x14ac:dyDescent="0.2">
      <c r="A252" s="76"/>
    </row>
    <row r="253" spans="1:1" x14ac:dyDescent="0.2">
      <c r="A253" s="76"/>
    </row>
    <row r="254" spans="1:1" x14ac:dyDescent="0.2">
      <c r="A254" s="76"/>
    </row>
    <row r="255" spans="1:1" x14ac:dyDescent="0.2">
      <c r="A255" s="76"/>
    </row>
    <row r="256" spans="1:1" x14ac:dyDescent="0.2">
      <c r="A256" s="76"/>
    </row>
    <row r="257" spans="1:1" x14ac:dyDescent="0.2">
      <c r="A257" s="76"/>
    </row>
    <row r="258" spans="1:1" x14ac:dyDescent="0.2">
      <c r="A258" s="76"/>
    </row>
    <row r="259" spans="1:1" x14ac:dyDescent="0.2">
      <c r="A259" s="76"/>
    </row>
    <row r="260" spans="1:1" x14ac:dyDescent="0.2">
      <c r="A260" s="76"/>
    </row>
    <row r="261" spans="1:1" x14ac:dyDescent="0.2">
      <c r="A261" s="76"/>
    </row>
    <row r="262" spans="1:1" x14ac:dyDescent="0.2">
      <c r="A262" s="76"/>
    </row>
    <row r="263" spans="1:1" x14ac:dyDescent="0.2">
      <c r="A263" s="76"/>
    </row>
    <row r="264" spans="1:1" x14ac:dyDescent="0.2">
      <c r="A264" s="76"/>
    </row>
    <row r="265" spans="1:1" x14ac:dyDescent="0.2">
      <c r="A265" s="76"/>
    </row>
    <row r="266" spans="1:1" x14ac:dyDescent="0.2">
      <c r="A266" s="76"/>
    </row>
    <row r="267" spans="1:1" x14ac:dyDescent="0.2">
      <c r="A267" s="76"/>
    </row>
    <row r="268" spans="1:1" x14ac:dyDescent="0.2">
      <c r="A268" s="76"/>
    </row>
    <row r="269" spans="1:1" x14ac:dyDescent="0.2">
      <c r="A269" s="76"/>
    </row>
    <row r="270" spans="1:1" x14ac:dyDescent="0.2">
      <c r="A270" s="76"/>
    </row>
    <row r="271" spans="1:1" x14ac:dyDescent="0.2">
      <c r="A271" s="76"/>
    </row>
    <row r="272" spans="1:1" x14ac:dyDescent="0.2">
      <c r="A272" s="76"/>
    </row>
    <row r="273" spans="1:1" x14ac:dyDescent="0.2">
      <c r="A273" s="76"/>
    </row>
    <row r="274" spans="1:1" x14ac:dyDescent="0.2">
      <c r="A274" s="76"/>
    </row>
    <row r="275" spans="1:1" x14ac:dyDescent="0.2">
      <c r="A275" s="76"/>
    </row>
    <row r="276" spans="1:1" x14ac:dyDescent="0.2">
      <c r="A276" s="76"/>
    </row>
    <row r="277" spans="1:1" x14ac:dyDescent="0.2">
      <c r="A277" s="76"/>
    </row>
    <row r="278" spans="1:1" x14ac:dyDescent="0.2">
      <c r="A278" s="76"/>
    </row>
    <row r="279" spans="1:1" x14ac:dyDescent="0.2">
      <c r="A279" s="76"/>
    </row>
    <row r="280" spans="1:1" x14ac:dyDescent="0.2">
      <c r="A280" s="76"/>
    </row>
    <row r="281" spans="1:1" x14ac:dyDescent="0.2">
      <c r="A281" s="76"/>
    </row>
    <row r="282" spans="1:1" x14ac:dyDescent="0.2">
      <c r="A282" s="76"/>
    </row>
    <row r="283" spans="1:1" x14ac:dyDescent="0.2">
      <c r="A283" s="76"/>
    </row>
    <row r="284" spans="1:1" x14ac:dyDescent="0.2">
      <c r="A284" s="76"/>
    </row>
    <row r="285" spans="1:1" x14ac:dyDescent="0.2">
      <c r="A285" s="76"/>
    </row>
    <row r="286" spans="1:1" x14ac:dyDescent="0.2">
      <c r="A286" s="76"/>
    </row>
    <row r="287" spans="1:1" x14ac:dyDescent="0.2">
      <c r="A287" s="76"/>
    </row>
    <row r="288" spans="1:1" x14ac:dyDescent="0.2">
      <c r="A288" s="76"/>
    </row>
    <row r="289" spans="1:1" x14ac:dyDescent="0.2">
      <c r="A289" s="76"/>
    </row>
    <row r="290" spans="1:1" x14ac:dyDescent="0.2">
      <c r="A290" s="76"/>
    </row>
    <row r="291" spans="1:1" x14ac:dyDescent="0.2">
      <c r="A291" s="76"/>
    </row>
    <row r="292" spans="1:1" x14ac:dyDescent="0.2">
      <c r="A292" s="76"/>
    </row>
    <row r="293" spans="1:1" x14ac:dyDescent="0.2">
      <c r="A293" s="76"/>
    </row>
    <row r="294" spans="1:1" x14ac:dyDescent="0.2">
      <c r="A294" s="76"/>
    </row>
    <row r="295" spans="1:1" x14ac:dyDescent="0.2">
      <c r="A295" s="76"/>
    </row>
    <row r="296" spans="1:1" x14ac:dyDescent="0.2">
      <c r="A296" s="76"/>
    </row>
    <row r="297" spans="1:1" x14ac:dyDescent="0.2">
      <c r="A297" s="76"/>
    </row>
    <row r="298" spans="1:1" x14ac:dyDescent="0.2">
      <c r="A298" s="76"/>
    </row>
    <row r="299" spans="1:1" x14ac:dyDescent="0.2">
      <c r="A299" s="76"/>
    </row>
    <row r="300" spans="1:1" x14ac:dyDescent="0.2">
      <c r="A300" s="76"/>
    </row>
    <row r="301" spans="1:1" x14ac:dyDescent="0.2">
      <c r="A301" s="76"/>
    </row>
    <row r="302" spans="1:1" x14ac:dyDescent="0.2">
      <c r="A302" s="76"/>
    </row>
    <row r="303" spans="1:1" x14ac:dyDescent="0.2">
      <c r="A303" s="76"/>
    </row>
    <row r="304" spans="1:1" x14ac:dyDescent="0.2">
      <c r="A304" s="76"/>
    </row>
    <row r="305" spans="1:1" x14ac:dyDescent="0.2">
      <c r="A305" s="76"/>
    </row>
    <row r="306" spans="1:1" x14ac:dyDescent="0.2">
      <c r="A306" s="76"/>
    </row>
    <row r="307" spans="1:1" x14ac:dyDescent="0.2">
      <c r="A307" s="76"/>
    </row>
    <row r="308" spans="1:1" x14ac:dyDescent="0.2">
      <c r="A308" s="76"/>
    </row>
    <row r="309" spans="1:1" x14ac:dyDescent="0.2">
      <c r="A309" s="76"/>
    </row>
    <row r="310" spans="1:1" x14ac:dyDescent="0.2">
      <c r="A310" s="76"/>
    </row>
    <row r="311" spans="1:1" x14ac:dyDescent="0.2">
      <c r="A311" s="76"/>
    </row>
    <row r="312" spans="1:1" x14ac:dyDescent="0.2">
      <c r="A312" s="76"/>
    </row>
    <row r="313" spans="1:1" x14ac:dyDescent="0.2">
      <c r="A313" s="76"/>
    </row>
    <row r="314" spans="1:1" x14ac:dyDescent="0.2">
      <c r="A314" s="76"/>
    </row>
    <row r="315" spans="1:1" x14ac:dyDescent="0.2">
      <c r="A315" s="76"/>
    </row>
    <row r="316" spans="1:1" x14ac:dyDescent="0.2">
      <c r="A316" s="76"/>
    </row>
    <row r="317" spans="1:1" x14ac:dyDescent="0.2">
      <c r="A317" s="76"/>
    </row>
    <row r="318" spans="1:1" x14ac:dyDescent="0.2">
      <c r="A318" s="76"/>
    </row>
    <row r="319" spans="1:1" x14ac:dyDescent="0.2">
      <c r="A319" s="76"/>
    </row>
    <row r="320" spans="1:1" x14ac:dyDescent="0.2">
      <c r="A320" s="76"/>
    </row>
    <row r="321" spans="1:1" x14ac:dyDescent="0.2">
      <c r="A321" s="76"/>
    </row>
    <row r="322" spans="1:1" x14ac:dyDescent="0.2">
      <c r="A322" s="76"/>
    </row>
    <row r="323" spans="1:1" x14ac:dyDescent="0.2">
      <c r="A323" s="76"/>
    </row>
    <row r="324" spans="1:1" x14ac:dyDescent="0.2">
      <c r="A324" s="76"/>
    </row>
    <row r="325" spans="1:1" x14ac:dyDescent="0.2">
      <c r="A325" s="76"/>
    </row>
    <row r="326" spans="1:1" x14ac:dyDescent="0.2">
      <c r="A326" s="76"/>
    </row>
    <row r="327" spans="1:1" x14ac:dyDescent="0.2">
      <c r="A327" s="76"/>
    </row>
    <row r="328" spans="1:1" x14ac:dyDescent="0.2">
      <c r="A328" s="76"/>
    </row>
    <row r="329" spans="1:1" x14ac:dyDescent="0.2">
      <c r="A329" s="76"/>
    </row>
    <row r="330" spans="1:1" x14ac:dyDescent="0.2">
      <c r="A330" s="76"/>
    </row>
    <row r="331" spans="1:1" x14ac:dyDescent="0.2">
      <c r="A331" s="76"/>
    </row>
    <row r="332" spans="1:1" x14ac:dyDescent="0.2">
      <c r="A332" s="76"/>
    </row>
    <row r="333" spans="1:1" x14ac:dyDescent="0.2">
      <c r="A333" s="76"/>
    </row>
    <row r="334" spans="1:1" x14ac:dyDescent="0.2">
      <c r="A334" s="76"/>
    </row>
    <row r="335" spans="1:1" x14ac:dyDescent="0.2">
      <c r="A335" s="76"/>
    </row>
    <row r="336" spans="1:1" x14ac:dyDescent="0.2">
      <c r="A336" s="76"/>
    </row>
    <row r="337" spans="1:1" x14ac:dyDescent="0.2">
      <c r="A337" s="76"/>
    </row>
    <row r="338" spans="1:1" x14ac:dyDescent="0.2">
      <c r="A338" s="76"/>
    </row>
    <row r="339" spans="1:1" x14ac:dyDescent="0.2">
      <c r="A339" s="76"/>
    </row>
    <row r="340" spans="1:1" x14ac:dyDescent="0.2">
      <c r="A340" s="76"/>
    </row>
    <row r="341" spans="1:1" x14ac:dyDescent="0.2">
      <c r="A341" s="76"/>
    </row>
    <row r="342" spans="1:1" x14ac:dyDescent="0.2">
      <c r="A342" s="76"/>
    </row>
    <row r="343" spans="1:1" x14ac:dyDescent="0.2">
      <c r="A343" s="76"/>
    </row>
    <row r="344" spans="1:1" x14ac:dyDescent="0.2">
      <c r="A344" s="76"/>
    </row>
    <row r="345" spans="1:1" x14ac:dyDescent="0.2">
      <c r="A345" s="76"/>
    </row>
    <row r="346" spans="1:1" x14ac:dyDescent="0.2">
      <c r="A346" s="76"/>
    </row>
    <row r="347" spans="1:1" x14ac:dyDescent="0.2">
      <c r="A347" s="76"/>
    </row>
    <row r="348" spans="1:1" x14ac:dyDescent="0.2">
      <c r="A348" s="76"/>
    </row>
    <row r="349" spans="1:1" x14ac:dyDescent="0.2">
      <c r="A349" s="76"/>
    </row>
    <row r="350" spans="1:1" x14ac:dyDescent="0.2">
      <c r="A350" s="76"/>
    </row>
    <row r="351" spans="1:1" x14ac:dyDescent="0.2">
      <c r="A351" s="76"/>
    </row>
    <row r="352" spans="1:1" x14ac:dyDescent="0.2">
      <c r="A352" s="76"/>
    </row>
    <row r="353" spans="1:1" x14ac:dyDescent="0.2">
      <c r="A353" s="76"/>
    </row>
    <row r="354" spans="1:1" x14ac:dyDescent="0.2">
      <c r="A354" s="76"/>
    </row>
    <row r="355" spans="1:1" x14ac:dyDescent="0.2">
      <c r="A355" s="76"/>
    </row>
    <row r="356" spans="1:1" x14ac:dyDescent="0.2">
      <c r="A356" s="76"/>
    </row>
    <row r="357" spans="1:1" x14ac:dyDescent="0.2">
      <c r="A357" s="76"/>
    </row>
    <row r="358" spans="1:1" x14ac:dyDescent="0.2">
      <c r="A358" s="76"/>
    </row>
    <row r="359" spans="1:1" x14ac:dyDescent="0.2">
      <c r="A359" s="76"/>
    </row>
    <row r="360" spans="1:1" x14ac:dyDescent="0.2">
      <c r="A360" s="76"/>
    </row>
    <row r="361" spans="1:1" x14ac:dyDescent="0.2">
      <c r="A361" s="76"/>
    </row>
    <row r="362" spans="1:1" x14ac:dyDescent="0.2">
      <c r="A362" s="76"/>
    </row>
    <row r="363" spans="1:1" x14ac:dyDescent="0.2">
      <c r="A363" s="76"/>
    </row>
    <row r="364" spans="1:1" x14ac:dyDescent="0.2">
      <c r="A364" s="76"/>
    </row>
    <row r="365" spans="1:1" x14ac:dyDescent="0.2">
      <c r="A365" s="76"/>
    </row>
    <row r="366" spans="1:1" x14ac:dyDescent="0.2">
      <c r="A366" s="76"/>
    </row>
    <row r="367" spans="1:1" x14ac:dyDescent="0.2">
      <c r="A367" s="76"/>
    </row>
    <row r="368" spans="1:1" x14ac:dyDescent="0.2">
      <c r="A368" s="76"/>
    </row>
    <row r="369" spans="1:1" x14ac:dyDescent="0.2">
      <c r="A369" s="76"/>
    </row>
    <row r="370" spans="1:1" x14ac:dyDescent="0.2">
      <c r="A370" s="76"/>
    </row>
    <row r="371" spans="1:1" x14ac:dyDescent="0.2">
      <c r="A371" s="76"/>
    </row>
    <row r="372" spans="1:1" x14ac:dyDescent="0.2">
      <c r="A372" s="76"/>
    </row>
    <row r="373" spans="1:1" x14ac:dyDescent="0.2">
      <c r="A373" s="76"/>
    </row>
    <row r="374" spans="1:1" x14ac:dyDescent="0.2">
      <c r="A374" s="76"/>
    </row>
    <row r="375" spans="1:1" x14ac:dyDescent="0.2">
      <c r="A375" s="76"/>
    </row>
    <row r="376" spans="1:1" x14ac:dyDescent="0.2">
      <c r="A376" s="76"/>
    </row>
    <row r="377" spans="1:1" x14ac:dyDescent="0.2">
      <c r="A377" s="76"/>
    </row>
    <row r="378" spans="1:1" x14ac:dyDescent="0.2">
      <c r="A378" s="76"/>
    </row>
    <row r="379" spans="1:1" x14ac:dyDescent="0.2">
      <c r="A379" s="76"/>
    </row>
    <row r="380" spans="1:1" x14ac:dyDescent="0.2">
      <c r="A380" s="76"/>
    </row>
    <row r="381" spans="1:1" x14ac:dyDescent="0.2">
      <c r="A381" s="76"/>
    </row>
    <row r="382" spans="1:1" x14ac:dyDescent="0.2">
      <c r="A382" s="76"/>
    </row>
    <row r="383" spans="1:1" x14ac:dyDescent="0.2">
      <c r="A383" s="76"/>
    </row>
    <row r="384" spans="1:1" x14ac:dyDescent="0.2">
      <c r="A384" s="76"/>
    </row>
    <row r="385" spans="1:1" x14ac:dyDescent="0.2">
      <c r="A385" s="76"/>
    </row>
    <row r="386" spans="1:1" x14ac:dyDescent="0.2">
      <c r="A386" s="76"/>
    </row>
    <row r="387" spans="1:1" x14ac:dyDescent="0.2">
      <c r="A387" s="76"/>
    </row>
    <row r="388" spans="1:1" x14ac:dyDescent="0.2">
      <c r="A388" s="76"/>
    </row>
    <row r="389" spans="1:1" x14ac:dyDescent="0.2">
      <c r="A389" s="76"/>
    </row>
    <row r="390" spans="1:1" x14ac:dyDescent="0.2">
      <c r="A390" s="76"/>
    </row>
    <row r="391" spans="1:1" x14ac:dyDescent="0.2">
      <c r="A391" s="76"/>
    </row>
    <row r="392" spans="1:1" x14ac:dyDescent="0.2">
      <c r="A392" s="76"/>
    </row>
    <row r="393" spans="1:1" x14ac:dyDescent="0.2">
      <c r="A393" s="76"/>
    </row>
    <row r="394" spans="1:1" x14ac:dyDescent="0.2">
      <c r="A394" s="76"/>
    </row>
    <row r="395" spans="1:1" x14ac:dyDescent="0.2">
      <c r="A395" s="76"/>
    </row>
    <row r="396" spans="1:1" x14ac:dyDescent="0.2">
      <c r="A396" s="76"/>
    </row>
    <row r="397" spans="1:1" x14ac:dyDescent="0.2">
      <c r="A397" s="76"/>
    </row>
    <row r="398" spans="1:1" x14ac:dyDescent="0.2">
      <c r="A398" s="76"/>
    </row>
    <row r="399" spans="1:1" x14ac:dyDescent="0.2">
      <c r="A399" s="76"/>
    </row>
    <row r="400" spans="1:1" x14ac:dyDescent="0.2">
      <c r="A400" s="76"/>
    </row>
    <row r="401" spans="1:1" x14ac:dyDescent="0.2">
      <c r="A401" s="76"/>
    </row>
    <row r="402" spans="1:1" x14ac:dyDescent="0.2">
      <c r="A402" s="76"/>
    </row>
    <row r="403" spans="1:1" x14ac:dyDescent="0.2">
      <c r="A403" s="76"/>
    </row>
    <row r="404" spans="1:1" x14ac:dyDescent="0.2">
      <c r="A404" s="76"/>
    </row>
    <row r="405" spans="1:1" x14ac:dyDescent="0.2">
      <c r="A405" s="76"/>
    </row>
    <row r="406" spans="1:1" x14ac:dyDescent="0.2">
      <c r="A406" s="76"/>
    </row>
    <row r="407" spans="1:1" x14ac:dyDescent="0.2">
      <c r="A407" s="76"/>
    </row>
    <row r="408" spans="1:1" x14ac:dyDescent="0.2">
      <c r="A408" s="76"/>
    </row>
    <row r="409" spans="1:1" x14ac:dyDescent="0.2">
      <c r="A409" s="76"/>
    </row>
    <row r="410" spans="1:1" x14ac:dyDescent="0.2">
      <c r="A410" s="76"/>
    </row>
    <row r="411" spans="1:1" x14ac:dyDescent="0.2">
      <c r="A411" s="76"/>
    </row>
    <row r="412" spans="1:1" x14ac:dyDescent="0.2">
      <c r="A412" s="76"/>
    </row>
    <row r="413" spans="1:1" x14ac:dyDescent="0.2">
      <c r="A413" s="76"/>
    </row>
    <row r="414" spans="1:1" x14ac:dyDescent="0.2">
      <c r="A414" s="76"/>
    </row>
    <row r="415" spans="1:1" x14ac:dyDescent="0.2">
      <c r="A415" s="76"/>
    </row>
    <row r="416" spans="1:1" x14ac:dyDescent="0.2">
      <c r="A416" s="76"/>
    </row>
    <row r="417" spans="1:1" x14ac:dyDescent="0.2">
      <c r="A417" s="76"/>
    </row>
    <row r="418" spans="1:1" x14ac:dyDescent="0.2">
      <c r="A418" s="76"/>
    </row>
    <row r="419" spans="1:1" x14ac:dyDescent="0.2">
      <c r="A419" s="76"/>
    </row>
    <row r="420" spans="1:1" x14ac:dyDescent="0.2">
      <c r="A420" s="76"/>
    </row>
    <row r="421" spans="1:1" x14ac:dyDescent="0.2">
      <c r="A421" s="76"/>
    </row>
    <row r="422" spans="1:1" x14ac:dyDescent="0.2">
      <c r="A422" s="76"/>
    </row>
    <row r="423" spans="1:1" x14ac:dyDescent="0.2">
      <c r="A423" s="76"/>
    </row>
    <row r="424" spans="1:1" x14ac:dyDescent="0.2">
      <c r="A424" s="76"/>
    </row>
    <row r="425" spans="1:1" x14ac:dyDescent="0.2">
      <c r="A425" s="76"/>
    </row>
    <row r="426" spans="1:1" x14ac:dyDescent="0.2">
      <c r="A426" s="76"/>
    </row>
    <row r="427" spans="1:1" x14ac:dyDescent="0.2">
      <c r="A427" s="76"/>
    </row>
    <row r="428" spans="1:1" x14ac:dyDescent="0.2">
      <c r="A428" s="76"/>
    </row>
    <row r="429" spans="1:1" x14ac:dyDescent="0.2">
      <c r="A429" s="76"/>
    </row>
    <row r="430" spans="1:1" x14ac:dyDescent="0.2">
      <c r="A430" s="76"/>
    </row>
    <row r="431" spans="1:1" x14ac:dyDescent="0.2">
      <c r="A431" s="76"/>
    </row>
    <row r="432" spans="1:1" x14ac:dyDescent="0.2">
      <c r="A432" s="76"/>
    </row>
    <row r="433" spans="1:1" x14ac:dyDescent="0.2">
      <c r="A433" s="76"/>
    </row>
    <row r="434" spans="1:1" x14ac:dyDescent="0.2">
      <c r="A434" s="76"/>
    </row>
    <row r="435" spans="1:1" x14ac:dyDescent="0.2">
      <c r="A435" s="76"/>
    </row>
    <row r="436" spans="1:1" x14ac:dyDescent="0.2">
      <c r="A436" s="76"/>
    </row>
    <row r="437" spans="1:1" x14ac:dyDescent="0.2">
      <c r="A437" s="76"/>
    </row>
    <row r="438" spans="1:1" x14ac:dyDescent="0.2">
      <c r="A438" s="76"/>
    </row>
    <row r="439" spans="1:1" x14ac:dyDescent="0.2">
      <c r="A439" s="76"/>
    </row>
    <row r="440" spans="1:1" x14ac:dyDescent="0.2">
      <c r="A440" s="76"/>
    </row>
    <row r="441" spans="1:1" x14ac:dyDescent="0.2">
      <c r="A441" s="76"/>
    </row>
    <row r="442" spans="1:1" x14ac:dyDescent="0.2">
      <c r="A442" s="76"/>
    </row>
    <row r="443" spans="1:1" x14ac:dyDescent="0.2">
      <c r="A443" s="76"/>
    </row>
    <row r="444" spans="1:1" x14ac:dyDescent="0.2">
      <c r="A444" s="76"/>
    </row>
    <row r="445" spans="1:1" x14ac:dyDescent="0.2">
      <c r="A445" s="76"/>
    </row>
    <row r="446" spans="1:1" x14ac:dyDescent="0.2">
      <c r="A446" s="76"/>
    </row>
    <row r="447" spans="1:1" x14ac:dyDescent="0.2">
      <c r="A447" s="76"/>
    </row>
    <row r="448" spans="1:1" x14ac:dyDescent="0.2">
      <c r="A448" s="76"/>
    </row>
    <row r="449" spans="1:1" x14ac:dyDescent="0.2">
      <c r="A449" s="76"/>
    </row>
    <row r="450" spans="1:1" x14ac:dyDescent="0.2">
      <c r="A450" s="76"/>
    </row>
    <row r="451" spans="1:1" x14ac:dyDescent="0.2">
      <c r="A451" s="76"/>
    </row>
    <row r="452" spans="1:1" x14ac:dyDescent="0.2">
      <c r="A452" s="76"/>
    </row>
    <row r="453" spans="1:1" x14ac:dyDescent="0.2">
      <c r="A453" s="76"/>
    </row>
    <row r="454" spans="1:1" x14ac:dyDescent="0.2">
      <c r="A454" s="76"/>
    </row>
    <row r="455" spans="1:1" x14ac:dyDescent="0.2">
      <c r="A455" s="76"/>
    </row>
    <row r="456" spans="1:1" x14ac:dyDescent="0.2">
      <c r="A456" s="76"/>
    </row>
    <row r="457" spans="1:1" x14ac:dyDescent="0.2">
      <c r="A457" s="76"/>
    </row>
    <row r="458" spans="1:1" x14ac:dyDescent="0.2">
      <c r="A458" s="76"/>
    </row>
    <row r="459" spans="1:1" x14ac:dyDescent="0.2">
      <c r="A459" s="76"/>
    </row>
    <row r="460" spans="1:1" x14ac:dyDescent="0.2">
      <c r="A460" s="76"/>
    </row>
    <row r="461" spans="1:1" x14ac:dyDescent="0.2">
      <c r="A461" s="76"/>
    </row>
    <row r="462" spans="1:1" x14ac:dyDescent="0.2">
      <c r="A462" s="76"/>
    </row>
    <row r="463" spans="1:1" x14ac:dyDescent="0.2">
      <c r="A463" s="76"/>
    </row>
    <row r="464" spans="1:1" x14ac:dyDescent="0.2">
      <c r="A464" s="76"/>
    </row>
    <row r="465" spans="1:1" x14ac:dyDescent="0.2">
      <c r="A465" s="76"/>
    </row>
    <row r="466" spans="1:1" x14ac:dyDescent="0.2">
      <c r="A466" s="76"/>
    </row>
    <row r="467" spans="1:1" x14ac:dyDescent="0.2">
      <c r="A467" s="76"/>
    </row>
    <row r="468" spans="1:1" x14ac:dyDescent="0.2">
      <c r="A468" s="76"/>
    </row>
    <row r="469" spans="1:1" x14ac:dyDescent="0.2">
      <c r="A469" s="76"/>
    </row>
    <row r="470" spans="1:1" x14ac:dyDescent="0.2">
      <c r="A470" s="76"/>
    </row>
    <row r="471" spans="1:1" x14ac:dyDescent="0.2">
      <c r="A471" s="76"/>
    </row>
    <row r="472" spans="1:1" x14ac:dyDescent="0.2">
      <c r="A472" s="76"/>
    </row>
    <row r="473" spans="1:1" x14ac:dyDescent="0.2">
      <c r="A473" s="76"/>
    </row>
    <row r="474" spans="1:1" x14ac:dyDescent="0.2">
      <c r="A474" s="76"/>
    </row>
    <row r="475" spans="1:1" x14ac:dyDescent="0.2">
      <c r="A475" s="76"/>
    </row>
    <row r="476" spans="1:1" x14ac:dyDescent="0.2">
      <c r="A476" s="76"/>
    </row>
    <row r="477" spans="1:1" x14ac:dyDescent="0.2">
      <c r="A477" s="76"/>
    </row>
    <row r="478" spans="1:1" x14ac:dyDescent="0.2">
      <c r="A478" s="76"/>
    </row>
    <row r="479" spans="1:1" x14ac:dyDescent="0.2">
      <c r="A479" s="76"/>
    </row>
    <row r="480" spans="1:1" x14ac:dyDescent="0.2">
      <c r="A480" s="76"/>
    </row>
    <row r="481" spans="1:1" x14ac:dyDescent="0.2">
      <c r="A481" s="76"/>
    </row>
    <row r="482" spans="1:1" x14ac:dyDescent="0.2">
      <c r="A482" s="76"/>
    </row>
    <row r="483" spans="1:1" x14ac:dyDescent="0.2">
      <c r="A483" s="76"/>
    </row>
    <row r="484" spans="1:1" x14ac:dyDescent="0.2">
      <c r="A484" s="76"/>
    </row>
    <row r="485" spans="1:1" x14ac:dyDescent="0.2">
      <c r="A485" s="76"/>
    </row>
    <row r="486" spans="1:1" x14ac:dyDescent="0.2">
      <c r="A486" s="76"/>
    </row>
    <row r="487" spans="1:1" x14ac:dyDescent="0.2">
      <c r="A487" s="76"/>
    </row>
    <row r="488" spans="1:1" x14ac:dyDescent="0.2">
      <c r="A488" s="76"/>
    </row>
    <row r="489" spans="1:1" x14ac:dyDescent="0.2">
      <c r="A489" s="76"/>
    </row>
    <row r="490" spans="1:1" x14ac:dyDescent="0.2">
      <c r="A490" s="76"/>
    </row>
    <row r="491" spans="1:1" x14ac:dyDescent="0.2">
      <c r="A491" s="76"/>
    </row>
    <row r="492" spans="1:1" x14ac:dyDescent="0.2">
      <c r="A492" s="76"/>
    </row>
    <row r="493" spans="1:1" x14ac:dyDescent="0.2">
      <c r="A493" s="76"/>
    </row>
    <row r="494" spans="1:1" x14ac:dyDescent="0.2">
      <c r="A494" s="76"/>
    </row>
    <row r="495" spans="1:1" x14ac:dyDescent="0.2">
      <c r="A495" s="76"/>
    </row>
    <row r="496" spans="1:1" x14ac:dyDescent="0.2">
      <c r="A496" s="76"/>
    </row>
    <row r="497" spans="1:1" x14ac:dyDescent="0.2">
      <c r="A497" s="76"/>
    </row>
    <row r="498" spans="1:1" x14ac:dyDescent="0.2">
      <c r="A498" s="76"/>
    </row>
    <row r="499" spans="1:1" x14ac:dyDescent="0.2">
      <c r="A499" s="76"/>
    </row>
    <row r="500" spans="1:1" x14ac:dyDescent="0.2">
      <c r="A500" s="76"/>
    </row>
    <row r="501" spans="1:1" x14ac:dyDescent="0.2">
      <c r="A501" s="76"/>
    </row>
    <row r="502" spans="1:1" x14ac:dyDescent="0.2">
      <c r="A502" s="76"/>
    </row>
    <row r="503" spans="1:1" x14ac:dyDescent="0.2">
      <c r="A503" s="76"/>
    </row>
    <row r="504" spans="1:1" x14ac:dyDescent="0.2">
      <c r="A504" s="76"/>
    </row>
    <row r="505" spans="1:1" x14ac:dyDescent="0.2">
      <c r="A505" s="76"/>
    </row>
    <row r="506" spans="1:1" x14ac:dyDescent="0.2">
      <c r="A506" s="76"/>
    </row>
    <row r="507" spans="1:1" x14ac:dyDescent="0.2">
      <c r="A507" s="76"/>
    </row>
    <row r="508" spans="1:1" x14ac:dyDescent="0.2">
      <c r="A508" s="76"/>
    </row>
    <row r="509" spans="1:1" x14ac:dyDescent="0.2">
      <c r="A509" s="76"/>
    </row>
    <row r="510" spans="1:1" x14ac:dyDescent="0.2">
      <c r="A510" s="76"/>
    </row>
    <row r="511" spans="1:1" x14ac:dyDescent="0.2">
      <c r="A511" s="76"/>
    </row>
    <row r="512" spans="1:1" x14ac:dyDescent="0.2">
      <c r="A512" s="76"/>
    </row>
    <row r="513" spans="1:1" x14ac:dyDescent="0.2">
      <c r="A513" s="76"/>
    </row>
    <row r="514" spans="1:1" x14ac:dyDescent="0.2">
      <c r="A514" s="76"/>
    </row>
    <row r="515" spans="1:1" x14ac:dyDescent="0.2">
      <c r="A515" s="76"/>
    </row>
    <row r="516" spans="1:1" x14ac:dyDescent="0.2">
      <c r="A516" s="76"/>
    </row>
    <row r="517" spans="1:1" x14ac:dyDescent="0.2">
      <c r="A517" s="76"/>
    </row>
    <row r="518" spans="1:1" x14ac:dyDescent="0.2">
      <c r="A518" s="76"/>
    </row>
    <row r="519" spans="1:1" x14ac:dyDescent="0.2">
      <c r="A519" s="76"/>
    </row>
    <row r="520" spans="1:1" x14ac:dyDescent="0.2">
      <c r="A520" s="76"/>
    </row>
    <row r="521" spans="1:1" x14ac:dyDescent="0.2">
      <c r="A521" s="76"/>
    </row>
    <row r="522" spans="1:1" x14ac:dyDescent="0.2">
      <c r="A522" s="76"/>
    </row>
    <row r="523" spans="1:1" x14ac:dyDescent="0.2">
      <c r="A523" s="76"/>
    </row>
    <row r="524" spans="1:1" x14ac:dyDescent="0.2">
      <c r="A524" s="76"/>
    </row>
    <row r="525" spans="1:1" x14ac:dyDescent="0.2">
      <c r="A525" s="76"/>
    </row>
    <row r="526" spans="1:1" x14ac:dyDescent="0.2">
      <c r="A526" s="76"/>
    </row>
    <row r="527" spans="1:1" x14ac:dyDescent="0.2">
      <c r="A527" s="76"/>
    </row>
    <row r="528" spans="1:1" x14ac:dyDescent="0.2">
      <c r="A528" s="76"/>
    </row>
    <row r="529" spans="1:1" x14ac:dyDescent="0.2">
      <c r="A529" s="76"/>
    </row>
    <row r="530" spans="1:1" x14ac:dyDescent="0.2">
      <c r="A530" s="76"/>
    </row>
    <row r="531" spans="1:1" x14ac:dyDescent="0.2">
      <c r="A531" s="76"/>
    </row>
    <row r="532" spans="1:1" x14ac:dyDescent="0.2">
      <c r="A532" s="76"/>
    </row>
    <row r="533" spans="1:1" x14ac:dyDescent="0.2">
      <c r="A533" s="76"/>
    </row>
    <row r="534" spans="1:1" x14ac:dyDescent="0.2">
      <c r="A534" s="76"/>
    </row>
    <row r="535" spans="1:1" x14ac:dyDescent="0.2">
      <c r="A535" s="76"/>
    </row>
    <row r="536" spans="1:1" x14ac:dyDescent="0.2">
      <c r="A536" s="76"/>
    </row>
    <row r="537" spans="1:1" x14ac:dyDescent="0.2">
      <c r="A537" s="76"/>
    </row>
    <row r="538" spans="1:1" x14ac:dyDescent="0.2">
      <c r="A538" s="76"/>
    </row>
    <row r="539" spans="1:1" x14ac:dyDescent="0.2">
      <c r="A539" s="76"/>
    </row>
    <row r="540" spans="1:1" x14ac:dyDescent="0.2">
      <c r="A540" s="76"/>
    </row>
    <row r="541" spans="1:1" x14ac:dyDescent="0.2">
      <c r="A541" s="76"/>
    </row>
    <row r="542" spans="1:1" x14ac:dyDescent="0.2">
      <c r="A542" s="76"/>
    </row>
    <row r="543" spans="1:1" x14ac:dyDescent="0.2">
      <c r="A543" s="76"/>
    </row>
    <row r="544" spans="1:1" x14ac:dyDescent="0.2">
      <c r="A544" s="76"/>
    </row>
    <row r="545" spans="1:1" x14ac:dyDescent="0.2">
      <c r="A545" s="76"/>
    </row>
    <row r="546" spans="1:1" x14ac:dyDescent="0.2">
      <c r="A546" s="76"/>
    </row>
    <row r="547" spans="1:1" x14ac:dyDescent="0.2">
      <c r="A547" s="76"/>
    </row>
    <row r="548" spans="1:1" x14ac:dyDescent="0.2">
      <c r="A548" s="76"/>
    </row>
    <row r="549" spans="1:1" x14ac:dyDescent="0.2">
      <c r="A549" s="76"/>
    </row>
    <row r="550" spans="1:1" x14ac:dyDescent="0.2">
      <c r="A550" s="76"/>
    </row>
    <row r="551" spans="1:1" x14ac:dyDescent="0.2">
      <c r="A551" s="76"/>
    </row>
    <row r="552" spans="1:1" x14ac:dyDescent="0.2">
      <c r="A552" s="76"/>
    </row>
    <row r="553" spans="1:1" x14ac:dyDescent="0.2">
      <c r="A553" s="76"/>
    </row>
    <row r="554" spans="1:1" x14ac:dyDescent="0.2">
      <c r="A554" s="76"/>
    </row>
    <row r="555" spans="1:1" x14ac:dyDescent="0.2">
      <c r="A555" s="76"/>
    </row>
    <row r="556" spans="1:1" x14ac:dyDescent="0.2">
      <c r="A556" s="76"/>
    </row>
    <row r="557" spans="1:1" x14ac:dyDescent="0.2">
      <c r="A557" s="76"/>
    </row>
    <row r="558" spans="1:1" x14ac:dyDescent="0.2">
      <c r="A558" s="76"/>
    </row>
    <row r="559" spans="1:1" x14ac:dyDescent="0.2">
      <c r="A559" s="76"/>
    </row>
    <row r="560" spans="1:1" x14ac:dyDescent="0.2">
      <c r="A560" s="76"/>
    </row>
    <row r="561" spans="1:1" x14ac:dyDescent="0.2">
      <c r="A561" s="76"/>
    </row>
    <row r="562" spans="1:1" x14ac:dyDescent="0.2">
      <c r="A562" s="76"/>
    </row>
    <row r="563" spans="1:1" x14ac:dyDescent="0.2">
      <c r="A563" s="76"/>
    </row>
    <row r="564" spans="1:1" x14ac:dyDescent="0.2">
      <c r="A564" s="76"/>
    </row>
    <row r="565" spans="1:1" x14ac:dyDescent="0.2">
      <c r="A565" s="76"/>
    </row>
    <row r="566" spans="1:1" x14ac:dyDescent="0.2">
      <c r="A566" s="76"/>
    </row>
    <row r="567" spans="1:1" x14ac:dyDescent="0.2">
      <c r="A567" s="76"/>
    </row>
    <row r="568" spans="1:1" x14ac:dyDescent="0.2">
      <c r="A568" s="76"/>
    </row>
    <row r="569" spans="1:1" x14ac:dyDescent="0.2">
      <c r="A569" s="76"/>
    </row>
    <row r="570" spans="1:1" x14ac:dyDescent="0.2">
      <c r="A570" s="76"/>
    </row>
    <row r="571" spans="1:1" x14ac:dyDescent="0.2">
      <c r="A571" s="76"/>
    </row>
    <row r="572" spans="1:1" x14ac:dyDescent="0.2">
      <c r="A572" s="76"/>
    </row>
    <row r="573" spans="1:1" x14ac:dyDescent="0.2">
      <c r="A573" s="76"/>
    </row>
    <row r="574" spans="1:1" x14ac:dyDescent="0.2">
      <c r="A574" s="76"/>
    </row>
    <row r="575" spans="1:1" x14ac:dyDescent="0.2">
      <c r="A575" s="76"/>
    </row>
    <row r="576" spans="1:1" x14ac:dyDescent="0.2">
      <c r="A576" s="76"/>
    </row>
    <row r="577" spans="1:1" x14ac:dyDescent="0.2">
      <c r="A577" s="76"/>
    </row>
    <row r="578" spans="1:1" x14ac:dyDescent="0.2">
      <c r="A578" s="76"/>
    </row>
    <row r="579" spans="1:1" x14ac:dyDescent="0.2">
      <c r="A579" s="76"/>
    </row>
    <row r="580" spans="1:1" x14ac:dyDescent="0.2">
      <c r="A580" s="76"/>
    </row>
    <row r="581" spans="1:1" x14ac:dyDescent="0.2">
      <c r="A581" s="76"/>
    </row>
    <row r="582" spans="1:1" x14ac:dyDescent="0.2">
      <c r="A582" s="76"/>
    </row>
    <row r="583" spans="1:1" x14ac:dyDescent="0.2">
      <c r="A583" s="76"/>
    </row>
    <row r="584" spans="1:1" x14ac:dyDescent="0.2">
      <c r="A584" s="76"/>
    </row>
    <row r="585" spans="1:1" x14ac:dyDescent="0.2">
      <c r="A585" s="76"/>
    </row>
    <row r="586" spans="1:1" x14ac:dyDescent="0.2">
      <c r="A586" s="76"/>
    </row>
    <row r="587" spans="1:1" x14ac:dyDescent="0.2">
      <c r="A587" s="76"/>
    </row>
    <row r="588" spans="1:1" x14ac:dyDescent="0.2">
      <c r="A588" s="76"/>
    </row>
    <row r="589" spans="1:1" x14ac:dyDescent="0.2">
      <c r="A589" s="76"/>
    </row>
    <row r="590" spans="1:1" x14ac:dyDescent="0.2">
      <c r="A590" s="76"/>
    </row>
    <row r="591" spans="1:1" x14ac:dyDescent="0.2">
      <c r="A591" s="76"/>
    </row>
    <row r="592" spans="1:1" x14ac:dyDescent="0.2">
      <c r="A592" s="76"/>
    </row>
    <row r="593" spans="1:1" x14ac:dyDescent="0.2">
      <c r="A593" s="76"/>
    </row>
    <row r="594" spans="1:1" x14ac:dyDescent="0.2">
      <c r="A594" s="76"/>
    </row>
    <row r="595" spans="1:1" x14ac:dyDescent="0.2">
      <c r="A595" s="76"/>
    </row>
    <row r="596" spans="1:1" x14ac:dyDescent="0.2">
      <c r="A596" s="76"/>
    </row>
    <row r="597" spans="1:1" x14ac:dyDescent="0.2">
      <c r="A597" s="76"/>
    </row>
    <row r="598" spans="1:1" x14ac:dyDescent="0.2">
      <c r="A598" s="76"/>
    </row>
    <row r="599" spans="1:1" x14ac:dyDescent="0.2">
      <c r="A599" s="76"/>
    </row>
    <row r="600" spans="1:1" x14ac:dyDescent="0.2">
      <c r="A600" s="76"/>
    </row>
    <row r="601" spans="1:1" x14ac:dyDescent="0.2">
      <c r="A601" s="76"/>
    </row>
    <row r="602" spans="1:1" x14ac:dyDescent="0.2">
      <c r="A602" s="76"/>
    </row>
    <row r="603" spans="1:1" x14ac:dyDescent="0.2">
      <c r="A603" s="76"/>
    </row>
    <row r="604" spans="1:1" x14ac:dyDescent="0.2">
      <c r="A604" s="76"/>
    </row>
    <row r="605" spans="1:1" x14ac:dyDescent="0.2">
      <c r="A605" s="76"/>
    </row>
    <row r="606" spans="1:1" x14ac:dyDescent="0.2">
      <c r="A606" s="76"/>
    </row>
    <row r="607" spans="1:1" x14ac:dyDescent="0.2">
      <c r="A607" s="76"/>
    </row>
    <row r="608" spans="1:1" x14ac:dyDescent="0.2">
      <c r="A608" s="76"/>
    </row>
    <row r="609" spans="1:1" x14ac:dyDescent="0.2">
      <c r="A609" s="76"/>
    </row>
    <row r="610" spans="1:1" x14ac:dyDescent="0.2">
      <c r="A610" s="76"/>
    </row>
    <row r="611" spans="1:1" x14ac:dyDescent="0.2">
      <c r="A611" s="76"/>
    </row>
    <row r="612" spans="1:1" x14ac:dyDescent="0.2">
      <c r="A612" s="76"/>
    </row>
    <row r="613" spans="1:1" x14ac:dyDescent="0.2">
      <c r="A613" s="76"/>
    </row>
    <row r="614" spans="1:1" x14ac:dyDescent="0.2">
      <c r="A614" s="76"/>
    </row>
    <row r="615" spans="1:1" x14ac:dyDescent="0.2">
      <c r="A615" s="76"/>
    </row>
    <row r="616" spans="1:1" x14ac:dyDescent="0.2">
      <c r="A616" s="76"/>
    </row>
    <row r="617" spans="1:1" x14ac:dyDescent="0.2">
      <c r="A617" s="76"/>
    </row>
    <row r="618" spans="1:1" x14ac:dyDescent="0.2">
      <c r="A618" s="76"/>
    </row>
    <row r="619" spans="1:1" x14ac:dyDescent="0.2">
      <c r="A619" s="76"/>
    </row>
    <row r="620" spans="1:1" x14ac:dyDescent="0.2">
      <c r="A620" s="76"/>
    </row>
    <row r="621" spans="1:1" x14ac:dyDescent="0.2">
      <c r="A621" s="76"/>
    </row>
    <row r="622" spans="1:1" x14ac:dyDescent="0.2">
      <c r="A622" s="76"/>
    </row>
    <row r="623" spans="1:1" x14ac:dyDescent="0.2">
      <c r="A623" s="76"/>
    </row>
    <row r="624" spans="1:1" x14ac:dyDescent="0.2">
      <c r="A624" s="76"/>
    </row>
    <row r="625" spans="1:1" x14ac:dyDescent="0.2">
      <c r="A625" s="76"/>
    </row>
    <row r="626" spans="1:1" x14ac:dyDescent="0.2">
      <c r="A626" s="76"/>
    </row>
    <row r="627" spans="1:1" x14ac:dyDescent="0.2">
      <c r="A627" s="76"/>
    </row>
    <row r="628" spans="1:1" x14ac:dyDescent="0.2">
      <c r="A628" s="76"/>
    </row>
    <row r="629" spans="1:1" x14ac:dyDescent="0.2">
      <c r="A629" s="76"/>
    </row>
    <row r="630" spans="1:1" x14ac:dyDescent="0.2">
      <c r="A630" s="76"/>
    </row>
    <row r="631" spans="1:1" x14ac:dyDescent="0.2">
      <c r="A631" s="76"/>
    </row>
    <row r="632" spans="1:1" x14ac:dyDescent="0.2">
      <c r="A632" s="76"/>
    </row>
    <row r="633" spans="1:1" x14ac:dyDescent="0.2">
      <c r="A633" s="76"/>
    </row>
    <row r="634" spans="1:1" x14ac:dyDescent="0.2">
      <c r="A634" s="76"/>
    </row>
    <row r="635" spans="1:1" x14ac:dyDescent="0.2">
      <c r="A635" s="76"/>
    </row>
    <row r="636" spans="1:1" x14ac:dyDescent="0.2">
      <c r="A636" s="76"/>
    </row>
    <row r="637" spans="1:1" x14ac:dyDescent="0.2">
      <c r="A637" s="76"/>
    </row>
    <row r="638" spans="1:1" x14ac:dyDescent="0.2">
      <c r="A638" s="76"/>
    </row>
    <row r="639" spans="1:1" x14ac:dyDescent="0.2">
      <c r="A639" s="76"/>
    </row>
    <row r="640" spans="1:1" x14ac:dyDescent="0.2">
      <c r="A640" s="76"/>
    </row>
    <row r="641" spans="1:1" x14ac:dyDescent="0.2">
      <c r="A641" s="76"/>
    </row>
    <row r="642" spans="1:1" x14ac:dyDescent="0.2">
      <c r="A642" s="76"/>
    </row>
    <row r="643" spans="1:1" x14ac:dyDescent="0.2">
      <c r="A643" s="76"/>
    </row>
    <row r="644" spans="1:1" x14ac:dyDescent="0.2">
      <c r="A644" s="76"/>
    </row>
    <row r="645" spans="1:1" x14ac:dyDescent="0.2">
      <c r="A645" s="76"/>
    </row>
    <row r="646" spans="1:1" x14ac:dyDescent="0.2">
      <c r="A646" s="76"/>
    </row>
    <row r="647" spans="1:1" x14ac:dyDescent="0.2">
      <c r="A647" s="76"/>
    </row>
    <row r="648" spans="1:1" x14ac:dyDescent="0.2">
      <c r="A648" s="76"/>
    </row>
    <row r="649" spans="1:1" x14ac:dyDescent="0.2">
      <c r="A649" s="76"/>
    </row>
    <row r="650" spans="1:1" x14ac:dyDescent="0.2">
      <c r="A650" s="76"/>
    </row>
    <row r="651" spans="1:1" x14ac:dyDescent="0.2">
      <c r="A651" s="76"/>
    </row>
    <row r="652" spans="1:1" x14ac:dyDescent="0.2">
      <c r="A652" s="76"/>
    </row>
    <row r="653" spans="1:1" x14ac:dyDescent="0.2">
      <c r="A653" s="76"/>
    </row>
    <row r="654" spans="1:1" x14ac:dyDescent="0.2">
      <c r="A654" s="76"/>
    </row>
    <row r="655" spans="1:1" x14ac:dyDescent="0.2">
      <c r="A655" s="76"/>
    </row>
    <row r="656" spans="1:1" x14ac:dyDescent="0.2">
      <c r="A656" s="76"/>
    </row>
    <row r="657" spans="1:1" x14ac:dyDescent="0.2">
      <c r="A657" s="76"/>
    </row>
    <row r="658" spans="1:1" x14ac:dyDescent="0.2">
      <c r="A658" s="76"/>
    </row>
    <row r="659" spans="1:1" x14ac:dyDescent="0.2">
      <c r="A659" s="76"/>
    </row>
    <row r="660" spans="1:1" x14ac:dyDescent="0.2">
      <c r="A660" s="76"/>
    </row>
    <row r="661" spans="1:1" x14ac:dyDescent="0.2">
      <c r="A661" s="76"/>
    </row>
    <row r="662" spans="1:1" x14ac:dyDescent="0.2">
      <c r="A662" s="76"/>
    </row>
    <row r="663" spans="1:1" x14ac:dyDescent="0.2">
      <c r="A663" s="76"/>
    </row>
    <row r="664" spans="1:1" x14ac:dyDescent="0.2">
      <c r="A664" s="76"/>
    </row>
    <row r="665" spans="1:1" x14ac:dyDescent="0.2">
      <c r="A665" s="76"/>
    </row>
    <row r="666" spans="1:1" x14ac:dyDescent="0.2">
      <c r="A666" s="76"/>
    </row>
    <row r="667" spans="1:1" x14ac:dyDescent="0.2">
      <c r="A667" s="76"/>
    </row>
    <row r="668" spans="1:1" x14ac:dyDescent="0.2">
      <c r="A668" s="76"/>
    </row>
    <row r="669" spans="1:1" x14ac:dyDescent="0.2">
      <c r="A669" s="76"/>
    </row>
    <row r="670" spans="1:1" x14ac:dyDescent="0.2">
      <c r="A670" s="76"/>
    </row>
    <row r="671" spans="1:1" x14ac:dyDescent="0.2">
      <c r="A671" s="76"/>
    </row>
    <row r="672" spans="1:1" x14ac:dyDescent="0.2">
      <c r="A672" s="76"/>
    </row>
    <row r="673" spans="1:1" x14ac:dyDescent="0.2">
      <c r="A673" s="76"/>
    </row>
    <row r="674" spans="1:1" x14ac:dyDescent="0.2">
      <c r="A674" s="76"/>
    </row>
    <row r="675" spans="1:1" x14ac:dyDescent="0.2">
      <c r="A675" s="76"/>
    </row>
    <row r="676" spans="1:1" x14ac:dyDescent="0.2">
      <c r="A676" s="76"/>
    </row>
    <row r="677" spans="1:1" x14ac:dyDescent="0.2">
      <c r="A677" s="76"/>
    </row>
    <row r="678" spans="1:1" x14ac:dyDescent="0.2">
      <c r="A678" s="76"/>
    </row>
    <row r="679" spans="1:1" x14ac:dyDescent="0.2">
      <c r="A679" s="76"/>
    </row>
    <row r="680" spans="1:1" x14ac:dyDescent="0.2">
      <c r="A680" s="76"/>
    </row>
    <row r="681" spans="1:1" x14ac:dyDescent="0.2">
      <c r="A681" s="76"/>
    </row>
    <row r="682" spans="1:1" x14ac:dyDescent="0.2">
      <c r="A682" s="76"/>
    </row>
    <row r="683" spans="1:1" x14ac:dyDescent="0.2">
      <c r="A683" s="76"/>
    </row>
    <row r="684" spans="1:1" x14ac:dyDescent="0.2">
      <c r="A684" s="76"/>
    </row>
    <row r="685" spans="1:1" x14ac:dyDescent="0.2">
      <c r="A685" s="76"/>
    </row>
    <row r="686" spans="1:1" x14ac:dyDescent="0.2">
      <c r="A686" s="76"/>
    </row>
    <row r="687" spans="1:1" x14ac:dyDescent="0.2">
      <c r="A687" s="76"/>
    </row>
    <row r="688" spans="1:1" x14ac:dyDescent="0.2">
      <c r="A688" s="76"/>
    </row>
    <row r="689" spans="1:1" x14ac:dyDescent="0.2">
      <c r="A689" s="76"/>
    </row>
    <row r="690" spans="1:1" x14ac:dyDescent="0.2">
      <c r="A690" s="76"/>
    </row>
    <row r="691" spans="1:1" x14ac:dyDescent="0.2">
      <c r="A691" s="76"/>
    </row>
    <row r="692" spans="1:1" x14ac:dyDescent="0.2">
      <c r="A692" s="76"/>
    </row>
    <row r="693" spans="1:1" x14ac:dyDescent="0.2">
      <c r="A693" s="76"/>
    </row>
    <row r="694" spans="1:1" x14ac:dyDescent="0.2">
      <c r="A694" s="76"/>
    </row>
    <row r="695" spans="1:1" x14ac:dyDescent="0.2">
      <c r="A695" s="76"/>
    </row>
    <row r="696" spans="1:1" x14ac:dyDescent="0.2">
      <c r="A696" s="76"/>
    </row>
    <row r="697" spans="1:1" x14ac:dyDescent="0.2">
      <c r="A697" s="76"/>
    </row>
    <row r="698" spans="1:1" x14ac:dyDescent="0.2">
      <c r="A698" s="76"/>
    </row>
    <row r="699" spans="1:1" x14ac:dyDescent="0.2">
      <c r="A699" s="76"/>
    </row>
    <row r="700" spans="1:1" x14ac:dyDescent="0.2">
      <c r="A700" s="76"/>
    </row>
    <row r="701" spans="1:1" x14ac:dyDescent="0.2">
      <c r="A701" s="76"/>
    </row>
    <row r="702" spans="1:1" x14ac:dyDescent="0.2">
      <c r="A702" s="76"/>
    </row>
    <row r="703" spans="1:1" x14ac:dyDescent="0.2">
      <c r="A703" s="76"/>
    </row>
    <row r="704" spans="1:1" x14ac:dyDescent="0.2">
      <c r="A704" s="76"/>
    </row>
    <row r="705" spans="1:1" x14ac:dyDescent="0.2">
      <c r="A705" s="76"/>
    </row>
    <row r="706" spans="1:1" x14ac:dyDescent="0.2">
      <c r="A706" s="76"/>
    </row>
    <row r="707" spans="1:1" x14ac:dyDescent="0.2">
      <c r="A707" s="76"/>
    </row>
    <row r="708" spans="1:1" x14ac:dyDescent="0.2">
      <c r="A708" s="76"/>
    </row>
    <row r="709" spans="1:1" x14ac:dyDescent="0.2">
      <c r="A709" s="76"/>
    </row>
    <row r="710" spans="1:1" x14ac:dyDescent="0.2">
      <c r="A710" s="76"/>
    </row>
    <row r="711" spans="1:1" x14ac:dyDescent="0.2">
      <c r="A711" s="76"/>
    </row>
    <row r="712" spans="1:1" x14ac:dyDescent="0.2">
      <c r="A712" s="76"/>
    </row>
    <row r="713" spans="1:1" x14ac:dyDescent="0.2">
      <c r="A713" s="76"/>
    </row>
    <row r="714" spans="1:1" x14ac:dyDescent="0.2">
      <c r="A714" s="76"/>
    </row>
    <row r="715" spans="1:1" x14ac:dyDescent="0.2">
      <c r="A715" s="76"/>
    </row>
    <row r="716" spans="1:1" x14ac:dyDescent="0.2">
      <c r="A716" s="76"/>
    </row>
    <row r="717" spans="1:1" x14ac:dyDescent="0.2">
      <c r="A717" s="76"/>
    </row>
    <row r="718" spans="1:1" x14ac:dyDescent="0.2">
      <c r="A718" s="76"/>
    </row>
    <row r="719" spans="1:1" x14ac:dyDescent="0.2">
      <c r="A719" s="76"/>
    </row>
    <row r="720" spans="1:1" x14ac:dyDescent="0.2">
      <c r="A720" s="76"/>
    </row>
    <row r="721" spans="1:1" x14ac:dyDescent="0.2">
      <c r="A721" s="76"/>
    </row>
    <row r="722" spans="1:1" x14ac:dyDescent="0.2">
      <c r="A722" s="76"/>
    </row>
    <row r="723" spans="1:1" x14ac:dyDescent="0.2">
      <c r="A723" s="76"/>
    </row>
    <row r="724" spans="1:1" x14ac:dyDescent="0.2">
      <c r="A724" s="76"/>
    </row>
    <row r="725" spans="1:1" x14ac:dyDescent="0.2">
      <c r="A725" s="76"/>
    </row>
    <row r="726" spans="1:1" x14ac:dyDescent="0.2">
      <c r="A726" s="76"/>
    </row>
    <row r="727" spans="1:1" x14ac:dyDescent="0.2">
      <c r="A727" s="76"/>
    </row>
    <row r="728" spans="1:1" x14ac:dyDescent="0.2">
      <c r="A728" s="76"/>
    </row>
    <row r="729" spans="1:1" x14ac:dyDescent="0.2">
      <c r="A729" s="76"/>
    </row>
    <row r="730" spans="1:1" x14ac:dyDescent="0.2">
      <c r="A730" s="76"/>
    </row>
    <row r="731" spans="1:1" x14ac:dyDescent="0.2">
      <c r="A731" s="76"/>
    </row>
    <row r="732" spans="1:1" x14ac:dyDescent="0.2">
      <c r="A732" s="76"/>
    </row>
    <row r="733" spans="1:1" x14ac:dyDescent="0.2">
      <c r="A733" s="76"/>
    </row>
    <row r="734" spans="1:1" x14ac:dyDescent="0.2">
      <c r="A734" s="76"/>
    </row>
    <row r="735" spans="1:1" x14ac:dyDescent="0.2">
      <c r="A735" s="76"/>
    </row>
    <row r="736" spans="1:1" x14ac:dyDescent="0.2">
      <c r="A736" s="76"/>
    </row>
    <row r="737" spans="1:1" x14ac:dyDescent="0.2">
      <c r="A737" s="76"/>
    </row>
    <row r="738" spans="1:1" x14ac:dyDescent="0.2">
      <c r="A738" s="76"/>
    </row>
    <row r="739" spans="1:1" x14ac:dyDescent="0.2">
      <c r="A739" s="76"/>
    </row>
    <row r="740" spans="1:1" x14ac:dyDescent="0.2">
      <c r="A740" s="76"/>
    </row>
    <row r="741" spans="1:1" x14ac:dyDescent="0.2">
      <c r="A741" s="76"/>
    </row>
    <row r="742" spans="1:1" x14ac:dyDescent="0.2">
      <c r="A742" s="76"/>
    </row>
    <row r="743" spans="1:1" x14ac:dyDescent="0.2">
      <c r="A743" s="76"/>
    </row>
    <row r="744" spans="1:1" x14ac:dyDescent="0.2">
      <c r="A744" s="76"/>
    </row>
    <row r="745" spans="1:1" x14ac:dyDescent="0.2">
      <c r="A745" s="76"/>
    </row>
    <row r="746" spans="1:1" x14ac:dyDescent="0.2">
      <c r="A746" s="76"/>
    </row>
    <row r="747" spans="1:1" x14ac:dyDescent="0.2">
      <c r="A747" s="76"/>
    </row>
    <row r="748" spans="1:1" x14ac:dyDescent="0.2">
      <c r="A748" s="76"/>
    </row>
    <row r="749" spans="1:1" x14ac:dyDescent="0.2">
      <c r="A749" s="76"/>
    </row>
    <row r="750" spans="1:1" x14ac:dyDescent="0.2">
      <c r="A750" s="76"/>
    </row>
    <row r="751" spans="1:1" x14ac:dyDescent="0.2">
      <c r="A751" s="76"/>
    </row>
    <row r="752" spans="1:1" x14ac:dyDescent="0.2">
      <c r="A752" s="76"/>
    </row>
    <row r="753" spans="1:1" x14ac:dyDescent="0.2">
      <c r="A753" s="76"/>
    </row>
    <row r="754" spans="1:1" x14ac:dyDescent="0.2">
      <c r="A754" s="76"/>
    </row>
    <row r="755" spans="1:1" x14ac:dyDescent="0.2">
      <c r="A755" s="76"/>
    </row>
    <row r="756" spans="1:1" x14ac:dyDescent="0.2">
      <c r="A756" s="76"/>
    </row>
    <row r="757" spans="1:1" x14ac:dyDescent="0.2">
      <c r="A757" s="76"/>
    </row>
    <row r="758" spans="1:1" x14ac:dyDescent="0.2">
      <c r="A758" s="76"/>
    </row>
    <row r="759" spans="1:1" x14ac:dyDescent="0.2">
      <c r="A759" s="76"/>
    </row>
    <row r="760" spans="1:1" x14ac:dyDescent="0.2">
      <c r="A760" s="76"/>
    </row>
    <row r="761" spans="1:1" x14ac:dyDescent="0.2">
      <c r="A761" s="76"/>
    </row>
    <row r="762" spans="1:1" x14ac:dyDescent="0.2">
      <c r="A762" s="76"/>
    </row>
    <row r="763" spans="1:1" x14ac:dyDescent="0.2">
      <c r="A763" s="76"/>
    </row>
    <row r="764" spans="1:1" x14ac:dyDescent="0.2">
      <c r="A764" s="76"/>
    </row>
    <row r="765" spans="1:1" x14ac:dyDescent="0.2">
      <c r="A765" s="76"/>
    </row>
    <row r="766" spans="1:1" x14ac:dyDescent="0.2">
      <c r="A766" s="76"/>
    </row>
    <row r="767" spans="1:1" x14ac:dyDescent="0.2">
      <c r="A767" s="76"/>
    </row>
    <row r="768" spans="1:1" x14ac:dyDescent="0.2">
      <c r="A768" s="76"/>
    </row>
    <row r="769" spans="1:1" x14ac:dyDescent="0.2">
      <c r="A769" s="76"/>
    </row>
    <row r="770" spans="1:1" x14ac:dyDescent="0.2">
      <c r="A770" s="76"/>
    </row>
    <row r="771" spans="1:1" x14ac:dyDescent="0.2">
      <c r="A771" s="76"/>
    </row>
    <row r="772" spans="1:1" x14ac:dyDescent="0.2">
      <c r="A772" s="76"/>
    </row>
    <row r="773" spans="1:1" x14ac:dyDescent="0.2">
      <c r="A773" s="76"/>
    </row>
    <row r="774" spans="1:1" x14ac:dyDescent="0.2">
      <c r="A774" s="76"/>
    </row>
    <row r="775" spans="1:1" x14ac:dyDescent="0.2">
      <c r="A775" s="76"/>
    </row>
    <row r="776" spans="1:1" x14ac:dyDescent="0.2">
      <c r="A776" s="76"/>
    </row>
    <row r="777" spans="1:1" x14ac:dyDescent="0.2">
      <c r="A777" s="76"/>
    </row>
    <row r="778" spans="1:1" x14ac:dyDescent="0.2">
      <c r="A778" s="76"/>
    </row>
    <row r="779" spans="1:1" x14ac:dyDescent="0.2">
      <c r="A779" s="76"/>
    </row>
    <row r="780" spans="1:1" x14ac:dyDescent="0.2">
      <c r="A780" s="76"/>
    </row>
    <row r="781" spans="1:1" x14ac:dyDescent="0.2">
      <c r="A781" s="76"/>
    </row>
    <row r="782" spans="1:1" x14ac:dyDescent="0.2">
      <c r="A782" s="76"/>
    </row>
    <row r="783" spans="1:1" x14ac:dyDescent="0.2">
      <c r="A783" s="76"/>
    </row>
    <row r="784" spans="1:1" x14ac:dyDescent="0.2">
      <c r="A784" s="76"/>
    </row>
    <row r="785" spans="1:1" x14ac:dyDescent="0.2">
      <c r="A785" s="76"/>
    </row>
    <row r="786" spans="1:1" x14ac:dyDescent="0.2">
      <c r="A786" s="76"/>
    </row>
    <row r="787" spans="1:1" x14ac:dyDescent="0.2">
      <c r="A787" s="76"/>
    </row>
    <row r="788" spans="1:1" x14ac:dyDescent="0.2">
      <c r="A788" s="76"/>
    </row>
    <row r="789" spans="1:1" x14ac:dyDescent="0.2">
      <c r="A789" s="76"/>
    </row>
    <row r="790" spans="1:1" x14ac:dyDescent="0.2">
      <c r="A790" s="76"/>
    </row>
    <row r="791" spans="1:1" x14ac:dyDescent="0.2">
      <c r="A791" s="76"/>
    </row>
    <row r="792" spans="1:1" x14ac:dyDescent="0.2">
      <c r="A792" s="76"/>
    </row>
    <row r="793" spans="1:1" x14ac:dyDescent="0.2">
      <c r="A793" s="76"/>
    </row>
    <row r="794" spans="1:1" x14ac:dyDescent="0.2">
      <c r="A794" s="76"/>
    </row>
    <row r="795" spans="1:1" x14ac:dyDescent="0.2">
      <c r="A795" s="76"/>
    </row>
    <row r="796" spans="1:1" x14ac:dyDescent="0.2">
      <c r="A796" s="76"/>
    </row>
    <row r="797" spans="1:1" x14ac:dyDescent="0.2">
      <c r="A797" s="76"/>
    </row>
    <row r="798" spans="1:1" x14ac:dyDescent="0.2">
      <c r="A798" s="76"/>
    </row>
    <row r="799" spans="1:1" x14ac:dyDescent="0.2">
      <c r="A799" s="76"/>
    </row>
    <row r="800" spans="1:1" x14ac:dyDescent="0.2">
      <c r="A800" s="76"/>
    </row>
    <row r="801" spans="1:1" x14ac:dyDescent="0.2">
      <c r="A801" s="76"/>
    </row>
    <row r="802" spans="1:1" x14ac:dyDescent="0.2">
      <c r="A802" s="76"/>
    </row>
    <row r="803" spans="1:1" x14ac:dyDescent="0.2">
      <c r="A803" s="76"/>
    </row>
    <row r="804" spans="1:1" x14ac:dyDescent="0.2">
      <c r="A804" s="76"/>
    </row>
    <row r="805" spans="1:1" x14ac:dyDescent="0.2">
      <c r="A805" s="76"/>
    </row>
    <row r="806" spans="1:1" x14ac:dyDescent="0.2">
      <c r="A806" s="76"/>
    </row>
    <row r="807" spans="1:1" x14ac:dyDescent="0.2">
      <c r="A807" s="76"/>
    </row>
    <row r="808" spans="1:1" x14ac:dyDescent="0.2">
      <c r="A808" s="76"/>
    </row>
    <row r="809" spans="1:1" x14ac:dyDescent="0.2">
      <c r="A809" s="76"/>
    </row>
    <row r="810" spans="1:1" x14ac:dyDescent="0.2">
      <c r="A810" s="76"/>
    </row>
    <row r="811" spans="1:1" x14ac:dyDescent="0.2">
      <c r="A811" s="76"/>
    </row>
    <row r="812" spans="1:1" x14ac:dyDescent="0.2">
      <c r="A812" s="76"/>
    </row>
    <row r="813" spans="1:1" x14ac:dyDescent="0.2">
      <c r="A813" s="76"/>
    </row>
    <row r="814" spans="1:1" x14ac:dyDescent="0.2">
      <c r="A814" s="76"/>
    </row>
    <row r="815" spans="1:1" x14ac:dyDescent="0.2">
      <c r="A815" s="76"/>
    </row>
    <row r="816" spans="1:1" x14ac:dyDescent="0.2">
      <c r="A816" s="76"/>
    </row>
    <row r="817" spans="1:1" x14ac:dyDescent="0.2">
      <c r="A817" s="76"/>
    </row>
    <row r="818" spans="1:1" x14ac:dyDescent="0.2">
      <c r="A818" s="76"/>
    </row>
    <row r="819" spans="1:1" x14ac:dyDescent="0.2">
      <c r="A819" s="76"/>
    </row>
    <row r="820" spans="1:1" x14ac:dyDescent="0.2">
      <c r="A820" s="76"/>
    </row>
    <row r="821" spans="1:1" x14ac:dyDescent="0.2">
      <c r="A821" s="76"/>
    </row>
    <row r="822" spans="1:1" x14ac:dyDescent="0.2">
      <c r="A822" s="76"/>
    </row>
    <row r="823" spans="1:1" x14ac:dyDescent="0.2">
      <c r="A823" s="76"/>
    </row>
    <row r="824" spans="1:1" x14ac:dyDescent="0.2">
      <c r="A824" s="76"/>
    </row>
    <row r="825" spans="1:1" x14ac:dyDescent="0.2">
      <c r="A825" s="76"/>
    </row>
    <row r="826" spans="1:1" x14ac:dyDescent="0.2">
      <c r="A826" s="76"/>
    </row>
    <row r="827" spans="1:1" x14ac:dyDescent="0.2">
      <c r="A827" s="76"/>
    </row>
    <row r="828" spans="1:1" x14ac:dyDescent="0.2">
      <c r="A828" s="76"/>
    </row>
    <row r="829" spans="1:1" x14ac:dyDescent="0.2">
      <c r="A829" s="76"/>
    </row>
    <row r="830" spans="1:1" x14ac:dyDescent="0.2">
      <c r="A830" s="76"/>
    </row>
    <row r="831" spans="1:1" x14ac:dyDescent="0.2">
      <c r="A831" s="76"/>
    </row>
    <row r="832" spans="1:1" x14ac:dyDescent="0.2">
      <c r="A832" s="76"/>
    </row>
    <row r="833" spans="1:1" x14ac:dyDescent="0.2">
      <c r="A833" s="76"/>
    </row>
    <row r="834" spans="1:1" x14ac:dyDescent="0.2">
      <c r="A834" s="76"/>
    </row>
    <row r="835" spans="1:1" x14ac:dyDescent="0.2">
      <c r="A835" s="76"/>
    </row>
    <row r="836" spans="1:1" x14ac:dyDescent="0.2">
      <c r="A836" s="76"/>
    </row>
    <row r="837" spans="1:1" x14ac:dyDescent="0.2">
      <c r="A837" s="76"/>
    </row>
    <row r="838" spans="1:1" x14ac:dyDescent="0.2">
      <c r="A838" s="76"/>
    </row>
    <row r="839" spans="1:1" x14ac:dyDescent="0.2">
      <c r="A839" s="76"/>
    </row>
    <row r="840" spans="1:1" x14ac:dyDescent="0.2">
      <c r="A840" s="76"/>
    </row>
    <row r="841" spans="1:1" x14ac:dyDescent="0.2">
      <c r="A841" s="76"/>
    </row>
    <row r="842" spans="1:1" x14ac:dyDescent="0.2">
      <c r="A842" s="76"/>
    </row>
    <row r="843" spans="1:1" x14ac:dyDescent="0.2">
      <c r="A843" s="76"/>
    </row>
    <row r="844" spans="1:1" x14ac:dyDescent="0.2">
      <c r="A844" s="76"/>
    </row>
    <row r="845" spans="1:1" x14ac:dyDescent="0.2">
      <c r="A845" s="76"/>
    </row>
    <row r="846" spans="1:1" x14ac:dyDescent="0.2">
      <c r="A846" s="76"/>
    </row>
    <row r="847" spans="1:1" x14ac:dyDescent="0.2">
      <c r="A847" s="76"/>
    </row>
    <row r="848" spans="1:1" x14ac:dyDescent="0.2">
      <c r="A848" s="76"/>
    </row>
    <row r="849" spans="1:1" x14ac:dyDescent="0.2">
      <c r="A849" s="76"/>
    </row>
    <row r="850" spans="1:1" x14ac:dyDescent="0.2">
      <c r="A850" s="76"/>
    </row>
    <row r="851" spans="1:1" x14ac:dyDescent="0.2">
      <c r="A851" s="76"/>
    </row>
    <row r="852" spans="1:1" x14ac:dyDescent="0.2">
      <c r="A852" s="76"/>
    </row>
    <row r="853" spans="1:1" x14ac:dyDescent="0.2">
      <c r="A853" s="76"/>
    </row>
    <row r="854" spans="1:1" x14ac:dyDescent="0.2">
      <c r="A854" s="76"/>
    </row>
    <row r="855" spans="1:1" x14ac:dyDescent="0.2">
      <c r="A855" s="76"/>
    </row>
    <row r="856" spans="1:1" x14ac:dyDescent="0.2">
      <c r="A856" s="76"/>
    </row>
    <row r="857" spans="1:1" x14ac:dyDescent="0.2">
      <c r="A857" s="76"/>
    </row>
    <row r="858" spans="1:1" x14ac:dyDescent="0.2">
      <c r="A858" s="76"/>
    </row>
    <row r="859" spans="1:1" x14ac:dyDescent="0.2">
      <c r="A859" s="76"/>
    </row>
    <row r="860" spans="1:1" x14ac:dyDescent="0.2">
      <c r="A860" s="76"/>
    </row>
    <row r="861" spans="1:1" x14ac:dyDescent="0.2">
      <c r="A861" s="76"/>
    </row>
    <row r="862" spans="1:1" x14ac:dyDescent="0.2">
      <c r="A862" s="76"/>
    </row>
    <row r="863" spans="1:1" x14ac:dyDescent="0.2">
      <c r="A863" s="76"/>
    </row>
    <row r="864" spans="1:1" x14ac:dyDescent="0.2">
      <c r="A864" s="76"/>
    </row>
    <row r="865" spans="1:1" x14ac:dyDescent="0.2">
      <c r="A865" s="76"/>
    </row>
    <row r="866" spans="1:1" x14ac:dyDescent="0.2">
      <c r="A866" s="76"/>
    </row>
    <row r="867" spans="1:1" x14ac:dyDescent="0.2">
      <c r="A867" s="76"/>
    </row>
    <row r="868" spans="1:1" x14ac:dyDescent="0.2">
      <c r="A868" s="76"/>
    </row>
    <row r="869" spans="1:1" x14ac:dyDescent="0.2">
      <c r="A869" s="76"/>
    </row>
    <row r="870" spans="1:1" x14ac:dyDescent="0.2">
      <c r="A870" s="76"/>
    </row>
    <row r="871" spans="1:1" x14ac:dyDescent="0.2">
      <c r="A871" s="76"/>
    </row>
    <row r="872" spans="1:1" x14ac:dyDescent="0.2">
      <c r="A872" s="76"/>
    </row>
    <row r="873" spans="1:1" x14ac:dyDescent="0.2">
      <c r="A873" s="76"/>
    </row>
    <row r="874" spans="1:1" x14ac:dyDescent="0.2">
      <c r="A874" s="76"/>
    </row>
    <row r="875" spans="1:1" x14ac:dyDescent="0.2">
      <c r="A875" s="76"/>
    </row>
    <row r="876" spans="1:1" x14ac:dyDescent="0.2">
      <c r="A876" s="76"/>
    </row>
    <row r="877" spans="1:1" x14ac:dyDescent="0.2">
      <c r="A877" s="76"/>
    </row>
    <row r="878" spans="1:1" x14ac:dyDescent="0.2">
      <c r="A878" s="76"/>
    </row>
    <row r="879" spans="1:1" x14ac:dyDescent="0.2">
      <c r="A879" s="76"/>
    </row>
    <row r="880" spans="1:1" x14ac:dyDescent="0.2">
      <c r="A880" s="76"/>
    </row>
    <row r="881" spans="1:1" x14ac:dyDescent="0.2">
      <c r="A881" s="76"/>
    </row>
    <row r="882" spans="1:1" x14ac:dyDescent="0.2">
      <c r="A882" s="76"/>
    </row>
    <row r="883" spans="1:1" x14ac:dyDescent="0.2">
      <c r="A883" s="76"/>
    </row>
    <row r="884" spans="1:1" x14ac:dyDescent="0.2">
      <c r="A884" s="76"/>
    </row>
    <row r="885" spans="1:1" x14ac:dyDescent="0.2">
      <c r="A885" s="76"/>
    </row>
    <row r="886" spans="1:1" x14ac:dyDescent="0.2">
      <c r="A886" s="76"/>
    </row>
    <row r="887" spans="1:1" x14ac:dyDescent="0.2">
      <c r="A887" s="76"/>
    </row>
    <row r="888" spans="1:1" x14ac:dyDescent="0.2">
      <c r="A888" s="76"/>
    </row>
    <row r="889" spans="1:1" x14ac:dyDescent="0.2">
      <c r="A889" s="76"/>
    </row>
    <row r="890" spans="1:1" x14ac:dyDescent="0.2">
      <c r="A890" s="76"/>
    </row>
    <row r="891" spans="1:1" x14ac:dyDescent="0.2">
      <c r="A891" s="76"/>
    </row>
    <row r="892" spans="1:1" x14ac:dyDescent="0.2">
      <c r="A892" s="76"/>
    </row>
    <row r="893" spans="1:1" x14ac:dyDescent="0.2">
      <c r="A893" s="76"/>
    </row>
    <row r="894" spans="1:1" x14ac:dyDescent="0.2">
      <c r="A894" s="76"/>
    </row>
    <row r="895" spans="1:1" x14ac:dyDescent="0.2">
      <c r="A895" s="76"/>
    </row>
    <row r="896" spans="1:1" x14ac:dyDescent="0.2">
      <c r="A896" s="76"/>
    </row>
    <row r="897" spans="1:1" x14ac:dyDescent="0.2">
      <c r="A897" s="76"/>
    </row>
    <row r="898" spans="1:1" x14ac:dyDescent="0.2">
      <c r="A898" s="76"/>
    </row>
    <row r="899" spans="1:1" x14ac:dyDescent="0.2">
      <c r="A899" s="76"/>
    </row>
    <row r="900" spans="1:1" x14ac:dyDescent="0.2">
      <c r="A900" s="76"/>
    </row>
    <row r="901" spans="1:1" x14ac:dyDescent="0.2">
      <c r="A901" s="76"/>
    </row>
    <row r="902" spans="1:1" x14ac:dyDescent="0.2">
      <c r="A902" s="76"/>
    </row>
    <row r="903" spans="1:1" x14ac:dyDescent="0.2">
      <c r="A903" s="76"/>
    </row>
    <row r="904" spans="1:1" x14ac:dyDescent="0.2">
      <c r="A904" s="76"/>
    </row>
    <row r="905" spans="1:1" x14ac:dyDescent="0.2">
      <c r="A905" s="76"/>
    </row>
    <row r="906" spans="1:1" x14ac:dyDescent="0.2">
      <c r="A906" s="76"/>
    </row>
    <row r="907" spans="1:1" x14ac:dyDescent="0.2">
      <c r="A907" s="76"/>
    </row>
    <row r="908" spans="1:1" x14ac:dyDescent="0.2">
      <c r="A908" s="76"/>
    </row>
    <row r="909" spans="1:1" x14ac:dyDescent="0.2">
      <c r="A909" s="76"/>
    </row>
    <row r="910" spans="1:1" x14ac:dyDescent="0.2">
      <c r="A910" s="76"/>
    </row>
    <row r="911" spans="1:1" x14ac:dyDescent="0.2">
      <c r="A911" s="76"/>
    </row>
    <row r="912" spans="1:1" x14ac:dyDescent="0.2">
      <c r="A912" s="76"/>
    </row>
    <row r="913" spans="1:1" x14ac:dyDescent="0.2">
      <c r="A913" s="76"/>
    </row>
    <row r="914" spans="1:1" x14ac:dyDescent="0.2">
      <c r="A914" s="76"/>
    </row>
    <row r="915" spans="1:1" x14ac:dyDescent="0.2">
      <c r="A915" s="76"/>
    </row>
    <row r="916" spans="1:1" x14ac:dyDescent="0.2">
      <c r="A916" s="76"/>
    </row>
    <row r="917" spans="1:1" x14ac:dyDescent="0.2">
      <c r="A917" s="76"/>
    </row>
    <row r="918" spans="1:1" x14ac:dyDescent="0.2">
      <c r="A918" s="76"/>
    </row>
    <row r="919" spans="1:1" x14ac:dyDescent="0.2">
      <c r="A919" s="76"/>
    </row>
    <row r="920" spans="1:1" x14ac:dyDescent="0.2">
      <c r="A920" s="76"/>
    </row>
    <row r="921" spans="1:1" x14ac:dyDescent="0.2">
      <c r="A921" s="76"/>
    </row>
    <row r="922" spans="1:1" x14ac:dyDescent="0.2">
      <c r="A922" s="76"/>
    </row>
    <row r="923" spans="1:1" x14ac:dyDescent="0.2">
      <c r="A923" s="76"/>
    </row>
    <row r="924" spans="1:1" x14ac:dyDescent="0.2">
      <c r="A924" s="76"/>
    </row>
    <row r="925" spans="1:1" x14ac:dyDescent="0.2">
      <c r="A925" s="76"/>
    </row>
    <row r="926" spans="1:1" x14ac:dyDescent="0.2">
      <c r="A926" s="76"/>
    </row>
    <row r="927" spans="1:1" x14ac:dyDescent="0.2">
      <c r="A927" s="76"/>
    </row>
    <row r="928" spans="1:1" x14ac:dyDescent="0.2">
      <c r="A928" s="76"/>
    </row>
    <row r="929" spans="1:1" x14ac:dyDescent="0.2">
      <c r="A929" s="76"/>
    </row>
    <row r="930" spans="1:1" x14ac:dyDescent="0.2">
      <c r="A930" s="76"/>
    </row>
    <row r="931" spans="1:1" x14ac:dyDescent="0.2">
      <c r="A931" s="76"/>
    </row>
    <row r="932" spans="1:1" x14ac:dyDescent="0.2">
      <c r="A932" s="76"/>
    </row>
    <row r="933" spans="1:1" x14ac:dyDescent="0.2">
      <c r="A933" s="76"/>
    </row>
    <row r="934" spans="1:1" x14ac:dyDescent="0.2">
      <c r="A934" s="76"/>
    </row>
    <row r="935" spans="1:1" x14ac:dyDescent="0.2">
      <c r="A935" s="76"/>
    </row>
    <row r="936" spans="1:1" x14ac:dyDescent="0.2">
      <c r="A936" s="76"/>
    </row>
    <row r="937" spans="1:1" x14ac:dyDescent="0.2">
      <c r="A937" s="76"/>
    </row>
    <row r="938" spans="1:1" x14ac:dyDescent="0.2">
      <c r="A938" s="76"/>
    </row>
    <row r="939" spans="1:1" x14ac:dyDescent="0.2">
      <c r="A939" s="76"/>
    </row>
    <row r="940" spans="1:1" x14ac:dyDescent="0.2">
      <c r="A940" s="76"/>
    </row>
    <row r="941" spans="1:1" x14ac:dyDescent="0.2">
      <c r="A941" s="76"/>
    </row>
    <row r="942" spans="1:1" x14ac:dyDescent="0.2">
      <c r="A942" s="76"/>
    </row>
    <row r="943" spans="1:1" x14ac:dyDescent="0.2">
      <c r="A943" s="76"/>
    </row>
    <row r="944" spans="1:1" x14ac:dyDescent="0.2">
      <c r="A944" s="76"/>
    </row>
    <row r="945" spans="1:1" x14ac:dyDescent="0.2">
      <c r="A945" s="76"/>
    </row>
    <row r="946" spans="1:1" x14ac:dyDescent="0.2">
      <c r="A946" s="76"/>
    </row>
    <row r="947" spans="1:1" x14ac:dyDescent="0.2">
      <c r="A947" s="76"/>
    </row>
    <row r="948" spans="1:1" x14ac:dyDescent="0.2">
      <c r="A948" s="76"/>
    </row>
    <row r="949" spans="1:1" x14ac:dyDescent="0.2">
      <c r="A949" s="76"/>
    </row>
    <row r="950" spans="1:1" x14ac:dyDescent="0.2">
      <c r="A950" s="76"/>
    </row>
    <row r="951" spans="1:1" x14ac:dyDescent="0.2">
      <c r="A951" s="76"/>
    </row>
    <row r="952" spans="1:1" x14ac:dyDescent="0.2">
      <c r="A952" s="76"/>
    </row>
    <row r="953" spans="1:1" x14ac:dyDescent="0.2">
      <c r="A953" s="76"/>
    </row>
    <row r="954" spans="1:1" x14ac:dyDescent="0.2">
      <c r="A954" s="76"/>
    </row>
    <row r="955" spans="1:1" x14ac:dyDescent="0.2">
      <c r="A955" s="76"/>
    </row>
    <row r="956" spans="1:1" x14ac:dyDescent="0.2">
      <c r="A956" s="76"/>
    </row>
    <row r="957" spans="1:1" x14ac:dyDescent="0.2">
      <c r="A957" s="76"/>
    </row>
    <row r="958" spans="1:1" x14ac:dyDescent="0.2">
      <c r="A958" s="76"/>
    </row>
    <row r="959" spans="1:1" x14ac:dyDescent="0.2">
      <c r="A959" s="76"/>
    </row>
    <row r="960" spans="1:1" x14ac:dyDescent="0.2">
      <c r="A960" s="76"/>
    </row>
    <row r="961" spans="1:1" x14ac:dyDescent="0.2">
      <c r="A961" s="76"/>
    </row>
    <row r="962" spans="1:1" x14ac:dyDescent="0.2">
      <c r="A962" s="76"/>
    </row>
    <row r="963" spans="1:1" x14ac:dyDescent="0.2">
      <c r="A963" s="76"/>
    </row>
    <row r="964" spans="1:1" x14ac:dyDescent="0.2">
      <c r="A964" s="76"/>
    </row>
    <row r="965" spans="1:1" x14ac:dyDescent="0.2">
      <c r="A965" s="76"/>
    </row>
    <row r="966" spans="1:1" x14ac:dyDescent="0.2">
      <c r="A966" s="76"/>
    </row>
    <row r="967" spans="1:1" x14ac:dyDescent="0.2">
      <c r="A967" s="76"/>
    </row>
    <row r="968" spans="1:1" x14ac:dyDescent="0.2">
      <c r="A968" s="76"/>
    </row>
    <row r="969" spans="1:1" x14ac:dyDescent="0.2">
      <c r="A969" s="76"/>
    </row>
    <row r="970" spans="1:1" x14ac:dyDescent="0.2">
      <c r="A970" s="76"/>
    </row>
    <row r="971" spans="1:1" x14ac:dyDescent="0.2">
      <c r="A971" s="76"/>
    </row>
    <row r="972" spans="1:1" x14ac:dyDescent="0.2">
      <c r="A972" s="76"/>
    </row>
    <row r="973" spans="1:1" x14ac:dyDescent="0.2">
      <c r="A973" s="76"/>
    </row>
    <row r="974" spans="1:1" x14ac:dyDescent="0.2">
      <c r="A974" s="76"/>
    </row>
    <row r="975" spans="1:1" x14ac:dyDescent="0.2">
      <c r="A975" s="76"/>
    </row>
    <row r="976" spans="1:1" x14ac:dyDescent="0.2">
      <c r="A976" s="76"/>
    </row>
    <row r="977" spans="1:1" x14ac:dyDescent="0.2">
      <c r="A977" s="76"/>
    </row>
    <row r="978" spans="1:1" x14ac:dyDescent="0.2">
      <c r="A978" s="76"/>
    </row>
    <row r="979" spans="1:1" x14ac:dyDescent="0.2">
      <c r="A979" s="76"/>
    </row>
    <row r="980" spans="1:1" x14ac:dyDescent="0.2">
      <c r="A980" s="76"/>
    </row>
    <row r="981" spans="1:1" x14ac:dyDescent="0.2">
      <c r="A981" s="76"/>
    </row>
    <row r="982" spans="1:1" x14ac:dyDescent="0.2">
      <c r="A982" s="76"/>
    </row>
    <row r="983" spans="1:1" x14ac:dyDescent="0.2">
      <c r="A983" s="76"/>
    </row>
    <row r="984" spans="1:1" x14ac:dyDescent="0.2">
      <c r="A984" s="76"/>
    </row>
    <row r="985" spans="1:1" x14ac:dyDescent="0.2">
      <c r="A985" s="76"/>
    </row>
    <row r="986" spans="1:1" x14ac:dyDescent="0.2">
      <c r="A986" s="76"/>
    </row>
    <row r="987" spans="1:1" x14ac:dyDescent="0.2">
      <c r="A987" s="76"/>
    </row>
    <row r="988" spans="1:1" x14ac:dyDescent="0.2">
      <c r="A988" s="76"/>
    </row>
    <row r="989" spans="1:1" x14ac:dyDescent="0.2">
      <c r="A989" s="76"/>
    </row>
    <row r="990" spans="1:1" x14ac:dyDescent="0.2">
      <c r="A990" s="76"/>
    </row>
    <row r="991" spans="1:1" x14ac:dyDescent="0.2">
      <c r="A991" s="76"/>
    </row>
    <row r="992" spans="1:1" x14ac:dyDescent="0.2">
      <c r="A992" s="76"/>
    </row>
    <row r="993" spans="1:1" x14ac:dyDescent="0.2">
      <c r="A993" s="76"/>
    </row>
    <row r="994" spans="1:1" x14ac:dyDescent="0.2">
      <c r="A994" s="76"/>
    </row>
    <row r="995" spans="1:1" x14ac:dyDescent="0.2">
      <c r="A995" s="76"/>
    </row>
    <row r="996" spans="1:1" x14ac:dyDescent="0.2">
      <c r="A996" s="76"/>
    </row>
    <row r="997" spans="1:1" x14ac:dyDescent="0.2">
      <c r="A997" s="76"/>
    </row>
    <row r="998" spans="1:1" x14ac:dyDescent="0.2">
      <c r="A998" s="76"/>
    </row>
    <row r="999" spans="1:1" x14ac:dyDescent="0.2">
      <c r="A999" s="76"/>
    </row>
    <row r="1000" spans="1:1" x14ac:dyDescent="0.2">
      <c r="A1000" s="76"/>
    </row>
    <row r="1001" spans="1:1" x14ac:dyDescent="0.2">
      <c r="A1001" s="76"/>
    </row>
    <row r="1002" spans="1:1" x14ac:dyDescent="0.2">
      <c r="A1002" s="76"/>
    </row>
    <row r="1003" spans="1:1" x14ac:dyDescent="0.2">
      <c r="A1003" s="76"/>
    </row>
    <row r="1004" spans="1:1" x14ac:dyDescent="0.2">
      <c r="A1004" s="76"/>
    </row>
    <row r="1005" spans="1:1" x14ac:dyDescent="0.2">
      <c r="A1005" s="76"/>
    </row>
    <row r="1006" spans="1:1" x14ac:dyDescent="0.2">
      <c r="A1006" s="76"/>
    </row>
    <row r="1007" spans="1:1" x14ac:dyDescent="0.2">
      <c r="A1007" s="76"/>
    </row>
    <row r="1008" spans="1:1" x14ac:dyDescent="0.2">
      <c r="A1008" s="76"/>
    </row>
    <row r="1009" spans="1:1" x14ac:dyDescent="0.2">
      <c r="A1009" s="76"/>
    </row>
    <row r="1010" spans="1:1" x14ac:dyDescent="0.2">
      <c r="A1010" s="76"/>
    </row>
    <row r="1011" spans="1:1" x14ac:dyDescent="0.2">
      <c r="A1011" s="76"/>
    </row>
    <row r="1012" spans="1:1" x14ac:dyDescent="0.2">
      <c r="A1012" s="76"/>
    </row>
    <row r="1013" spans="1:1" x14ac:dyDescent="0.2">
      <c r="A1013" s="76"/>
    </row>
    <row r="1014" spans="1:1" x14ac:dyDescent="0.2">
      <c r="A1014" s="76"/>
    </row>
    <row r="1015" spans="1:1" x14ac:dyDescent="0.2">
      <c r="A1015" s="76"/>
    </row>
    <row r="1016" spans="1:1" x14ac:dyDescent="0.2">
      <c r="A1016" s="76"/>
    </row>
    <row r="1017" spans="1:1" x14ac:dyDescent="0.2">
      <c r="A1017" s="76"/>
    </row>
    <row r="1018" spans="1:1" x14ac:dyDescent="0.2">
      <c r="A1018" s="76"/>
    </row>
    <row r="1019" spans="1:1" x14ac:dyDescent="0.2">
      <c r="A1019" s="76"/>
    </row>
    <row r="1020" spans="1:1" x14ac:dyDescent="0.2">
      <c r="A1020" s="76"/>
    </row>
    <row r="1021" spans="1:1" x14ac:dyDescent="0.2">
      <c r="A1021" s="76"/>
    </row>
    <row r="1022" spans="1:1" x14ac:dyDescent="0.2">
      <c r="A1022" s="76"/>
    </row>
    <row r="1023" spans="1:1" x14ac:dyDescent="0.2">
      <c r="A1023" s="76"/>
    </row>
    <row r="1024" spans="1:1" x14ac:dyDescent="0.2">
      <c r="A1024" s="76"/>
    </row>
    <row r="1025" spans="1:1" x14ac:dyDescent="0.2">
      <c r="A1025" s="76"/>
    </row>
    <row r="1026" spans="1:1" x14ac:dyDescent="0.2">
      <c r="A1026" s="76"/>
    </row>
    <row r="1027" spans="1:1" x14ac:dyDescent="0.2">
      <c r="A1027" s="76"/>
    </row>
    <row r="1028" spans="1:1" x14ac:dyDescent="0.2">
      <c r="A1028" s="76"/>
    </row>
    <row r="1029" spans="1:1" x14ac:dyDescent="0.2">
      <c r="A1029" s="76"/>
    </row>
    <row r="1030" spans="1:1" x14ac:dyDescent="0.2">
      <c r="A1030" s="76"/>
    </row>
    <row r="1031" spans="1:1" x14ac:dyDescent="0.2">
      <c r="A1031" s="76"/>
    </row>
    <row r="1032" spans="1:1" x14ac:dyDescent="0.2">
      <c r="A1032" s="76"/>
    </row>
    <row r="1033" spans="1:1" x14ac:dyDescent="0.2">
      <c r="A1033" s="76"/>
    </row>
    <row r="1034" spans="1:1" x14ac:dyDescent="0.2">
      <c r="A1034" s="76"/>
    </row>
    <row r="1035" spans="1:1" x14ac:dyDescent="0.2">
      <c r="A1035" s="76"/>
    </row>
    <row r="1036" spans="1:1" x14ac:dyDescent="0.2">
      <c r="A1036" s="76"/>
    </row>
    <row r="1037" spans="1:1" x14ac:dyDescent="0.2">
      <c r="A1037" s="76"/>
    </row>
    <row r="1038" spans="1:1" x14ac:dyDescent="0.2">
      <c r="A1038" s="76"/>
    </row>
    <row r="1039" spans="1:1" x14ac:dyDescent="0.2">
      <c r="A1039" s="76"/>
    </row>
    <row r="1040" spans="1:1" x14ac:dyDescent="0.2">
      <c r="A1040" s="76"/>
    </row>
    <row r="1041" spans="1:1" x14ac:dyDescent="0.2">
      <c r="A1041" s="76"/>
    </row>
    <row r="1042" spans="1:1" x14ac:dyDescent="0.2">
      <c r="A1042" s="76"/>
    </row>
    <row r="1043" spans="1:1" x14ac:dyDescent="0.2">
      <c r="A1043" s="76"/>
    </row>
    <row r="1044" spans="1:1" x14ac:dyDescent="0.2">
      <c r="A1044" s="76"/>
    </row>
    <row r="1045" spans="1:1" x14ac:dyDescent="0.2">
      <c r="A1045" s="76"/>
    </row>
    <row r="1046" spans="1:1" x14ac:dyDescent="0.2">
      <c r="A1046" s="76"/>
    </row>
    <row r="1047" spans="1:1" x14ac:dyDescent="0.2">
      <c r="A1047" s="76"/>
    </row>
    <row r="1048" spans="1:1" x14ac:dyDescent="0.2">
      <c r="A1048" s="76"/>
    </row>
    <row r="1049" spans="1:1" x14ac:dyDescent="0.2">
      <c r="A1049" s="76"/>
    </row>
    <row r="1050" spans="1:1" x14ac:dyDescent="0.2">
      <c r="A1050" s="76"/>
    </row>
    <row r="1051" spans="1:1" x14ac:dyDescent="0.2">
      <c r="A1051" s="76"/>
    </row>
    <row r="1052" spans="1:1" x14ac:dyDescent="0.2">
      <c r="A1052" s="76"/>
    </row>
    <row r="1053" spans="1:1" x14ac:dyDescent="0.2">
      <c r="A1053" s="76"/>
    </row>
    <row r="1054" spans="1:1" x14ac:dyDescent="0.2">
      <c r="A1054" s="76"/>
    </row>
    <row r="1055" spans="1:1" x14ac:dyDescent="0.2">
      <c r="A1055" s="76"/>
    </row>
    <row r="1056" spans="1:1" x14ac:dyDescent="0.2">
      <c r="A1056" s="76"/>
    </row>
    <row r="1057" spans="1:1" x14ac:dyDescent="0.2">
      <c r="A1057" s="76"/>
    </row>
    <row r="1058" spans="1:1" x14ac:dyDescent="0.2">
      <c r="A1058" s="76"/>
    </row>
    <row r="1059" spans="1:1" x14ac:dyDescent="0.2">
      <c r="A1059" s="76"/>
    </row>
    <row r="1060" spans="1:1" x14ac:dyDescent="0.2">
      <c r="A1060" s="76"/>
    </row>
    <row r="1061" spans="1:1" x14ac:dyDescent="0.2">
      <c r="A1061" s="76"/>
    </row>
    <row r="1062" spans="1:1" x14ac:dyDescent="0.2">
      <c r="A1062" s="76"/>
    </row>
    <row r="1063" spans="1:1" x14ac:dyDescent="0.2">
      <c r="A1063" s="76"/>
    </row>
    <row r="1064" spans="1:1" x14ac:dyDescent="0.2">
      <c r="A1064" s="76"/>
    </row>
    <row r="1065" spans="1:1" x14ac:dyDescent="0.2">
      <c r="A1065" s="76"/>
    </row>
    <row r="1066" spans="1:1" x14ac:dyDescent="0.2">
      <c r="A1066" s="76"/>
    </row>
    <row r="1067" spans="1:1" x14ac:dyDescent="0.2">
      <c r="A1067" s="76"/>
    </row>
    <row r="1068" spans="1:1" x14ac:dyDescent="0.2">
      <c r="A1068" s="76"/>
    </row>
    <row r="1069" spans="1:1" x14ac:dyDescent="0.2">
      <c r="A1069" s="76"/>
    </row>
    <row r="1070" spans="1:1" x14ac:dyDescent="0.2">
      <c r="A1070" s="76"/>
    </row>
    <row r="1071" spans="1:1" x14ac:dyDescent="0.2">
      <c r="A1071" s="76"/>
    </row>
    <row r="1072" spans="1:1" x14ac:dyDescent="0.2">
      <c r="A1072" s="76"/>
    </row>
    <row r="1073" spans="1:1" x14ac:dyDescent="0.2">
      <c r="A1073" s="76"/>
    </row>
    <row r="1074" spans="1:1" x14ac:dyDescent="0.2">
      <c r="A1074" s="76"/>
    </row>
    <row r="1075" spans="1:1" x14ac:dyDescent="0.2">
      <c r="A1075" s="76"/>
    </row>
    <row r="1076" spans="1:1" x14ac:dyDescent="0.2">
      <c r="A1076" s="76"/>
    </row>
    <row r="1077" spans="1:1" x14ac:dyDescent="0.2">
      <c r="A1077" s="76"/>
    </row>
    <row r="1078" spans="1:1" x14ac:dyDescent="0.2">
      <c r="A1078" s="76"/>
    </row>
    <row r="1079" spans="1:1" x14ac:dyDescent="0.2">
      <c r="A1079" s="76"/>
    </row>
    <row r="1080" spans="1:1" x14ac:dyDescent="0.2">
      <c r="A1080" s="76"/>
    </row>
    <row r="1081" spans="1:1" x14ac:dyDescent="0.2">
      <c r="A1081" s="76"/>
    </row>
    <row r="1082" spans="1:1" x14ac:dyDescent="0.2">
      <c r="A1082" s="76"/>
    </row>
    <row r="1083" spans="1:1" x14ac:dyDescent="0.2">
      <c r="A1083" s="76"/>
    </row>
    <row r="1084" spans="1:1" x14ac:dyDescent="0.2">
      <c r="A1084" s="76"/>
    </row>
    <row r="1085" spans="1:1" x14ac:dyDescent="0.2">
      <c r="A1085" s="76"/>
    </row>
    <row r="1086" spans="1:1" x14ac:dyDescent="0.2">
      <c r="A1086" s="76"/>
    </row>
    <row r="1087" spans="1:1" x14ac:dyDescent="0.2">
      <c r="A1087" s="76"/>
    </row>
    <row r="1088" spans="1:1" x14ac:dyDescent="0.2">
      <c r="A1088" s="76"/>
    </row>
    <row r="1089" spans="1:1" x14ac:dyDescent="0.2">
      <c r="A1089" s="76"/>
    </row>
    <row r="1090" spans="1:1" x14ac:dyDescent="0.2">
      <c r="A1090" s="76"/>
    </row>
    <row r="1091" spans="1:1" x14ac:dyDescent="0.2">
      <c r="A1091" s="76"/>
    </row>
    <row r="1092" spans="1:1" x14ac:dyDescent="0.2">
      <c r="A1092" s="76"/>
    </row>
    <row r="1093" spans="1:1" x14ac:dyDescent="0.2">
      <c r="A1093" s="76"/>
    </row>
    <row r="1094" spans="1:1" x14ac:dyDescent="0.2">
      <c r="A1094" s="76"/>
    </row>
    <row r="1095" spans="1:1" x14ac:dyDescent="0.2">
      <c r="A1095" s="76"/>
    </row>
    <row r="1096" spans="1:1" x14ac:dyDescent="0.2">
      <c r="A1096" s="76"/>
    </row>
    <row r="1097" spans="1:1" x14ac:dyDescent="0.2">
      <c r="A1097" s="76"/>
    </row>
    <row r="1098" spans="1:1" x14ac:dyDescent="0.2">
      <c r="A1098" s="76"/>
    </row>
    <row r="1099" spans="1:1" x14ac:dyDescent="0.2">
      <c r="A1099" s="76"/>
    </row>
    <row r="1100" spans="1:1" x14ac:dyDescent="0.2">
      <c r="A1100" s="76"/>
    </row>
    <row r="1101" spans="1:1" x14ac:dyDescent="0.2">
      <c r="A1101" s="76"/>
    </row>
    <row r="1102" spans="1:1" x14ac:dyDescent="0.2">
      <c r="A1102" s="76"/>
    </row>
    <row r="1103" spans="1:1" x14ac:dyDescent="0.2">
      <c r="A1103" s="76"/>
    </row>
    <row r="1104" spans="1:1" x14ac:dyDescent="0.2">
      <c r="A1104" s="76"/>
    </row>
    <row r="1105" spans="1:1" x14ac:dyDescent="0.2">
      <c r="A1105" s="76"/>
    </row>
    <row r="1106" spans="1:1" x14ac:dyDescent="0.2">
      <c r="A1106" s="76"/>
    </row>
    <row r="1107" spans="1:1" x14ac:dyDescent="0.2">
      <c r="A1107" s="76"/>
    </row>
    <row r="1108" spans="1:1" x14ac:dyDescent="0.2">
      <c r="A1108" s="76"/>
    </row>
    <row r="1109" spans="1:1" x14ac:dyDescent="0.2">
      <c r="A1109" s="76"/>
    </row>
    <row r="1110" spans="1:1" x14ac:dyDescent="0.2">
      <c r="A1110" s="76"/>
    </row>
    <row r="1111" spans="1:1" x14ac:dyDescent="0.2">
      <c r="A1111" s="76"/>
    </row>
    <row r="1112" spans="1:1" x14ac:dyDescent="0.2">
      <c r="A1112" s="76"/>
    </row>
    <row r="1113" spans="1:1" x14ac:dyDescent="0.2">
      <c r="A1113" s="76"/>
    </row>
    <row r="1114" spans="1:1" x14ac:dyDescent="0.2">
      <c r="A1114" s="76"/>
    </row>
    <row r="1115" spans="1:1" x14ac:dyDescent="0.2">
      <c r="A1115" s="76"/>
    </row>
    <row r="1116" spans="1:1" x14ac:dyDescent="0.2">
      <c r="A1116" s="76"/>
    </row>
    <row r="1117" spans="1:1" x14ac:dyDescent="0.2">
      <c r="A1117" s="76"/>
    </row>
    <row r="1118" spans="1:1" x14ac:dyDescent="0.2">
      <c r="A1118" s="76"/>
    </row>
    <row r="1119" spans="1:1" x14ac:dyDescent="0.2">
      <c r="A1119" s="76"/>
    </row>
    <row r="1120" spans="1:1" x14ac:dyDescent="0.2">
      <c r="A1120" s="76"/>
    </row>
    <row r="1121" spans="1:1" x14ac:dyDescent="0.2">
      <c r="A1121" s="76"/>
    </row>
    <row r="1122" spans="1:1" x14ac:dyDescent="0.2">
      <c r="A1122" s="76"/>
    </row>
    <row r="1123" spans="1:1" x14ac:dyDescent="0.2">
      <c r="A1123" s="76"/>
    </row>
    <row r="1124" spans="1:1" x14ac:dyDescent="0.2">
      <c r="A1124" s="76"/>
    </row>
    <row r="1125" spans="1:1" x14ac:dyDescent="0.2">
      <c r="A1125" s="76"/>
    </row>
    <row r="1126" spans="1:1" x14ac:dyDescent="0.2">
      <c r="A1126" s="76"/>
    </row>
    <row r="1127" spans="1:1" x14ac:dyDescent="0.2">
      <c r="A1127" s="76"/>
    </row>
    <row r="1128" spans="1:1" x14ac:dyDescent="0.2">
      <c r="A1128" s="76"/>
    </row>
    <row r="1129" spans="1:1" x14ac:dyDescent="0.2">
      <c r="A1129" s="76"/>
    </row>
    <row r="1130" spans="1:1" x14ac:dyDescent="0.2">
      <c r="A1130" s="76"/>
    </row>
    <row r="1131" spans="1:1" x14ac:dyDescent="0.2">
      <c r="A1131" s="76"/>
    </row>
    <row r="1132" spans="1:1" x14ac:dyDescent="0.2">
      <c r="A1132" s="76"/>
    </row>
    <row r="1133" spans="1:1" x14ac:dyDescent="0.2">
      <c r="A1133" s="76"/>
    </row>
    <row r="1134" spans="1:1" x14ac:dyDescent="0.2">
      <c r="A1134" s="76"/>
    </row>
    <row r="1135" spans="1:1" x14ac:dyDescent="0.2">
      <c r="A1135" s="76"/>
    </row>
    <row r="1136" spans="1:1" x14ac:dyDescent="0.2">
      <c r="A1136" s="76"/>
    </row>
    <row r="1137" spans="1:1" x14ac:dyDescent="0.2">
      <c r="A1137" s="76"/>
    </row>
    <row r="1138" spans="1:1" x14ac:dyDescent="0.2">
      <c r="A1138" s="76"/>
    </row>
    <row r="1139" spans="1:1" x14ac:dyDescent="0.2">
      <c r="A1139" s="76"/>
    </row>
    <row r="1140" spans="1:1" x14ac:dyDescent="0.2">
      <c r="A1140" s="76"/>
    </row>
    <row r="1141" spans="1:1" x14ac:dyDescent="0.2">
      <c r="A1141" s="76"/>
    </row>
    <row r="1142" spans="1:1" x14ac:dyDescent="0.2">
      <c r="A1142" s="76"/>
    </row>
    <row r="1143" spans="1:1" x14ac:dyDescent="0.2">
      <c r="A1143" s="76"/>
    </row>
    <row r="1144" spans="1:1" x14ac:dyDescent="0.2">
      <c r="A1144" s="76"/>
    </row>
    <row r="1145" spans="1:1" x14ac:dyDescent="0.2">
      <c r="A1145" s="76"/>
    </row>
    <row r="1146" spans="1:1" x14ac:dyDescent="0.2">
      <c r="A1146" s="76"/>
    </row>
    <row r="1147" spans="1:1" x14ac:dyDescent="0.2">
      <c r="A1147" s="76"/>
    </row>
    <row r="1148" spans="1:1" x14ac:dyDescent="0.2">
      <c r="A1148" s="76"/>
    </row>
    <row r="1149" spans="1:1" x14ac:dyDescent="0.2">
      <c r="A1149" s="76"/>
    </row>
    <row r="1150" spans="1:1" x14ac:dyDescent="0.2">
      <c r="A1150" s="76"/>
    </row>
    <row r="1151" spans="1:1" x14ac:dyDescent="0.2">
      <c r="A1151" s="76"/>
    </row>
    <row r="1152" spans="1:1" x14ac:dyDescent="0.2">
      <c r="A1152" s="76"/>
    </row>
    <row r="1153" spans="1:1" x14ac:dyDescent="0.2">
      <c r="A1153" s="76"/>
    </row>
    <row r="1154" spans="1:1" x14ac:dyDescent="0.2">
      <c r="A1154" s="76"/>
    </row>
    <row r="1155" spans="1:1" x14ac:dyDescent="0.2">
      <c r="A1155" s="76"/>
    </row>
    <row r="1156" spans="1:1" x14ac:dyDescent="0.2">
      <c r="A1156" s="76"/>
    </row>
    <row r="1157" spans="1:1" x14ac:dyDescent="0.2">
      <c r="A1157" s="76"/>
    </row>
    <row r="1158" spans="1:1" x14ac:dyDescent="0.2">
      <c r="A1158" s="76"/>
    </row>
    <row r="1159" spans="1:1" x14ac:dyDescent="0.2">
      <c r="A1159" s="76"/>
    </row>
    <row r="1160" spans="1:1" x14ac:dyDescent="0.2">
      <c r="A1160" s="76"/>
    </row>
    <row r="1161" spans="1:1" x14ac:dyDescent="0.2">
      <c r="A1161" s="76"/>
    </row>
    <row r="1162" spans="1:1" x14ac:dyDescent="0.2">
      <c r="A1162" s="76"/>
    </row>
    <row r="1163" spans="1:1" x14ac:dyDescent="0.2">
      <c r="A1163" s="76"/>
    </row>
    <row r="1164" spans="1:1" x14ac:dyDescent="0.2">
      <c r="A1164" s="76"/>
    </row>
    <row r="1165" spans="1:1" x14ac:dyDescent="0.2">
      <c r="A1165" s="76"/>
    </row>
    <row r="1166" spans="1:1" x14ac:dyDescent="0.2">
      <c r="A1166" s="76"/>
    </row>
    <row r="1167" spans="1:1" x14ac:dyDescent="0.2">
      <c r="A1167" s="76"/>
    </row>
    <row r="1168" spans="1:1" x14ac:dyDescent="0.2">
      <c r="A1168" s="76"/>
    </row>
    <row r="1169" spans="1:1" x14ac:dyDescent="0.2">
      <c r="A1169" s="76"/>
    </row>
    <row r="1170" spans="1:1" x14ac:dyDescent="0.2">
      <c r="A1170" s="76"/>
    </row>
    <row r="1171" spans="1:1" x14ac:dyDescent="0.2">
      <c r="A1171" s="76"/>
    </row>
    <row r="1172" spans="1:1" x14ac:dyDescent="0.2">
      <c r="A1172" s="76"/>
    </row>
    <row r="1173" spans="1:1" x14ac:dyDescent="0.2">
      <c r="A1173" s="76"/>
    </row>
    <row r="1174" spans="1:1" x14ac:dyDescent="0.2">
      <c r="A1174" s="76"/>
    </row>
    <row r="1175" spans="1:1" x14ac:dyDescent="0.2">
      <c r="A1175" s="76"/>
    </row>
    <row r="1176" spans="1:1" x14ac:dyDescent="0.2">
      <c r="A1176" s="76"/>
    </row>
    <row r="1177" spans="1:1" x14ac:dyDescent="0.2">
      <c r="A1177" s="76"/>
    </row>
    <row r="1178" spans="1:1" x14ac:dyDescent="0.2">
      <c r="A1178" s="76"/>
    </row>
    <row r="1179" spans="1:1" x14ac:dyDescent="0.2">
      <c r="A1179" s="76"/>
    </row>
    <row r="1180" spans="1:1" x14ac:dyDescent="0.2">
      <c r="A1180" s="76"/>
    </row>
    <row r="1181" spans="1:1" x14ac:dyDescent="0.2">
      <c r="A1181" s="76"/>
    </row>
    <row r="1182" spans="1:1" x14ac:dyDescent="0.2">
      <c r="A1182" s="76"/>
    </row>
    <row r="1183" spans="1:1" x14ac:dyDescent="0.2">
      <c r="A1183" s="76"/>
    </row>
    <row r="1184" spans="1:1" x14ac:dyDescent="0.2">
      <c r="A1184" s="76"/>
    </row>
    <row r="1185" spans="1:1" x14ac:dyDescent="0.2">
      <c r="A1185" s="76"/>
    </row>
    <row r="1186" spans="1:1" x14ac:dyDescent="0.2">
      <c r="A1186" s="76"/>
    </row>
    <row r="1187" spans="1:1" x14ac:dyDescent="0.2">
      <c r="A1187" s="76"/>
    </row>
    <row r="1188" spans="1:1" x14ac:dyDescent="0.2">
      <c r="A1188" s="76"/>
    </row>
    <row r="1189" spans="1:1" x14ac:dyDescent="0.2">
      <c r="A1189" s="76"/>
    </row>
    <row r="1190" spans="1:1" x14ac:dyDescent="0.2">
      <c r="A1190" s="76"/>
    </row>
    <row r="1191" spans="1:1" x14ac:dyDescent="0.2">
      <c r="A1191" s="76"/>
    </row>
    <row r="1192" spans="1:1" x14ac:dyDescent="0.2">
      <c r="A1192" s="76"/>
    </row>
    <row r="1193" spans="1:1" x14ac:dyDescent="0.2">
      <c r="A1193" s="76"/>
    </row>
    <row r="1194" spans="1:1" x14ac:dyDescent="0.2">
      <c r="A1194" s="76"/>
    </row>
    <row r="1195" spans="1:1" x14ac:dyDescent="0.2">
      <c r="A1195" s="76"/>
    </row>
    <row r="1196" spans="1:1" x14ac:dyDescent="0.2">
      <c r="A1196" s="76"/>
    </row>
    <row r="1197" spans="1:1" x14ac:dyDescent="0.2">
      <c r="A1197" s="76"/>
    </row>
    <row r="1198" spans="1:1" x14ac:dyDescent="0.2">
      <c r="A1198" s="76"/>
    </row>
    <row r="1199" spans="1:1" x14ac:dyDescent="0.2">
      <c r="A1199" s="76"/>
    </row>
    <row r="1200" spans="1:1" x14ac:dyDescent="0.2">
      <c r="A1200" s="76"/>
    </row>
    <row r="1201" spans="1:1" x14ac:dyDescent="0.2">
      <c r="A1201" s="76"/>
    </row>
    <row r="1202" spans="1:1" x14ac:dyDescent="0.2">
      <c r="A1202" s="76"/>
    </row>
    <row r="1203" spans="1:1" x14ac:dyDescent="0.2">
      <c r="A1203" s="76"/>
    </row>
    <row r="1204" spans="1:1" x14ac:dyDescent="0.2">
      <c r="A1204" s="76"/>
    </row>
    <row r="1205" spans="1:1" x14ac:dyDescent="0.2">
      <c r="A1205" s="76"/>
    </row>
    <row r="1206" spans="1:1" x14ac:dyDescent="0.2">
      <c r="A1206" s="76"/>
    </row>
    <row r="1207" spans="1:1" x14ac:dyDescent="0.2">
      <c r="A1207" s="76"/>
    </row>
    <row r="1208" spans="1:1" x14ac:dyDescent="0.2">
      <c r="A1208" s="76"/>
    </row>
    <row r="1209" spans="1:1" x14ac:dyDescent="0.2">
      <c r="A1209" s="76"/>
    </row>
    <row r="1210" spans="1:1" x14ac:dyDescent="0.2">
      <c r="A1210" s="76"/>
    </row>
    <row r="1211" spans="1:1" x14ac:dyDescent="0.2">
      <c r="A1211" s="76"/>
    </row>
    <row r="1212" spans="1:1" x14ac:dyDescent="0.2">
      <c r="A1212" s="76"/>
    </row>
    <row r="1213" spans="1:1" x14ac:dyDescent="0.2">
      <c r="A1213" s="76"/>
    </row>
    <row r="1214" spans="1:1" x14ac:dyDescent="0.2">
      <c r="A1214" s="76"/>
    </row>
    <row r="1215" spans="1:1" x14ac:dyDescent="0.2">
      <c r="A1215" s="76"/>
    </row>
    <row r="1216" spans="1:1" x14ac:dyDescent="0.2">
      <c r="A1216" s="76"/>
    </row>
    <row r="1217" spans="1:1" x14ac:dyDescent="0.2">
      <c r="A1217" s="76"/>
    </row>
    <row r="1218" spans="1:1" x14ac:dyDescent="0.2">
      <c r="A1218" s="76"/>
    </row>
    <row r="1219" spans="1:1" x14ac:dyDescent="0.2">
      <c r="A1219" s="76"/>
    </row>
    <row r="1220" spans="1:1" x14ac:dyDescent="0.2">
      <c r="A1220" s="76"/>
    </row>
    <row r="1221" spans="1:1" x14ac:dyDescent="0.2">
      <c r="A1221" s="76"/>
    </row>
    <row r="1222" spans="1:1" x14ac:dyDescent="0.2">
      <c r="A1222" s="76"/>
    </row>
    <row r="1223" spans="1:1" x14ac:dyDescent="0.2">
      <c r="A1223" s="76"/>
    </row>
    <row r="1224" spans="1:1" x14ac:dyDescent="0.2">
      <c r="A1224" s="76"/>
    </row>
    <row r="1225" spans="1:1" x14ac:dyDescent="0.2">
      <c r="A1225" s="76"/>
    </row>
    <row r="1226" spans="1:1" x14ac:dyDescent="0.2">
      <c r="A1226" s="76"/>
    </row>
    <row r="1227" spans="1:1" x14ac:dyDescent="0.2">
      <c r="A1227" s="76"/>
    </row>
    <row r="1228" spans="1:1" x14ac:dyDescent="0.2">
      <c r="A1228" s="76"/>
    </row>
    <row r="1229" spans="1:1" x14ac:dyDescent="0.2">
      <c r="A1229" s="76"/>
    </row>
    <row r="1230" spans="1:1" x14ac:dyDescent="0.2">
      <c r="A1230" s="76"/>
    </row>
    <row r="1231" spans="1:1" x14ac:dyDescent="0.2">
      <c r="A1231" s="76"/>
    </row>
    <row r="1232" spans="1:1" x14ac:dyDescent="0.2">
      <c r="A1232" s="76"/>
    </row>
    <row r="1233" spans="1:1" x14ac:dyDescent="0.2">
      <c r="A1233" s="76"/>
    </row>
    <row r="1234" spans="1:1" x14ac:dyDescent="0.2">
      <c r="A1234" s="76"/>
    </row>
    <row r="1235" spans="1:1" x14ac:dyDescent="0.2">
      <c r="A1235" s="76"/>
    </row>
    <row r="1236" spans="1:1" x14ac:dyDescent="0.2">
      <c r="A1236" s="76"/>
    </row>
    <row r="1237" spans="1:1" x14ac:dyDescent="0.2">
      <c r="A1237" s="76"/>
    </row>
    <row r="1238" spans="1:1" x14ac:dyDescent="0.2">
      <c r="A1238" s="76"/>
    </row>
    <row r="1239" spans="1:1" x14ac:dyDescent="0.2">
      <c r="A1239" s="76"/>
    </row>
    <row r="1240" spans="1:1" x14ac:dyDescent="0.2">
      <c r="A1240" s="76"/>
    </row>
    <row r="1241" spans="1:1" x14ac:dyDescent="0.2">
      <c r="A1241" s="76"/>
    </row>
    <row r="1242" spans="1:1" x14ac:dyDescent="0.2">
      <c r="A1242" s="76"/>
    </row>
    <row r="1243" spans="1:1" x14ac:dyDescent="0.2">
      <c r="A1243" s="76"/>
    </row>
    <row r="1244" spans="1:1" x14ac:dyDescent="0.2">
      <c r="A1244" s="76"/>
    </row>
    <row r="1245" spans="1:1" x14ac:dyDescent="0.2">
      <c r="A1245" s="76"/>
    </row>
    <row r="1246" spans="1:1" x14ac:dyDescent="0.2">
      <c r="A1246" s="76"/>
    </row>
    <row r="1383" spans="2:2" x14ac:dyDescent="0.2">
      <c r="B1383" s="76"/>
    </row>
    <row r="1384" spans="2:2" x14ac:dyDescent="0.2">
      <c r="B1384" s="76"/>
    </row>
    <row r="1385" spans="2:2" x14ac:dyDescent="0.2">
      <c r="B1385" s="76"/>
    </row>
    <row r="1386" spans="2:2" x14ac:dyDescent="0.2">
      <c r="B1386" s="76"/>
    </row>
    <row r="1387" spans="2:2" x14ac:dyDescent="0.2">
      <c r="B1387" s="76"/>
    </row>
    <row r="1388" spans="2:2" x14ac:dyDescent="0.2">
      <c r="B1388" s="76"/>
    </row>
    <row r="1389" spans="2:2" x14ac:dyDescent="0.2">
      <c r="B1389" s="76"/>
    </row>
    <row r="1390" spans="2:2" x14ac:dyDescent="0.2">
      <c r="B1390" s="76"/>
    </row>
    <row r="1391" spans="2:2" x14ac:dyDescent="0.2">
      <c r="B1391" s="76"/>
    </row>
    <row r="1392" spans="2:2" x14ac:dyDescent="0.2">
      <c r="B1392" s="76"/>
    </row>
    <row r="1393" spans="2:2" x14ac:dyDescent="0.2">
      <c r="B1393" s="76"/>
    </row>
    <row r="1394" spans="2:2" x14ac:dyDescent="0.2">
      <c r="B1394" s="76"/>
    </row>
    <row r="1395" spans="2:2" x14ac:dyDescent="0.2">
      <c r="B1395" s="76"/>
    </row>
    <row r="1396" spans="2:2" x14ac:dyDescent="0.2">
      <c r="B1396" s="76"/>
    </row>
    <row r="1397" spans="2:2" x14ac:dyDescent="0.2">
      <c r="B1397" s="76"/>
    </row>
    <row r="1398" spans="2:2" x14ac:dyDescent="0.2">
      <c r="B1398" s="76"/>
    </row>
    <row r="1399" spans="2:2" x14ac:dyDescent="0.2">
      <c r="B1399" s="76"/>
    </row>
    <row r="1400" spans="2:2" x14ac:dyDescent="0.2">
      <c r="B1400" s="76"/>
    </row>
    <row r="1401" spans="2:2" x14ac:dyDescent="0.2">
      <c r="B1401" s="76"/>
    </row>
    <row r="1402" spans="2:2" x14ac:dyDescent="0.2">
      <c r="B1402" s="76"/>
    </row>
    <row r="1403" spans="2:2" x14ac:dyDescent="0.2">
      <c r="B1403" s="76"/>
    </row>
    <row r="1404" spans="2:2" x14ac:dyDescent="0.2">
      <c r="B1404" s="76"/>
    </row>
    <row r="1405" spans="2:2" x14ac:dyDescent="0.2">
      <c r="B1405" s="76"/>
    </row>
    <row r="1406" spans="2:2" x14ac:dyDescent="0.2">
      <c r="B1406" s="76"/>
    </row>
    <row r="1407" spans="2:2" x14ac:dyDescent="0.2">
      <c r="B1407" s="76"/>
    </row>
    <row r="1408" spans="2:2" x14ac:dyDescent="0.2">
      <c r="B1408" s="76"/>
    </row>
    <row r="1409" spans="2:2" x14ac:dyDescent="0.2">
      <c r="B1409" s="76"/>
    </row>
    <row r="1410" spans="2:2" x14ac:dyDescent="0.2">
      <c r="B1410" s="76"/>
    </row>
    <row r="1411" spans="2:2" x14ac:dyDescent="0.2">
      <c r="B1411" s="76"/>
    </row>
    <row r="1412" spans="2:2" x14ac:dyDescent="0.2">
      <c r="B1412" s="76"/>
    </row>
    <row r="1413" spans="2:2" x14ac:dyDescent="0.2">
      <c r="B1413" s="76"/>
    </row>
    <row r="1414" spans="2:2" x14ac:dyDescent="0.2">
      <c r="B1414" s="76"/>
    </row>
    <row r="1415" spans="2:2" x14ac:dyDescent="0.2">
      <c r="B1415" s="76"/>
    </row>
  </sheetData>
  <sortState xmlns:xlrd2="http://schemas.microsoft.com/office/spreadsheetml/2017/richdata2" ref="A3:G1415">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2B82743A-BDD7-4926-9DCB-70F86A2434A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Glossary</vt:lpstr>
      <vt:lpstr>1.Snapshot</vt:lpstr>
      <vt:lpstr>2.Daily-Balance</vt:lpstr>
      <vt:lpstr>3.Loan-Track</vt:lpstr>
      <vt:lpstr>4.Monthly-Summary</vt:lpstr>
      <vt:lpstr>ChartData</vt:lpstr>
      <vt:lpstr>DailyBal</vt:lpstr>
      <vt:lpstr>DAvg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Namaste Credit 18</dc:creator>
  <cp:lastModifiedBy>Mahesh Shetty</cp:lastModifiedBy>
  <dcterms:created xsi:type="dcterms:W3CDTF">2019-02-07T05:08:41Z</dcterms:created>
  <dcterms:modified xsi:type="dcterms:W3CDTF">2019-09-23T11:39:40Z</dcterms:modified>
</cp:coreProperties>
</file>