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updateLinks="never" codeName="ThisWorkbook"/>
  <mc:AlternateContent xmlns:mc="http://schemas.openxmlformats.org/markup-compatibility/2006">
    <mc:Choice Requires="x15">
      <x15ac:absPath xmlns:x15ac="http://schemas.microsoft.com/office/spreadsheetml/2010/11/ac" url="E:\New folder\clix\NEW FORMAT\"/>
    </mc:Choice>
  </mc:AlternateContent>
  <xr:revisionPtr revIDLastSave="0" documentId="13_ncr:1_{7CFB4A48-2B3A-45BA-A32D-4FC05E331866}" xr6:coauthVersionLast="45" xr6:coauthVersionMax="45" xr10:uidLastSave="{00000000-0000-0000-0000-000000000000}"/>
  <bookViews>
    <workbookView xWindow="-120" yWindow="-120" windowWidth="20730" windowHeight="11160" tabRatio="738" xr2:uid="{00000000-000D-0000-FFFF-FFFF00000000}"/>
  </bookViews>
  <sheets>
    <sheet name="Customer Details" sheetId="9" r:id="rId1"/>
    <sheet name="PD Note &amp; CAM" sheetId="10" r:id="rId2"/>
    <sheet name="Sales Details" sheetId="3" state="hidden" r:id="rId3"/>
    <sheet name="Banking" sheetId="12" r:id="rId4"/>
    <sheet name="Existing Loans" sheetId="13" r:id="rId5"/>
    <sheet name="Deviations" sheetId="1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xlfn_IFERROR">#N/A</definedName>
    <definedName name="___xlfn_IFERROR">#N/A</definedName>
    <definedName name="__xlfn_IFERROR">#N/A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In" hidden="1">#REF!</definedName>
    <definedName name="_Parse_Out" hidden="1">#REF!</definedName>
    <definedName name="_Sort" hidden="1">#REF!</definedName>
    <definedName name="a">OFFSET(#REF!,0,0,COUNTA(#REF!),1)</definedName>
    <definedName name="Abrasives_and_Grinding__Mfg_Segment_">'[1]Industry Margin - Mfg'!#REF!</definedName>
    <definedName name="Abrasives_and_Grinding_Service_Segment">'[1]Industry Margin - Service'!#REF!</definedName>
    <definedName name="Abrasives_and_Grinding_Trading_Segment">'[1]Industry Margin - Trading'!#REF!</definedName>
    <definedName name="Acc_Type">OFFSET(#REF!,0,0,COUNTA(#REF!),1)</definedName>
    <definedName name="Accnt_Holder" localSheetId="3">'[1]Customer Details'!$B$8:$B$13</definedName>
    <definedName name="Accnt_Holder" localSheetId="4">'[1]Customer Details'!$B$8:$B$13</definedName>
    <definedName name="Accnt_Holder">'Customer Details'!$B$8:$B$13</definedName>
    <definedName name="ADBSA">'[2]HDFC Life'!#REF!</definedName>
    <definedName name="Age">'[2]HDFC Life'!$D$16</definedName>
    <definedName name="Age_Proof">OFFSET(#REF!,0,0,COUNTA(#REF!),1)</definedName>
    <definedName name="Agriculture_Services_Industry">'[1]Industry Margin - Service'!#REF!</definedName>
    <definedName name="Aluminium_and_Aluminium_Products__manufacturers__Service_Segment">'[1]Industry Margin - Service'!#REF!</definedName>
    <definedName name="Animal_Feed_Service_Segment">'[1]Industry Margin - Service'!#REF!</definedName>
    <definedName name="Animal_Feed_Trading_Segment">'[1]Industry Margin - Trading'!#REF!</definedName>
    <definedName name="Applicant" localSheetId="3">#REF!</definedName>
    <definedName name="Applicant" localSheetId="4">#REF!</definedName>
    <definedName name="Applicant">[3]Sheet1!$F$3:$F$5</definedName>
    <definedName name="Asset_Description">#REF!</definedName>
    <definedName name="Auto_Ancilliaries_Service_Segment">'[1]Industry Margin - Service'!#REF!</definedName>
    <definedName name="Auto_Ancilliaries_Services_Industry">'[1]Industry Margin - Service'!#REF!</definedName>
    <definedName name="Automobile_2W_M">'[1]Industry Margin - Mfg'!#REF!</definedName>
    <definedName name="Automobile_2W_Services_Industry">'[1]Industry Margin - Service'!#REF!</definedName>
    <definedName name="Aviation_M">'[1]Industry Margin - Mfg'!#REF!</definedName>
    <definedName name="Aviation_Trading">'[1]Industry Margin - Trading'!#REF!</definedName>
    <definedName name="Bank_Accs">OFFSET(#REF!,0,0,COUNTA(#REF!),1)</definedName>
    <definedName name="Bank_AcType">OFFSET(#REF!,0,0,COUNTA(#REF!),1)</definedName>
    <definedName name="Bank_Category">OFFSET(#REF!,0,0,COUNTA(#REF!),1)</definedName>
    <definedName name="Bank_Verification">OFFSET(#REF!,0,0,COUNTA(#REF!),1)</definedName>
    <definedName name="BankChart1">OFFSET(#REF!,0,0,3,COUNTIFS(#REF!,"&gt;0"))</definedName>
    <definedName name="Banking_1">#REF!</definedName>
    <definedName name="BankNames" localSheetId="3">Banking!$Q$18:$Q$21</definedName>
    <definedName name="BankNames" localSheetId="4">[1]Banking!$Q$18:$Q$21</definedName>
    <definedName name="BankNames">[3]Banking!$Z$16:$Z$19</definedName>
    <definedName name="BankTable">OFFSET(#REF!,0,0,COUNTA(#REF!:#REF!),5)</definedName>
    <definedName name="Bearings_Service_Segment">'[1]Industry Margin - Service'!#REF!</definedName>
    <definedName name="Bearings_Trading_Segment">'[1]Industry Margin - Trading'!#REF!</definedName>
    <definedName name="Beer__Wine_and_Distilled_Alcoholic_Beverages_Service_Segment">'[1]Industry Margin - Service'!#REF!</definedName>
    <definedName name="Beg_Bal">#REF!</definedName>
    <definedName name="Benefit">[2]LISTS!$P$3:$P$4</definedName>
    <definedName name="Benefit_Sch">#REF!</definedName>
    <definedName name="Bicycle_M">'[1]Industry Margin - Mfg'!#REF!</definedName>
    <definedName name="Bicycle_Services_Industry">'[1]Industry Margin - Service'!#REF!</definedName>
    <definedName name="Bicycle_Trading">'[1]Industry Margin - Trading'!#REF!</definedName>
    <definedName name="Biotech__Research_Service_Segment">'[1]Industry Margin - Service'!#REF!</definedName>
    <definedName name="Biotech_Research_Trading_Segment">'[1]Industry Margin - Trading'!#REF!</definedName>
    <definedName name="Biz_Type" localSheetId="3">'[1]Customer Details'!$Z$8:$Z$10</definedName>
    <definedName name="Biz_Type" localSheetId="4">'[1]Customer Details'!$Z$8:$Z$10</definedName>
    <definedName name="Biz_Type">'[3]Industry Margin'!$C$1:$F$1</definedName>
    <definedName name="Bkg_Surr">#REF!</definedName>
    <definedName name="Blank">#REF!</definedName>
    <definedName name="Books__office_supplies_and_stationery_Service_Segment">'[1]Industry Margin - Service'!#REF!</definedName>
    <definedName name="Books_office_supplies_and_stationery__Mfg_Segment_">'[1]Industry Margin - Mfg'!#REF!</definedName>
    <definedName name="Borrowers">OFFSET(#REF!,0,0,1,COUNTA(#REF!))</definedName>
    <definedName name="Bounce">#REF!</definedName>
    <definedName name="Branch">'Customer Details'!$U$8:$U$15</definedName>
    <definedName name="Branches" localSheetId="3">'[1]Customer Details'!$V$8:$V$18</definedName>
    <definedName name="Branches" localSheetId="4">'[1]Customer Details'!$V$8:$V$18</definedName>
    <definedName name="Branches">'Customer Details'!$U$8:$U$16</definedName>
    <definedName name="Breweries__Distilleries_Service_Segment">'[1]Industry Margin - Service'!#REF!</definedName>
    <definedName name="Breweries_Distilleries__Mfg_Segment_">'[1]Industry Margin - Mfg'!#REF!</definedName>
    <definedName name="Breweries_Distilleries_Trading_Segment">'[1]Industry Margin - Trading'!#REF!</definedName>
    <definedName name="Brokers_and_Agents__Mfg_Segment_">'[1]Industry Margin - Mfg'!#REF!</definedName>
    <definedName name="Brokers_and_Agents_Service_Segment">'[1]Industry Margin - Service'!#REF!</definedName>
    <definedName name="Brokers_and_Agents_Trading_Segment">'[1]Industry Margin - Trading'!#REF!</definedName>
    <definedName name="Bureau_Dev1">OFFSET(#REF!,0,0,COUNTA(#REF!),1)</definedName>
    <definedName name="Bureau_Dev2">OFFSET(#REF!,0,0,COUNTA(#REF!),1)</definedName>
    <definedName name="Bureau_Dev3">OFFSET(#REF!,0,0,COUNTA(#REF!),1)</definedName>
    <definedName name="Business_Loan" localSheetId="0">'Customer Details'!$F$4</definedName>
    <definedName name="C_ADB">'[4]Lists &amp; Working'!$H$3</definedName>
    <definedName name="C_CI10">'[4]Lists &amp; Working'!$K$3</definedName>
    <definedName name="C_CI5">'[4]Lists &amp; Working'!$J$3</definedName>
    <definedName name="C_TI">'[4]Lists &amp; Working'!$L$3</definedName>
    <definedName name="C_TPD">'[4]Lists &amp; Working'!$I$3</definedName>
    <definedName name="Cable_and_other_pay_TV_services__Mfg_Segment_">'[1]Industry Margin - Mfg'!#REF!</definedName>
    <definedName name="Cable_and_other_pay_TV_services_Trading_Segment">'[1]Industry Margin - Trading'!#REF!</definedName>
    <definedName name="Cable_TV_M">'[1]Industry Margin - Mfg'!#REF!</definedName>
    <definedName name="Cable_TV_Trading">'[1]Industry Margin - Trading'!#REF!</definedName>
    <definedName name="Carbon_black__Mfg_Segment_">'[1]Industry Margin - Mfg'!#REF!</definedName>
    <definedName name="Carbon_black_Service_Segment">'[1]Industry Margin - Service'!#REF!</definedName>
    <definedName name="Carbon_black_Trading_Segment">'[1]Industry Margin - Trading'!#REF!</definedName>
    <definedName name="Casting_and_Forgings_Services_Industry">'[1]Industry Margin - Service'!#REF!</definedName>
    <definedName name="Casting_and_Forgings_Trading">'[1]Industry Margin - Trading'!#REF!</definedName>
    <definedName name="Castings_and_Forgings_Service_Segment">'[1]Industry Margin - Service'!#REF!</definedName>
    <definedName name="Castings_and_Forgings_Trading_Segment">'[1]Industry Margin - Trading'!#REF!</definedName>
    <definedName name="Caustic_Soda__Mfg_Segment_">'[1]Industry Margin - Mfg'!#REF!</definedName>
    <definedName name="Caustic_Soda_Service_Segment">'[1]Industry Margin - Service'!#REF!</definedName>
    <definedName name="Caustic_Soda_Trading_Segment">'[1]Industry Margin - Trading'!#REF!</definedName>
    <definedName name="Cement_and_Asbestos_Products_Service_Segment">'[1]Industry Margin - Service'!#REF!</definedName>
    <definedName name="Cement_Services_Industry">'[1]Industry Margin - Service'!#REF!</definedName>
    <definedName name="Chemical_Machinery_M">'[1]Industry Margin - Mfg'!#REF!</definedName>
    <definedName name="Chemical_Machinery_Services_Industry">'[1]Industry Margin - Service'!#REF!</definedName>
    <definedName name="Chemical_Machinery_Trading">'[1]Industry Margin - Trading'!#REF!</definedName>
    <definedName name="Chemicals__petrochemicals__specility_chemicals_Service_Segment">'[1]Industry Margin - Service'!#REF!</definedName>
    <definedName name="Chemicals_Services_Industry">'[1]Industry Margin - Service'!#REF!</definedName>
    <definedName name="CIBIL_Individual">#REF!</definedName>
    <definedName name="CIBIL_Score">OFFSET(#REF!,0,0,COUNTA(#REF!),1)</definedName>
    <definedName name="CISA">'[2]HDFC Life'!#REF!</definedName>
    <definedName name="Clearing_and_Forwarding__Storage_and_Warehouding_agents_Service_Segment">'[1]Industry Margin - Service'!#REF!</definedName>
    <definedName name="Clearing_and_Forwarding_Storage_and_Warehouding_agents__Mfg_Segment_">'[1]Industry Margin - Mfg'!#REF!</definedName>
    <definedName name="Clearing_and_Forwarding_Storage_and_Warehouding_agents_Trading_Segment">'[1]Industry Margin - Trading'!#REF!</definedName>
    <definedName name="Clocks_and_Watches_Service_Segment">'[1]Industry Margin - Service'!#REF!</definedName>
    <definedName name="Coaching_Classes__Mfg_Segment_">'[1]Industry Margin - Mfg'!#REF!</definedName>
    <definedName name="Coaching_Classes_Service_Segment">'[1]Industry Margin - Service'!#REF!</definedName>
    <definedName name="Coaching_Classes_Trading_Segment">'[1]Industry Margin - Trading'!#REF!</definedName>
    <definedName name="Coal_and_Lignite__Minerals_Service_Segment">'[1]Industry Margin - Service'!#REF!</definedName>
    <definedName name="Coal_Services_Industry">'[1]Industry Margin - Service'!#REF!</definedName>
    <definedName name="Cocoa__Confectionary__Dairy_packaged_food__bakery_Service_Segment">'[1]Industry Margin - Service'!#REF!</definedName>
    <definedName name="Coffee_Producers_and_coffee_chains_Service_Segment">'[1]Industry Margin - Service'!#REF!</definedName>
    <definedName name="Coffee_Services_Industry">'[1]Industry Margin - Service'!#REF!</definedName>
    <definedName name="Cold_storage_chains__Mfg_Segment_">'[1]Industry Margin - Mfg'!#REF!</definedName>
    <definedName name="Cold_storage_chains_Trading_Segment">'[1]Industry Margin - Trading'!#REF!</definedName>
    <definedName name="Cold_Storage_M">'[1]Industry Margin - Mfg'!#REF!</definedName>
    <definedName name="Cold_Storage_Trading">'[1]Industry Margin - Trading'!#REF!</definedName>
    <definedName name="Commercial_CIBIL">OFFSET(#REF!,0,0,COUNTA(#REF!),1)</definedName>
    <definedName name="Commercial_CIBIL_Scores">OFFSET(#REF!,0,0,COUNTA(#REF!),1)</definedName>
    <definedName name="Commercial_residential_industrial_buildings__Mfg_Segment_">'[1]Industry Margin - Mfg'!#REF!</definedName>
    <definedName name="Commercial_residential_industrial_buildings_Trading_Segment">'[1]Industry Margin - Trading'!#REF!</definedName>
    <definedName name="Companyname">[5]FAT!$B$4</definedName>
    <definedName name="Compressors_Service_Segment">'[1]Industry Margin - Service'!#REF!</definedName>
    <definedName name="Compressors_Trading_Segment">'[1]Industry Margin - Trading'!#REF!</definedName>
    <definedName name="Computer_and_Peripherals_M">'[1]Industry Margin - Mfg'!#REF!</definedName>
    <definedName name="Computer_and_Peripherals_Trading">'[1]Industry Margin - Trading'!#REF!</definedName>
    <definedName name="Computer_Software_and_Education_and_post_production_animation__Mfg_Segment_">'[1]Industry Margin - Mfg'!#REF!</definedName>
    <definedName name="Computer_Software_and_Education_and_post_production_animation_Trading_Segment">'[1]Industry Margin - Trading'!#REF!</definedName>
    <definedName name="Computers___Hardware_Sales_and_service__networking_and_peripheral_sales_like_UPS_monitor_etc_Service_Segment">'[1]Industry Margin - Service'!#REF!</definedName>
    <definedName name="Computers__Hardware_Sales_and_service_networking_and_peripheral_sales_like_UPS_monitor_etc__Mfg_Segment_">'[1]Industry Margin - Mfg'!#REF!</definedName>
    <definedName name="Computers__Hardware_Sales_and_service_networking_and_peripheral_sales_like_UPS_monitor_etc_Trading_Segment">'[1]Industry Margin - Trading'!#REF!</definedName>
    <definedName name="Constitution">OFFSET(#REF!,0,0,COUNTA(#REF!),1)</definedName>
    <definedName name="Construction_Equipment__Mfg_Segment_">'[1]Industry Margin - Mfg'!#REF!</definedName>
    <definedName name="Construction_Equipment_M">'[1]Industry Margin - Mfg'!#REF!</definedName>
    <definedName name="Construction_Equipment_Service_Segment">'[1]Industry Margin - Service'!#REF!</definedName>
    <definedName name="Construction_Equipment_Trading">'[1]Industry Margin - Trading'!#REF!</definedName>
    <definedName name="Construction_Equipment_Trading_Segment">'[1]Industry Margin - Trading'!#REF!</definedName>
    <definedName name="Construction_M">'[1]Industry Margin - Mfg'!#REF!</definedName>
    <definedName name="Construction_materials__ceramic_tiles_Service_Segment">'[1]Industry Margin - Service'!#REF!</definedName>
    <definedName name="Construction_Trading">'[1]Industry Margin - Trading'!#REF!</definedName>
    <definedName name="Consumer_Durables_M">'[1]Industry Margin - Mfg'!#REF!</definedName>
    <definedName name="Consumer_Electronic_Spares_or_Components__Mfg_Segment_">'[1]Industry Margin - Mfg'!#REF!</definedName>
    <definedName name="Consumer_Electronic_Spares_or_Components_Service_Segment">'[1]Industry Margin - Service'!#REF!</definedName>
    <definedName name="Contractor__Mfg_Segment_">'[1]Industry Margin - Mfg'!#REF!</definedName>
    <definedName name="Contractor_Trading_Segment">'[1]Industry Margin - Trading'!#REF!</definedName>
    <definedName name="Copper_and_Copper_Products_Service_Segment">'[1]Industry Margin - Service'!#REF!</definedName>
    <definedName name="Cosmetics_and_Toiletries_Services_Industry">'[1]Industry Margin - Service'!#REF!</definedName>
    <definedName name="Cotton__synthetic__blended__knitted_and_silk_fabric_or_cloth_Service_Segment">'[1]Industry Margin - Service'!#REF!</definedName>
    <definedName name="Courier___Local_Service_Segment">'[1]Industry Margin - Service'!#REF!</definedName>
    <definedName name="Courier___Local_Trading_Segment">'[1]Industry Margin - Trading'!#REF!</definedName>
    <definedName name="Courier___MNC_Cos__Trading_Segment">'[1]Industry Margin - Trading'!#REF!</definedName>
    <definedName name="Courier___MNC_Cosor_Service_Segment">'[1]Industry Margin - Service'!#REF!</definedName>
    <definedName name="Courier__Local__Mfg_Segment_">'[1]Industry Margin - Mfg'!#REF!</definedName>
    <definedName name="Courier__MNC_Cosor__Mfg_Segment_">'[1]Industry Margin - Mfg'!#REF!</definedName>
    <definedName name="CRAMS___Formulations___API___Ayurveda___Bulk_Drugs_Trading_Segment">'[1]Industry Margin - Trading'!#REF!</definedName>
    <definedName name="CRAMS_or_Formulations_or_API_or_Ayurveda_or_Bulk_Drugs_Service_Segment">'[1]Industry Margin - Service'!#REF!</definedName>
    <definedName name="Crude_Oil_and_Natural_Gas__Mfg_Segment_">'[1]Industry Margin - Mfg'!#REF!</definedName>
    <definedName name="Crude_Oil_and_Natural_Gas_Service_Segment">'[1]Industry Margin - Service'!#REF!</definedName>
    <definedName name="Crude_Oil_and_Natural_Gas_Trading_Segment">'[1]Industry Margin - Trading'!#REF!</definedName>
    <definedName name="Cum_Int">#REF!</definedName>
    <definedName name="Curr_Accs">#REF!</definedName>
    <definedName name="Customer_Category">OFFSET(#REF!,0,0,COUNTA(#REF!),1)</definedName>
    <definedName name="Customer_Type">'[6]CAM-NI'!#REF!</definedName>
    <definedName name="Cycle_and_Accessories__Mfg_Segment_">'[1]Industry Margin - Mfg'!#REF!</definedName>
    <definedName name="Cycle_and_Accessories_Service_Segment">'[1]Industry Margin - Service'!#REF!</definedName>
    <definedName name="Cycle_and_Accessories_Trading_Segment">'[1]Industry Margin - Trading'!#REF!</definedName>
    <definedName name="Data">#REF!</definedName>
    <definedName name="Designation">OFFSET(#REF!,0,0,COUNTA(#REF!),1)</definedName>
    <definedName name="Detergent_and_intermediaries__Mfg_Segment_">'[1]Industry Margin - Mfg'!#REF!</definedName>
    <definedName name="Detergent_and_intermediaries_Service_Segment">'[1]Industry Margin - Service'!#REF!</definedName>
    <definedName name="Detergent_and_intermediaries_Trading_Segment">'[1]Industry Margin - Trading'!#REF!</definedName>
    <definedName name="Deviation">#REF!</definedName>
    <definedName name="Deviation_Detail">'[1]Deviation Sheet'!$C$2:$C$25</definedName>
    <definedName name="Diagnostic_Centre_Hospitals___Gyms___health_Centre_Trading_Segment">'[1]Industry Margin - Trading'!#REF!</definedName>
    <definedName name="Diagnostic_Centre_Hospitals_or_Gyms_or_health_Centre__Mfg_Segment_">'[1]Industry Margin - Mfg'!#REF!</definedName>
    <definedName name="Disbursement_Mode">OFFSET(#REF!,0,0,COUNTA(#REF!),1)</definedName>
    <definedName name="Disributor_Dealers_Trading_Segment">'[1]Industry Margin - Trading'!#REF!</definedName>
    <definedName name="Disributor_or_Dealers__Mfg_Segment_">'[1]Industry Margin - Mfg'!#REF!</definedName>
    <definedName name="Disributor_or_Dealers_Service_Segment">'[1]Industry Margin - Service'!#REF!</definedName>
    <definedName name="Drug_Stores_Services_Industry">'[1]Industry Margin - Service'!#REF!</definedName>
    <definedName name="Drugs_and_pharmaceuticals__drug_proprietaries_and_druggists_sundries_Service_Segment">'[1]Industry Margin - Service'!#REF!</definedName>
    <definedName name="Dry_Fruits_Service_Segment">'[1]Industry Margin - Service'!#REF!</definedName>
    <definedName name="Dyeing__cutting__stitching__any_other_process_Service_Segment">'[1]Industry Margin - Service'!#REF!</definedName>
    <definedName name="Dyeing_cutting_stitching_any_other_process__Mfg_Segment_">'[1]Industry Margin - Mfg'!#REF!</definedName>
    <definedName name="Dyeing_cutting_stitching_any_other_process_Trading_Segment">'[1]Industry Margin - Trading'!#REF!</definedName>
    <definedName name="Dyes_and_Pigments_Service_Segment">'[1]Industry Margin - Service'!#REF!</definedName>
    <definedName name="Dyes_and_Pigments_Services_Industry">'[1]Industry Margin - Service'!#REF!</definedName>
    <definedName name="Edible_Oils__Mfg_Segment_">'[1]Industry Margin - Mfg'!#REF!</definedName>
    <definedName name="Edible_Oils_M">'[1]Industry Margin - Mfg'!#REF!</definedName>
    <definedName name="Edible_Oils_Service_Segment">'[1]Industry Margin - Service'!#REF!</definedName>
    <definedName name="Edible_Oils_Services_Industry">'[1]Industry Margin - Service'!#REF!</definedName>
    <definedName name="Education__Mfg_Segment_">'[1]Industry Margin - Mfg'!#REF!</definedName>
    <definedName name="Education_Consulting__Mfg_Segment_">'[1]Industry Margin - Mfg'!#REF!</definedName>
    <definedName name="Education_Consulting_Service_Segment">'[1]Industry Margin - Service'!#REF!</definedName>
    <definedName name="Education_Consulting_Trading_Segment">'[1]Industry Margin - Trading'!#REF!</definedName>
    <definedName name="Education_M">'[1]Industry Margin - Mfg'!#REF!</definedName>
    <definedName name="Education_Trading">'[1]Industry Margin - Trading'!#REF!</definedName>
    <definedName name="Education_Trading_Segment">'[1]Industry Margin - Trading'!#REF!</definedName>
    <definedName name="Eff_STax">[2]WKG!$N$2</definedName>
    <definedName name="Electrical_equipments__Mfg_Segment_">'[1]Industry Margin - Mfg'!#REF!</definedName>
    <definedName name="Electrical_equipments_Service_Segment">'[1]Industry Margin - Service'!#REF!</definedName>
    <definedName name="Electrical_equipments_Trading_Segment">'[1]Industry Margin - Trading'!#REF!</definedName>
    <definedName name="Electrical_good_and_equipments_Service_Segment">'[1]Industry Margin - Service'!#REF!</definedName>
    <definedName name="Electrodes_and_Graphite__Mfg_Segment_">'[1]Industry Margin - Mfg'!#REF!</definedName>
    <definedName name="Electrodes_and_Graphite_Service_Segment">'[1]Industry Margin - Service'!#REF!</definedName>
    <definedName name="Electrodes_and_Graphite_Trading_Segment">'[1]Industry Margin - Trading'!#REF!</definedName>
    <definedName name="Electronic_Equipment__Mfg_Segment_">'[1]Industry Margin - Mfg'!#REF!</definedName>
    <definedName name="EMI_Returns_per_Track">OFFSET(#REF!,0,0,COUNTA(#REF!),1)</definedName>
    <definedName name="End_Bal">#REF!</definedName>
    <definedName name="Engineering__Mfg_Segment_">'[1]Industry Margin - Mfg'!#REF!</definedName>
    <definedName name="Engineering_Trading">'[1]Industry Margin - Trading'!#REF!</definedName>
    <definedName name="Engineering_Trading_Segment">'[1]Industry Margin - Trading'!#REF!</definedName>
    <definedName name="Engines_Service_Segment">'[1]Industry Margin - Service'!#REF!</definedName>
    <definedName name="Engines_Trading_Segment">'[1]Industry Margin - Trading'!#REF!</definedName>
    <definedName name="Enterprises_Segment">OFFSET(#REF!,0,0,COUNTA(#REF!),1)</definedName>
    <definedName name="Entertainment_and_Leisure_M">'[1]Industry Margin - Mfg'!#REF!</definedName>
    <definedName name="Entertainment_and_Leisure_Trading">'[1]Industry Margin - Trading'!#REF!</definedName>
    <definedName name="Entertainment_and_Medic_content_provider_motion_picture_production_distribution_exhibition__Mfg_Segment_">'[1]Industry Margin - Mfg'!#REF!</definedName>
    <definedName name="Entertainment_and_Medic_content_provider_motion_picture_production_distribution_exhibition_Trading_Segment">'[1]Industry Margin - Trading'!#REF!</definedName>
    <definedName name="ERP___any_type_of_protecting_systems___anti_virus_Trading_Segment">'[1]Industry Margin - Trading'!#REF!</definedName>
    <definedName name="ERP_or_any_type_of_protecting_systems_or_anti_virus__Mfg_Segment_">'[1]Industry Margin - Mfg'!#REF!</definedName>
    <definedName name="Excel_BuiltIn__FilterDatabase_1">#REF!</definedName>
    <definedName name="Executive_search___manpower_servicess_hostel_management_Trading_Segment">'[1]Industry Margin - Trading'!#REF!</definedName>
    <definedName name="Executive_search_or_manpower_servicess_hostel_management__Mfg_Segment_">'[1]Industry Margin - Mfg'!#REF!</definedName>
    <definedName name="Existing_Loan_Conduct">OFFSET(#REF!,0,0,COUNTA(#REF!),1)</definedName>
    <definedName name="Extra_Pay">#REF!</definedName>
    <definedName name="F_Interest">[4]FACTOR_INT!$D$7:$AF$63</definedName>
    <definedName name="F_Moratorium">[4]FACTOR_MORATORIUM!$D$7:$AF$63</definedName>
    <definedName name="F_Mortality">[4]FACTOR_MORT!$D$7:$AF$63</definedName>
    <definedName name="F_TI">[4]FACTOR_TI!$D$7:$AF$63</definedName>
    <definedName name="fatversion">[5]PD!$G$1</definedName>
    <definedName name="FCU_Waived">OFFSET(#REF!,0,0,COUNTA(#REF!),1)</definedName>
    <definedName name="Fertiliser_Services_Industry">'[1]Industry Margin - Service'!#REF!</definedName>
    <definedName name="Fertilisers_Service_Segment">'[1]Industry Margin - Service'!#REF!</definedName>
    <definedName name="FI" localSheetId="3">#REF!</definedName>
    <definedName name="FI" localSheetId="4">#REF!</definedName>
    <definedName name="FI">[3]Sheet1!$K$5:$K$8</definedName>
    <definedName name="FI_Verification">OFFSET(#REF!,0,0,COUNTA(#REF!),1)</definedName>
    <definedName name="Film_Industry_M">'[1]Industry Margin - Mfg'!#REF!</definedName>
    <definedName name="Film_Industry_Trading">'[1]Industry Margin - Trading'!#REF!</definedName>
    <definedName name="Finance_relared_companies_and_consultancies__advisory_firms_Trading_Segment">'[1]Industry Margin - Trading'!#REF!</definedName>
    <definedName name="Finance_relared_companies_and_consultancies_advisory_firms__Mfg_Segment_">'[1]Industry Margin - Mfg'!#REF!</definedName>
    <definedName name="Financers">OFFSET(#REF!,0,0,COUNTA(#REF!),1)</definedName>
    <definedName name="Financial_Services_M">'[1]Industry Margin - Mfg'!#REF!</definedName>
    <definedName name="Financial_Services_Trading">'[1]Industry Margin - Trading'!#REF!</definedName>
    <definedName name="Financial_Year">OFFSET(#REF!,0,0,COUNTA(#REF!),1)</definedName>
    <definedName name="FirmType">#REF!</definedName>
    <definedName name="Flight_operator__Mfg_Segment_">'[1]Industry Margin - Mfg'!#REF!</definedName>
    <definedName name="Flight_operator_Service_Segment">'[1]Industry Margin - Service'!#REF!</definedName>
    <definedName name="Flight_operator_Trading_Segment">'[1]Industry Margin - Trading'!#REF!</definedName>
    <definedName name="Floriculture__Mfg_Segment_">'[1]Industry Margin - Mfg'!#REF!</definedName>
    <definedName name="Floriculture_Service_Segment">'[1]Industry Margin - Service'!#REF!</definedName>
    <definedName name="FMCG_M">'[1]Industry Margin - Mfg'!#REF!</definedName>
    <definedName name="FMCG_Services_Industry">'[1]Industry Margin - Service'!#REF!</definedName>
    <definedName name="Food_other_than_poultary_and_meat__Mfg_Segment_">'[1]Industry Margin - Mfg'!#REF!</definedName>
    <definedName name="Food_other_than_poultary_and_meat_Service_Segment">'[1]Industry Margin - Service'!#REF!</definedName>
    <definedName name="Food_other_than_poultary_and_meat_Trading_Segment">'[1]Industry Margin - Trading'!#REF!</definedName>
    <definedName name="Food_processing_Service_Segment">'[1]Industry Margin - Service'!#REF!</definedName>
    <definedName name="Food_Processing_Services_Industry">'[1]Industry Margin - Service'!#REF!</definedName>
    <definedName name="Food_processing_Trading_Segment">'[1]Industry Margin - Trading'!#REF!</definedName>
    <definedName name="Foorwear_bags__Mfg_Segment_">'[1]Industry Margin - Mfg'!#REF!</definedName>
    <definedName name="Foorwear_bags_Service_Segment">'[1]Industry Margin - Service'!#REF!</definedName>
    <definedName name="Foorwear_bags_Trading_Segment">'[1]Industry Margin - Trading'!#REF!</definedName>
    <definedName name="Fruits_and_Nurts_and_Vegatables_Service_Segment">'[1]Industry Margin - Service'!#REF!</definedName>
    <definedName name="Fruits_and_Nurts_and_Vegatables_Trading_Segment">'[1]Industry Margin - Trading'!#REF!</definedName>
    <definedName name="Full_Print">#REF!</definedName>
    <definedName name="Future_Rentals_M">'[1]Industry Margin - Mfg'!#REF!</definedName>
    <definedName name="Future_Rentals_Trading">'[1]Industry Margin - Trading'!#REF!</definedName>
    <definedName name="FY_Ended">OFFSET(#REF!,0,0,COUNTA(#REF!),1)</definedName>
    <definedName name="Gems_and_jewellery_Service_Segment">'[1]Industry Margin - Service'!#REF!</definedName>
    <definedName name="Gems_and_Jewellery_Services_Industry">'[1]Industry Margin - Service'!#REF!</definedName>
    <definedName name="General_Merchandise_stores__Mfg_Segment_">'[1]Industry Margin - Mfg'!#REF!</definedName>
    <definedName name="General_Merchandise_Stores_or_Kiryana_Stores__grocery_stores_etc_Service_Segment">'[1]Industry Margin - Service'!#REF!</definedName>
    <definedName name="General_Merchandise_Stores_or_Kiryana_Stores_grocery_stores_etc__Mfg_Segment_">'[1]Industry Margin - Mfg'!#REF!</definedName>
    <definedName name="General_Merchandise_stores_Service_Segment">'[1]Industry Margin - Service'!#REF!</definedName>
    <definedName name="General_Merchandise_stores_Trading_Segment">'[1]Industry Margin - Trading'!#REF!</definedName>
    <definedName name="General_Purpose_Machinery_Service_Segment">'[1]Industry Margin - Service'!#REF!</definedName>
    <definedName name="General_Purpose_Machinery_Trading_Segment">'[1]Industry Margin - Trading'!#REF!</definedName>
    <definedName name="Ginning_of_cotton_Service_Segment">'[1]Industry Margin - Service'!#REF!</definedName>
    <definedName name="Ginning_of_cotton_Trading_Segment">'[1]Industry Margin - Trading'!#REF!</definedName>
    <definedName name="Glass_and_Glass_Products___Labware_Service_Segment">'[1]Industry Margin - Service'!#REF!</definedName>
    <definedName name="Glass_and_Glass_Products___Labware_Trading_Segment">'[1]Industry Margin - Trading'!#REF!</definedName>
    <definedName name="Glass_and_Glass_Products__Labware__Mfg_Segment_">'[1]Industry Margin - Mfg'!#REF!</definedName>
    <definedName name="Glass_and_Glass_Products_Service_Segment">'[1]Industry Margin - Service'!#REF!</definedName>
    <definedName name="Glass_and_Glass_Products_Trading_Segment">'[1]Industry Margin - Trading'!#REF!</definedName>
    <definedName name="Glass_Services_Industry">'[1]Industry Margin - Service'!#REF!</definedName>
    <definedName name="Glass_Trading">'[1]Industry Margin - Trading'!#REF!</definedName>
    <definedName name="Goods_Transport_Services__Road___Mfg_Segment_">'[1]Industry Margin - Mfg'!#REF!</definedName>
    <definedName name="Goods_Transport_Services__Road__Service_Segment">'[1]Industry Margin - Service'!#REF!</definedName>
    <definedName name="Goods_Transport_Services__Road__Trading_Segment">'[1]Industry Margin - Trading'!#REF!</definedName>
    <definedName name="Grocery_and_starch_related_products__Mfg_Segment_">'[1]Industry Margin - Mfg'!#REF!</definedName>
    <definedName name="Grocery_and_starch_related_products_Service_Segment">'[1]Industry Margin - Service'!#REF!</definedName>
    <definedName name="Grocery_and_starch_related_products_Trading_Segment">'[1]Industry Margin - Trading'!#REF!</definedName>
    <definedName name="Haha">#REF!</definedName>
    <definedName name="Handicrafts_M">'[1]Industry Margin - Mfg'!#REF!</definedName>
    <definedName name="Handicrafts_Services_Industry">'[1]Industry Margin - Service'!#REF!</definedName>
    <definedName name="Handicrafts_Trading">'[1]Industry Margin - Trading'!#REF!</definedName>
    <definedName name="HdfcLifeSA">'[2]HDFC Life'!$L$13</definedName>
    <definedName name="Header_Row">ROW(#REF!)</definedName>
    <definedName name="Hobby__Toy__Game__Camera_and_Photographic_Supply_Stores_Service_Segment">'[1]Industry Margin - Service'!#REF!</definedName>
    <definedName name="Hobby_Toy_Game_Camera_and_Photographic_Supply_Stores__Mfg_Segment_">'[1]Industry Margin - Mfg'!#REF!</definedName>
    <definedName name="Hobby_Toy_Game_Camera_and_Photographic_Supply_Stores_Trading_Segment">'[1]Industry Margin - Trading'!#REF!</definedName>
    <definedName name="Home_Appliances_or_Kitchen_Appliances__Mfg_Segment_">'[1]Industry Margin - Mfg'!#REF!</definedName>
    <definedName name="Home_Appliances_or_Kitchen_Appliances_Service_Segment">'[1]Industry Margin - Service'!#REF!</definedName>
    <definedName name="Home_Furnishing_or_Kitchen_and_household_hardware_Service_Segment">'[1]Industry Margin - Service'!#REF!</definedName>
    <definedName name="Home_furnishing_Service_Segment">'[1]Industry Margin - Service'!#REF!</definedName>
    <definedName name="Home_furnishing_Trading_Segment">'[1]Industry Margin - Trading'!#REF!</definedName>
    <definedName name="Hospitals_and_Clinics_M">'[1]Industry Margin - Mfg'!#REF!</definedName>
    <definedName name="Hospitals_and_Clinics_Trading">'[1]Industry Margin - Trading'!#REF!</definedName>
    <definedName name="Hotel_and_Restaurants_M">'[1]Industry Margin - Mfg'!#REF!</definedName>
    <definedName name="Hotel_and_Restaurants_Trading">'[1]Industry Margin - Trading'!#REF!</definedName>
    <definedName name="Hotels_and_Restaurants__Mfg_Segment_">'[1]Industry Margin - Mfg'!#REF!</definedName>
    <definedName name="Hotels_and_Restaurants_Trading_Segment">'[1]Industry Margin - Trading'!#REF!</definedName>
    <definedName name="HR_and_A___Medical_Transcriptions_Trading_Segment">'[1]Industry Margin - Trading'!#REF!</definedName>
    <definedName name="HR_and_A_or_Medical_Transcriptions__Mfg_Segment_">'[1]Industry Margin - Mfg'!#REF!</definedName>
    <definedName name="Hunter_Match">OFFSET(#REF!,0,0,COUNTA(#REF!),1)</definedName>
    <definedName name="ID_Proof">OFFSET(#REF!,0,0,COUNTA(#REF!),1)</definedName>
    <definedName name="iIndicator">[4]Input!$D$4</definedName>
    <definedName name="IndMarginAllowed">#REF!</definedName>
    <definedName name="Industrial_Furnaces_Service_Segment">'[1]Industry Margin - Service'!#REF!</definedName>
    <definedName name="Industrial_Furnaces_Trading_Segment">'[1]Industry Margin - Trading'!#REF!</definedName>
    <definedName name="Industrial_Machincery___Chemicals_Service_Segment">'[1]Industry Margin - Service'!#REF!</definedName>
    <definedName name="Industrial_Machincery__Chemicals__Mfg_Segment_">'[1]Industry Margin - Mfg'!#REF!</definedName>
    <definedName name="Industrial_Machincery__Chemicals_Trading_Segment">'[1]Industry Margin - Trading'!#REF!</definedName>
    <definedName name="Industries_not_classified_elsewhere__Mfg_Segment_">'[1]Industry Margin - Mfg'!#REF!</definedName>
    <definedName name="Industries_not_classified_elsewhere_Service_Segment">'[1]Industry Margin - Service'!#REF!</definedName>
    <definedName name="Industries_not_classified_elsewhere_Trading_Segment">'[1]Industry Margin - Trading'!#REF!</definedName>
    <definedName name="industry" localSheetId="3">#REF!</definedName>
    <definedName name="Industry" localSheetId="0">'[3]Industry Margin'!$A$3:$A$174</definedName>
    <definedName name="industry" localSheetId="4">#REF!</definedName>
    <definedName name="Industry" localSheetId="1">'[3]Industry Margin'!$A$3:$A$174</definedName>
    <definedName name="Industry">#REF!</definedName>
    <definedName name="Inorganic_and_Organic_Chemicals__Mfg_Segment_">'[1]Industry Margin - Mfg'!#REF!</definedName>
    <definedName name="Inorganic_and_Organic_Chemicals_Service_Segment">'[1]Industry Margin - Service'!#REF!</definedName>
    <definedName name="Inorganic_and_Organic_Chemicals_Trading_Segment">'[1]Industry Margin - Trading'!#REF!</definedName>
    <definedName name="Int">#REF!</definedName>
    <definedName name="Interest_Rate">#REF!</definedName>
    <definedName name="Internal_Dedupe">OFFSET(#REF!,0,0,COUNTA(#REF!),1)</definedName>
    <definedName name="Internet_or_Broadband_Services_M">'[1]Industry Margin - Mfg'!#REF!</definedName>
    <definedName name="Internet_or_Broadband_Services_Services_Industry">'[1]Industry Margin - Service'!#REF!</definedName>
    <definedName name="Internet_or_Broadband_Services_Trading">'[1]Industry Margin - Trading'!#REF!</definedName>
    <definedName name="Internet_Services__Others_Service_Segment">'[1]Industry Margin - Service'!#REF!</definedName>
    <definedName name="Internet_Services_Others__Mfg_Segment_">'[1]Industry Margin - Mfg'!#REF!</definedName>
    <definedName name="Internet_Services_Others_Trading_Segment">'[1]Industry Margin - Trading'!#REF!</definedName>
    <definedName name="IntRat">[7]LISTS!$R$3:$R$6</definedName>
    <definedName name="IT_or_Software_or_ITES_or_BPO_or_KPO_M">'[1]Industry Margin - Mfg'!#REF!</definedName>
    <definedName name="IT_or_Software_or_ITES_or_BPO_or_KPO_Trading">'[1]Industry Margin - Trading'!#REF!</definedName>
    <definedName name="ITES___Call_Centres_Trading_Segment">'[1]Industry Margin - Trading'!#REF!</definedName>
    <definedName name="ITES_or_Call_Centres__Mfg_Segment_">'[1]Industry Margin - Mfg'!#REF!</definedName>
    <definedName name="Jute_Service_Segment">'[1]Industry Margin - Service'!#REF!</definedName>
    <definedName name="Jute_Services_Industry">'[1]Industry Margin - Service'!#REF!</definedName>
    <definedName name="Jute_Trading">'[1]Industry Margin - Trading'!#REF!</definedName>
    <definedName name="Jute_Trading_Segment">'[1]Industry Margin - Trading'!#REF!</definedName>
    <definedName name="L1_">#REF!</definedName>
    <definedName name="Landline">OFFSET(#REF!,0,0,COUNTA(#REF!),1)</definedName>
    <definedName name="Last_Row" localSheetId="4">IF('Existing Loans'!Values_Entered,Header_Row+'Existing Loans'!Number_of_Payments,Header_Row)</definedName>
    <definedName name="Last_Row">IF(Values_Entered,Header_Row+Number_of_Payments,Header_Row)</definedName>
    <definedName name="Laundary_and_Surface_Care_M">'[1]Industry Margin - Mfg'!#REF!</definedName>
    <definedName name="Laundary_and_Surface_Care_Services_Industry">'[1]Industry Margin - Service'!#REF!</definedName>
    <definedName name="Laundary_and_Surface_Care_Trading">'[1]Industry Margin - Trading'!#REF!</definedName>
    <definedName name="Laundary_services_and_management_of_washing_etc__Mfg_Segment_">'[1]Industry Margin - Mfg'!#REF!</definedName>
    <definedName name="Laundary_services_and_management_of_washing_etc_Service_Segment">'[1]Industry Margin - Service'!#REF!</definedName>
    <definedName name="Laundary_services_and_management_of_washing_etc_Trading_Segment">'[1]Industry Margin - Trading'!#REF!</definedName>
    <definedName name="LDoBDays">[2]LISTS!$E$3:$E$33</definedName>
    <definedName name="LDoBMonths">[2]LISTS!$F$3:$F$14</definedName>
    <definedName name="LDoBYears">[2]LISTS!$G$3:$G$69</definedName>
    <definedName name="Leather_Services_Industry">'[1]Industry Margin - Service'!#REF!</definedName>
    <definedName name="Leather_Trading">'[1]Industry Margin - Trading'!#REF!</definedName>
    <definedName name="Legal_Services__Solicitor_firms__Public_Relations__Professional_or_Consultants_or_specialised_dance_schools_Service_Segment">'[1]Industry Margin - Service'!#REF!</definedName>
    <definedName name="Legal_Services_Solicitor_firms_Public_Relations_Professional___Consultants___specialised_dance_schools_Trading_Segment">'[1]Industry Margin - Trading'!#REF!</definedName>
    <definedName name="Legal_Services_Solicitor_firms_Public_Relations_Professional_or_Consultants_or_specialised_dance_schools__Mfg_Segment_">'[1]Industry Margin - Mfg'!#REF!</definedName>
    <definedName name="Lending_Program_Sel">#REF!</definedName>
    <definedName name="Lending_Programs">OFFSET(#REF!,0,0,COUNTA(#REF!),1)</definedName>
    <definedName name="Level" localSheetId="3">[8]Sheet3!$H$5:$H$8</definedName>
    <definedName name="Level" localSheetId="4">[8]Sheet3!$H$5:$H$8</definedName>
    <definedName name="Level">[9]Sheet3!$H$5:$H$8</definedName>
    <definedName name="Limit_Acc_Type">#REF!</definedName>
    <definedName name="Liquor_or_Breweries_or_imfi_Services_Industry">'[1]Industry Margin - Service'!#REF!</definedName>
    <definedName name="Live_Stock_Services_Industry">'[1]Industry Margin - Service'!#REF!</definedName>
    <definedName name="Live_Stock_Trading">'[1]Industry Margin - Trading'!#REF!</definedName>
    <definedName name="LLoanTerm">[2]LISTS!$C$3:$C$31</definedName>
    <definedName name="Loan" localSheetId="3">'[1]Existing Loans'!$AE$5:$AE$26</definedName>
    <definedName name="Loan" localSheetId="4">'Existing Loans'!$AE$5:$AE$26</definedName>
    <definedName name="Loan">'[3]Existing Loans'!$AE$9:$AE$28</definedName>
    <definedName name="Loan_Amount">#REF!</definedName>
    <definedName name="Loan_Category">OFFSET(#REF!,0,0,COUNTA(#REF!),1)</definedName>
    <definedName name="Loan_Decision">OFFSET(#REF!,0,0,COUNTA(#REF!),1)</definedName>
    <definedName name="Loan_Requested">#REF!</definedName>
    <definedName name="Loan_Sel">#REF!</definedName>
    <definedName name="Loan_Start">#REF!</definedName>
    <definedName name="Loan_Type">'Customer Details'!$W$8:$W$10</definedName>
    <definedName name="Loan_Years">#REF!</definedName>
    <definedName name="Login_Date">#REF!</definedName>
    <definedName name="Logistics_M">'[1]Industry Margin - Mfg'!#REF!</definedName>
    <definedName name="Logistics_Services_Industry">'[1]Industry Margin - Service'!#REF!</definedName>
    <definedName name="Logistics_Trading">'[1]Industry Margin - Trading'!#REF!</definedName>
    <definedName name="Low">#REF!</definedName>
    <definedName name="LPropDays">[2]LISTS!$I$3:$I$33</definedName>
    <definedName name="LPropMonths">[2]LISTS!$J$3:$J$14</definedName>
    <definedName name="LPropYears">[2]LISTS!$K$3:$K$12</definedName>
    <definedName name="LRD_lease_rentals_rental_income__Mfg_Segment_">'[1]Industry Margin - Mfg'!#REF!</definedName>
    <definedName name="LRD_lease_rentals_rental_income_Trading_Segment">'[1]Industry Margin - Trading'!#REF!</definedName>
    <definedName name="Lubricants___Gas_Cyliners_Trading_Segment">'[1]Industry Margin - Trading'!#REF!</definedName>
    <definedName name="Lubricants_or_Gas_Cyliners__Mfg_Segment_">'[1]Industry Margin - Mfg'!#REF!</definedName>
    <definedName name="Lubricants_or_Gas_Cyliners_Service_Segment">'[1]Industry Margin - Service'!#REF!</definedName>
    <definedName name="Luggage_and_Leather_Goods___other_leather_prodycts_Trading_Segment">'[1]Industry Margin - Trading'!#REF!</definedName>
    <definedName name="Luggage_and_Leather_Goods_or_other_leather_prodycts_Service_Segment">'[1]Industry Margin - Service'!#REF!</definedName>
    <definedName name="Machine_Tools_Service_Segment">'[1]Industry Margin - Service'!#REF!</definedName>
    <definedName name="Main_Cust_Categ">#REF!</definedName>
    <definedName name="Maintenance_and_overhauling_servicesl_ground_handling__Mfg_Segment_">'[1]Industry Margin - Mfg'!#REF!</definedName>
    <definedName name="Maintenance_and_overhauling_servicesl_ground_handling_Trading_Segment">'[1]Industry Margin - Trading'!#REF!</definedName>
    <definedName name="MandyFields1">#REF!</definedName>
    <definedName name="Manufacturers_of_toiler_soaps__detergents__shampoos__toothpaste__shaving_products__shoe_polish_and_household_accessories_Service_Segment">'[1]Industry Margin - Service'!#REF!</definedName>
    <definedName name="Manufacturers_of_toiler_soaps_detergents_shampoos_toothpaste_shaving_products_shoe_polish_and_household_accessories_Trading_Segment">'[1]Industry Margin - Trading'!#REF!</definedName>
    <definedName name="Manufacturing_of_handicrafts_and_selling_of_same__art_work_Service_Segment">'[1]Industry Margin - Service'!#REF!</definedName>
    <definedName name="Manufacturing_of_handicrafts_and_selling_of_same__art_work_Trading_Segment">'[1]Industry Margin - Trading'!#REF!</definedName>
    <definedName name="Manufacturing_of_handicrafts_and_selling_of_same_art_work__Mfg_Segment_">'[1]Industry Margin - Mfg'!#REF!</definedName>
    <definedName name="Marble_and_Granite_Service_Segment">'[1]Industry Margin - Service'!#REF!</definedName>
    <definedName name="Marine_Foods__Soya_bean_products_Service_Segment">'[1]Industry Margin - Service'!#REF!</definedName>
    <definedName name="Marital_Status">OFFSET(#REF!,0,0,COUNTA(#REF!),1)</definedName>
    <definedName name="Material_Handling_Equipment__Mfg_Segment_">'[1]Industry Margin - Mfg'!#REF!</definedName>
    <definedName name="Material_Handling_Equipment_Service_Segment">'[1]Industry Margin - Service'!#REF!</definedName>
    <definedName name="Material_Handling_Equipment_Trading_Segment">'[1]Industry Margin - Trading'!#REF!</definedName>
    <definedName name="Media_Advertising_and_Broadcasting_Animation_and_Post_production__Mfg_Segment_">'[1]Industry Margin - Mfg'!#REF!</definedName>
    <definedName name="Media_Advertising_and_Broadcasting_Animation_and_Post_production_Trading_Segment">'[1]Industry Margin - Trading'!#REF!</definedName>
    <definedName name="Media_or_Entertainment_TV_Broadcasting_M">'[1]Industry Margin - Mfg'!#REF!</definedName>
    <definedName name="Media_or_Entertainment_TV_Broadcasting_Trading">'[1]Industry Margin - Trading'!#REF!</definedName>
    <definedName name="Medical_Equipment__Mfg_Segment_">'[1]Industry Margin - Mfg'!#REF!</definedName>
    <definedName name="Medical_Equipment_Service_Segment">'[1]Industry Margin - Service'!#REF!</definedName>
    <definedName name="Medical_or_Pharma_Equipments_M">'[1]Industry Margin - Mfg'!#REF!</definedName>
    <definedName name="Medical_or_Pharma_Equipments_Services_Industry">'[1]Industry Margin - Service'!#REF!</definedName>
    <definedName name="Medical_Supplies__Mfg_Segment_">'[1]Industry Margin - Mfg'!#REF!</definedName>
    <definedName name="Medical_Supplies_Service_Segment">'[1]Industry Margin - Service'!#REF!</definedName>
    <definedName name="Medical_Supplies_Trading_Segment">'[1]Industry Margin - Trading'!#REF!</definedName>
    <definedName name="Medium">#REF!</definedName>
    <definedName name="Met">#REF!</definedName>
    <definedName name="Metals_aluminium_Services_Industry">'[1]Industry Margin - Service'!#REF!</definedName>
    <definedName name="Metals_copper_Services_Industry">'[1]Industry Margin - Service'!#REF!</definedName>
    <definedName name="Metals_others_Services_Industry">'[1]Industry Margin - Service'!#REF!</definedName>
    <definedName name="Metals_zinc_Services_Industry">'[1]Industry Margin - Service'!#REF!</definedName>
    <definedName name="Milling_Product_Service_Segment">'[1]Industry Margin - Service'!#REF!</definedName>
    <definedName name="Milling_Product_Trading_Segment">'[1]Industry Margin - Trading'!#REF!</definedName>
    <definedName name="Mining_Trading">'[1]Industry Margin - Trading'!#REF!</definedName>
    <definedName name="Mining_Trading_Segment">'[1]Industry Margin - Trading'!#REF!</definedName>
    <definedName name="Motors__Generator_and_pumps_and_other_power_equipments_Service_Segment">'[1]Industry Margin - Service'!#REF!</definedName>
    <definedName name="Motors_Generator_and_pumps_and_other_power_equipments_Trading_Segment">'[1]Industry Margin - Trading'!#REF!</definedName>
    <definedName name="Multibrand_Stores__Mfg_Segment_">'[1]Industry Margin - Mfg'!#REF!</definedName>
    <definedName name="Multibrand_Stores_Service_Segment">'[1]Industry Margin - Service'!#REF!</definedName>
    <definedName name="N" localSheetId="3">Banking!$S$19:$S$20</definedName>
    <definedName name="N" localSheetId="4">[1]Banking!$S$19:$S$20</definedName>
    <definedName name="N">[3]Banking!$AB$17:$AB$18</definedName>
    <definedName name="Nature_of_Business">OFFSET(#REF!,0,0,COUNTA(#REF!)-COUNTBLANK(#REF!),1)</definedName>
    <definedName name="Negative_Salaried">'[6]CAM-NI'!#REF!</definedName>
    <definedName name="No">#REF!</definedName>
    <definedName name="No_Mths">#REF!</definedName>
    <definedName name="NOB_Selected">#REF!</definedName>
    <definedName name="Num_Pmt_Per_Year">#REF!</definedName>
    <definedName name="Number_of_Payments" localSheetId="4">MATCH(0.01,End_Bal,-1)+1</definedName>
    <definedName name="Number_of_Payments">MATCH(0.01,End_Bal,-1)+1</definedName>
    <definedName name="Obligation">#REF!</definedName>
    <definedName name="ODCC_Accs">#REF!</definedName>
    <definedName name="Office_Equipment_Networking__Mfg_Segment_">'[1]Industry Margin - Mfg'!#REF!</definedName>
    <definedName name="Office_Equipment_Networking_Trading_Segment">'[1]Industry Margin - Trading'!#REF!</definedName>
    <definedName name="Office_Proof">OFFSET(#REF!,0,0,COUNTA(#REF!),1)</definedName>
    <definedName name="Opticians__Mfg_Segment_">'[1]Industry Margin - Mfg'!#REF!</definedName>
    <definedName name="Opticians_Service_Segment">'[1]Industry Margin - Service'!#REF!</definedName>
    <definedName name="Opticians_Trading_Segment">'[1]Industry Margin - Trading'!#REF!</definedName>
    <definedName name="Other_communication_services__telex_wireless_fax_pager_other_telephone_or_communication_services__mobile_phones_retail_wholesale_seller__Mfg_Segment_">'[1]Industry Margin - Mfg'!#REF!</definedName>
    <definedName name="other_than_iron_and_steel__zince__copper_aluminium_Service_Segment">'[1]Industry Margin - Service'!#REF!</definedName>
    <definedName name="Others_M">'[1]Industry Margin - Mfg'!#REF!</definedName>
    <definedName name="Others_Services_Industry">'[1]Industry Margin - Service'!#REF!</definedName>
    <definedName name="Others_Trading">'[1]Industry Margin - Trading'!#REF!</definedName>
    <definedName name="Ownership">OFFSET(#REF!,0,0,COUNTA(#REF!),1)</definedName>
    <definedName name="Packaging_Material_Service_Segment">'[1]Industry Margin - Service'!#REF!</definedName>
    <definedName name="Packaging_Material_Trading_Segment">'[1]Industry Margin - Trading'!#REF!</definedName>
    <definedName name="Packaging_Trading">'[1]Industry Margin - Trading'!#REF!</definedName>
    <definedName name="Paints_Equipment__Mfg_Segment_">'[1]Industry Margin - Mfg'!#REF!</definedName>
    <definedName name="Paints_Equipment_Service_Segment">'[1]Industry Margin - Service'!#REF!</definedName>
    <definedName name="Paints_Equipment_Trading_Segment">'[1]Industry Margin - Trading'!#REF!</definedName>
    <definedName name="Paper_and_Paper_Products_Service_Segment">'[1]Industry Margin - Service'!#REF!</definedName>
    <definedName name="Paper_Services_Industry">'[1]Industry Margin - Service'!#REF!</definedName>
    <definedName name="Passenger_Transport_Services__Road___Mfg_Segment_">'[1]Industry Margin - Mfg'!#REF!</definedName>
    <definedName name="Passenger_Transport_Services__Road__Service_Segment">'[1]Industry Margin - Service'!#REF!</definedName>
    <definedName name="Passenger_Transport_Services__Road__Trading_Segment">'[1]Industry Margin - Trading'!#REF!</definedName>
    <definedName name="Pay_Date">#REF!</definedName>
    <definedName name="Pay_Num">#REF!</definedName>
    <definedName name="Payment_Date" localSheetId="4">DATE(YEAR(Loan_Start),MONTH(Loan_Start)+Payment_Number,DAY(Loan_Start))</definedName>
    <definedName name="Payment_Date">DATE(YEAR(Loan_Start),MONTH(Loan_Start)+Payment_Number,DAY(Loan_Start))</definedName>
    <definedName name="Perfumes__cosmetics__toiletries__hair_oil__cream_Service_Segment">'[1]Industry Margin - Service'!#REF!</definedName>
    <definedName name="Period">[1]VAT!$I$4:$I$5</definedName>
    <definedName name="Personal_Care__Mfg_Segment_">'[1]Industry Margin - Mfg'!#REF!</definedName>
    <definedName name="Personal_Care_Service_Segment">'[1]Industry Margin - Service'!#REF!</definedName>
    <definedName name="Personal_Care_Trading_Segment">'[1]Industry Margin - Trading'!#REF!</definedName>
    <definedName name="Personal_Liability">#REF!</definedName>
    <definedName name="Pesticides_Services_Industry">'[1]Industry Margin - Service'!#REF!</definedName>
    <definedName name="Pesticied_Service_Segment">'[1]Industry Margin - Service'!#REF!</definedName>
    <definedName name="Petroleum_Productdealer_M">'[1]Industry Margin - Mfg'!#REF!</definedName>
    <definedName name="Petroleum_Productdealer_Services_Industry">'[1]Industry Margin - Service'!#REF!</definedName>
    <definedName name="Petroleum_Productdealer_Trading">'[1]Industry Margin - Trading'!#REF!</definedName>
    <definedName name="Petroleum_Products__LPG_Dealers_Service_Segment">'[1]Industry Margin - Service'!#REF!</definedName>
    <definedName name="Petroleum_Products_LPG_Dealers__Mfg_Segment_">'[1]Industry Margin - Mfg'!#REF!</definedName>
    <definedName name="Petroleum_Products_LPG_Dealers_Trading_Segment">'[1]Industry Margin - Trading'!#REF!</definedName>
    <definedName name="Pharma_Machinery__Mfg_Segment_">'[1]Industry Margin - Mfg'!#REF!</definedName>
    <definedName name="Pharma_Machinery_Service_Segment">'[1]Industry Margin - Service'!#REF!</definedName>
    <definedName name="Pharma_Machinery_Trading_Segment">'[1]Industry Margin - Trading'!#REF!</definedName>
    <definedName name="Pharmaceuticals_Services_Industry">'[1]Industry Margin - Service'!#REF!</definedName>
    <definedName name="Pharmaceuticals_Trading">'[1]Industry Margin - Trading'!#REF!</definedName>
    <definedName name="PhoneNo.">[10]Sheet2!$D$2:$D$5</definedName>
    <definedName name="Photgraphic_and_Allied_Products_Service_Segment">'[1]Industry Margin - Service'!#REF!</definedName>
    <definedName name="Photgraphic_and_Allied_Products_Trading_Segment">'[1]Industry Margin - Trading'!#REF!</definedName>
    <definedName name="Photographic_and_Allied_Products_Services_Industry">'[1]Industry Margin - Service'!#REF!</definedName>
    <definedName name="Photographic_and_Allied_Products_Trading">'[1]Industry Margin - Trading'!#REF!</definedName>
    <definedName name="Plastic__Films_Service_Segment">'[1]Industry Margin - Service'!#REF!</definedName>
    <definedName name="Plastic_Films_Trading_Segment">'[1]Industry Margin - Trading'!#REF!</definedName>
    <definedName name="Plastic_Packaging_Goods_Trading_Segment">'[1]Industry Margin - Trading'!#REF!</definedName>
    <definedName name="Plastic_tubes_and_sheets_and_other_plastic_products__plastic_resins__thermoplastics_Service_Segment">'[1]Industry Margin - Service'!#REF!</definedName>
    <definedName name="Plastics_Services_Industry">'[1]Industry Margin - Service'!#REF!</definedName>
    <definedName name="Pollution_Control__Mfg_Segment_">'[1]Industry Margin - Mfg'!#REF!</definedName>
    <definedName name="Pollution_Control_Service_Segment">'[1]Industry Margin - Service'!#REF!</definedName>
    <definedName name="Pollution_Control_Trading_Segment">'[1]Industry Margin - Trading'!#REF!</definedName>
    <definedName name="Pollution_M">'[1]Industry Margin - Mfg'!#REF!</definedName>
    <definedName name="Pollution_Services_Industry">'[1]Industry Margin - Service'!#REF!</definedName>
    <definedName name="Pollution_Trading">'[1]Industry Margin - Trading'!#REF!</definedName>
    <definedName name="Polymers_Service_Segment">'[1]Industry Margin - Service'!#REF!</definedName>
    <definedName name="POS" comment="Exclusive" localSheetId="0">'Customer Details'!$F$5</definedName>
    <definedName name="Positive" localSheetId="3">#REF!</definedName>
    <definedName name="Positive" localSheetId="4">#REF!</definedName>
    <definedName name="Positive">[3]Sheet1!$J$16:$J$20</definedName>
    <definedName name="Poultry_and_Meat_Products_Service_Segment">'[1]Industry Margin - Service'!#REF!</definedName>
    <definedName name="Poultry_Services_Industry">'[1]Industry Margin - Service'!#REF!</definedName>
    <definedName name="Power_Trading">'[1]Industry Margin - Trading'!#REF!</definedName>
    <definedName name="PRate">[2]WKG!$H$12</definedName>
    <definedName name="PRateMB">'[2]HDFC Life'!#REF!</definedName>
    <definedName name="Precision_Dyes_and_Parts__Fasteners_Service_Segment">'[1]Industry Margin - Service'!#REF!</definedName>
    <definedName name="Precision_Dyes_and_Parts_Fasteners_Trading_Segment">'[1]Industry Margin - Trading'!#REF!</definedName>
    <definedName name="Prime_Movers__Mfg_Segment_">'[1]Industry Margin - Mfg'!#REF!</definedName>
    <definedName name="Prime_Movers_Trading_Segment">'[1]Industry Margin - Trading'!#REF!</definedName>
    <definedName name="Princ">#REF!</definedName>
    <definedName name="Print_Area_Reset" localSheetId="4">OFFSET(Full_Print,0,0,'Existing Loans'!Last_Row)</definedName>
    <definedName name="Print_Area_Reset">OFFSET(Full_Print,0,0,Last_Row)</definedName>
    <definedName name="Printing_and_Publishing_M">'[1]Industry Margin - Mfg'!#REF!</definedName>
    <definedName name="Printing_and_Publishing_Trading">'[1]Industry Margin - Trading'!#REF!</definedName>
    <definedName name="Printing_machinery__Mfg_Segment_">'[1]Industry Margin - Mfg'!#REF!</definedName>
    <definedName name="Printing_machinery_Service_Segment">'[1]Industry Margin - Service'!#REF!</definedName>
    <definedName name="Printing_machinery_Trading_Segment">'[1]Industry Margin - Trading'!#REF!</definedName>
    <definedName name="Product">#REF!</definedName>
    <definedName name="Professional_Services_M">'[1]Industry Margin - Mfg'!#REF!</definedName>
    <definedName name="Professional_Services_Trading">'[1]Industry Margin - Trading'!#REF!</definedName>
    <definedName name="Program">'Customer Details'!$V$8:$V$11</definedName>
    <definedName name="Program_Applicable">#REF!</definedName>
    <definedName name="Property_Owned">OFFSET(#REF!,0,0,COUNTA(#REF!),1)</definedName>
    <definedName name="Property_Ownership_Proof">OFFSET(#REF!,0,0,COUNTA(#REF!),1)</definedName>
    <definedName name="Publishing__Mfg_Segment_">'[1]Industry Margin - Mfg'!#REF!</definedName>
    <definedName name="Publishing_Trading_Segment">'[1]Industry Margin - Trading'!#REF!</definedName>
    <definedName name="Pumps_Service_Segment">'[1]Industry Margin - Service'!#REF!</definedName>
    <definedName name="Purpose_of_Loan">OFFSET(#REF!,0,0,COUNTA(#REF!),1)</definedName>
    <definedName name="R_EMI">'[2]HDFC Life'!#REF!</definedName>
    <definedName name="Readymade_garments_Service_Segment">'[1]Industry Margin - Service'!#REF!</definedName>
    <definedName name="Real_Estate_M">'[1]Industry Margin - Mfg'!#REF!</definedName>
    <definedName name="Real_Estate_Trading">'[1]Industry Margin - Trading'!#REF!</definedName>
    <definedName name="Recreation_and_Amusement_parks_event_management_gyms__Mfg_Segment_">'[1]Industry Margin - Mfg'!#REF!</definedName>
    <definedName name="Recreation_and_Amusement_parks_event_management_gyms_Trading_Segment">'[1]Industry Margin - Trading'!#REF!</definedName>
    <definedName name="Refactory_and_Intermediates__Mfg_Segment_">'[1]Industry Margin - Mfg'!#REF!</definedName>
    <definedName name="Refactory_and_Intermediates_Service_Segment">'[1]Industry Margin - Service'!#REF!</definedName>
    <definedName name="Refactory_and_Intermediates_Trading_Segment">'[1]Industry Margin - Trading'!#REF!</definedName>
    <definedName name="Reject_Reason">OFFSET(#REF!,0,0,COUNTA(#REF!),1)</definedName>
    <definedName name="Relationship" localSheetId="3">#REF!</definedName>
    <definedName name="Relationship" localSheetId="4">#REF!</definedName>
    <definedName name="Relationship">[3]Sheet1!$H$5:$H$14</definedName>
    <definedName name="rent">#REF!</definedName>
    <definedName name="Repayment_Bank_Acc">#REF!</definedName>
    <definedName name="Repayment_EMI_Type">OFFSET(#REF!,0,0,COUNTA(#REF!),1)</definedName>
    <definedName name="Resi_Proof">OFFSET(#REF!,0,0,COUNTA(#REF!),1)</definedName>
    <definedName name="Result">[10]Sheet2!$F$2:$F$4</definedName>
    <definedName name="Retail_M">'[1]Industry Margin - Mfg'!#REF!</definedName>
    <definedName name="Retail_Services_Industry">'[1]Industry Margin - Service'!#REF!</definedName>
    <definedName name="ROI_Sel">#REF!</definedName>
    <definedName name="Rubber_and_Rubber_products_Service_Segment">'[1]Industry Margin - Service'!#REF!</definedName>
    <definedName name="Rubber_Natural_Services_Industry">'[1]Industry Margin - Service'!#REF!</definedName>
    <definedName name="Safety_Prodycts__Mfg_Segment_">'[1]Industry Margin - Mfg'!#REF!</definedName>
    <definedName name="Safety_Prodycts_Service_Segment">'[1]Industry Margin - Service'!#REF!</definedName>
    <definedName name="Safety_Prodycts_Trading_Segment">'[1]Industry Margin - Trading'!#REF!</definedName>
    <definedName name="SalesGrowthTaken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" hidden="1">#REF!</definedName>
    <definedName name="Season">#REF!</definedName>
    <definedName name="Seed_Related_Service_Segment">'[1]Industry Margin - Service'!#REF!</definedName>
    <definedName name="segment" localSheetId="3">#REF!</definedName>
    <definedName name="segment" localSheetId="4">#REF!</definedName>
    <definedName name="Segment">'[3]Industry Margin'!$B$2:$B$174</definedName>
    <definedName name="Segment_Sel">#REF!</definedName>
    <definedName name="SelfSA">'[2]HDFC Life'!$N$13</definedName>
    <definedName name="Sign_Proof">OFFSET(#REF!,0,0,COUNTA(#REF!),1)</definedName>
    <definedName name="Silk__PSF__VSF__nylon_Service_Segment">'[1]Industry Margin - Service'!#REF!</definedName>
    <definedName name="Silk_PSF_VSF_nylon_Trading_Segment">'[1]Industry Margin - Trading'!#REF!</definedName>
    <definedName name="Soaps_and_Detergents_Services_Industry">'[1]Industry Margin - Service'!#REF!</definedName>
    <definedName name="Soft_drinks__bottled_water__Non_alcoholic_beverages_Service_Segment">'[1]Industry Margin - Service'!#REF!</definedName>
    <definedName name="Soft_drinks_bottled_water_Non_alcoholic_beverages_Trading_Segment">'[1]Industry Margin - Trading'!#REF!</definedName>
    <definedName name="SORP" localSheetId="3">#REF!</definedName>
    <definedName name="SORP" localSheetId="4">#REF!</definedName>
    <definedName name="SORP">[3]Sheet1!$L$16:$L$22</definedName>
    <definedName name="Speciality_Services_Industry">'[1]Industry Margin - Service'!#REF!</definedName>
    <definedName name="Spices_and_Grams_Service_Segment">'[1]Industry Margin - Service'!#REF!</definedName>
    <definedName name="Sports_Goods__Sports_Academy_Service_Segment">'[1]Industry Margin - Service'!#REF!</definedName>
    <definedName name="Status" localSheetId="3">'[1]Existing Loans'!$AF$17:$AF$21</definedName>
    <definedName name="Status" localSheetId="4">'Existing Loans'!$AF$17:$AF$21</definedName>
    <definedName name="Status" localSheetId="1">[9]Sheet2!$I$7:$I$11</definedName>
    <definedName name="Status">'[3]Existing Loans'!$AF$15:$AF$19</definedName>
    <definedName name="Storage_Batteries__Mfg_Segment_">'[1]Industry Margin - Mfg'!#REF!</definedName>
    <definedName name="Storage_Batteries_Service_Segment">'[1]Industry Margin - Service'!#REF!</definedName>
    <definedName name="Structurals__Mfg_Segment_">'[1]Industry Margin - Mfg'!#REF!</definedName>
    <definedName name="Structurals_Trading_Segment">'[1]Industry Margin - Trading'!#REF!</definedName>
    <definedName name="SubIndLAEP">'[1]WithHolding Percentage'!$B$3:$B$44</definedName>
    <definedName name="Sugar_Service_Segment">'[1]Industry Margin - Service'!#REF!</definedName>
    <definedName name="Sugar_Services_Industry">'[1]Industry Margin - Service'!#REF!</definedName>
    <definedName name="SumAssured">'[2]HDFC Life'!#REF!</definedName>
    <definedName name="Switching_Appratus_Service_Segment">'[1]Industry Margin - Service'!#REF!</definedName>
    <definedName name="Switching_Appratus_Trading_Segment">'[1]Industry Margin - Trading'!#REF!</definedName>
    <definedName name="Tax_and_Audit_Architects__Mfg_Segment_">'[1]Industry Margin - Mfg'!#REF!</definedName>
    <definedName name="Tax_and_Audit_Architects_Trading_Segment">'[1]Industry Margin - Trading'!#REF!</definedName>
    <definedName name="Taxi___Car_Rental_Trading_Segment">'[1]Industry Margin - Trading'!#REF!</definedName>
    <definedName name="Taxi_or_Car_Rental__Mfg_Segment_">'[1]Industry Margin - Mfg'!#REF!</definedName>
    <definedName name="Tea_Service_Segment">'[1]Industry Margin - Service'!#REF!</definedName>
    <definedName name="Tea_Services_Industry">'[1]Industry Margin - Service'!#REF!</definedName>
    <definedName name="Technical_Consultancy_and_Engg_services_IT_consulting_salaried_employees_doctors_only_rental_income__Mfg_Segment_">'[1]Industry Margin - Mfg'!#REF!</definedName>
    <definedName name="Technical_Consultancy_and_Engg_services_IT_consulting_salaried_employees_doctors_only_rental_income_Trading_Segment">'[1]Industry Margin - Trading'!#REF!</definedName>
    <definedName name="Telecom_and_Telecom_Products_M">'[1]Industry Margin - Mfg'!#REF!</definedName>
    <definedName name="Tenor_Sel">#REF!</definedName>
    <definedName name="Term">'[2]HDFC Life'!$D$23</definedName>
    <definedName name="Textile_Fabric_Services_Industry">'[1]Industry Margin - Service'!#REF!</definedName>
    <definedName name="Textile_Furnishing_Services_Industry">'[1]Industry Margin - Service'!#REF!</definedName>
    <definedName name="Textile_Furnishing_Trading">'[1]Industry Margin - Trading'!#REF!</definedName>
    <definedName name="Textile_Garments_and_Apparels_Services_Industry">'[1]Industry Margin - Service'!#REF!</definedName>
    <definedName name="Textile_Ginning_Services_Industry">'[1]Industry Margin - Service'!#REF!</definedName>
    <definedName name="Textile_Ginning_Trading">'[1]Industry Margin - Trading'!#REF!</definedName>
    <definedName name="Textile_machinery_Service_Segment">'[1]Industry Margin - Service'!#REF!</definedName>
    <definedName name="Textile_Machinery_Services_Industry">'[1]Industry Margin - Service'!#REF!</definedName>
    <definedName name="Textile_Machinery_Trading">'[1]Industry Margin - Trading'!#REF!</definedName>
    <definedName name="Textile_machinery_Trading_Segment">'[1]Industry Margin - Trading'!#REF!</definedName>
    <definedName name="Textile_other_than_mentioned_above_Service_Segment">'[1]Industry Margin - Service'!#REF!</definedName>
    <definedName name="Textile_Others_Services_Industry">'[1]Industry Margin - Service'!#REF!</definedName>
    <definedName name="Textile_Processing_M">'[1]Industry Margin - Mfg'!#REF!</definedName>
    <definedName name="Textile_Processing_Services_Industry">'[1]Industry Margin - Service'!#REF!</definedName>
    <definedName name="Textile_Processing_Trading">'[1]Industry Margin - Trading'!#REF!</definedName>
    <definedName name="Textile_Synthetic_Services_Industry">'[1]Industry Margin - Service'!#REF!</definedName>
    <definedName name="Textile_Synthetic_Trading">'[1]Industry Margin - Trading'!#REF!</definedName>
    <definedName name="Textile_Yarn_Services_Industry">'[1]Industry Margin - Service'!#REF!</definedName>
    <definedName name="Textiles__Blended_Yarn_Service_Segment">'[1]Industry Margin - Service'!#REF!</definedName>
    <definedName name="Ticketing_and_Taxi_Services__Mfg_Segment_">'[1]Industry Margin - Mfg'!#REF!</definedName>
    <definedName name="Ticketing_and_Taxi_Services_Service_Segment">'[1]Industry Margin - Service'!#REF!</definedName>
    <definedName name="Ticketing_and_Taxi_Services_Trading_Segment">'[1]Industry Margin - Trading'!#REF!</definedName>
    <definedName name="Tiles_Ceramic_or_Building_Construction_Material_Services_Industry">'[1]Industry Margin - Service'!#REF!</definedName>
    <definedName name="Timber_and_Timber_Products_Services_Industry">'[1]Industry Margin - Service'!#REF!</definedName>
    <definedName name="Title">OFFSET(#REF!,0,0,COUNTA(#REF!),1)</definedName>
    <definedName name="Tobacco_Products_Service_Segment">'[1]Industry Margin - Service'!#REF!</definedName>
    <definedName name="Tobacco_Services_Industry">'[1]Industry Margin - Service'!#REF!</definedName>
    <definedName name="Total_Interest">#REF!</definedName>
    <definedName name="Total_Pay">#REF!</definedName>
    <definedName name="Total_Payment" localSheetId="4">Scheduled_Payment+Extra_Payment</definedName>
    <definedName name="Total_Payment">Scheduled_Payment+Extra_Payment</definedName>
    <definedName name="Tours_and_Travels_M">'[1]Industry Margin - Mfg'!#REF!</definedName>
    <definedName name="Tours_and_Travels_Trading">'[1]Industry Margin - Trading'!#REF!</definedName>
    <definedName name="Tractors_Service_Segment">'[1]Industry Margin - Service'!#REF!</definedName>
    <definedName name="Tractors_Services_Industry">'[1]Industry Margin - Service'!#REF!</definedName>
    <definedName name="Transformers_Service_Segment">'[1]Industry Margin - Service'!#REF!</definedName>
    <definedName name="Transformers_Trading_Segment">'[1]Industry Margin - Trading'!#REF!</definedName>
    <definedName name="Transmission_line_towers_and_equipment__Mfg_Segment_">'[1]Industry Margin - Mfg'!#REF!</definedName>
    <definedName name="Transmission_line_towers_and_equipment_Trading_Segment">'[1]Industry Margin - Trading'!#REF!</definedName>
    <definedName name="Transport_Road_M">'[1]Industry Margin - Mfg'!#REF!</definedName>
    <definedName name="Transport_Road_Services_Industry">'[1]Industry Margin - Service'!#REF!</definedName>
    <definedName name="Transport_Road_Trading">'[1]Industry Margin - Trading'!#REF!</definedName>
    <definedName name="Turnkey_Services__Mfg_Segment_">'[1]Industry Margin - Mfg'!#REF!</definedName>
    <definedName name="Turnkey_Services_Service_Segment">'[1]Industry Margin - Service'!#REF!</definedName>
    <definedName name="Turnkey_Services_Trading_Segment">'[1]Industry Margin - Trading'!#REF!</definedName>
    <definedName name="Two_wheeler_dealers_and_manufacturers_including_scooters_bikes_etc_Mfg_Segment">'[1]Industry Margin - Mfg'!#REF!</definedName>
    <definedName name="Two_wheeler_dealers_and_manufacturers_including_scooters_bikes_etc_Service_Segment">'[1]Industry Margin - Service'!#REF!</definedName>
    <definedName name="Type">#REF!</definedName>
    <definedName name="Tyres_Service_Segment">'[1]Industry Margin - Service'!#REF!</definedName>
    <definedName name="Tyres_Services_Industry">'[1]Industry Margin - Service'!#REF!</definedName>
    <definedName name="Tyres_Trading">'[1]Industry Margin - Trading'!#REF!</definedName>
    <definedName name="Tyres_Trading_Segment">'[1]Industry Margin - Trading'!#REF!</definedName>
    <definedName name="Unsecured" localSheetId="3">'[1]Existing Loans'!$AF$5:$AF$6</definedName>
    <definedName name="Unsecured" localSheetId="4">'Existing Loans'!$AF$5:$AF$6</definedName>
    <definedName name="Unsecured">'[3]Existing Loans'!$AF$9:$AF$10</definedName>
    <definedName name="Values_Entered" localSheetId="4">IF(Loan_Amount*Interest_Rate*Loan_Years*Loan_Start&gt;0,1,0)</definedName>
    <definedName name="Values_Entered">IF(Loan_Amount*Interest_Rate*Loan_Years*Loan_Start&gt;0,1,0)</definedName>
    <definedName name="Valves_Service_Segment">'[1]Industry Margin - Service'!#REF!</definedName>
    <definedName name="Verifn_Status">OFFSET(#REF!,0,0,COUNTA(#REF!),1)</definedName>
    <definedName name="Warehousing_M">'[1]Industry Margin - Mfg'!#REF!</definedName>
    <definedName name="Warehousing_Services_Industry">'[1]Industry Margin - Service'!#REF!</definedName>
    <definedName name="Warehousing_Trading">'[1]Industry Margin - Trading'!#REF!</definedName>
    <definedName name="Watches_Services_Industry">'[1]Industry Margin - Service'!#REF!</definedName>
    <definedName name="Welding_Machinery__Mfg_Segment_">'[1]Industry Margin - Mfg'!#REF!</definedName>
    <definedName name="Welding_Machinery_Service_Segment">'[1]Industry Margin - Service'!#REF!</definedName>
    <definedName name="Welding_Machinery_Trading_Segment">'[1]Industry Margin - Trading'!#REF!</definedName>
    <definedName name="Wholesales_of_food_products__Mfg_Segment_">'[1]Industry Margin - Mfg'!#REF!</definedName>
    <definedName name="Wholesales_of_food_products_Service_Segment">'[1]Industry Margin - Service'!#REF!</definedName>
    <definedName name="With_original_weights">#REF!</definedName>
    <definedName name="Wood_and_wood_products___including_furnitures_Service_Segment">'[1]Industry Margin - Service'!#REF!</definedName>
    <definedName name="Woolen_Service_Segment">'[1]Industry Margin - Service'!#REF!</definedName>
    <definedName name="Woolen_Trading_Segment">'[1]Industry Margin - Trading'!#REF!</definedName>
    <definedName name="wrn.Print._.All." localSheetId="4" hidden="1">{"Page1",#N/A,FALSE,"Page 1";"Page2",#N/A,FALSE,"Page 2";"Industry etc.",#N/A,FALSE,"Industry and Country Scores"}</definedName>
    <definedName name="wrn.Print._.All." hidden="1">{"Page1",#N/A,FALSE,"Page 1";"Page2",#N/A,FALSE,"Page 2";"Industry etc.",#N/A,FALSE,"Industry and Country Scores"}</definedName>
    <definedName name="Yes">#REF!</definedName>
    <definedName name="yesno">[11]DSCR!$J$2:$J$3</definedName>
    <definedName name="YesNoNA">#REF!</definedName>
    <definedName name="Zinc_Service_Segment">'[1]Industry Margin - Service'!#REF!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6" i="12" l="1"/>
  <c r="J63" i="12"/>
  <c r="J50" i="12"/>
  <c r="J37" i="12"/>
  <c r="J24" i="12"/>
  <c r="K10" i="12" l="1"/>
  <c r="X135" i="13"/>
  <c r="N135" i="13"/>
  <c r="W135" i="13" s="1"/>
  <c r="M135" i="13"/>
  <c r="L135" i="13"/>
  <c r="X134" i="13"/>
  <c r="N134" i="13"/>
  <c r="W134" i="13" s="1"/>
  <c r="M134" i="13"/>
  <c r="L134" i="13"/>
  <c r="X133" i="13"/>
  <c r="N133" i="13"/>
  <c r="W133" i="13" s="1"/>
  <c r="M133" i="13"/>
  <c r="L133" i="13"/>
  <c r="X132" i="13"/>
  <c r="N132" i="13"/>
  <c r="W132" i="13" s="1"/>
  <c r="M132" i="13"/>
  <c r="L132" i="13"/>
  <c r="X131" i="13"/>
  <c r="N131" i="13"/>
  <c r="W131" i="13" s="1"/>
  <c r="M131" i="13"/>
  <c r="L131" i="13"/>
  <c r="X130" i="13"/>
  <c r="N130" i="13"/>
  <c r="W130" i="13" s="1"/>
  <c r="M130" i="13"/>
  <c r="L130" i="13"/>
  <c r="X129" i="13"/>
  <c r="N129" i="13"/>
  <c r="W129" i="13" s="1"/>
  <c r="M129" i="13"/>
  <c r="L129" i="13"/>
  <c r="X128" i="13"/>
  <c r="N128" i="13"/>
  <c r="W128" i="13" s="1"/>
  <c r="M128" i="13"/>
  <c r="L128" i="13"/>
  <c r="X127" i="13"/>
  <c r="N127" i="13"/>
  <c r="W127" i="13" s="1"/>
  <c r="M127" i="13"/>
  <c r="L127" i="13"/>
  <c r="X126" i="13"/>
  <c r="N126" i="13"/>
  <c r="W126" i="13" s="1"/>
  <c r="M126" i="13"/>
  <c r="L126" i="13"/>
  <c r="X125" i="13"/>
  <c r="N125" i="13"/>
  <c r="W125" i="13" s="1"/>
  <c r="M125" i="13"/>
  <c r="L125" i="13"/>
  <c r="X124" i="13"/>
  <c r="N124" i="13"/>
  <c r="W124" i="13" s="1"/>
  <c r="M124" i="13"/>
  <c r="L124" i="13"/>
  <c r="X123" i="13"/>
  <c r="N123" i="13"/>
  <c r="W123" i="13" s="1"/>
  <c r="M123" i="13"/>
  <c r="L123" i="13"/>
  <c r="X122" i="13"/>
  <c r="N122" i="13"/>
  <c r="W122" i="13" s="1"/>
  <c r="M122" i="13"/>
  <c r="L122" i="13"/>
  <c r="X121" i="13"/>
  <c r="N121" i="13"/>
  <c r="W121" i="13" s="1"/>
  <c r="M121" i="13"/>
  <c r="L121" i="13"/>
  <c r="X120" i="13"/>
  <c r="N120" i="13"/>
  <c r="W120" i="13" s="1"/>
  <c r="M120" i="13"/>
  <c r="L120" i="13"/>
  <c r="X119" i="13"/>
  <c r="N119" i="13"/>
  <c r="W119" i="13" s="1"/>
  <c r="M119" i="13"/>
  <c r="L119" i="13"/>
  <c r="X118" i="13"/>
  <c r="W118" i="13"/>
  <c r="N118" i="13"/>
  <c r="M118" i="13"/>
  <c r="L118" i="13"/>
  <c r="X117" i="13"/>
  <c r="N117" i="13"/>
  <c r="W117" i="13" s="1"/>
  <c r="M117" i="13"/>
  <c r="L117" i="13"/>
  <c r="X116" i="13"/>
  <c r="N116" i="13"/>
  <c r="W116" i="13" s="1"/>
  <c r="M116" i="13"/>
  <c r="L116" i="13"/>
  <c r="X115" i="13"/>
  <c r="N115" i="13"/>
  <c r="W115" i="13" s="1"/>
  <c r="M115" i="13"/>
  <c r="L115" i="13"/>
  <c r="X114" i="13"/>
  <c r="N114" i="13"/>
  <c r="W114" i="13" s="1"/>
  <c r="M114" i="13"/>
  <c r="L114" i="13"/>
  <c r="X113" i="13"/>
  <c r="N113" i="13"/>
  <c r="W113" i="13" s="1"/>
  <c r="M113" i="13"/>
  <c r="L113" i="13"/>
  <c r="X112" i="13"/>
  <c r="N112" i="13"/>
  <c r="W112" i="13" s="1"/>
  <c r="M112" i="13"/>
  <c r="L112" i="13"/>
  <c r="X111" i="13"/>
  <c r="N111" i="13"/>
  <c r="W111" i="13" s="1"/>
  <c r="M111" i="13"/>
  <c r="L111" i="13"/>
  <c r="X110" i="13"/>
  <c r="N110" i="13"/>
  <c r="W110" i="13" s="1"/>
  <c r="M110" i="13"/>
  <c r="L110" i="13"/>
  <c r="X109" i="13"/>
  <c r="N109" i="13"/>
  <c r="W109" i="13" s="1"/>
  <c r="M109" i="13"/>
  <c r="L109" i="13"/>
  <c r="X108" i="13"/>
  <c r="N108" i="13"/>
  <c r="W108" i="13" s="1"/>
  <c r="M108" i="13"/>
  <c r="L108" i="13"/>
  <c r="X107" i="13"/>
  <c r="N107" i="13"/>
  <c r="W107" i="13" s="1"/>
  <c r="M107" i="13"/>
  <c r="L107" i="13"/>
  <c r="X106" i="13"/>
  <c r="N106" i="13"/>
  <c r="W106" i="13" s="1"/>
  <c r="M106" i="13"/>
  <c r="L106" i="13"/>
  <c r="X105" i="13"/>
  <c r="N105" i="13"/>
  <c r="W105" i="13" s="1"/>
  <c r="M105" i="13"/>
  <c r="L105" i="13"/>
  <c r="X104" i="13"/>
  <c r="N104" i="13"/>
  <c r="W104" i="13" s="1"/>
  <c r="M104" i="13"/>
  <c r="L104" i="13"/>
  <c r="X103" i="13"/>
  <c r="N103" i="13"/>
  <c r="W103" i="13" s="1"/>
  <c r="M103" i="13"/>
  <c r="L103" i="13"/>
  <c r="X102" i="13"/>
  <c r="W102" i="13"/>
  <c r="N102" i="13"/>
  <c r="M102" i="13"/>
  <c r="L102" i="13"/>
  <c r="X101" i="13"/>
  <c r="N101" i="13"/>
  <c r="W101" i="13" s="1"/>
  <c r="M101" i="13"/>
  <c r="L101" i="13"/>
  <c r="X100" i="13"/>
  <c r="N100" i="13"/>
  <c r="W100" i="13" s="1"/>
  <c r="M100" i="13"/>
  <c r="L100" i="13"/>
  <c r="X99" i="13"/>
  <c r="N99" i="13"/>
  <c r="W99" i="13" s="1"/>
  <c r="M99" i="13"/>
  <c r="L99" i="13"/>
  <c r="X98" i="13"/>
  <c r="N98" i="13"/>
  <c r="W98" i="13" s="1"/>
  <c r="M98" i="13"/>
  <c r="L98" i="13"/>
  <c r="X97" i="13"/>
  <c r="N97" i="13"/>
  <c r="W97" i="13" s="1"/>
  <c r="M97" i="13"/>
  <c r="L97" i="13"/>
  <c r="X96" i="13"/>
  <c r="N96" i="13"/>
  <c r="W96" i="13" s="1"/>
  <c r="M96" i="13"/>
  <c r="L96" i="13"/>
  <c r="X95" i="13"/>
  <c r="N95" i="13"/>
  <c r="W95" i="13" s="1"/>
  <c r="M95" i="13"/>
  <c r="L95" i="13"/>
  <c r="X94" i="13"/>
  <c r="N94" i="13"/>
  <c r="W94" i="13" s="1"/>
  <c r="M94" i="13"/>
  <c r="L94" i="13"/>
  <c r="X93" i="13"/>
  <c r="N93" i="13"/>
  <c r="W93" i="13" s="1"/>
  <c r="M93" i="13"/>
  <c r="L93" i="13"/>
  <c r="X92" i="13"/>
  <c r="N92" i="13"/>
  <c r="W92" i="13" s="1"/>
  <c r="M92" i="13"/>
  <c r="L92" i="13"/>
  <c r="X91" i="13"/>
  <c r="N91" i="13"/>
  <c r="W91" i="13" s="1"/>
  <c r="M91" i="13"/>
  <c r="L91" i="13"/>
  <c r="X90" i="13"/>
  <c r="N90" i="13"/>
  <c r="W90" i="13" s="1"/>
  <c r="M90" i="13"/>
  <c r="L90" i="13"/>
  <c r="X89" i="13"/>
  <c r="N89" i="13"/>
  <c r="W89" i="13" s="1"/>
  <c r="M89" i="13"/>
  <c r="L89" i="13"/>
  <c r="X88" i="13"/>
  <c r="N88" i="13"/>
  <c r="W88" i="13" s="1"/>
  <c r="M88" i="13"/>
  <c r="L88" i="13"/>
  <c r="X87" i="13"/>
  <c r="N87" i="13"/>
  <c r="W87" i="13" s="1"/>
  <c r="M87" i="13"/>
  <c r="L87" i="13"/>
  <c r="X86" i="13"/>
  <c r="N86" i="13"/>
  <c r="W86" i="13" s="1"/>
  <c r="M86" i="13"/>
  <c r="L86" i="13"/>
  <c r="X85" i="13"/>
  <c r="N85" i="13"/>
  <c r="W85" i="13" s="1"/>
  <c r="M85" i="13"/>
  <c r="L85" i="13"/>
  <c r="X84" i="13"/>
  <c r="N84" i="13"/>
  <c r="W84" i="13" s="1"/>
  <c r="M84" i="13"/>
  <c r="L84" i="13"/>
  <c r="X83" i="13"/>
  <c r="N83" i="13"/>
  <c r="W83" i="13" s="1"/>
  <c r="M83" i="13"/>
  <c r="L83" i="13"/>
  <c r="X82" i="13"/>
  <c r="N82" i="13"/>
  <c r="W82" i="13" s="1"/>
  <c r="M82" i="13"/>
  <c r="L82" i="13"/>
  <c r="X81" i="13"/>
  <c r="N81" i="13"/>
  <c r="W81" i="13" s="1"/>
  <c r="M81" i="13"/>
  <c r="L81" i="13"/>
  <c r="X80" i="13"/>
  <c r="N80" i="13"/>
  <c r="W80" i="13" s="1"/>
  <c r="M80" i="13"/>
  <c r="L80" i="13"/>
  <c r="X79" i="13"/>
  <c r="N79" i="13"/>
  <c r="W79" i="13" s="1"/>
  <c r="M79" i="13"/>
  <c r="L79" i="13"/>
  <c r="X78" i="13"/>
  <c r="N78" i="13"/>
  <c r="W78" i="13" s="1"/>
  <c r="M78" i="13"/>
  <c r="L78" i="13"/>
  <c r="X77" i="13"/>
  <c r="N77" i="13"/>
  <c r="W77" i="13" s="1"/>
  <c r="M77" i="13"/>
  <c r="L77" i="13"/>
  <c r="X76" i="13"/>
  <c r="N76" i="13"/>
  <c r="W76" i="13" s="1"/>
  <c r="M76" i="13"/>
  <c r="L76" i="13"/>
  <c r="X75" i="13"/>
  <c r="N75" i="13"/>
  <c r="W75" i="13" s="1"/>
  <c r="M75" i="13"/>
  <c r="L75" i="13"/>
  <c r="X74" i="13"/>
  <c r="N74" i="13"/>
  <c r="W74" i="13" s="1"/>
  <c r="M74" i="13"/>
  <c r="L74" i="13"/>
  <c r="X73" i="13"/>
  <c r="N73" i="13"/>
  <c r="W73" i="13" s="1"/>
  <c r="M73" i="13"/>
  <c r="L73" i="13"/>
  <c r="X72" i="13"/>
  <c r="N72" i="13"/>
  <c r="W72" i="13" s="1"/>
  <c r="M72" i="13"/>
  <c r="L72" i="13"/>
  <c r="X71" i="13"/>
  <c r="N71" i="13"/>
  <c r="W71" i="13" s="1"/>
  <c r="M71" i="13"/>
  <c r="L71" i="13"/>
  <c r="X70" i="13"/>
  <c r="W70" i="13"/>
  <c r="N70" i="13"/>
  <c r="M70" i="13"/>
  <c r="L70" i="13"/>
  <c r="X69" i="13"/>
  <c r="N69" i="13"/>
  <c r="W69" i="13" s="1"/>
  <c r="M69" i="13"/>
  <c r="L69" i="13"/>
  <c r="X68" i="13"/>
  <c r="N68" i="13"/>
  <c r="W68" i="13" s="1"/>
  <c r="M68" i="13"/>
  <c r="L68" i="13"/>
  <c r="X67" i="13"/>
  <c r="N67" i="13"/>
  <c r="W67" i="13" s="1"/>
  <c r="M67" i="13"/>
  <c r="L67" i="13"/>
  <c r="X66" i="13"/>
  <c r="N66" i="13"/>
  <c r="W66" i="13" s="1"/>
  <c r="M66" i="13"/>
  <c r="L66" i="13"/>
  <c r="X65" i="13"/>
  <c r="N65" i="13"/>
  <c r="W65" i="13" s="1"/>
  <c r="M65" i="13"/>
  <c r="L65" i="13"/>
  <c r="X64" i="13"/>
  <c r="N64" i="13"/>
  <c r="W64" i="13" s="1"/>
  <c r="M64" i="13"/>
  <c r="L64" i="13"/>
  <c r="X63" i="13"/>
  <c r="N63" i="13"/>
  <c r="W63" i="13" s="1"/>
  <c r="M63" i="13"/>
  <c r="L63" i="13"/>
  <c r="X62" i="13"/>
  <c r="N62" i="13"/>
  <c r="W62" i="13" s="1"/>
  <c r="M62" i="13"/>
  <c r="L62" i="13"/>
  <c r="X61" i="13"/>
  <c r="N61" i="13"/>
  <c r="W61" i="13" s="1"/>
  <c r="M61" i="13"/>
  <c r="L61" i="13"/>
  <c r="X60" i="13"/>
  <c r="N60" i="13"/>
  <c r="W60" i="13" s="1"/>
  <c r="M60" i="13"/>
  <c r="L60" i="13"/>
  <c r="X59" i="13"/>
  <c r="N59" i="13"/>
  <c r="W59" i="13" s="1"/>
  <c r="M59" i="13"/>
  <c r="L59" i="13"/>
  <c r="X58" i="13"/>
  <c r="W58" i="13"/>
  <c r="N58" i="13"/>
  <c r="M58" i="13"/>
  <c r="L58" i="13"/>
  <c r="X57" i="13"/>
  <c r="N57" i="13"/>
  <c r="W57" i="13" s="1"/>
  <c r="M57" i="13"/>
  <c r="L57" i="13"/>
  <c r="X56" i="13"/>
  <c r="N56" i="13"/>
  <c r="W56" i="13" s="1"/>
  <c r="M56" i="13"/>
  <c r="L56" i="13"/>
  <c r="X55" i="13"/>
  <c r="N55" i="13"/>
  <c r="W55" i="13" s="1"/>
  <c r="M55" i="13"/>
  <c r="L55" i="13"/>
  <c r="X54" i="13"/>
  <c r="N54" i="13"/>
  <c r="W54" i="13" s="1"/>
  <c r="M54" i="13"/>
  <c r="L54" i="13"/>
  <c r="X53" i="13"/>
  <c r="N53" i="13"/>
  <c r="W53" i="13" s="1"/>
  <c r="M53" i="13"/>
  <c r="L53" i="13"/>
  <c r="X52" i="13"/>
  <c r="N52" i="13"/>
  <c r="W52" i="13" s="1"/>
  <c r="M52" i="13"/>
  <c r="L52" i="13"/>
  <c r="X51" i="13"/>
  <c r="N51" i="13"/>
  <c r="W51" i="13" s="1"/>
  <c r="M51" i="13"/>
  <c r="L51" i="13"/>
  <c r="X50" i="13"/>
  <c r="N50" i="13"/>
  <c r="W50" i="13" s="1"/>
  <c r="M50" i="13"/>
  <c r="L50" i="13"/>
  <c r="X49" i="13"/>
  <c r="N49" i="13"/>
  <c r="W49" i="13" s="1"/>
  <c r="M49" i="13"/>
  <c r="L49" i="13"/>
  <c r="X48" i="13"/>
  <c r="N48" i="13"/>
  <c r="W48" i="13" s="1"/>
  <c r="M48" i="13"/>
  <c r="L48" i="13"/>
  <c r="X47" i="13"/>
  <c r="N47" i="13"/>
  <c r="W47" i="13" s="1"/>
  <c r="M47" i="13"/>
  <c r="L47" i="13"/>
  <c r="X46" i="13"/>
  <c r="N46" i="13"/>
  <c r="W46" i="13" s="1"/>
  <c r="M46" i="13"/>
  <c r="L46" i="13"/>
  <c r="X45" i="13"/>
  <c r="N45" i="13"/>
  <c r="W45" i="13" s="1"/>
  <c r="M45" i="13"/>
  <c r="L45" i="13"/>
  <c r="X44" i="13"/>
  <c r="N44" i="13"/>
  <c r="W44" i="13" s="1"/>
  <c r="M44" i="13"/>
  <c r="L44" i="13"/>
  <c r="X43" i="13"/>
  <c r="N43" i="13"/>
  <c r="W43" i="13" s="1"/>
  <c r="M43" i="13"/>
  <c r="L43" i="13"/>
  <c r="X42" i="13"/>
  <c r="N42" i="13"/>
  <c r="W42" i="13" s="1"/>
  <c r="M42" i="13"/>
  <c r="L42" i="13"/>
  <c r="X41" i="13"/>
  <c r="N41" i="13"/>
  <c r="W41" i="13" s="1"/>
  <c r="M41" i="13"/>
  <c r="L41" i="13"/>
  <c r="X40" i="13"/>
  <c r="N40" i="13"/>
  <c r="W40" i="13" s="1"/>
  <c r="M40" i="13"/>
  <c r="L40" i="13"/>
  <c r="X39" i="13"/>
  <c r="N39" i="13"/>
  <c r="W39" i="13" s="1"/>
  <c r="M39" i="13"/>
  <c r="L39" i="13"/>
  <c r="X38" i="13"/>
  <c r="N38" i="13"/>
  <c r="W38" i="13" s="1"/>
  <c r="M38" i="13"/>
  <c r="L38" i="13"/>
  <c r="X37" i="13"/>
  <c r="N37" i="13"/>
  <c r="W37" i="13" s="1"/>
  <c r="M37" i="13"/>
  <c r="L37" i="13"/>
  <c r="X36" i="13"/>
  <c r="W36" i="13"/>
  <c r="N36" i="13"/>
  <c r="M36" i="13"/>
  <c r="L36" i="13"/>
  <c r="X35" i="13"/>
  <c r="N35" i="13"/>
  <c r="W35" i="13" s="1"/>
  <c r="M35" i="13"/>
  <c r="L35" i="13"/>
  <c r="X34" i="13"/>
  <c r="N34" i="13"/>
  <c r="W34" i="13" s="1"/>
  <c r="M34" i="13"/>
  <c r="L34" i="13"/>
  <c r="X33" i="13"/>
  <c r="N33" i="13"/>
  <c r="W33" i="13" s="1"/>
  <c r="M33" i="13"/>
  <c r="L33" i="13"/>
  <c r="X32" i="13"/>
  <c r="N32" i="13"/>
  <c r="W32" i="13" s="1"/>
  <c r="M32" i="13"/>
  <c r="L32" i="13"/>
  <c r="X31" i="13"/>
  <c r="N31" i="13"/>
  <c r="W31" i="13" s="1"/>
  <c r="M31" i="13"/>
  <c r="L31" i="13"/>
  <c r="X30" i="13"/>
  <c r="N30" i="13"/>
  <c r="W30" i="13" s="1"/>
  <c r="M30" i="13"/>
  <c r="L30" i="13"/>
  <c r="X29" i="13"/>
  <c r="N29" i="13"/>
  <c r="W29" i="13" s="1"/>
  <c r="M29" i="13"/>
  <c r="L29" i="13"/>
  <c r="X28" i="13"/>
  <c r="W28" i="13"/>
  <c r="N28" i="13"/>
  <c r="M28" i="13"/>
  <c r="L28" i="13"/>
  <c r="X27" i="13"/>
  <c r="N27" i="13"/>
  <c r="W27" i="13" s="1"/>
  <c r="M27" i="13"/>
  <c r="L27" i="13"/>
  <c r="X26" i="13"/>
  <c r="N26" i="13"/>
  <c r="W26" i="13" s="1"/>
  <c r="M26" i="13"/>
  <c r="L26" i="13"/>
  <c r="X25" i="13"/>
  <c r="N25" i="13"/>
  <c r="W25" i="13" s="1"/>
  <c r="M25" i="13"/>
  <c r="L25" i="13"/>
  <c r="X24" i="13"/>
  <c r="N24" i="13"/>
  <c r="W24" i="13" s="1"/>
  <c r="M24" i="13"/>
  <c r="L24" i="13"/>
  <c r="X23" i="13"/>
  <c r="N23" i="13"/>
  <c r="W23" i="13" s="1"/>
  <c r="M23" i="13"/>
  <c r="L23" i="13"/>
  <c r="X22" i="13"/>
  <c r="N22" i="13"/>
  <c r="W22" i="13" s="1"/>
  <c r="M22" i="13"/>
  <c r="L22" i="13"/>
  <c r="X21" i="13"/>
  <c r="N21" i="13"/>
  <c r="W21" i="13" s="1"/>
  <c r="M21" i="13"/>
  <c r="L21" i="13"/>
  <c r="X20" i="13"/>
  <c r="W20" i="13"/>
  <c r="N20" i="13"/>
  <c r="M20" i="13"/>
  <c r="L20" i="13"/>
  <c r="X19" i="13"/>
  <c r="N19" i="13"/>
  <c r="W19" i="13" s="1"/>
  <c r="M19" i="13"/>
  <c r="L19" i="13"/>
  <c r="X18" i="13"/>
  <c r="N18" i="13"/>
  <c r="W18" i="13" s="1"/>
  <c r="M18" i="13"/>
  <c r="L18" i="13"/>
  <c r="X17" i="13"/>
  <c r="N17" i="13"/>
  <c r="W17" i="13" s="1"/>
  <c r="M17" i="13"/>
  <c r="L17" i="13"/>
  <c r="X16" i="13"/>
  <c r="N16" i="13"/>
  <c r="W16" i="13" s="1"/>
  <c r="M16" i="13"/>
  <c r="L16" i="13"/>
  <c r="X15" i="13"/>
  <c r="N15" i="13"/>
  <c r="W15" i="13" s="1"/>
  <c r="M15" i="13"/>
  <c r="L15" i="13"/>
  <c r="X14" i="13"/>
  <c r="N14" i="13"/>
  <c r="W14" i="13" s="1"/>
  <c r="M14" i="13"/>
  <c r="L14" i="13"/>
  <c r="X13" i="13"/>
  <c r="N13" i="13"/>
  <c r="W13" i="13" s="1"/>
  <c r="M13" i="13"/>
  <c r="L13" i="13"/>
  <c r="X12" i="13"/>
  <c r="N12" i="13"/>
  <c r="W12" i="13" s="1"/>
  <c r="M12" i="13"/>
  <c r="L12" i="13"/>
  <c r="X11" i="13"/>
  <c r="N11" i="13"/>
  <c r="W11" i="13" s="1"/>
  <c r="M11" i="13"/>
  <c r="L11" i="13"/>
  <c r="X10" i="13"/>
  <c r="W10" i="13"/>
  <c r="N10" i="13"/>
  <c r="M10" i="13"/>
  <c r="L10" i="13"/>
  <c r="X9" i="13"/>
  <c r="N9" i="13"/>
  <c r="W9" i="13" s="1"/>
  <c r="M9" i="13"/>
  <c r="L9" i="13"/>
  <c r="X8" i="13"/>
  <c r="N8" i="13"/>
  <c r="W8" i="13" s="1"/>
  <c r="M8" i="13"/>
  <c r="L8" i="13"/>
  <c r="X7" i="13"/>
  <c r="L7" i="13"/>
  <c r="X6" i="13"/>
  <c r="L6" i="13"/>
  <c r="X5" i="13"/>
  <c r="L5" i="13"/>
  <c r="X4" i="13"/>
  <c r="L4" i="13"/>
  <c r="L2" i="13"/>
  <c r="C1" i="13"/>
  <c r="O76" i="12"/>
  <c r="N76" i="12"/>
  <c r="M76" i="12"/>
  <c r="L76" i="12"/>
  <c r="K76" i="12"/>
  <c r="M7" i="12" s="1"/>
  <c r="I76" i="12"/>
  <c r="H76" i="12"/>
  <c r="N7" i="12" s="1"/>
  <c r="F76" i="12"/>
  <c r="D76" i="12"/>
  <c r="C76" i="12"/>
  <c r="G75" i="12"/>
  <c r="G74" i="12"/>
  <c r="G73" i="12"/>
  <c r="G72" i="12"/>
  <c r="G71" i="12"/>
  <c r="G70" i="12"/>
  <c r="O63" i="12"/>
  <c r="N63" i="12"/>
  <c r="M63" i="12"/>
  <c r="L63" i="12"/>
  <c r="K63" i="12"/>
  <c r="I63" i="12"/>
  <c r="H63" i="12"/>
  <c r="N6" i="12" s="1"/>
  <c r="F63" i="12"/>
  <c r="D63" i="12"/>
  <c r="C63" i="12"/>
  <c r="G62" i="12"/>
  <c r="G61" i="12"/>
  <c r="G60" i="12"/>
  <c r="G59" i="12"/>
  <c r="G58" i="12"/>
  <c r="G57" i="12"/>
  <c r="O50" i="12"/>
  <c r="N50" i="12"/>
  <c r="M50" i="12"/>
  <c r="L50" i="12"/>
  <c r="K50" i="12"/>
  <c r="I50" i="12"/>
  <c r="H50" i="12"/>
  <c r="F50" i="12"/>
  <c r="D50" i="12"/>
  <c r="C50" i="12"/>
  <c r="G49" i="12"/>
  <c r="G48" i="12"/>
  <c r="G47" i="12"/>
  <c r="G46" i="12"/>
  <c r="G45" i="12"/>
  <c r="G44" i="12"/>
  <c r="O37" i="12"/>
  <c r="N37" i="12"/>
  <c r="M37" i="12"/>
  <c r="L37" i="12"/>
  <c r="K37" i="12"/>
  <c r="I37" i="12"/>
  <c r="H37" i="12"/>
  <c r="F37" i="12"/>
  <c r="D37" i="12"/>
  <c r="C37" i="12"/>
  <c r="G36" i="12"/>
  <c r="G35" i="12"/>
  <c r="G34" i="12"/>
  <c r="G33" i="12"/>
  <c r="G32" i="12"/>
  <c r="G31" i="12"/>
  <c r="B31" i="12"/>
  <c r="B44" i="12" s="1"/>
  <c r="O24" i="12"/>
  <c r="N24" i="12"/>
  <c r="M24" i="12"/>
  <c r="L24" i="12"/>
  <c r="K24" i="12"/>
  <c r="I24" i="12"/>
  <c r="H24" i="12"/>
  <c r="F24" i="12"/>
  <c r="D24" i="12"/>
  <c r="C24" i="12"/>
  <c r="G23" i="12"/>
  <c r="G22" i="12"/>
  <c r="G21" i="12"/>
  <c r="G20" i="12"/>
  <c r="G19" i="12"/>
  <c r="B19" i="12"/>
  <c r="B20" i="12" s="1"/>
  <c r="B21" i="12" s="1"/>
  <c r="B22" i="12" s="1"/>
  <c r="B23" i="12" s="1"/>
  <c r="G18" i="12"/>
  <c r="J12" i="12"/>
  <c r="J11" i="12"/>
  <c r="N9" i="12"/>
  <c r="M9" i="12"/>
  <c r="R7" i="12"/>
  <c r="P7" i="12"/>
  <c r="O7" i="12"/>
  <c r="K7" i="12"/>
  <c r="I7" i="12"/>
  <c r="F7" i="12"/>
  <c r="J7" i="12" s="1"/>
  <c r="E7" i="12"/>
  <c r="D7" i="12"/>
  <c r="C7" i="12"/>
  <c r="R6" i="12"/>
  <c r="P6" i="12"/>
  <c r="O6" i="12"/>
  <c r="M6" i="12"/>
  <c r="K6" i="12"/>
  <c r="I6" i="12"/>
  <c r="F6" i="12"/>
  <c r="J6" i="12" s="1"/>
  <c r="E6" i="12"/>
  <c r="D6" i="12"/>
  <c r="C6" i="12"/>
  <c r="R5" i="12"/>
  <c r="P5" i="12"/>
  <c r="O5" i="12"/>
  <c r="N5" i="12"/>
  <c r="K5" i="12"/>
  <c r="I5" i="12"/>
  <c r="F5" i="12"/>
  <c r="J5" i="12" s="1"/>
  <c r="E5" i="12"/>
  <c r="D5" i="12"/>
  <c r="C5" i="12"/>
  <c r="R4" i="12"/>
  <c r="P4" i="12"/>
  <c r="O4" i="12"/>
  <c r="K4" i="12"/>
  <c r="I4" i="12"/>
  <c r="F4" i="12"/>
  <c r="J4" i="12" s="1"/>
  <c r="E4" i="12"/>
  <c r="D4" i="12"/>
  <c r="C4" i="12"/>
  <c r="R3" i="12"/>
  <c r="P3" i="12"/>
  <c r="O3" i="12"/>
  <c r="K3" i="12"/>
  <c r="I3" i="12"/>
  <c r="F3" i="12"/>
  <c r="J3" i="12" s="1"/>
  <c r="E3" i="12"/>
  <c r="D3" i="12"/>
  <c r="C3" i="12"/>
  <c r="M3" i="12" l="1"/>
  <c r="M7" i="13"/>
  <c r="N7" i="13" s="1"/>
  <c r="W7" i="13" s="1"/>
  <c r="E25" i="12"/>
  <c r="Q3" i="12" s="1"/>
  <c r="S3" i="12" s="1"/>
  <c r="E38" i="12"/>
  <c r="Q4" i="12" s="1"/>
  <c r="S4" i="12" s="1"/>
  <c r="E51" i="12"/>
  <c r="Q5" i="12" s="1"/>
  <c r="S5" i="12" s="1"/>
  <c r="E64" i="12"/>
  <c r="Q6" i="12" s="1"/>
  <c r="S6" i="12" s="1"/>
  <c r="E77" i="12"/>
  <c r="Q7" i="12" s="1"/>
  <c r="S7" i="12" s="1"/>
  <c r="M4" i="12"/>
  <c r="M5" i="12"/>
  <c r="J13" i="12"/>
  <c r="D11" i="12"/>
  <c r="B32" i="12"/>
  <c r="B33" i="12" s="1"/>
  <c r="B34" i="12" s="1"/>
  <c r="B35" i="12" s="1"/>
  <c r="B36" i="12" s="1"/>
  <c r="N4" i="12"/>
  <c r="G5" i="12"/>
  <c r="H5" i="12"/>
  <c r="G3" i="12"/>
  <c r="G6" i="12"/>
  <c r="H10" i="12"/>
  <c r="H3" i="12"/>
  <c r="N3" i="12"/>
  <c r="G4" i="12"/>
  <c r="H6" i="12"/>
  <c r="G7" i="12"/>
  <c r="D12" i="12"/>
  <c r="H4" i="12"/>
  <c r="H7" i="12"/>
  <c r="Q3" i="13"/>
  <c r="R3" i="13" s="1"/>
  <c r="S3" i="13" s="1"/>
  <c r="T3" i="13" s="1"/>
  <c r="U3" i="13" s="1"/>
  <c r="V3" i="13" s="1"/>
  <c r="M4" i="13"/>
  <c r="N4" i="13" s="1"/>
  <c r="W4" i="13" s="1"/>
  <c r="M6" i="13"/>
  <c r="N6" i="13" s="1"/>
  <c r="W6" i="13" s="1"/>
  <c r="M5" i="13"/>
  <c r="N5" i="13" s="1"/>
  <c r="W5" i="13" s="1"/>
  <c r="B57" i="12"/>
  <c r="B45" i="12"/>
  <c r="B46" i="12" s="1"/>
  <c r="B47" i="12" s="1"/>
  <c r="B48" i="12" s="1"/>
  <c r="B49" i="12" s="1"/>
  <c r="C60" i="10"/>
  <c r="S8" i="12" l="1"/>
  <c r="W136" i="13"/>
  <c r="B70" i="12"/>
  <c r="B71" i="12" s="1"/>
  <c r="B72" i="12" s="1"/>
  <c r="B73" i="12" s="1"/>
  <c r="B74" i="12" s="1"/>
  <c r="B75" i="12" s="1"/>
  <c r="B58" i="12"/>
  <c r="B59" i="12" s="1"/>
  <c r="B60" i="12" s="1"/>
  <c r="B61" i="12" s="1"/>
  <c r="B62" i="12" s="1"/>
  <c r="C2" i="10"/>
  <c r="C3" i="10"/>
  <c r="C8" i="10"/>
  <c r="K5" i="9" l="1"/>
  <c r="L5" i="9" s="1"/>
  <c r="P18" i="12" s="1"/>
  <c r="D13" i="12" l="1"/>
  <c r="P20" i="12"/>
  <c r="P23" i="12"/>
  <c r="P19" i="12"/>
  <c r="P22" i="12"/>
  <c r="P21" i="12"/>
  <c r="P24" i="12"/>
  <c r="G9" i="9"/>
  <c r="H9" i="9" s="1"/>
  <c r="G10" i="9"/>
  <c r="H10" i="9" s="1"/>
  <c r="G11" i="9"/>
  <c r="H11" i="9" s="1"/>
  <c r="G12" i="9"/>
  <c r="H12" i="9" s="1"/>
  <c r="G8" i="9"/>
  <c r="H8" i="9" s="1"/>
  <c r="C12" i="10"/>
  <c r="C11" i="10"/>
  <c r="C9" i="10"/>
  <c r="C7" i="10" s="1"/>
  <c r="C5" i="10"/>
  <c r="C4" i="10"/>
  <c r="C19" i="10" l="1"/>
</calcChain>
</file>

<file path=xl/sharedStrings.xml><?xml version="1.0" encoding="utf-8"?>
<sst xmlns="http://schemas.openxmlformats.org/spreadsheetml/2006/main" count="416" uniqueCount="290">
  <si>
    <t>S. No.</t>
  </si>
  <si>
    <t>Pharmacy</t>
  </si>
  <si>
    <t>Sub Industry</t>
  </si>
  <si>
    <t>Any Other</t>
  </si>
  <si>
    <t>Office Stability</t>
  </si>
  <si>
    <t>Office Owned</t>
  </si>
  <si>
    <t>Hyderabad</t>
  </si>
  <si>
    <t>Resi Stability</t>
  </si>
  <si>
    <t>Resi Owned</t>
  </si>
  <si>
    <t>Chennai</t>
  </si>
  <si>
    <t>Industry Margin Programme</t>
  </si>
  <si>
    <t>Banglore</t>
  </si>
  <si>
    <t>Business Loan</t>
  </si>
  <si>
    <t>LIP Programme</t>
  </si>
  <si>
    <t>Mumbai</t>
  </si>
  <si>
    <t>Trade Finance</t>
  </si>
  <si>
    <t>Banking Programme</t>
  </si>
  <si>
    <t>Delhi</t>
  </si>
  <si>
    <t>Home Equity</t>
  </si>
  <si>
    <t>Normal Income Programme</t>
  </si>
  <si>
    <t>Chandigarh</t>
  </si>
  <si>
    <t>Main Applicant</t>
  </si>
  <si>
    <t>Office CPV</t>
  </si>
  <si>
    <t>Resi CPV</t>
  </si>
  <si>
    <t>Age at the time of Maturity</t>
  </si>
  <si>
    <t>Age</t>
  </si>
  <si>
    <t>CIBIL Score</t>
  </si>
  <si>
    <t>Shareholding/Profit Sharing</t>
  </si>
  <si>
    <t>Constitution/Relationship</t>
  </si>
  <si>
    <t>Applicants Name</t>
  </si>
  <si>
    <t>Applicant Deatil</t>
  </si>
  <si>
    <t>Sales Manager Name</t>
  </si>
  <si>
    <t>DSA Name</t>
  </si>
  <si>
    <t>Program Type</t>
  </si>
  <si>
    <t>Branch</t>
  </si>
  <si>
    <t>Tenor (in months)</t>
  </si>
  <si>
    <t>Product</t>
  </si>
  <si>
    <t>Application ID</t>
  </si>
  <si>
    <t>ROI</t>
  </si>
  <si>
    <t>Loan Amount (in lacs)</t>
  </si>
  <si>
    <t>Login Date</t>
  </si>
  <si>
    <t>SUMMARY</t>
  </si>
  <si>
    <t>Borrower ( Main Applicant)</t>
  </si>
  <si>
    <t>Co-applicant's</t>
  </si>
  <si>
    <t>Proposed Loan Amount ( in Lacs )</t>
  </si>
  <si>
    <t xml:space="preserve">Sales Manager Name </t>
  </si>
  <si>
    <t>Proposed Total Exposure</t>
  </si>
  <si>
    <t>Particulars/Report</t>
  </si>
  <si>
    <t>Status</t>
  </si>
  <si>
    <t>Remarks</t>
  </si>
  <si>
    <t>CPV-Residence &amp; Office</t>
  </si>
  <si>
    <t>Positive</t>
  </si>
  <si>
    <t>SMA Dump Check</t>
  </si>
  <si>
    <t>FCU/RCU</t>
  </si>
  <si>
    <t>CIBIL</t>
  </si>
  <si>
    <t>Corporate CIBIL</t>
  </si>
  <si>
    <t>Google Search</t>
  </si>
  <si>
    <t>BIFR</t>
  </si>
  <si>
    <t>Independent Reference Check</t>
  </si>
  <si>
    <t>External Rating</t>
  </si>
  <si>
    <t>Particulars</t>
  </si>
  <si>
    <t>UNDERWRITER'S REMARKS/COMMENTS</t>
  </si>
  <si>
    <t xml:space="preserve">Section E :- Deviation </t>
  </si>
  <si>
    <t>Deviation Detail</t>
  </si>
  <si>
    <t>Level</t>
  </si>
  <si>
    <t>Mitigates</t>
  </si>
  <si>
    <t>Section F :- Sanction Conditions</t>
  </si>
  <si>
    <t>Sanction Conditions</t>
  </si>
  <si>
    <t>Loan Against Electronic Payment</t>
  </si>
  <si>
    <t xml:space="preserve">POS </t>
  </si>
  <si>
    <t>Existing Exposure (Principal Outstanding )</t>
  </si>
  <si>
    <t>Clix  Existing Exposure</t>
  </si>
  <si>
    <t>EMI (daily)</t>
  </si>
  <si>
    <t>Daily amount payable for Loan repayment</t>
  </si>
  <si>
    <t>Tenure ( in Days )</t>
  </si>
  <si>
    <t>Dedupe</t>
  </si>
  <si>
    <t>Residence Address</t>
  </si>
  <si>
    <t>Office Address</t>
  </si>
  <si>
    <t>Contact Number</t>
  </si>
  <si>
    <t>S.No.</t>
  </si>
  <si>
    <t>Deviation Name</t>
  </si>
  <si>
    <t>Deviation Description</t>
  </si>
  <si>
    <t>Level/Approving Authority</t>
  </si>
  <si>
    <t>RCM</t>
  </si>
  <si>
    <t>ZCM</t>
  </si>
  <si>
    <t>RCU – RCU Status – FCU Decline</t>
  </si>
  <si>
    <t>NCM+FCU Head</t>
  </si>
  <si>
    <t>CM</t>
  </si>
  <si>
    <t>Permanent Address (where applicable)</t>
  </si>
  <si>
    <t>Co Applicant</t>
  </si>
  <si>
    <t>DOI/DOB
(DD-MM-YY)</t>
  </si>
  <si>
    <t>Pending</t>
  </si>
  <si>
    <t>SPDC &amp; PDC as per Policy from ICICI Bank</t>
  </si>
  <si>
    <t>Ownership proof to be documented</t>
  </si>
  <si>
    <t>Clix Machine to be installed at OUTELT Non Exclusively</t>
  </si>
  <si>
    <t>Pharma License to be documented</t>
  </si>
  <si>
    <t>Positive Fcu reports</t>
  </si>
  <si>
    <t>Property ownership</t>
  </si>
  <si>
    <t>GST Registered</t>
  </si>
  <si>
    <t>Business Vintage</t>
  </si>
  <si>
    <r>
      <t xml:space="preserve">Business background </t>
    </r>
    <r>
      <rPr>
        <i/>
        <sz val="11"/>
        <color theme="1"/>
        <rFont val="Calibri"/>
        <family val="2"/>
        <scheme val="minor"/>
      </rPr>
      <t>(including reference to current POS machine)</t>
    </r>
  </si>
  <si>
    <t>Are there any infrastructure change taking place - in and around the outlet which can negatively impact footfall ? (e.g. Fly over / Metro / road diversion etc.)</t>
  </si>
  <si>
    <t>Section B - Due Diligence Checks</t>
  </si>
  <si>
    <t>RBI Defaulter List</t>
  </si>
  <si>
    <t>Section- C SaveRisk Output</t>
  </si>
  <si>
    <t>SaveRisk Hit</t>
  </si>
  <si>
    <t>Match</t>
  </si>
  <si>
    <t>Any Legal Cases underway ?</t>
  </si>
  <si>
    <t>Shareholder details match with our borrower list ?</t>
  </si>
  <si>
    <t xml:space="preserve">Any cross holding in Real Estate / Negative Industry list ? </t>
  </si>
  <si>
    <t xml:space="preserve">Any negative match in the "Media" section ? </t>
  </si>
  <si>
    <t>Other comments</t>
  </si>
  <si>
    <t>Section- D Profile and other details</t>
  </si>
  <si>
    <t>Animal Products</t>
  </si>
  <si>
    <t>Apparels</t>
  </si>
  <si>
    <t>Auto Dealership Service Centre</t>
  </si>
  <si>
    <t>Auto Dealerships(All 2 / 3/ 4 wheelers)</t>
  </si>
  <si>
    <t>Batteries</t>
  </si>
  <si>
    <t>Ceramics</t>
  </si>
  <si>
    <t>Clinics &amp; Labs</t>
  </si>
  <si>
    <t>Consumer Durable and IT</t>
  </si>
  <si>
    <t>Cosmetics</t>
  </si>
  <si>
    <t>Diagnostic Centre</t>
  </si>
  <si>
    <t>Educational Institute</t>
  </si>
  <si>
    <t>Entertainment/ Gaming Centres</t>
  </si>
  <si>
    <t>Fertilisers</t>
  </si>
  <si>
    <t>Food &amp; Beverages</t>
  </si>
  <si>
    <t>Footwear</t>
  </si>
  <si>
    <t>Furniture &amp; Home Furnishing</t>
  </si>
  <si>
    <t>Gifts &amp; Novelties</t>
  </si>
  <si>
    <t>Hardware</t>
  </si>
  <si>
    <t>Health &amp; Fitness Centre</t>
  </si>
  <si>
    <t>Home Appliances</t>
  </si>
  <si>
    <t>Hotels</t>
  </si>
  <si>
    <t>IATA Travel &amp; Tours</t>
  </si>
  <si>
    <t>Jewellery Showroom</t>
  </si>
  <si>
    <t>Kids Shop</t>
  </si>
  <si>
    <t>Luggage</t>
  </si>
  <si>
    <t>Mobile Shops</t>
  </si>
  <si>
    <t>Music Instruments</t>
  </si>
  <si>
    <t>Others </t>
  </si>
  <si>
    <t>Pet Shop</t>
  </si>
  <si>
    <t>Petrol Pumps</t>
  </si>
  <si>
    <t>Poultry &amp; Meat Products</t>
  </si>
  <si>
    <t>Spa &amp; Salon</t>
  </si>
  <si>
    <t>Spare Parts</t>
  </si>
  <si>
    <t>Sports Eqipments</t>
  </si>
  <si>
    <t>Tyre Accessories &amp; Repairs</t>
  </si>
  <si>
    <t>Wine Shops</t>
  </si>
  <si>
    <t>Tele PD Done by whom with Date</t>
  </si>
  <si>
    <t>Incase the account has been above 10 DPD in the last 15 days  - please check for reason behind this delay (and whether payment came via NACH/RTGS)</t>
  </si>
  <si>
    <t>Total Tenor (in months)</t>
  </si>
  <si>
    <t>Total Tenor Completed (in months)</t>
  </si>
  <si>
    <t>Number of times in 15-30 DPD since inception</t>
  </si>
  <si>
    <t>Number of times in 30 DPD+ since inception</t>
  </si>
  <si>
    <t>End Use of our earlier Loan and new Loan and how has old end use impacted his business</t>
  </si>
  <si>
    <t>Comment on our existing Track ( No of times customer has 15+ and why)</t>
  </si>
  <si>
    <t>Promoter Background &amp; Business Details - Change in business ( Addition/Deletion of outlets/Porducts etc&gt;) and ownership/shareholding post our last funding</t>
  </si>
  <si>
    <t>How many POS machines are currently installed at the customers outlet?</t>
  </si>
  <si>
    <r>
      <t>BANKING SYNOPSIS, (</t>
    </r>
    <r>
      <rPr>
        <b/>
        <i/>
        <sz val="11"/>
        <color rgb="FFFFFFFF"/>
        <rFont val="Calibri"/>
        <family val="2"/>
        <charset val="1"/>
      </rPr>
      <t>PS:- Data entry to be made from Row No. 15</t>
    </r>
    <r>
      <rPr>
        <b/>
        <sz val="11"/>
        <color rgb="FFFFFFFF"/>
        <rFont val="Calibri"/>
        <family val="2"/>
        <charset val="1"/>
      </rPr>
      <t>) - Ver Nov'18</t>
    </r>
  </si>
  <si>
    <t>Sr. No.</t>
  </si>
  <si>
    <t xml:space="preserve">Account Holder Name </t>
  </si>
  <si>
    <t>Bank Name</t>
  </si>
  <si>
    <t>Account No.</t>
  </si>
  <si>
    <t>Account Type</t>
  </si>
  <si>
    <t>Sanctioned Limit</t>
  </si>
  <si>
    <t>Peak Utilisation</t>
  </si>
  <si>
    <t>Average Monthly Credits (in lacs)</t>
  </si>
  <si>
    <t>Avg Utilisation</t>
  </si>
  <si>
    <t>Average Nos. of Monthly Credit entries</t>
  </si>
  <si>
    <t>Inward Bounce</t>
  </si>
  <si>
    <t>Outward Bounce</t>
  </si>
  <si>
    <t>Lowest ABB of last 6 M</t>
  </si>
  <si>
    <t>Highest ABB of last 6 M</t>
  </si>
  <si>
    <t>Annualised banking credits</t>
  </si>
  <si>
    <t>Is it a business account</t>
  </si>
  <si>
    <t>BTO of business accounts</t>
  </si>
  <si>
    <t>Consolidated figure</t>
  </si>
  <si>
    <t xml:space="preserve">Avg CC/OD Utilization </t>
  </si>
  <si>
    <t>EMI Bounce</t>
  </si>
  <si>
    <t>Debit/Credit (No)</t>
  </si>
  <si>
    <t>Latest 3 M / Prv 3 M Card Sales Growth</t>
  </si>
  <si>
    <t>Debit/Credit (Value)</t>
  </si>
  <si>
    <t>Latest 3 M / Prv 3 M Credit Growth</t>
  </si>
  <si>
    <t>% of Card Sales Vs Total Credit</t>
  </si>
  <si>
    <t>Capture amount in lacs</t>
  </si>
  <si>
    <t>BANK 1</t>
  </si>
  <si>
    <t>Account Holder Name</t>
  </si>
  <si>
    <t>Business Account or not?</t>
  </si>
  <si>
    <t>Y</t>
  </si>
  <si>
    <t>Type of Account</t>
  </si>
  <si>
    <t xml:space="preserve">Current Account </t>
  </si>
  <si>
    <t>Sanctioned Limit (in lacs)</t>
  </si>
  <si>
    <t>Month</t>
  </si>
  <si>
    <t>Credits</t>
  </si>
  <si>
    <t>Debit Amount</t>
  </si>
  <si>
    <t>POS Settlement Credits</t>
  </si>
  <si>
    <t>Utilisation Percentage</t>
  </si>
  <si>
    <t>Nos. of Credit</t>
  </si>
  <si>
    <t>Nos. of Debit</t>
  </si>
  <si>
    <t>Number of Settlements</t>
  </si>
  <si>
    <t>ABB (Average Bank Balance)</t>
  </si>
  <si>
    <t>Peak Utilisation Level</t>
  </si>
  <si>
    <t>Average Utilization %</t>
  </si>
  <si>
    <t>CC/OD Account</t>
  </si>
  <si>
    <t>Saving Account</t>
  </si>
  <si>
    <t>N</t>
  </si>
  <si>
    <t>Total</t>
  </si>
  <si>
    <t>Annualised Banking Credits</t>
  </si>
  <si>
    <t>Lowest ABB of last 6 months</t>
  </si>
  <si>
    <t>BANK 2</t>
  </si>
  <si>
    <t>BANK 3</t>
  </si>
  <si>
    <t>BANK 4</t>
  </si>
  <si>
    <t>BANK 5</t>
  </si>
  <si>
    <t>No. of CIBIL Enquieris in Last 3 Months All loans</t>
  </si>
  <si>
    <t>No.  of Cash Out Loan in Last 3 month</t>
  </si>
  <si>
    <t>No of Unsecured loans CIBIL Enquiry in last 3 months</t>
  </si>
  <si>
    <t>EMI bounce in last 6 months</t>
  </si>
  <si>
    <t>Borrower Name</t>
  </si>
  <si>
    <t>Bank/FI Name</t>
  </si>
  <si>
    <t>Loan Type</t>
  </si>
  <si>
    <t>Loan Category</t>
  </si>
  <si>
    <t>Loan Status (Live /Closed / Will be closed / Not to be obligated)</t>
  </si>
  <si>
    <t>EMI / Interest / Instalment  (Rs. Not in lacs)</t>
  </si>
  <si>
    <t>ROI (mandatory for OD/CC)</t>
  </si>
  <si>
    <t>Loan Start Date</t>
  </si>
  <si>
    <t>Loan End Date</t>
  </si>
  <si>
    <t>MOB Vintage Months</t>
  </si>
  <si>
    <t>Balance Tenor</t>
  </si>
  <si>
    <t>Bank A/c from where EMI validated thru bank statement</t>
  </si>
  <si>
    <t>EMI Date</t>
  </si>
  <si>
    <t>Live Loans EMI</t>
  </si>
  <si>
    <t>Auto Loan (Commercial)</t>
  </si>
  <si>
    <t>Secured</t>
  </si>
  <si>
    <t>Live</t>
  </si>
  <si>
    <t>Clear</t>
  </si>
  <si>
    <t>Bounce</t>
  </si>
  <si>
    <t>Currency Loan</t>
  </si>
  <si>
    <t>Unsecured</t>
  </si>
  <si>
    <t>Auto Loan (Non Commercial)</t>
  </si>
  <si>
    <t>Not to be obligated</t>
  </si>
  <si>
    <t>Bill Discounted</t>
  </si>
  <si>
    <t>Term Loan (Prin + Int)</t>
  </si>
  <si>
    <t>Education Loan</t>
  </si>
  <si>
    <t>Commercial Vehicle</t>
  </si>
  <si>
    <t>Equipment Loan</t>
  </si>
  <si>
    <t>Home Loan</t>
  </si>
  <si>
    <t>BT - Takeover</t>
  </si>
  <si>
    <t>Letter of Credit</t>
  </si>
  <si>
    <t>Closed</t>
  </si>
  <si>
    <t>Loan Against Receivables</t>
  </si>
  <si>
    <t>Will be closed</t>
  </si>
  <si>
    <t>Mortgage Loan (LAP)</t>
  </si>
  <si>
    <t>CC/OD Limit</t>
  </si>
  <si>
    <t>Moratorium Loan</t>
  </si>
  <si>
    <t>Structured Loan/Graded EMI</t>
  </si>
  <si>
    <t>Others</t>
  </si>
  <si>
    <t>ABB/EMI</t>
  </si>
  <si>
    <t>Total Monthly Obligation that need to be considered as Obligation (Rs)</t>
  </si>
  <si>
    <t>Food &amp; Beverages (Restaurants and/or Pub)</t>
  </si>
  <si>
    <t>Month ABB/EMI</t>
  </si>
  <si>
    <t>Shareholding</t>
  </si>
  <si>
    <t>Stakeholders on loan less than 51%</t>
  </si>
  <si>
    <t>Banking Quality</t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</si>
  <si>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>O/W cheque return &gt; norms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</si>
  <si>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>CC/OD over utilized upto 120% without inward cheque bouncing</t>
    </r>
  </si>
  <si>
    <t>No Deviation</t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</si>
  <si>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>CC/OD over utilized &gt; 100% with inward cheque bouncing.</t>
    </r>
  </si>
  <si>
    <t>NCM</t>
  </si>
  <si>
    <t>Contactability</t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</si>
  <si>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>CPV/TVR negative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</si>
  <si>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>Negative FI due to OGL</t>
    </r>
  </si>
  <si>
    <t>CM/RCM</t>
  </si>
  <si>
    <t>RCU</t>
  </si>
  <si>
    <t>RCU – Negative/Fraud</t>
  </si>
  <si>
    <t>RCU Referred</t>
  </si>
  <si>
    <t>Stability</t>
  </si>
  <si>
    <t>Residence and Office Stability norms not met</t>
  </si>
  <si>
    <t>(no deviation allowed on Min business Vintage of 3yrs)</t>
  </si>
  <si>
    <t>Other Deviation</t>
  </si>
  <si>
    <t>CRO</t>
  </si>
  <si>
    <t>Score between 650 to 675</t>
  </si>
  <si>
    <t>Pre Approved Top Up S1</t>
  </si>
  <si>
    <t>Pre Approved Top Up S2</t>
  </si>
  <si>
    <t>Pre Approved Top Up S3</t>
  </si>
  <si>
    <t>Pre Approved Top Up  S3 (Swipping Norm Not Met)</t>
  </si>
  <si>
    <t>CUSTOMER'S DETAIL CUM RECO NOTE | Jan'20 V1 | Pre-approved</t>
  </si>
  <si>
    <t>Priority Sector Lending</t>
  </si>
  <si>
    <t>Applicable</t>
  </si>
  <si>
    <t>Services - Micro Enterprises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</si>
</sst>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[$-409]d\-mmm\-yy;@"/>
    <numFmt numFmtId="165" formatCode="0.000"/>
    <numFmt numFmtId="166" formatCode="mmm\-yy;@"/>
    <numFmt numFmtId="167" formatCode="0.00;[Red]0.00"/>
    <numFmt numFmtId="168" formatCode="_(* #,##0.00_);_(* \(#,##0.00\);_(* \-??_);_(@_)"/>
    <numFmt numFmtId="169" formatCode="d\-mmm\-yy;@"/>
    <numFmt numFmtId="170" formatCode="_(* #,##0_);_(* \(#,##0\);_(* \-??_);_(@_)"/>
    <numFmt numFmtId="171" formatCode="0.0"/>
    <numFmt numFmtId="172" formatCode="#,##0.000"/>
  </numFmts>
  <fonts count="44">
    <font>
      <sz val="8"/>
      <color theme="1"/>
      <name val="Bookman Old Style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34"/>
    </font>
    <font>
      <sz val="10"/>
      <color indexed="8"/>
      <name val="Calibri"/>
      <family val="2"/>
      <charset val="134"/>
    </font>
    <font>
      <sz val="10"/>
      <color indexed="8"/>
      <name val="Calibri"/>
      <family val="2"/>
    </font>
    <font>
      <i/>
      <sz val="10"/>
      <color indexed="8"/>
      <name val="Calibri"/>
      <family val="2"/>
      <charset val="134"/>
    </font>
    <font>
      <b/>
      <sz val="10"/>
      <color indexed="8"/>
      <name val="Calibri"/>
      <family val="2"/>
      <charset val="134"/>
    </font>
    <font>
      <i/>
      <sz val="10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color indexed="8"/>
      <name val="Calibri"/>
      <family val="2"/>
    </font>
    <font>
      <sz val="9"/>
      <color theme="0"/>
      <name val="Calibri"/>
      <family val="2"/>
    </font>
    <font>
      <b/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charset val="1"/>
    </font>
    <font>
      <b/>
      <i/>
      <sz val="11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b/>
      <sz val="9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i/>
      <sz val="9"/>
      <name val="Calibri"/>
      <family val="2"/>
      <charset val="1"/>
    </font>
    <font>
      <sz val="10"/>
      <color rgb="FF002060"/>
      <name val="Arial"/>
      <family val="2"/>
    </font>
    <font>
      <sz val="9"/>
      <color theme="0"/>
      <name val="Calibri"/>
      <family val="2"/>
      <charset val="1"/>
    </font>
    <font>
      <sz val="11"/>
      <color theme="0"/>
      <name val="Calibri"/>
      <family val="2"/>
    </font>
    <font>
      <sz val="10"/>
      <color theme="0"/>
      <name val="Calibri"/>
      <family val="2"/>
      <charset val="134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rgb="FF000000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3399"/>
        <bgColor rgb="FF1F497D"/>
      </patternFill>
    </fill>
    <fill>
      <patternFill patternType="solid">
        <fgColor rgb="FFFFFFFF"/>
        <bgColor rgb="FFF2F2F2"/>
      </patternFill>
    </fill>
    <fill>
      <patternFill patternType="solid">
        <fgColor rgb="FF99CCFF"/>
        <bgColor rgb="FF8EB4E3"/>
      </patternFill>
    </fill>
    <fill>
      <patternFill patternType="solid">
        <fgColor rgb="FFFFFF99"/>
        <bgColor rgb="FFF2F2F2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FFFF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3" tint="0.79998168889431442"/>
        <bgColor rgb="FFEDEDED"/>
      </patternFill>
    </fill>
    <fill>
      <patternFill patternType="solid">
        <fgColor rgb="FFCCFFCC"/>
        <bgColor rgb="FFCCFFFF"/>
      </patternFill>
    </fill>
    <fill>
      <patternFill patternType="solid">
        <fgColor theme="0"/>
        <bgColor rgb="FFF2F2F2"/>
      </patternFill>
    </fill>
    <fill>
      <patternFill patternType="solid">
        <fgColor rgb="FFFF6600"/>
        <bgColor rgb="FFFF8080"/>
      </patternFill>
    </fill>
    <fill>
      <patternFill patternType="solid">
        <fgColor rgb="FFDCE6F2"/>
        <bgColor rgb="FFEDEDED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0" borderId="0"/>
    <xf numFmtId="0" fontId="2" fillId="0" borderId="0"/>
    <xf numFmtId="0" fontId="24" fillId="0" borderId="0">
      <alignment vertical="center"/>
    </xf>
    <xf numFmtId="9" fontId="30" fillId="0" borderId="0" applyBorder="0" applyProtection="0">
      <alignment vertical="center"/>
    </xf>
    <xf numFmtId="9" fontId="30" fillId="0" borderId="0" applyBorder="0" applyProtection="0">
      <alignment vertical="center"/>
    </xf>
    <xf numFmtId="0" fontId="1" fillId="0" borderId="0"/>
    <xf numFmtId="168" fontId="30" fillId="0" borderId="0" applyBorder="0" applyProtection="0">
      <alignment vertical="center"/>
    </xf>
    <xf numFmtId="0" fontId="1" fillId="0" borderId="0"/>
  </cellStyleXfs>
  <cellXfs count="300">
    <xf numFmtId="0" fontId="0" fillId="0" borderId="0" xfId="0"/>
    <xf numFmtId="0" fontId="11" fillId="0" borderId="0" xfId="1" applyFont="1" applyAlignment="1" applyProtection="1">
      <protection locked="0"/>
    </xf>
    <xf numFmtId="0" fontId="11" fillId="0" borderId="0" xfId="1" applyFont="1" applyAlignment="1" applyProtection="1">
      <alignment horizontal="center" vertical="top"/>
      <protection locked="0"/>
    </xf>
    <xf numFmtId="0" fontId="11" fillId="0" borderId="0" xfId="1" applyFont="1" applyAlignment="1" applyProtection="1">
      <alignment horizontal="center"/>
      <protection locked="0"/>
    </xf>
    <xf numFmtId="0" fontId="11" fillId="3" borderId="0" xfId="1" applyFont="1" applyFill="1" applyAlignment="1" applyProtection="1">
      <protection locked="0"/>
    </xf>
    <xf numFmtId="0" fontId="11" fillId="3" borderId="0" xfId="1" applyFont="1" applyFill="1" applyAlignment="1" applyProtection="1">
      <alignment horizontal="center" vertical="top"/>
      <protection locked="0"/>
    </xf>
    <xf numFmtId="0" fontId="11" fillId="3" borderId="0" xfId="1" applyFont="1" applyFill="1" applyAlignment="1" applyProtection="1">
      <alignment horizontal="center"/>
      <protection locked="0"/>
    </xf>
    <xf numFmtId="0" fontId="11" fillId="3" borderId="0" xfId="1" applyFont="1" applyFill="1" applyBorder="1" applyAlignment="1" applyProtection="1">
      <alignment horizontal="center" vertical="top"/>
      <protection locked="0"/>
    </xf>
    <xf numFmtId="9" fontId="11" fillId="0" borderId="1" xfId="2" applyFont="1" applyBorder="1" applyAlignment="1" applyProtection="1">
      <alignment horizontal="center" vertical="top"/>
      <protection locked="0"/>
    </xf>
    <xf numFmtId="0" fontId="11" fillId="0" borderId="1" xfId="1" applyFont="1" applyBorder="1" applyAlignment="1" applyProtection="1">
      <alignment horizontal="center" vertical="top"/>
      <protection locked="0"/>
    </xf>
    <xf numFmtId="0" fontId="11" fillId="0" borderId="0" xfId="1" applyFont="1" applyAlignment="1" applyProtection="1">
      <alignment vertical="top"/>
      <protection locked="0"/>
    </xf>
    <xf numFmtId="0" fontId="11" fillId="6" borderId="1" xfId="1" applyFont="1" applyFill="1" applyBorder="1" applyAlignment="1" applyProtection="1">
      <alignment horizontal="center" vertical="top" wrapText="1"/>
      <protection locked="0"/>
    </xf>
    <xf numFmtId="164" fontId="11" fillId="0" borderId="1" xfId="1" applyNumberFormat="1" applyFont="1" applyBorder="1" applyAlignment="1" applyProtection="1">
      <alignment horizontal="center" vertical="top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13" fillId="0" borderId="0" xfId="1" applyFont="1" applyAlignment="1" applyProtection="1">
      <alignment vertical="top"/>
      <protection locked="0"/>
    </xf>
    <xf numFmtId="0" fontId="11" fillId="6" borderId="1" xfId="1" applyFont="1" applyFill="1" applyBorder="1" applyAlignment="1" applyProtection="1">
      <alignment horizontal="center" vertical="top"/>
      <protection locked="0"/>
    </xf>
    <xf numFmtId="0" fontId="11" fillId="3" borderId="0" xfId="1" applyFont="1" applyFill="1" applyBorder="1" applyAlignment="1" applyProtection="1">
      <protection locked="0"/>
    </xf>
    <xf numFmtId="0" fontId="11" fillId="3" borderId="1" xfId="1" applyFont="1" applyFill="1" applyBorder="1" applyAlignment="1" applyProtection="1">
      <protection locked="0"/>
    </xf>
    <xf numFmtId="0" fontId="15" fillId="0" borderId="1" xfId="1" quotePrefix="1" applyFont="1" applyBorder="1" applyAlignment="1" applyProtection="1">
      <alignment horizontal="center" vertical="top"/>
      <protection locked="0"/>
    </xf>
    <xf numFmtId="10" fontId="11" fillId="3" borderId="0" xfId="2" applyNumberFormat="1" applyFont="1" applyFill="1" applyBorder="1" applyAlignment="1" applyProtection="1">
      <protection locked="0"/>
    </xf>
    <xf numFmtId="10" fontId="11" fillId="3" borderId="1" xfId="2" applyNumberFormat="1" applyFont="1" applyFill="1" applyBorder="1" applyAlignment="1" applyProtection="1">
      <protection locked="0"/>
    </xf>
    <xf numFmtId="164" fontId="15" fillId="0" borderId="1" xfId="1" applyNumberFormat="1" applyFont="1" applyBorder="1" applyAlignment="1" applyProtection="1">
      <alignment horizontal="center" vertical="top"/>
      <protection locked="0"/>
    </xf>
    <xf numFmtId="0" fontId="8" fillId="0" borderId="1" xfId="3" applyBorder="1" applyProtection="1">
      <protection locked="0"/>
    </xf>
    <xf numFmtId="0" fontId="8" fillId="0" borderId="0" xfId="3" applyAlignment="1" applyProtection="1">
      <alignment horizontal="center"/>
      <protection locked="0"/>
    </xf>
    <xf numFmtId="0" fontId="8" fillId="0" borderId="0" xfId="3" applyProtection="1">
      <protection locked="0"/>
    </xf>
    <xf numFmtId="0" fontId="9" fillId="11" borderId="0" xfId="3" applyFont="1" applyFill="1" applyAlignment="1" applyProtection="1">
      <protection locked="0"/>
    </xf>
    <xf numFmtId="0" fontId="8" fillId="11" borderId="0" xfId="3" applyFill="1" applyProtection="1">
      <protection locked="0"/>
    </xf>
    <xf numFmtId="0" fontId="9" fillId="10" borderId="1" xfId="3" applyFont="1" applyFill="1" applyBorder="1" applyAlignment="1" applyProtection="1">
      <alignment horizontal="center"/>
      <protection locked="0"/>
    </xf>
    <xf numFmtId="0" fontId="9" fillId="10" borderId="1" xfId="3" applyFont="1" applyFill="1" applyBorder="1" applyAlignment="1" applyProtection="1">
      <alignment horizontal="left"/>
      <protection locked="0"/>
    </xf>
    <xf numFmtId="0" fontId="8" fillId="0" borderId="0" xfId="3" applyBorder="1" applyAlignment="1" applyProtection="1">
      <alignment horizontal="center"/>
      <protection locked="0"/>
    </xf>
    <xf numFmtId="0" fontId="8" fillId="0" borderId="0" xfId="3" applyBorder="1" applyProtection="1">
      <protection locked="0"/>
    </xf>
    <xf numFmtId="0" fontId="8" fillId="11" borderId="0" xfId="3" applyFill="1" applyAlignment="1" applyProtection="1">
      <alignment horizontal="center"/>
      <protection locked="0"/>
    </xf>
    <xf numFmtId="0" fontId="9" fillId="10" borderId="1" xfId="3" applyFont="1" applyFill="1" applyBorder="1" applyProtection="1">
      <protection locked="0"/>
    </xf>
    <xf numFmtId="0" fontId="9" fillId="11" borderId="0" xfId="3" applyFont="1" applyFill="1" applyAlignment="1" applyProtection="1">
      <alignment horizontal="left"/>
      <protection locked="0"/>
    </xf>
    <xf numFmtId="0" fontId="9" fillId="12" borderId="1" xfId="3" applyFont="1" applyFill="1" applyBorder="1" applyAlignment="1" applyProtection="1">
      <alignment horizontal="center"/>
      <protection locked="0"/>
    </xf>
    <xf numFmtId="0" fontId="9" fillId="0" borderId="0" xfId="3" applyFont="1" applyProtection="1">
      <protection locked="0"/>
    </xf>
    <xf numFmtId="0" fontId="8" fillId="0" borderId="1" xfId="3" applyBorder="1" applyAlignment="1" applyProtection="1">
      <alignment horizontal="center" vertical="center"/>
      <protection locked="0"/>
    </xf>
    <xf numFmtId="0" fontId="8" fillId="0" borderId="0" xfId="3" applyAlignment="1" applyProtection="1">
      <alignment vertical="center"/>
      <protection locked="0"/>
    </xf>
    <xf numFmtId="0" fontId="18" fillId="0" borderId="0" xfId="0" applyFont="1"/>
    <xf numFmtId="0" fontId="18" fillId="0" borderId="0" xfId="0" applyFont="1" applyAlignment="1">
      <alignment horizontal="center"/>
    </xf>
    <xf numFmtId="0" fontId="8" fillId="0" borderId="1" xfId="3" applyBorder="1" applyAlignment="1" applyProtection="1">
      <alignment horizontal="center"/>
      <protection locked="0"/>
    </xf>
    <xf numFmtId="0" fontId="18" fillId="0" borderId="0" xfId="0" applyFont="1" applyProtection="1">
      <protection hidden="1"/>
    </xf>
    <xf numFmtId="0" fontId="9" fillId="9" borderId="1" xfId="3" applyFont="1" applyFill="1" applyBorder="1" applyAlignment="1" applyProtection="1">
      <alignment horizontal="center"/>
      <protection locked="0"/>
    </xf>
    <xf numFmtId="0" fontId="8" fillId="10" borderId="1" xfId="3" applyFill="1" applyBorder="1" applyAlignment="1" applyProtection="1">
      <alignment horizontal="center"/>
      <protection locked="0"/>
    </xf>
    <xf numFmtId="0" fontId="8" fillId="10" borderId="1" xfId="3" applyFont="1" applyFill="1" applyBorder="1" applyProtection="1">
      <protection locked="0"/>
    </xf>
    <xf numFmtId="0" fontId="8" fillId="10" borderId="1" xfId="3" applyFill="1" applyBorder="1" applyProtection="1">
      <protection locked="0"/>
    </xf>
    <xf numFmtId="0" fontId="6" fillId="10" borderId="1" xfId="3" applyFont="1" applyFill="1" applyBorder="1" applyProtection="1">
      <protection locked="0"/>
    </xf>
    <xf numFmtId="0" fontId="7" fillId="10" borderId="1" xfId="3" applyFont="1" applyFill="1" applyBorder="1" applyProtection="1">
      <protection locked="0"/>
    </xf>
    <xf numFmtId="0" fontId="8" fillId="0" borderId="1" xfId="3" applyFont="1" applyBorder="1" applyProtection="1">
      <protection locked="0"/>
    </xf>
    <xf numFmtId="0" fontId="6" fillId="0" borderId="1" xfId="3" applyFont="1" applyBorder="1" applyProtection="1">
      <protection locked="0"/>
    </xf>
    <xf numFmtId="0" fontId="8" fillId="0" borderId="1" xfId="3" applyBorder="1" applyAlignment="1" applyProtection="1">
      <alignment vertical="center" wrapText="1"/>
      <protection locked="0"/>
    </xf>
    <xf numFmtId="1" fontId="11" fillId="0" borderId="1" xfId="1" applyNumberFormat="1" applyFont="1" applyBorder="1" applyAlignment="1" applyProtection="1">
      <alignment horizontal="center" vertical="top"/>
    </xf>
    <xf numFmtId="0" fontId="11" fillId="4" borderId="1" xfId="1" applyFont="1" applyFill="1" applyBorder="1" applyAlignment="1" applyProtection="1">
      <alignment horizontal="left" vertical="top" wrapText="1"/>
      <protection locked="0"/>
    </xf>
    <xf numFmtId="0" fontId="11" fillId="4" borderId="1" xfId="1" applyFont="1" applyFill="1" applyBorder="1" applyAlignment="1" applyProtection="1">
      <protection locked="0"/>
    </xf>
    <xf numFmtId="0" fontId="14" fillId="4" borderId="1" xfId="1" applyFont="1" applyFill="1" applyBorder="1" applyAlignment="1" applyProtection="1">
      <alignment horizontal="center" vertical="top" wrapText="1"/>
      <protection locked="0"/>
    </xf>
    <xf numFmtId="0" fontId="11" fillId="7" borderId="0" xfId="1" applyFont="1" applyFill="1" applyAlignment="1" applyProtection="1">
      <alignment vertical="top" wrapText="1"/>
      <protection locked="0"/>
    </xf>
    <xf numFmtId="10" fontId="11" fillId="5" borderId="1" xfId="2" applyNumberFormat="1" applyFont="1" applyFill="1" applyBorder="1" applyAlignment="1" applyProtection="1">
      <alignment horizontal="center" vertical="top" wrapText="1"/>
      <protection locked="0"/>
    </xf>
    <xf numFmtId="0" fontId="11" fillId="3" borderId="0" xfId="1" applyFont="1" applyFill="1" applyBorder="1" applyAlignment="1" applyProtection="1">
      <alignment horizontal="center"/>
      <protection locked="0"/>
    </xf>
    <xf numFmtId="9" fontId="11" fillId="3" borderId="0" xfId="2" applyFont="1" applyFill="1" applyBorder="1" applyAlignment="1" applyProtection="1">
      <alignment horizontal="center" vertical="top"/>
      <protection locked="0"/>
    </xf>
    <xf numFmtId="0" fontId="19" fillId="8" borderId="0" xfId="1" applyFont="1" applyFill="1" applyAlignment="1" applyProtection="1">
      <alignment horizontal="center"/>
      <protection locked="0"/>
    </xf>
    <xf numFmtId="0" fontId="20" fillId="0" borderId="0" xfId="1" applyFont="1" applyAlignment="1" applyProtection="1">
      <protection locked="0"/>
    </xf>
    <xf numFmtId="0" fontId="19" fillId="8" borderId="0" xfId="1" applyFont="1" applyFill="1" applyAlignment="1" applyProtection="1">
      <alignment horizontal="left"/>
    </xf>
    <xf numFmtId="0" fontId="12" fillId="4" borderId="1" xfId="0" applyFont="1" applyFill="1" applyBorder="1" applyAlignment="1" applyProtection="1">
      <alignment horizontal="left" vertical="top" wrapText="1"/>
      <protection locked="0"/>
    </xf>
    <xf numFmtId="0" fontId="8" fillId="0" borderId="1" xfId="3" applyBorder="1" applyAlignment="1" applyProtection="1">
      <alignment vertical="center"/>
      <protection locked="0"/>
    </xf>
    <xf numFmtId="4" fontId="11" fillId="2" borderId="1" xfId="1" applyNumberFormat="1" applyFont="1" applyFill="1" applyBorder="1" applyAlignment="1" applyProtection="1">
      <alignment horizontal="right"/>
    </xf>
    <xf numFmtId="0" fontId="3" fillId="0" borderId="0" xfId="3" applyFont="1" applyAlignment="1" applyProtection="1">
      <alignment vertical="center"/>
      <protection locked="0"/>
    </xf>
    <xf numFmtId="0" fontId="8" fillId="0" borderId="1" xfId="3" applyBorder="1" applyAlignment="1" applyProtection="1">
      <alignment horizontal="center"/>
      <protection locked="0"/>
    </xf>
    <xf numFmtId="0" fontId="2" fillId="0" borderId="1" xfId="3" applyFont="1" applyBorder="1" applyProtection="1">
      <protection locked="0"/>
    </xf>
    <xf numFmtId="0" fontId="8" fillId="0" borderId="6" xfId="3" applyBorder="1" applyProtection="1">
      <protection locked="0"/>
    </xf>
    <xf numFmtId="0" fontId="8" fillId="0" borderId="7" xfId="3" applyBorder="1" applyProtection="1">
      <protection locked="0"/>
    </xf>
    <xf numFmtId="0" fontId="8" fillId="0" borderId="4" xfId="3" applyBorder="1" applyProtection="1">
      <protection locked="0"/>
    </xf>
    <xf numFmtId="0" fontId="8" fillId="0" borderId="3" xfId="3" applyBorder="1" applyProtection="1">
      <protection locked="0"/>
    </xf>
    <xf numFmtId="0" fontId="8" fillId="0" borderId="2" xfId="3" applyBorder="1" applyProtection="1">
      <protection locked="0"/>
    </xf>
    <xf numFmtId="0" fontId="2" fillId="0" borderId="1" xfId="3" applyFont="1" applyBorder="1" applyAlignment="1" applyProtection="1">
      <alignment vertical="center" wrapText="1"/>
      <protection locked="0"/>
    </xf>
    <xf numFmtId="0" fontId="6" fillId="0" borderId="0" xfId="3" applyFont="1" applyBorder="1" applyProtection="1">
      <protection locked="0"/>
    </xf>
    <xf numFmtId="0" fontId="9" fillId="15" borderId="0" xfId="1" applyFont="1" applyFill="1" applyAlignment="1" applyProtection="1">
      <protection locked="0"/>
    </xf>
    <xf numFmtId="0" fontId="10" fillId="15" borderId="0" xfId="1" applyFill="1" applyAlignment="1" applyProtection="1">
      <protection locked="0"/>
    </xf>
    <xf numFmtId="0" fontId="9" fillId="10" borderId="1" xfId="1" applyFont="1" applyFill="1" applyBorder="1" applyAlignment="1">
      <alignment horizontal="center"/>
    </xf>
    <xf numFmtId="0" fontId="9" fillId="10" borderId="1" xfId="1" applyFont="1" applyFill="1" applyBorder="1" applyAlignment="1"/>
    <xf numFmtId="0" fontId="10" fillId="0" borderId="1" xfId="1" applyBorder="1" applyAlignment="1" applyProtection="1">
      <alignment horizontal="center"/>
      <protection locked="0"/>
    </xf>
    <xf numFmtId="0" fontId="2" fillId="14" borderId="1" xfId="1" applyFont="1" applyFill="1" applyBorder="1" applyAlignment="1" applyProtection="1"/>
    <xf numFmtId="0" fontId="10" fillId="0" borderId="1" xfId="1" applyBorder="1" applyAlignment="1" applyProtection="1">
      <protection locked="0"/>
    </xf>
    <xf numFmtId="0" fontId="20" fillId="0" borderId="0" xfId="1" applyFont="1" applyAlignment="1" applyProtection="1">
      <protection hidden="1"/>
    </xf>
    <xf numFmtId="0" fontId="11" fillId="0" borderId="0" xfId="1" applyFont="1" applyAlignment="1" applyProtection="1">
      <protection hidden="1"/>
    </xf>
    <xf numFmtId="0" fontId="11" fillId="3" borderId="0" xfId="1" applyFont="1" applyFill="1" applyAlignment="1" applyProtection="1">
      <protection hidden="1"/>
    </xf>
    <xf numFmtId="0" fontId="21" fillId="16" borderId="0" xfId="0" applyFont="1" applyFill="1" applyBorder="1" applyAlignment="1" applyProtection="1">
      <alignment vertical="center" wrapText="1"/>
      <protection hidden="1"/>
    </xf>
    <xf numFmtId="0" fontId="21" fillId="0" borderId="0" xfId="1" applyFont="1" applyBorder="1" applyAlignment="1" applyProtection="1">
      <alignment horizontal="center" vertical="top"/>
      <protection hidden="1"/>
    </xf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2" fillId="10" borderId="1" xfId="3" applyFont="1" applyFill="1" applyBorder="1" applyProtection="1">
      <protection locked="0"/>
    </xf>
    <xf numFmtId="0" fontId="2" fillId="0" borderId="1" xfId="4" applyFont="1" applyFill="1" applyBorder="1" applyAlignment="1" applyProtection="1">
      <alignment vertical="center" wrapText="1"/>
      <protection locked="0"/>
    </xf>
    <xf numFmtId="0" fontId="2" fillId="0" borderId="1" xfId="4" applyFont="1" applyFill="1" applyBorder="1" applyAlignment="1" applyProtection="1">
      <alignment vertical="center" wrapText="1"/>
      <protection locked="0"/>
    </xf>
    <xf numFmtId="0" fontId="2" fillId="0" borderId="1" xfId="4" applyFont="1" applyFill="1" applyBorder="1" applyAlignment="1" applyProtection="1">
      <alignment vertical="center" wrapText="1"/>
      <protection locked="0"/>
    </xf>
    <xf numFmtId="0" fontId="2" fillId="0" borderId="1" xfId="4" applyFont="1" applyFill="1" applyBorder="1" applyAlignment="1" applyProtection="1">
      <alignment vertical="center" wrapText="1"/>
      <protection locked="0"/>
    </xf>
    <xf numFmtId="0" fontId="25" fillId="17" borderId="0" xfId="5" applyFont="1" applyFill="1" applyAlignment="1" applyProtection="1">
      <alignment horizontal="left"/>
    </xf>
    <xf numFmtId="0" fontId="27" fillId="17" borderId="0" xfId="5" applyFont="1" applyFill="1" applyAlignment="1" applyProtection="1">
      <alignment horizontal="center"/>
    </xf>
    <xf numFmtId="0" fontId="28" fillId="18" borderId="0" xfId="5" applyFont="1" applyFill="1" applyAlignment="1" applyProtection="1"/>
    <xf numFmtId="0" fontId="28" fillId="0" borderId="0" xfId="5" applyFont="1" applyAlignment="1" applyProtection="1"/>
    <xf numFmtId="0" fontId="29" fillId="19" borderId="0" xfId="5" applyFont="1" applyFill="1" applyAlignment="1" applyProtection="1">
      <alignment vertical="center"/>
    </xf>
    <xf numFmtId="0" fontId="29" fillId="19" borderId="0" xfId="5" applyFont="1" applyFill="1" applyAlignment="1" applyProtection="1">
      <alignment vertical="center" wrapText="1"/>
    </xf>
    <xf numFmtId="0" fontId="29" fillId="19" borderId="0" xfId="5" applyFont="1" applyFill="1" applyAlignment="1" applyProtection="1">
      <alignment horizontal="center" vertical="center"/>
    </xf>
    <xf numFmtId="0" fontId="29" fillId="19" borderId="0" xfId="5" applyFont="1" applyFill="1" applyAlignment="1" applyProtection="1">
      <alignment horizontal="center" vertical="center" wrapText="1"/>
    </xf>
    <xf numFmtId="0" fontId="28" fillId="18" borderId="0" xfId="5" applyFont="1" applyFill="1" applyAlignment="1" applyProtection="1">
      <alignment vertical="center"/>
    </xf>
    <xf numFmtId="0" fontId="28" fillId="0" borderId="0" xfId="5" applyFont="1" applyAlignment="1" applyProtection="1">
      <alignment vertical="center"/>
    </xf>
    <xf numFmtId="0" fontId="28" fillId="20" borderId="1" xfId="5" applyFont="1" applyFill="1" applyBorder="1" applyAlignment="1" applyProtection="1">
      <alignment horizontal="center"/>
      <protection locked="0"/>
    </xf>
    <xf numFmtId="0" fontId="28" fillId="20" borderId="1" xfId="5" applyFont="1" applyFill="1" applyBorder="1" applyAlignment="1" applyProtection="1">
      <alignment horizontal="center"/>
    </xf>
    <xf numFmtId="9" fontId="28" fillId="20" borderId="1" xfId="6" applyFont="1" applyFill="1" applyBorder="1" applyAlignment="1" applyProtection="1">
      <alignment horizontal="center"/>
    </xf>
    <xf numFmtId="2" fontId="28" fillId="20" borderId="1" xfId="5" applyNumberFormat="1" applyFont="1" applyFill="1" applyBorder="1" applyAlignment="1" applyProtection="1">
      <alignment horizontal="center"/>
    </xf>
    <xf numFmtId="10" fontId="28" fillId="20" borderId="1" xfId="6" applyNumberFormat="1" applyFont="1" applyFill="1" applyBorder="1" applyAlignment="1" applyProtection="1">
      <alignment horizontal="center"/>
    </xf>
    <xf numFmtId="0" fontId="28" fillId="18" borderId="0" xfId="5" applyFont="1" applyFill="1" applyAlignment="1" applyProtection="1">
      <protection locked="0"/>
    </xf>
    <xf numFmtId="0" fontId="28" fillId="0" borderId="0" xfId="5" applyFont="1" applyAlignment="1" applyProtection="1">
      <protection locked="0"/>
    </xf>
    <xf numFmtId="0" fontId="24" fillId="0" borderId="0" xfId="5">
      <alignment vertical="center"/>
    </xf>
    <xf numFmtId="2" fontId="29" fillId="20" borderId="1" xfId="5" applyNumberFormat="1" applyFont="1" applyFill="1" applyBorder="1" applyAlignment="1" applyProtection="1">
      <alignment horizontal="center"/>
    </xf>
    <xf numFmtId="0" fontId="28" fillId="18" borderId="0" xfId="5" applyFont="1" applyFill="1" applyAlignment="1" applyProtection="1">
      <alignment horizontal="center"/>
    </xf>
    <xf numFmtId="0" fontId="28" fillId="21" borderId="0" xfId="5" applyFont="1" applyFill="1" applyAlignment="1" applyProtection="1">
      <alignment horizontal="left"/>
    </xf>
    <xf numFmtId="0" fontId="28" fillId="21" borderId="0" xfId="5" applyFont="1" applyFill="1" applyAlignment="1" applyProtection="1">
      <alignment horizontal="center"/>
    </xf>
    <xf numFmtId="10" fontId="28" fillId="21" borderId="0" xfId="6" applyNumberFormat="1" applyFont="1" applyFill="1" applyBorder="1" applyAlignment="1" applyProtection="1">
      <alignment horizontal="center"/>
    </xf>
    <xf numFmtId="0" fontId="28" fillId="22" borderId="0" xfId="5" applyFont="1" applyFill="1" applyAlignment="1" applyProtection="1">
      <alignment horizontal="center" vertical="center" wrapText="1"/>
    </xf>
    <xf numFmtId="9" fontId="28" fillId="22" borderId="0" xfId="5" applyNumberFormat="1" applyFont="1" applyFill="1" applyAlignment="1" applyProtection="1">
      <alignment horizontal="center" vertical="center"/>
    </xf>
    <xf numFmtId="0" fontId="28" fillId="22" borderId="0" xfId="5" applyFont="1" applyFill="1" applyAlignment="1" applyProtection="1">
      <alignment horizontal="center" vertical="center"/>
    </xf>
    <xf numFmtId="0" fontId="29" fillId="23" borderId="8" xfId="5" applyFont="1" applyFill="1" applyBorder="1" applyAlignment="1" applyProtection="1">
      <alignment horizontal="center"/>
    </xf>
    <xf numFmtId="2" fontId="29" fillId="18" borderId="9" xfId="5" applyNumberFormat="1" applyFont="1" applyFill="1" applyBorder="1" applyAlignment="1" applyProtection="1">
      <alignment horizontal="center"/>
    </xf>
    <xf numFmtId="9" fontId="31" fillId="0" borderId="9" xfId="6" applyFont="1" applyBorder="1" applyAlignment="1" applyProtection="1">
      <alignment horizontal="center" vertical="center"/>
    </xf>
    <xf numFmtId="2" fontId="32" fillId="0" borderId="9" xfId="6" applyNumberFormat="1" applyFont="1" applyBorder="1" applyAlignment="1" applyProtection="1">
      <alignment horizontal="center" vertical="center"/>
    </xf>
    <xf numFmtId="9" fontId="32" fillId="0" borderId="9" xfId="6" applyFont="1" applyBorder="1" applyAlignment="1" applyProtection="1">
      <alignment horizontal="center" vertical="center"/>
    </xf>
    <xf numFmtId="0" fontId="28" fillId="18" borderId="0" xfId="5" applyFont="1" applyFill="1" applyAlignment="1" applyProtection="1">
      <alignment horizontal="center"/>
      <protection locked="0"/>
    </xf>
    <xf numFmtId="9" fontId="31" fillId="0" borderId="9" xfId="6" applyFont="1" applyBorder="1" applyAlignment="1" applyProtection="1">
      <alignment horizontal="center" vertical="center"/>
      <protection locked="0"/>
    </xf>
    <xf numFmtId="0" fontId="33" fillId="21" borderId="0" xfId="5" applyFont="1" applyFill="1" applyAlignment="1" applyProtection="1"/>
    <xf numFmtId="0" fontId="34" fillId="21" borderId="0" xfId="5" applyFont="1" applyFill="1" applyAlignment="1" applyProtection="1">
      <alignment horizontal="center"/>
    </xf>
    <xf numFmtId="0" fontId="29" fillId="0" borderId="0" xfId="5" applyFont="1" applyAlignment="1" applyProtection="1">
      <alignment horizontal="center"/>
    </xf>
    <xf numFmtId="0" fontId="28" fillId="0" borderId="0" xfId="5" applyFont="1" applyAlignment="1" applyProtection="1">
      <alignment horizontal="center"/>
      <protection locked="0"/>
    </xf>
    <xf numFmtId="0" fontId="28" fillId="25" borderId="0" xfId="5" applyFont="1" applyFill="1" applyAlignment="1" applyProtection="1">
      <alignment horizontal="center"/>
      <protection locked="0"/>
    </xf>
    <xf numFmtId="0" fontId="29" fillId="0" borderId="10" xfId="5" applyFont="1" applyBorder="1" applyAlignment="1" applyProtection="1">
      <alignment horizontal="center"/>
    </xf>
    <xf numFmtId="0" fontId="29" fillId="0" borderId="13" xfId="5" applyFont="1" applyBorder="1" applyAlignment="1" applyProtection="1">
      <alignment horizontal="center"/>
    </xf>
    <xf numFmtId="9" fontId="28" fillId="25" borderId="13" xfId="7" applyFont="1" applyFill="1" applyBorder="1" applyAlignment="1" applyProtection="1">
      <alignment horizontal="center"/>
      <protection locked="0"/>
    </xf>
    <xf numFmtId="0" fontId="28" fillId="0" borderId="13" xfId="5" applyFont="1" applyBorder="1" applyAlignment="1" applyProtection="1">
      <alignment horizontal="center"/>
      <protection locked="0"/>
    </xf>
    <xf numFmtId="0" fontId="35" fillId="19" borderId="14" xfId="5" applyFont="1" applyFill="1" applyBorder="1" applyAlignment="1" applyProtection="1">
      <alignment horizontal="center" vertical="top" wrapText="1"/>
    </xf>
    <xf numFmtId="0" fontId="35" fillId="19" borderId="1" xfId="5" applyFont="1" applyFill="1" applyBorder="1" applyAlignment="1" applyProtection="1">
      <alignment horizontal="center" vertical="top" wrapText="1"/>
    </xf>
    <xf numFmtId="0" fontId="35" fillId="19" borderId="15" xfId="5" applyFont="1" applyFill="1" applyBorder="1" applyAlignment="1" applyProtection="1">
      <alignment horizontal="center" vertical="top" wrapText="1"/>
    </xf>
    <xf numFmtId="166" fontId="28" fillId="0" borderId="14" xfId="5" applyNumberFormat="1" applyFont="1" applyBorder="1" applyAlignment="1" applyProtection="1">
      <alignment horizontal="center"/>
      <protection locked="0"/>
    </xf>
    <xf numFmtId="2" fontId="28" fillId="26" borderId="1" xfId="7" applyNumberFormat="1" applyFont="1" applyFill="1" applyBorder="1" applyAlignment="1" applyProtection="1">
      <alignment horizontal="center"/>
      <protection locked="0"/>
    </xf>
    <xf numFmtId="0" fontId="28" fillId="0" borderId="1" xfId="5" applyFont="1" applyBorder="1" applyAlignment="1" applyProtection="1">
      <alignment horizontal="center"/>
      <protection locked="0"/>
    </xf>
    <xf numFmtId="3" fontId="28" fillId="0" borderId="1" xfId="8" applyNumberFormat="1" applyFont="1" applyBorder="1" applyAlignment="1" applyProtection="1">
      <alignment horizontal="center"/>
      <protection locked="0"/>
    </xf>
    <xf numFmtId="2" fontId="28" fillId="26" borderId="1" xfId="5" applyNumberFormat="1" applyFont="1" applyFill="1" applyBorder="1" applyAlignment="1" applyProtection="1">
      <alignment horizontal="center"/>
      <protection locked="0"/>
    </xf>
    <xf numFmtId="167" fontId="36" fillId="14" borderId="1" xfId="5" applyNumberFormat="1" applyFont="1" applyFill="1" applyBorder="1" applyAlignment="1" applyProtection="1">
      <alignment horizontal="right" vertical="center"/>
      <protection locked="0"/>
    </xf>
    <xf numFmtId="9" fontId="28" fillId="26" borderId="15" xfId="6" applyFont="1" applyFill="1" applyBorder="1" applyAlignment="1" applyProtection="1">
      <alignment horizontal="center"/>
      <protection locked="0"/>
    </xf>
    <xf numFmtId="0" fontId="28" fillId="0" borderId="0" xfId="5" applyFont="1" applyAlignment="1" applyProtection="1">
      <alignment vertical="top" wrapText="1"/>
    </xf>
    <xf numFmtId="0" fontId="37" fillId="0" borderId="0" xfId="5" applyFont="1" applyAlignment="1" applyProtection="1"/>
    <xf numFmtId="0" fontId="37" fillId="0" borderId="0" xfId="5" applyFont="1" applyAlignment="1" applyProtection="1">
      <alignment vertical="top" wrapText="1"/>
    </xf>
    <xf numFmtId="166" fontId="28" fillId="20" borderId="14" xfId="5" applyNumberFormat="1" applyFont="1" applyFill="1" applyBorder="1" applyAlignment="1" applyProtection="1">
      <alignment horizontal="center"/>
    </xf>
    <xf numFmtId="0" fontId="37" fillId="0" borderId="0" xfId="5" applyFont="1" applyAlignment="1" applyProtection="1">
      <alignment vertical="top"/>
      <protection locked="0"/>
    </xf>
    <xf numFmtId="0" fontId="37" fillId="0" borderId="0" xfId="5" applyFont="1" applyAlignment="1" applyProtection="1">
      <protection locked="0"/>
    </xf>
    <xf numFmtId="10" fontId="30" fillId="0" borderId="0" xfId="6" applyNumberFormat="1">
      <alignment vertical="center"/>
    </xf>
    <xf numFmtId="0" fontId="28" fillId="0" borderId="14" xfId="5" applyFont="1" applyBorder="1" applyAlignment="1" applyProtection="1">
      <alignment horizontal="center"/>
    </xf>
    <xf numFmtId="2" fontId="28" fillId="0" borderId="1" xfId="5" applyNumberFormat="1" applyFont="1" applyBorder="1" applyAlignment="1" applyProtection="1">
      <alignment horizontal="center"/>
      <protection locked="0"/>
    </xf>
    <xf numFmtId="9" fontId="28" fillId="0" borderId="1" xfId="5" applyNumberFormat="1" applyFont="1" applyBorder="1" applyAlignment="1" applyProtection="1">
      <alignment horizontal="center"/>
      <protection locked="0"/>
    </xf>
    <xf numFmtId="0" fontId="28" fillId="0" borderId="16" xfId="5" applyFont="1" applyBorder="1" applyAlignment="1" applyProtection="1">
      <alignment horizontal="center"/>
    </xf>
    <xf numFmtId="0" fontId="29" fillId="0" borderId="17" xfId="5" applyFont="1" applyBorder="1" applyAlignment="1" applyProtection="1">
      <alignment horizontal="center"/>
    </xf>
    <xf numFmtId="0" fontId="28" fillId="0" borderId="17" xfId="5" applyFont="1" applyBorder="1" applyAlignment="1" applyProtection="1">
      <alignment horizontal="center"/>
      <protection locked="0"/>
    </xf>
    <xf numFmtId="2" fontId="28" fillId="20" borderId="17" xfId="5" applyNumberFormat="1" applyFont="1" applyFill="1" applyBorder="1" applyAlignment="1" applyProtection="1">
      <alignment horizontal="center"/>
    </xf>
    <xf numFmtId="0" fontId="28" fillId="18" borderId="0" xfId="5" applyFont="1" applyFill="1" applyBorder="1" applyAlignment="1" applyProtection="1">
      <alignment horizontal="center"/>
    </xf>
    <xf numFmtId="0" fontId="29" fillId="18" borderId="0" xfId="5" applyFont="1" applyFill="1" applyBorder="1" applyAlignment="1" applyProtection="1">
      <alignment horizontal="center"/>
    </xf>
    <xf numFmtId="0" fontId="28" fillId="25" borderId="13" xfId="5" applyFont="1" applyFill="1" applyBorder="1" applyAlignment="1" applyProtection="1">
      <alignment horizontal="center"/>
      <protection locked="0"/>
    </xf>
    <xf numFmtId="0" fontId="29" fillId="0" borderId="14" xfId="5" applyFont="1" applyBorder="1" applyAlignment="1" applyProtection="1">
      <alignment horizontal="center"/>
    </xf>
    <xf numFmtId="0" fontId="29" fillId="0" borderId="1" xfId="5" applyFont="1" applyBorder="1" applyAlignment="1" applyProtection="1">
      <alignment horizontal="center"/>
    </xf>
    <xf numFmtId="0" fontId="28" fillId="25" borderId="1" xfId="5" applyFont="1" applyFill="1" applyBorder="1" applyAlignment="1" applyProtection="1">
      <alignment horizontal="center"/>
      <protection locked="0"/>
    </xf>
    <xf numFmtId="2" fontId="28" fillId="0" borderId="1" xfId="8" applyNumberFormat="1" applyFont="1" applyBorder="1" applyAlignment="1" applyProtection="1">
      <alignment horizontal="center"/>
      <protection locked="0"/>
    </xf>
    <xf numFmtId="0" fontId="28" fillId="0" borderId="1" xfId="8" applyFont="1" applyBorder="1" applyAlignment="1" applyProtection="1">
      <alignment horizontal="center"/>
      <protection locked="0"/>
    </xf>
    <xf numFmtId="2" fontId="28" fillId="18" borderId="1" xfId="5" applyNumberFormat="1" applyFont="1" applyFill="1" applyBorder="1" applyAlignment="1" applyProtection="1">
      <alignment horizontal="center"/>
      <protection locked="0"/>
    </xf>
    <xf numFmtId="0" fontId="28" fillId="0" borderId="17" xfId="5" applyFont="1" applyBorder="1" applyAlignment="1" applyProtection="1">
      <alignment horizontal="center"/>
    </xf>
    <xf numFmtId="0" fontId="28" fillId="20" borderId="17" xfId="5" applyFont="1" applyFill="1" applyBorder="1" applyAlignment="1" applyProtection="1">
      <alignment horizontal="center"/>
    </xf>
    <xf numFmtId="0" fontId="28" fillId="14" borderId="1" xfId="5" applyFont="1" applyFill="1" applyBorder="1" applyAlignment="1" applyProtection="1">
      <alignment horizontal="center"/>
      <protection locked="0"/>
    </xf>
    <xf numFmtId="2" fontId="28" fillId="26" borderId="1" xfId="6" applyNumberFormat="1" applyFont="1" applyFill="1" applyBorder="1" applyAlignment="1" applyProtection="1">
      <alignment horizontal="center"/>
      <protection locked="0"/>
    </xf>
    <xf numFmtId="169" fontId="28" fillId="20" borderId="1" xfId="5" applyNumberFormat="1" applyFont="1" applyFill="1" applyBorder="1" applyAlignment="1" applyProtection="1">
      <alignment horizontal="left"/>
      <protection locked="0"/>
    </xf>
    <xf numFmtId="0" fontId="28" fillId="18" borderId="0" xfId="5" applyFont="1" applyFill="1" applyBorder="1" applyAlignment="1" applyProtection="1">
      <alignment horizontal="center"/>
      <protection locked="0"/>
    </xf>
    <xf numFmtId="0" fontId="28" fillId="18" borderId="1" xfId="5" applyFont="1" applyFill="1" applyBorder="1" applyAlignment="1" applyProtection="1">
      <alignment horizontal="center"/>
      <protection locked="0"/>
    </xf>
    <xf numFmtId="0" fontId="28" fillId="18" borderId="0" xfId="5" applyFont="1" applyFill="1" applyBorder="1" applyAlignment="1" applyProtection="1">
      <protection locked="0"/>
    </xf>
    <xf numFmtId="0" fontId="28" fillId="18" borderId="18" xfId="5" applyFont="1" applyFill="1" applyBorder="1" applyAlignment="1" applyProtection="1">
      <protection locked="0"/>
    </xf>
    <xf numFmtId="0" fontId="28" fillId="18" borderId="19" xfId="5" applyFont="1" applyFill="1" applyBorder="1" applyAlignment="1" applyProtection="1">
      <protection locked="0"/>
    </xf>
    <xf numFmtId="0" fontId="28" fillId="0" borderId="1" xfId="5" applyFont="1" applyFill="1" applyBorder="1" applyAlignment="1" applyProtection="1">
      <alignment horizontal="center"/>
      <protection locked="0"/>
    </xf>
    <xf numFmtId="0" fontId="29" fillId="19" borderId="1" xfId="5" applyFont="1" applyFill="1" applyBorder="1" applyAlignment="1" applyProtection="1">
      <alignment horizontal="center" vertical="top" wrapText="1"/>
      <protection locked="0"/>
    </xf>
    <xf numFmtId="17" fontId="29" fillId="19" borderId="1" xfId="5" applyNumberFormat="1" applyFont="1" applyFill="1" applyBorder="1" applyAlignment="1" applyProtection="1">
      <alignment horizontal="center" vertical="top" wrapText="1"/>
      <protection locked="0"/>
    </xf>
    <xf numFmtId="0" fontId="29" fillId="18" borderId="0" xfId="5" applyFont="1" applyFill="1" applyAlignment="1" applyProtection="1">
      <alignment horizontal="center" vertical="top" wrapText="1"/>
    </xf>
    <xf numFmtId="1" fontId="28" fillId="0" borderId="1" xfId="5" applyNumberFormat="1" applyFont="1" applyBorder="1" applyAlignment="1" applyProtection="1">
      <alignment horizontal="center"/>
      <protection locked="0"/>
    </xf>
    <xf numFmtId="9" fontId="28" fillId="0" borderId="1" xfId="7" applyFont="1" applyBorder="1" applyAlignment="1" applyProtection="1">
      <alignment horizontal="center"/>
      <protection locked="0"/>
    </xf>
    <xf numFmtId="169" fontId="28" fillId="0" borderId="1" xfId="5" applyNumberFormat="1" applyFont="1" applyBorder="1" applyAlignment="1" applyProtection="1">
      <alignment horizontal="center"/>
      <protection locked="0"/>
    </xf>
    <xf numFmtId="169" fontId="28" fillId="20" borderId="1" xfId="5" applyNumberFormat="1" applyFont="1" applyFill="1" applyBorder="1" applyAlignment="1" applyProtection="1">
      <alignment horizontal="center"/>
    </xf>
    <xf numFmtId="0" fontId="28" fillId="0" borderId="1" xfId="5" applyFont="1" applyFill="1" applyBorder="1" applyAlignment="1" applyProtection="1">
      <alignment horizontal="left"/>
      <protection locked="0"/>
    </xf>
    <xf numFmtId="170" fontId="28" fillId="20" borderId="1" xfId="9" applyNumberFormat="1" applyFont="1" applyFill="1" applyBorder="1" applyAlignment="1" applyProtection="1">
      <alignment horizontal="center"/>
    </xf>
    <xf numFmtId="0" fontId="38" fillId="14" borderId="0" xfId="5" applyFont="1" applyFill="1">
      <alignment vertical="center"/>
    </xf>
    <xf numFmtId="171" fontId="28" fillId="0" borderId="1" xfId="5" applyNumberFormat="1" applyFont="1" applyBorder="1" applyAlignment="1" applyProtection="1">
      <alignment horizontal="center"/>
      <protection locked="0"/>
    </xf>
    <xf numFmtId="0" fontId="28" fillId="0" borderId="1" xfId="5" applyFont="1" applyBorder="1" applyAlignment="1" applyProtection="1">
      <alignment horizontal="left"/>
      <protection locked="0"/>
    </xf>
    <xf numFmtId="0" fontId="28" fillId="26" borderId="1" xfId="5" applyFont="1" applyFill="1" applyBorder="1" applyAlignment="1" applyProtection="1">
      <alignment horizontal="center"/>
      <protection locked="0"/>
    </xf>
    <xf numFmtId="0" fontId="28" fillId="27" borderId="0" xfId="5" applyFont="1" applyFill="1" applyAlignment="1" applyProtection="1"/>
    <xf numFmtId="0" fontId="28" fillId="27" borderId="0" xfId="5" applyFont="1" applyFill="1" applyAlignment="1" applyProtection="1">
      <protection locked="0"/>
    </xf>
    <xf numFmtId="0" fontId="28" fillId="27" borderId="0" xfId="5" applyFont="1" applyFill="1" applyAlignment="1" applyProtection="1">
      <alignment horizontal="center"/>
      <protection locked="0"/>
    </xf>
    <xf numFmtId="9" fontId="28" fillId="27" borderId="0" xfId="7" applyFont="1" applyFill="1" applyBorder="1" applyAlignment="1" applyProtection="1">
      <protection locked="0"/>
    </xf>
    <xf numFmtId="1" fontId="28" fillId="27" borderId="0" xfId="5" applyNumberFormat="1" applyFont="1" applyFill="1" applyAlignment="1" applyProtection="1">
      <protection hidden="1"/>
    </xf>
    <xf numFmtId="3" fontId="28" fillId="20" borderId="1" xfId="5" applyNumberFormat="1" applyFont="1" applyFill="1" applyBorder="1" applyAlignment="1" applyProtection="1">
      <alignment horizontal="center"/>
    </xf>
    <xf numFmtId="0" fontId="29" fillId="28" borderId="8" xfId="0" applyFont="1" applyFill="1" applyBorder="1" applyAlignment="1" applyProtection="1">
      <alignment wrapText="1"/>
    </xf>
    <xf numFmtId="2" fontId="28" fillId="18" borderId="0" xfId="5" applyNumberFormat="1" applyFont="1" applyFill="1" applyAlignment="1" applyProtection="1">
      <alignment horizontal="center"/>
      <protection locked="0"/>
    </xf>
    <xf numFmtId="0" fontId="35" fillId="19" borderId="4" xfId="5" applyFont="1" applyFill="1" applyBorder="1" applyAlignment="1" applyProtection="1">
      <alignment horizontal="center" vertical="top" wrapText="1"/>
    </xf>
    <xf numFmtId="9" fontId="28" fillId="26" borderId="4" xfId="6" applyFont="1" applyFill="1" applyBorder="1" applyAlignment="1" applyProtection="1">
      <alignment horizontal="center"/>
      <protection locked="0"/>
    </xf>
    <xf numFmtId="9" fontId="28" fillId="0" borderId="4" xfId="5" applyNumberFormat="1" applyFont="1" applyBorder="1" applyAlignment="1" applyProtection="1">
      <alignment horizontal="center"/>
      <protection locked="0"/>
    </xf>
    <xf numFmtId="2" fontId="28" fillId="26" borderId="15" xfId="6" applyNumberFormat="1" applyFont="1" applyFill="1" applyBorder="1" applyAlignment="1" applyProtection="1">
      <alignment horizontal="center"/>
      <protection hidden="1"/>
    </xf>
    <xf numFmtId="172" fontId="39" fillId="14" borderId="0" xfId="1" applyNumberFormat="1" applyFont="1" applyFill="1" applyBorder="1" applyAlignment="1" applyProtection="1">
      <alignment horizontal="right"/>
      <protection locked="0"/>
    </xf>
    <xf numFmtId="0" fontId="22" fillId="1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vertical="center"/>
    </xf>
    <xf numFmtId="0" fontId="41" fillId="0" borderId="1" xfId="0" applyFont="1" applyBorder="1" applyAlignment="1">
      <alignment horizontal="left" vertical="center"/>
    </xf>
    <xf numFmtId="0" fontId="39" fillId="3" borderId="0" xfId="1" applyFont="1" applyFill="1" applyAlignment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43" fillId="18" borderId="1" xfId="0" applyFont="1" applyFill="1" applyBorder="1" applyAlignment="1" applyProtection="1">
      <alignment vertical="center"/>
    </xf>
    <xf numFmtId="0" fontId="8" fillId="0" borderId="3" xfId="3" applyBorder="1" applyAlignment="1" applyProtection="1">
      <alignment horizontal="center"/>
      <protection locked="0"/>
    </xf>
    <xf numFmtId="0" fontId="8" fillId="0" borderId="2" xfId="3" applyBorder="1" applyAlignment="1" applyProtection="1">
      <alignment horizontal="center"/>
      <protection locked="0"/>
    </xf>
    <xf numFmtId="0" fontId="12" fillId="3" borderId="1" xfId="0" applyFont="1" applyFill="1" applyBorder="1" applyAlignment="1" applyProtection="1">
      <alignment horizontal="left" vertical="top"/>
      <protection locked="0"/>
    </xf>
    <xf numFmtId="0" fontId="11" fillId="4" borderId="1" xfId="1" applyFont="1" applyFill="1" applyBorder="1" applyAlignment="1" applyProtection="1">
      <alignment horizontal="left"/>
      <protection locked="0"/>
    </xf>
    <xf numFmtId="1" fontId="12" fillId="0" borderId="4" xfId="1" applyNumberFormat="1" applyFont="1" applyBorder="1" applyAlignment="1" applyProtection="1">
      <alignment horizontal="center" vertical="top"/>
      <protection locked="0"/>
    </xf>
    <xf numFmtId="1" fontId="12" fillId="0" borderId="3" xfId="1" applyNumberFormat="1" applyFont="1" applyBorder="1" applyAlignment="1" applyProtection="1">
      <alignment horizontal="center" vertical="top"/>
      <protection locked="0"/>
    </xf>
    <xf numFmtId="1" fontId="12" fillId="0" borderId="2" xfId="1" applyNumberFormat="1" applyFont="1" applyBorder="1" applyAlignment="1" applyProtection="1">
      <alignment horizontal="center" vertical="top"/>
      <protection locked="0"/>
    </xf>
    <xf numFmtId="2" fontId="13" fillId="0" borderId="4" xfId="1" applyNumberFormat="1" applyFont="1" applyBorder="1" applyAlignment="1" applyProtection="1">
      <alignment horizontal="center" vertical="top"/>
      <protection locked="0"/>
    </xf>
    <xf numFmtId="2" fontId="13" fillId="0" borderId="3" xfId="1" applyNumberFormat="1" applyFont="1" applyBorder="1" applyAlignment="1" applyProtection="1">
      <alignment horizontal="center" vertical="top"/>
      <protection locked="0"/>
    </xf>
    <xf numFmtId="2" fontId="13" fillId="0" borderId="2" xfId="1" applyNumberFormat="1" applyFont="1" applyBorder="1" applyAlignment="1" applyProtection="1">
      <alignment horizontal="center" vertical="top"/>
      <protection locked="0"/>
    </xf>
    <xf numFmtId="1" fontId="12" fillId="2" borderId="4" xfId="1" applyNumberFormat="1" applyFont="1" applyFill="1" applyBorder="1" applyAlignment="1" applyProtection="1">
      <alignment horizontal="center" vertical="top"/>
    </xf>
    <xf numFmtId="1" fontId="12" fillId="2" borderId="3" xfId="1" applyNumberFormat="1" applyFont="1" applyFill="1" applyBorder="1" applyAlignment="1" applyProtection="1">
      <alignment horizontal="center" vertical="top"/>
    </xf>
    <xf numFmtId="1" fontId="12" fillId="2" borderId="2" xfId="1" applyNumberFormat="1" applyFont="1" applyFill="1" applyBorder="1" applyAlignment="1" applyProtection="1">
      <alignment horizontal="center" vertical="top"/>
    </xf>
    <xf numFmtId="0" fontId="11" fillId="4" borderId="1" xfId="1" applyFont="1" applyFill="1" applyBorder="1" applyAlignment="1" applyProtection="1">
      <protection locked="0"/>
    </xf>
    <xf numFmtId="0" fontId="8" fillId="0" borderId="1" xfId="3" applyFont="1" applyBorder="1" applyAlignment="1" applyProtection="1">
      <alignment horizontal="left" wrapText="1"/>
      <protection locked="0"/>
    </xf>
    <xf numFmtId="0" fontId="8" fillId="12" borderId="1" xfId="3" applyFont="1" applyFill="1" applyBorder="1" applyAlignment="1" applyProtection="1">
      <alignment horizontal="center" wrapText="1"/>
      <protection locked="0"/>
    </xf>
    <xf numFmtId="0" fontId="5" fillId="0" borderId="1" xfId="3" applyFont="1" applyBorder="1" applyAlignment="1" applyProtection="1">
      <alignment horizontal="left" wrapText="1"/>
      <protection locked="0"/>
    </xf>
    <xf numFmtId="0" fontId="4" fillId="0" borderId="1" xfId="3" applyFont="1" applyBorder="1" applyAlignment="1" applyProtection="1">
      <alignment horizontal="left" wrapText="1"/>
      <protection locked="0"/>
    </xf>
    <xf numFmtId="0" fontId="8" fillId="0" borderId="1" xfId="3" applyFont="1" applyBorder="1" applyAlignment="1" applyProtection="1">
      <alignment horizontal="center" vertical="center" wrapText="1"/>
      <protection locked="0"/>
    </xf>
    <xf numFmtId="0" fontId="9" fillId="11" borderId="5" xfId="3" applyFont="1" applyFill="1" applyBorder="1" applyAlignment="1" applyProtection="1">
      <alignment horizontal="left"/>
      <protection locked="0"/>
    </xf>
    <xf numFmtId="0" fontId="8" fillId="10" borderId="1" xfId="3" applyFont="1" applyFill="1" applyBorder="1" applyAlignment="1" applyProtection="1">
      <alignment horizontal="center" wrapText="1"/>
      <protection locked="0"/>
    </xf>
    <xf numFmtId="0" fontId="4" fillId="0" borderId="1" xfId="3" applyFont="1" applyBorder="1" applyAlignment="1" applyProtection="1">
      <alignment horizontal="center" vertical="center" wrapText="1"/>
      <protection locked="0"/>
    </xf>
    <xf numFmtId="0" fontId="2" fillId="0" borderId="4" xfId="1" applyFont="1" applyBorder="1" applyAlignment="1" applyProtection="1">
      <alignment horizontal="center"/>
      <protection locked="0"/>
    </xf>
    <xf numFmtId="0" fontId="10" fillId="0" borderId="3" xfId="1" applyBorder="1" applyAlignment="1" applyProtection="1">
      <alignment horizontal="center"/>
      <protection locked="0"/>
    </xf>
    <xf numFmtId="0" fontId="10" fillId="0" borderId="2" xfId="1" applyBorder="1" applyAlignment="1" applyProtection="1">
      <alignment horizontal="center"/>
      <protection locked="0"/>
    </xf>
    <xf numFmtId="0" fontId="17" fillId="0" borderId="4" xfId="3" applyFont="1" applyBorder="1" applyAlignment="1" applyProtection="1">
      <alignment horizontal="left" vertical="center" wrapText="1"/>
      <protection locked="0"/>
    </xf>
    <xf numFmtId="0" fontId="17" fillId="0" borderId="3" xfId="3" applyFont="1" applyBorder="1" applyAlignment="1" applyProtection="1">
      <alignment horizontal="left" vertical="center" wrapText="1"/>
      <protection locked="0"/>
    </xf>
    <xf numFmtId="0" fontId="17" fillId="0" borderId="2" xfId="3" applyFont="1" applyBorder="1" applyAlignment="1" applyProtection="1">
      <alignment horizontal="left" vertical="center" wrapText="1"/>
      <protection locked="0"/>
    </xf>
    <xf numFmtId="0" fontId="8" fillId="0" borderId="1" xfId="3" applyBorder="1" applyAlignment="1" applyProtection="1">
      <alignment horizontal="center"/>
      <protection locked="0"/>
    </xf>
    <xf numFmtId="0" fontId="9" fillId="10" borderId="1" xfId="3" applyFont="1" applyFill="1" applyBorder="1" applyAlignment="1" applyProtection="1">
      <alignment horizontal="center" wrapText="1"/>
      <protection locked="0"/>
    </xf>
    <xf numFmtId="0" fontId="17" fillId="0" borderId="1" xfId="3" applyFont="1" applyBorder="1" applyAlignment="1" applyProtection="1">
      <alignment horizontal="left" vertical="center" wrapText="1"/>
      <protection locked="0"/>
    </xf>
    <xf numFmtId="0" fontId="2" fillId="0" borderId="1" xfId="3" applyFont="1" applyBorder="1" applyAlignment="1" applyProtection="1">
      <alignment horizontal="left" vertical="center" wrapText="1"/>
      <protection locked="0"/>
    </xf>
    <xf numFmtId="0" fontId="9" fillId="10" borderId="1" xfId="1" applyFont="1" applyFill="1" applyBorder="1" applyAlignment="1">
      <alignment horizontal="center"/>
    </xf>
    <xf numFmtId="0" fontId="2" fillId="0" borderId="4" xfId="1" applyFont="1" applyBorder="1" applyAlignment="1" applyProtection="1">
      <alignment horizontal="left" wrapText="1"/>
      <protection locked="0"/>
    </xf>
    <xf numFmtId="0" fontId="10" fillId="0" borderId="3" xfId="1" applyBorder="1" applyAlignment="1" applyProtection="1">
      <alignment horizontal="left" wrapText="1"/>
      <protection locked="0"/>
    </xf>
    <xf numFmtId="0" fontId="10" fillId="0" borderId="2" xfId="1" applyBorder="1" applyAlignment="1" applyProtection="1">
      <alignment horizontal="left" wrapText="1"/>
      <protection locked="0"/>
    </xf>
    <xf numFmtId="2" fontId="8" fillId="9" borderId="4" xfId="3" applyNumberFormat="1" applyFill="1" applyBorder="1" applyAlignment="1" applyProtection="1">
      <alignment horizontal="center"/>
    </xf>
    <xf numFmtId="2" fontId="8" fillId="9" borderId="3" xfId="3" applyNumberFormat="1" applyFill="1" applyBorder="1" applyAlignment="1" applyProtection="1">
      <alignment horizontal="center"/>
    </xf>
    <xf numFmtId="2" fontId="8" fillId="9" borderId="2" xfId="3" applyNumberFormat="1" applyFill="1" applyBorder="1" applyAlignment="1" applyProtection="1">
      <alignment horizontal="center"/>
    </xf>
    <xf numFmtId="0" fontId="4" fillId="0" borderId="1" xfId="3" applyFont="1" applyBorder="1" applyAlignment="1" applyProtection="1">
      <alignment horizontal="center"/>
      <protection locked="0"/>
    </xf>
    <xf numFmtId="0" fontId="4" fillId="0" borderId="1" xfId="3" quotePrefix="1" applyFont="1" applyBorder="1" applyAlignment="1" applyProtection="1">
      <alignment horizontal="center"/>
      <protection locked="0"/>
    </xf>
    <xf numFmtId="0" fontId="9" fillId="11" borderId="0" xfId="3" applyFont="1" applyFill="1" applyAlignment="1" applyProtection="1">
      <alignment horizontal="left"/>
      <protection locked="0"/>
    </xf>
    <xf numFmtId="0" fontId="9" fillId="10" borderId="1" xfId="3" applyFont="1" applyFill="1" applyBorder="1" applyAlignment="1" applyProtection="1">
      <alignment horizontal="center"/>
      <protection locked="0"/>
    </xf>
    <xf numFmtId="0" fontId="16" fillId="9" borderId="1" xfId="3" applyFont="1" applyFill="1" applyBorder="1" applyAlignment="1" applyProtection="1">
      <alignment horizontal="center" wrapText="1"/>
      <protection locked="0"/>
    </xf>
    <xf numFmtId="0" fontId="8" fillId="9" borderId="1" xfId="3" applyFill="1" applyBorder="1" applyAlignment="1" applyProtection="1">
      <alignment horizontal="center"/>
    </xf>
    <xf numFmtId="0" fontId="8" fillId="9" borderId="4" xfId="3" applyFill="1" applyBorder="1" applyAlignment="1" applyProtection="1">
      <alignment horizontal="center"/>
    </xf>
    <xf numFmtId="0" fontId="8" fillId="9" borderId="3" xfId="3" applyFill="1" applyBorder="1" applyAlignment="1" applyProtection="1">
      <alignment horizontal="center"/>
    </xf>
    <xf numFmtId="0" fontId="8" fillId="9" borderId="2" xfId="3" applyFill="1" applyBorder="1" applyAlignment="1" applyProtection="1">
      <alignment horizontal="center"/>
    </xf>
    <xf numFmtId="2" fontId="2" fillId="0" borderId="4" xfId="3" applyNumberFormat="1" applyFont="1" applyFill="1" applyBorder="1" applyAlignment="1" applyProtection="1">
      <alignment horizontal="center"/>
      <protection locked="0"/>
    </xf>
    <xf numFmtId="0" fontId="8" fillId="0" borderId="3" xfId="3" applyFill="1" applyBorder="1" applyAlignment="1" applyProtection="1">
      <alignment horizontal="center"/>
      <protection locked="0"/>
    </xf>
    <xf numFmtId="0" fontId="8" fillId="0" borderId="2" xfId="3" applyFill="1" applyBorder="1" applyAlignment="1" applyProtection="1">
      <alignment horizontal="center"/>
      <protection locked="0"/>
    </xf>
    <xf numFmtId="165" fontId="6" fillId="0" borderId="4" xfId="3" applyNumberFormat="1" applyFont="1" applyFill="1" applyBorder="1" applyAlignment="1" applyProtection="1">
      <alignment horizontal="center"/>
      <protection locked="0"/>
    </xf>
    <xf numFmtId="165" fontId="8" fillId="0" borderId="3" xfId="3" applyNumberFormat="1" applyFill="1" applyBorder="1" applyAlignment="1" applyProtection="1">
      <alignment horizontal="center"/>
      <protection locked="0"/>
    </xf>
    <xf numFmtId="165" fontId="8" fillId="0" borderId="2" xfId="3" applyNumberFormat="1" applyFill="1" applyBorder="1" applyAlignment="1" applyProtection="1">
      <alignment horizontal="center"/>
      <protection locked="0"/>
    </xf>
    <xf numFmtId="4" fontId="8" fillId="9" borderId="4" xfId="3" applyNumberFormat="1" applyFill="1" applyBorder="1" applyAlignment="1" applyProtection="1">
      <alignment horizontal="center"/>
    </xf>
    <xf numFmtId="4" fontId="8" fillId="9" borderId="3" xfId="3" applyNumberFormat="1" applyFill="1" applyBorder="1" applyAlignment="1" applyProtection="1">
      <alignment horizontal="center"/>
    </xf>
    <xf numFmtId="4" fontId="8" fillId="9" borderId="2" xfId="3" applyNumberFormat="1" applyFill="1" applyBorder="1" applyAlignment="1" applyProtection="1">
      <alignment horizontal="center"/>
    </xf>
    <xf numFmtId="10" fontId="8" fillId="9" borderId="4" xfId="3" applyNumberFormat="1" applyFill="1" applyBorder="1" applyAlignment="1" applyProtection="1">
      <alignment horizontal="center"/>
    </xf>
    <xf numFmtId="2" fontId="8" fillId="0" borderId="4" xfId="3" applyNumberFormat="1" applyFont="1" applyFill="1" applyBorder="1" applyAlignment="1" applyProtection="1">
      <alignment horizontal="center"/>
      <protection locked="0"/>
    </xf>
    <xf numFmtId="2" fontId="8" fillId="0" borderId="3" xfId="3" applyNumberFormat="1" applyFont="1" applyFill="1" applyBorder="1" applyAlignment="1" applyProtection="1">
      <alignment horizontal="center"/>
      <protection locked="0"/>
    </xf>
    <xf numFmtId="2" fontId="8" fillId="0" borderId="2" xfId="3" applyNumberFormat="1" applyFont="1" applyFill="1" applyBorder="1" applyAlignment="1" applyProtection="1">
      <alignment horizontal="center"/>
      <protection locked="0"/>
    </xf>
    <xf numFmtId="2" fontId="8" fillId="0" borderId="4" xfId="3" applyNumberFormat="1" applyFill="1" applyBorder="1" applyAlignment="1" applyProtection="1">
      <alignment horizontal="center"/>
      <protection locked="0"/>
    </xf>
    <xf numFmtId="2" fontId="8" fillId="0" borderId="3" xfId="3" applyNumberFormat="1" applyFill="1" applyBorder="1" applyAlignment="1" applyProtection="1">
      <alignment horizontal="center"/>
      <protection locked="0"/>
    </xf>
    <xf numFmtId="2" fontId="8" fillId="0" borderId="2" xfId="3" applyNumberFormat="1" applyFill="1" applyBorder="1" applyAlignment="1" applyProtection="1">
      <alignment horizontal="center"/>
      <protection locked="0"/>
    </xf>
    <xf numFmtId="0" fontId="28" fillId="20" borderId="1" xfId="5" applyFont="1" applyFill="1" applyBorder="1" applyAlignment="1" applyProtection="1">
      <alignment horizontal="center"/>
    </xf>
    <xf numFmtId="0" fontId="29" fillId="19" borderId="0" xfId="5" applyFont="1" applyFill="1" applyBorder="1" applyAlignment="1" applyProtection="1">
      <alignment horizontal="center" vertical="center" wrapText="1"/>
    </xf>
    <xf numFmtId="0" fontId="29" fillId="0" borderId="13" xfId="5" applyFont="1" applyBorder="1" applyAlignment="1" applyProtection="1">
      <alignment horizontal="center"/>
    </xf>
    <xf numFmtId="0" fontId="28" fillId="25" borderId="0" xfId="5" applyFont="1" applyFill="1" applyBorder="1" applyAlignment="1" applyProtection="1">
      <alignment horizontal="center"/>
      <protection locked="0"/>
    </xf>
    <xf numFmtId="0" fontId="29" fillId="24" borderId="8" xfId="5" applyFont="1" applyFill="1" applyBorder="1" applyAlignment="1" applyProtection="1">
      <alignment horizontal="left" vertical="center" wrapText="1"/>
    </xf>
    <xf numFmtId="0" fontId="29" fillId="0" borderId="0" xfId="5" applyFont="1" applyBorder="1" applyAlignment="1" applyProtection="1">
      <alignment horizontal="center"/>
    </xf>
    <xf numFmtId="0" fontId="28" fillId="0" borderId="11" xfId="5" applyFont="1" applyBorder="1" applyAlignment="1" applyProtection="1">
      <alignment horizontal="center"/>
      <protection locked="0"/>
    </xf>
    <xf numFmtId="0" fontId="28" fillId="0" borderId="12" xfId="5" applyFont="1" applyBorder="1" applyAlignment="1" applyProtection="1">
      <alignment horizontal="center"/>
      <protection locked="0"/>
    </xf>
    <xf numFmtId="0" fontId="28" fillId="0" borderId="13" xfId="5" quotePrefix="1" applyFont="1" applyBorder="1" applyAlignment="1" applyProtection="1">
      <alignment horizontal="center"/>
      <protection locked="0"/>
    </xf>
    <xf numFmtId="0" fontId="28" fillId="0" borderId="13" xfId="5" applyFont="1" applyBorder="1" applyAlignment="1" applyProtection="1">
      <alignment horizontal="center"/>
      <protection locked="0"/>
    </xf>
    <xf numFmtId="0" fontId="28" fillId="0" borderId="17" xfId="5" applyFont="1" applyBorder="1" applyAlignment="1" applyProtection="1">
      <alignment horizontal="center"/>
    </xf>
    <xf numFmtId="0" fontId="28" fillId="0" borderId="1" xfId="5" applyFont="1" applyBorder="1" applyAlignment="1" applyProtection="1">
      <alignment horizontal="center"/>
      <protection locked="0"/>
    </xf>
    <xf numFmtId="0" fontId="28" fillId="0" borderId="1" xfId="5" quotePrefix="1" applyFont="1" applyBorder="1" applyAlignment="1" applyProtection="1">
      <alignment horizontal="center"/>
      <protection locked="0"/>
    </xf>
    <xf numFmtId="0" fontId="29" fillId="0" borderId="1" xfId="5" applyFont="1" applyBorder="1" applyAlignment="1" applyProtection="1">
      <alignment horizontal="center"/>
    </xf>
    <xf numFmtId="0" fontId="28" fillId="19" borderId="1" xfId="5" applyFont="1" applyFill="1" applyBorder="1" applyAlignment="1" applyProtection="1">
      <alignment horizontal="left"/>
      <protection locked="0"/>
    </xf>
    <xf numFmtId="0" fontId="29" fillId="21" borderId="1" xfId="5" applyFont="1" applyFill="1" applyBorder="1" applyAlignment="1" applyProtection="1">
      <alignment horizontal="left"/>
      <protection locked="0"/>
    </xf>
    <xf numFmtId="0" fontId="29" fillId="21" borderId="4" xfId="5" applyFont="1" applyFill="1" applyBorder="1" applyAlignment="1" applyProtection="1">
      <alignment horizontal="center"/>
      <protection locked="0"/>
    </xf>
    <xf numFmtId="0" fontId="29" fillId="21" borderId="3" xfId="5" applyFont="1" applyFill="1" applyBorder="1" applyAlignment="1" applyProtection="1">
      <alignment horizontal="center"/>
      <protection locked="0"/>
    </xf>
    <xf numFmtId="0" fontId="29" fillId="21" borderId="2" xfId="5" applyFont="1" applyFill="1" applyBorder="1" applyAlignment="1" applyProtection="1">
      <alignment horizontal="center"/>
      <protection locked="0"/>
    </xf>
    <xf numFmtId="0" fontId="40" fillId="0" borderId="1" xfId="0" applyFont="1" applyBorder="1" applyAlignment="1">
      <alignment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</cellXfs>
  <cellStyles count="11">
    <cellStyle name="Comma 2" xfId="9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Normal 2 2 2" xfId="4" xr:uid="{00000000-0005-0000-0000-000004000000}"/>
    <cellStyle name="Normal 3" xfId="5" xr:uid="{00000000-0005-0000-0000-000005000000}"/>
    <cellStyle name="Normal 4" xfId="8" xr:uid="{00000000-0005-0000-0000-000006000000}"/>
    <cellStyle name="Normal 4 2" xfId="10" xr:uid="{00000000-0005-0000-0000-000007000000}"/>
    <cellStyle name="Percent 2" xfId="2" xr:uid="{00000000-0005-0000-0000-000008000000}"/>
    <cellStyle name="Percent 2 2" xfId="7" xr:uid="{00000000-0005-0000-0000-000009000000}"/>
    <cellStyle name="Percent 3" xfId="6" xr:uid="{00000000-0005-0000-0000-00000A000000}"/>
  </cellStyles>
  <dxfs count="17">
    <dxf>
      <font>
        <color rgb="FF000000"/>
        <name val="Calibri"/>
      </font>
      <numFmt numFmtId="168" formatCode="_(* #,##0.00_);_(* \(#,##0.00\);_(* \-??_);_(@_)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0000"/>
        <name val="Calibri"/>
      </font>
      <numFmt numFmtId="168" formatCode="_(* #,##0.00_);_(* \(#,##0.00\);_(* \-??_);_(@_)"/>
    </dxf>
    <dxf>
      <font>
        <color rgb="FF000000"/>
        <name val="Calibri"/>
      </font>
      <numFmt numFmtId="168" formatCode="_(* #,##0.00_);_(* \(#,##0.00\);_(* \-??_);_(@_)"/>
    </dxf>
    <dxf>
      <font>
        <color rgb="FF000000"/>
        <name val="Calibri"/>
      </font>
      <numFmt numFmtId="168" formatCode="_(* #,##0.00_);_(* \(#,##0.00\);_(* \-??_);_(@_)"/>
    </dxf>
    <dxf>
      <font>
        <color rgb="FF000000"/>
        <name val="Calibri"/>
      </font>
      <numFmt numFmtId="168" formatCode="_(* #,##0.00_);_(* \(#,##0.00\);_(* \-??_);_(@_)"/>
    </dxf>
    <dxf>
      <font>
        <color rgb="FF000000"/>
        <name val="Calibri"/>
      </font>
      <numFmt numFmtId="168" formatCode="_(* #,##0.00_);_(* \(#,##0.00\);_(* \-??_);_(@_)"/>
    </dxf>
    <dxf>
      <font>
        <color rgb="FF000000"/>
        <name val="Calibri"/>
      </font>
      <numFmt numFmtId="168" formatCode="_(* #,##0.00_);_(* \(#,##0.00\);_(* \-??_);_(@_)"/>
    </dxf>
    <dxf>
      <font>
        <color rgb="FF000000"/>
        <name val="Calibri"/>
      </font>
      <numFmt numFmtId="168" formatCode="_(* #,##0.00_);_(* \(#,##0.00\);_(* \-??_);_(@_)"/>
    </dxf>
    <dxf>
      <font>
        <color rgb="FF000000"/>
        <name val="Calibri"/>
      </font>
      <numFmt numFmtId="168" formatCode="_(* #,##0.00_);_(* \(#,##0.00\);_(* \-??_);_(@_)"/>
    </dxf>
    <dxf>
      <font>
        <color rgb="FF000000"/>
        <name val="Calibri"/>
      </font>
      <numFmt numFmtId="168" formatCode="_(* #,##0.00_);_(* \(#,##0.00\);_(* \-??_);_(@_)"/>
    </dxf>
    <dxf>
      <font>
        <color rgb="FF000000"/>
        <name val="Calibri"/>
      </font>
      <numFmt numFmtId="168" formatCode="_(* #,##0.00_);_(* \(#,##0.00\);_(* \-??_);_(@_)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0058/Desktop/Policies/SME/LAEP/LAEP%20BL%20Combo%20CET/LAEP%20Combo_Oct%202019_%20More%20than%2020%20Lakhs_V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Local/Microsoft/Windows/Temporary%20Internet%20Files/Content.Outlook/HRIDX4HJ/Tele%20Verifcation%20Repor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03027891/Downloads/212606067/AppData/Local/Microsoft/Windows/Temporary%20Internet%20Files/Content.IE5/GFFWX2WS/ffinal%20Copy%20of%20CET%20Version%20May_1%20B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Sanction%20Letter%20N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0058/Downloads/ffinal%20Copy%20of%20CET%20Version%20May_1%20B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ibrary/Products/Group/29%20-%20CP%20Plus%20(New%20Credit%20Life)/99%20-%20Quotes/99%20-%20QUOTATION%20TOOL/Credit%20Protect%20Plus%20Premium%20Rate%20Calculator.Unlocked%20Version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Documents/Now/Magma%20FA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avindra%20Gupta/Till%20Dec16/Mehboob/Working%2010-15%20Lacs%20Segment/CA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faque.s/AppData/Local/Temp/notes758E9C/PNB%20Housing%20Joint%20life%20Calculator.xlsb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03027891/Downloads/302005851/Downloads/Policy%20and%20Other%20Docs/Policy/by%20Kaushik/Retail%20Approval%20Mem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12606067/Desktop/Policy%20and%20Other%20Docs/Policy/by%20Kaushik/Retail%20Approval%20Mem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Details"/>
      <sheetName val="Fin-1"/>
      <sheetName val="Fin-3"/>
      <sheetName val="Fin-2"/>
      <sheetName val="CAM"/>
      <sheetName val="DSCR"/>
      <sheetName val="Eligibility (LAEP)"/>
      <sheetName val="Banking"/>
      <sheetName val="VAT"/>
      <sheetName val="Existing Loans"/>
      <sheetName val="Deviation Sheet"/>
      <sheetName val="WithHolding Percentage"/>
      <sheetName val="Industry Margin - Mfg"/>
      <sheetName val="Industry Margin - Trading"/>
      <sheetName val="Industry Margin - Service"/>
      <sheetName val="Sheet1"/>
    </sheetNames>
    <sheetDataSet>
      <sheetData sheetId="0">
        <row r="3">
          <cell r="C3">
            <v>43689</v>
          </cell>
        </row>
        <row r="8">
          <cell r="B8" t="str">
            <v>TOFU HOSPITALITY PRIVATE LIMITED</v>
          </cell>
          <cell r="V8" t="str">
            <v>Chandigarh</v>
          </cell>
          <cell r="Z8" t="str">
            <v>Manufacturing</v>
          </cell>
        </row>
        <row r="9">
          <cell r="B9" t="str">
            <v>PUNEET KALRA</v>
          </cell>
          <cell r="V9" t="str">
            <v>Delhi</v>
          </cell>
          <cell r="Z9" t="str">
            <v>Trading</v>
          </cell>
        </row>
        <row r="10">
          <cell r="B10" t="str">
            <v>AMIT DUA</v>
          </cell>
          <cell r="V10" t="str">
            <v>Mumbai</v>
          </cell>
          <cell r="Z10" t="str">
            <v>Service</v>
          </cell>
        </row>
        <row r="11">
          <cell r="B11">
            <v>0</v>
          </cell>
          <cell r="V11" t="str">
            <v>Banglore</v>
          </cell>
        </row>
        <row r="12">
          <cell r="B12">
            <v>0</v>
          </cell>
          <cell r="V12" t="str">
            <v>Bhopal</v>
          </cell>
        </row>
        <row r="13">
          <cell r="B13">
            <v>0</v>
          </cell>
          <cell r="V13" t="str">
            <v>Jaipur</v>
          </cell>
        </row>
        <row r="14">
          <cell r="V14" t="str">
            <v>Chennai</v>
          </cell>
        </row>
        <row r="15">
          <cell r="V15" t="str">
            <v>Hyderabad</v>
          </cell>
        </row>
        <row r="16">
          <cell r="V16" t="str">
            <v>Pune</v>
          </cell>
        </row>
        <row r="17">
          <cell r="V17" t="str">
            <v>Ahmedabad</v>
          </cell>
        </row>
        <row r="18">
          <cell r="V18" t="str">
            <v>Any Other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8">
          <cell r="Q18" t="str">
            <v xml:space="preserve">Current Account </v>
          </cell>
        </row>
        <row r="19">
          <cell r="Q19" t="str">
            <v>CC/OD Account</v>
          </cell>
          <cell r="S19" t="str">
            <v>Y</v>
          </cell>
        </row>
        <row r="20">
          <cell r="Q20" t="str">
            <v>Saving Account</v>
          </cell>
          <cell r="S20" t="str">
            <v>N</v>
          </cell>
        </row>
        <row r="21">
          <cell r="Q21">
            <v>0</v>
          </cell>
        </row>
      </sheetData>
      <sheetData sheetId="8">
        <row r="4">
          <cell r="I4" t="str">
            <v>Monthly</v>
          </cell>
        </row>
        <row r="5">
          <cell r="I5" t="str">
            <v>Quarterly</v>
          </cell>
        </row>
      </sheetData>
      <sheetData sheetId="9">
        <row r="5">
          <cell r="AE5" t="str">
            <v>Auto Loan (Non Commercial)</v>
          </cell>
          <cell r="AF5" t="str">
            <v>Secured</v>
          </cell>
        </row>
        <row r="6">
          <cell r="AE6" t="str">
            <v>Auto Loan (Commercial)</v>
          </cell>
          <cell r="AF6" t="str">
            <v>Unsecured</v>
          </cell>
        </row>
        <row r="7">
          <cell r="AE7" t="str">
            <v>Bill Discounted</v>
          </cell>
        </row>
        <row r="8">
          <cell r="AE8" t="str">
            <v>Business Loan</v>
          </cell>
        </row>
        <row r="14">
          <cell r="AE14" t="str">
            <v>Term Loan (Prin + Int)</v>
          </cell>
        </row>
        <row r="15">
          <cell r="AE15" t="str">
            <v>Education Loan</v>
          </cell>
        </row>
        <row r="16">
          <cell r="AE16" t="str">
            <v>Commercial Vehicle</v>
          </cell>
        </row>
        <row r="17">
          <cell r="AE17" t="str">
            <v>Equipment Loan</v>
          </cell>
          <cell r="AF17" t="str">
            <v>Live</v>
          </cell>
        </row>
        <row r="18">
          <cell r="AE18" t="str">
            <v>Home Loan</v>
          </cell>
          <cell r="AF18" t="str">
            <v>BT - Takeover</v>
          </cell>
        </row>
        <row r="19">
          <cell r="AE19" t="str">
            <v>Letter of Credit</v>
          </cell>
          <cell r="AF19" t="str">
            <v>Closed</v>
          </cell>
        </row>
        <row r="20">
          <cell r="AE20" t="str">
            <v>Loan Against Receivables</v>
          </cell>
          <cell r="AF20" t="str">
            <v>Will be closed</v>
          </cell>
        </row>
        <row r="21">
          <cell r="AE21" t="str">
            <v>Mortgage Loan (LAP)</v>
          </cell>
          <cell r="AF21" t="str">
            <v>Not to be obligated</v>
          </cell>
        </row>
        <row r="22">
          <cell r="AE22" t="str">
            <v>CC/OD Limit</v>
          </cell>
        </row>
        <row r="23">
          <cell r="AE23" t="str">
            <v>Moratorium Loan</v>
          </cell>
        </row>
        <row r="24">
          <cell r="AE24" t="str">
            <v>Structured Loan/Graded EMI</v>
          </cell>
        </row>
        <row r="25">
          <cell r="AE25" t="str">
            <v>Others</v>
          </cell>
        </row>
      </sheetData>
      <sheetData sheetId="10">
        <row r="2">
          <cell r="C2" t="str">
            <v>Caution Profile</v>
          </cell>
        </row>
        <row r="3">
          <cell r="C3" t="str">
            <v>Lady Co-applicant not coming on Loan structure where required</v>
          </cell>
        </row>
        <row r="4">
          <cell r="C4" t="str">
            <v>Stakeholders on loan less than 51%</v>
          </cell>
        </row>
        <row r="5">
          <cell r="C5" t="str">
            <v>Property owner not coming on loan structure</v>
          </cell>
        </row>
        <row r="6">
          <cell r="C6" t="str">
            <v>I/W return &gt; norms</v>
          </cell>
        </row>
        <row r="7">
          <cell r="C7" t="str">
            <v>O/W cheque return &gt; norms</v>
          </cell>
        </row>
        <row r="8">
          <cell r="C8" t="str">
            <v>BTO Less than 80%</v>
          </cell>
        </row>
        <row r="9">
          <cell r="C9" t="str">
            <v>CC/OD overutilized upto 120% without inward cheque bouncing.</v>
          </cell>
        </row>
        <row r="10">
          <cell r="C10" t="str">
            <v>CC/OD overutilized &gt;100% with inward cheque bouncing.</v>
          </cell>
        </row>
        <row r="11">
          <cell r="C11" t="str">
            <v>CPV/TVR negative</v>
          </cell>
        </row>
        <row r="12">
          <cell r="C12" t="str">
            <v>Negative FI due to OGL</v>
          </cell>
        </row>
        <row r="13">
          <cell r="C13" t="str">
            <v>Dip in turnover upto 20%</v>
          </cell>
        </row>
        <row r="14">
          <cell r="C14" t="str">
            <v>DSCR below 0.75 (upto 0.65) (DSCR norm Not applicable for 20 Lakhs to 30 Lakhs )</v>
          </cell>
        </row>
        <row r="15">
          <cell r="C15" t="str">
            <v>Dip in absolute EBIDTA ( absolute amount ) upto 15%</v>
          </cell>
        </row>
        <row r="16">
          <cell r="C16" t="str">
            <v>CIBIL Negative / RTR bounce norms not met</v>
          </cell>
        </row>
        <row r="17">
          <cell r="C17" t="str">
            <v>Upto 80% NACH clearance (for daily EMI loans)</v>
          </cell>
        </row>
        <row r="18">
          <cell r="C18" t="str">
            <v>D-Dupe Negative</v>
          </cell>
        </row>
        <row r="19">
          <cell r="C19" t="str">
            <v>RCU – Negative/Fraud</v>
          </cell>
        </row>
        <row r="20">
          <cell r="C20" t="str">
            <v>RCU Referred</v>
          </cell>
        </row>
        <row r="21">
          <cell r="C21" t="str">
            <v>POS value % of Sales should be at least 15%</v>
          </cell>
        </row>
        <row r="22">
          <cell r="C22" t="str">
            <v>Residence Stability norms not met</v>
          </cell>
        </row>
        <row r="23">
          <cell r="C23" t="str">
            <v>Office Stability norms not met</v>
          </cell>
        </row>
        <row r="24">
          <cell r="C24" t="str">
            <v>Other Policy Deviation</v>
          </cell>
        </row>
        <row r="25">
          <cell r="C25" t="str">
            <v>Cases where one of the parties is a politically exposed party or associated with adverse media reports.  (Customer to be treated as ‘High Risk’ and monitored accordingly)</v>
          </cell>
        </row>
      </sheetData>
      <sheetData sheetId="11">
        <row r="3">
          <cell r="B3" t="str">
            <v>Animal Products</v>
          </cell>
        </row>
        <row r="4">
          <cell r="B4" t="str">
            <v xml:space="preserve">Apparels / Textile </v>
          </cell>
        </row>
        <row r="5">
          <cell r="B5" t="str">
            <v>Auto Dealership Service Centre (all vehicle types)</v>
          </cell>
        </row>
        <row r="6">
          <cell r="B6" t="str">
            <v>Auto Dealerships(Two wheeler - No funding to 4W)</v>
          </cell>
        </row>
        <row r="7">
          <cell r="B7" t="str">
            <v>Batteries</v>
          </cell>
        </row>
        <row r="8">
          <cell r="B8" t="str">
            <v>Ceramics</v>
          </cell>
        </row>
        <row r="9">
          <cell r="B9" t="str">
            <v>Clinics &amp; Labs</v>
          </cell>
        </row>
        <row r="10">
          <cell r="B10" t="str">
            <v>Consumer Durable and IT</v>
          </cell>
        </row>
        <row r="11">
          <cell r="B11" t="str">
            <v>Cosmetics</v>
          </cell>
        </row>
        <row r="12">
          <cell r="B12" t="str">
            <v>Diagnostic Centre</v>
          </cell>
        </row>
        <row r="13">
          <cell r="B13" t="str">
            <v>Educational Institute</v>
          </cell>
        </row>
        <row r="14">
          <cell r="B14" t="str">
            <v>Entertainment/ Gaming Centres</v>
          </cell>
        </row>
        <row r="15">
          <cell r="B15" t="str">
            <v>Eye wear with Opticians</v>
          </cell>
        </row>
        <row r="16">
          <cell r="B16" t="str">
            <v>Fertilizers</v>
          </cell>
        </row>
        <row r="17">
          <cell r="B17" t="str">
            <v>Food &amp; Beverages (Restaurants and/or Pub)</v>
          </cell>
        </row>
        <row r="18">
          <cell r="B18" t="str">
            <v>Footwear</v>
          </cell>
        </row>
        <row r="19">
          <cell r="B19" t="str">
            <v>Furniture &amp; Home Furnishing</v>
          </cell>
        </row>
        <row r="20">
          <cell r="B20" t="str">
            <v>Gifts &amp; Novelties</v>
          </cell>
        </row>
        <row r="21">
          <cell r="B21" t="str">
            <v>Hardware</v>
          </cell>
        </row>
        <row r="22">
          <cell r="B22" t="str">
            <v>Health &amp; Fitness Centre</v>
          </cell>
        </row>
        <row r="23">
          <cell r="B23" t="str">
            <v>Home Appliances</v>
          </cell>
        </row>
        <row r="24">
          <cell r="B24" t="str">
            <v>Hospital</v>
          </cell>
        </row>
        <row r="25">
          <cell r="B25" t="str">
            <v>Hospital (Dental)</v>
          </cell>
        </row>
        <row r="26">
          <cell r="B26" t="str">
            <v>Hotels</v>
          </cell>
        </row>
        <row r="27">
          <cell r="B27" t="str">
            <v>IATA Travel &amp; Tours</v>
          </cell>
        </row>
        <row r="28">
          <cell r="B28" t="str">
            <v>Imitation Or Fashion Jewelry and Fashion Accessories shop</v>
          </cell>
        </row>
        <row r="29">
          <cell r="B29" t="str">
            <v>Jewellery Showroom</v>
          </cell>
        </row>
        <row r="30">
          <cell r="B30" t="str">
            <v>Kids Shop</v>
          </cell>
        </row>
        <row r="31">
          <cell r="B31" t="str">
            <v>Luggage</v>
          </cell>
        </row>
        <row r="32">
          <cell r="B32" t="str">
            <v>Mobile Shops</v>
          </cell>
        </row>
        <row r="33">
          <cell r="B33" t="str">
            <v>Music Instruments</v>
          </cell>
        </row>
        <row r="34">
          <cell r="B34" t="str">
            <v>Others </v>
          </cell>
        </row>
        <row r="35">
          <cell r="B35" t="str">
            <v>Pet Shop</v>
          </cell>
        </row>
        <row r="36">
          <cell r="B36" t="str">
            <v>Petrol Pumps</v>
          </cell>
        </row>
        <row r="37">
          <cell r="B37" t="str">
            <v>Pharmacy</v>
          </cell>
        </row>
        <row r="38">
          <cell r="B38" t="str">
            <v>Poultry &amp; Meat Products</v>
          </cell>
        </row>
        <row r="39">
          <cell r="B39" t="str">
            <v>Provisions/Departmental/Grocery Store</v>
          </cell>
        </row>
        <row r="40">
          <cell r="B40" t="str">
            <v>Spa &amp; Salon</v>
          </cell>
        </row>
        <row r="41">
          <cell r="B41" t="str">
            <v>Spare Parts</v>
          </cell>
        </row>
        <row r="42">
          <cell r="B42" t="str">
            <v>Sports Equipments</v>
          </cell>
        </row>
        <row r="43">
          <cell r="B43" t="str">
            <v>Tyre Accessories &amp; Repairs</v>
          </cell>
        </row>
        <row r="44">
          <cell r="B44" t="str">
            <v>Wine Shops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A2" t="str">
            <v>Self</v>
          </cell>
          <cell r="D2" t="str">
            <v>Applicant</v>
          </cell>
          <cell r="F2" t="str">
            <v>Positive</v>
          </cell>
        </row>
        <row r="3">
          <cell r="D3" t="str">
            <v>Co-Applicant</v>
          </cell>
          <cell r="F3" t="str">
            <v>Negative</v>
          </cell>
        </row>
        <row r="4">
          <cell r="D4" t="str">
            <v>Gaurantor</v>
          </cell>
          <cell r="F4" t="str">
            <v>Neutral</v>
          </cell>
        </row>
        <row r="5">
          <cell r="D5" t="str">
            <v>Reference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Details"/>
      <sheetName val="CAM"/>
      <sheetName val="Fin-1"/>
      <sheetName val="Fin-2"/>
      <sheetName val="Fin-3"/>
      <sheetName val="DSCR"/>
      <sheetName val="Banking"/>
      <sheetName val="Existing Loans"/>
      <sheetName val="Industry Margin"/>
      <sheetName val="VAT"/>
      <sheetName val="Deviation Sheet"/>
      <sheetName val="Sheet1"/>
      <sheetName val="Sheet3"/>
      <sheetName val="Sheet2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-Emi Cal"/>
      <sheetName val="HDFC Life"/>
      <sheetName val="NML"/>
      <sheetName val="Validations"/>
      <sheetName val="PRates_M4"/>
      <sheetName val="WKG"/>
      <sheetName val="LISTS"/>
      <sheetName val="CALCULATOR"/>
      <sheetName val="SANCTION LETTER"/>
      <sheetName val="PENDENCYS.No"/>
      <sheetName val="Location Category"/>
      <sheetName val="Deviation Matrix"/>
      <sheetName val="HDFC"/>
      <sheetName val="Kotak"/>
      <sheetName val="Non Med limits"/>
      <sheetName val="Pricing grid"/>
      <sheetName val="Pricing"/>
    </sheetNames>
    <sheetDataSet>
      <sheetData sheetId="0" refreshError="1"/>
      <sheetData sheetId="1">
        <row r="13">
          <cell r="L13">
            <v>654129.84880040132</v>
          </cell>
          <cell r="N13">
            <v>650000</v>
          </cell>
        </row>
        <row r="16">
          <cell r="D16">
            <v>28</v>
          </cell>
        </row>
        <row r="23">
          <cell r="D23">
            <v>5</v>
          </cell>
        </row>
      </sheetData>
      <sheetData sheetId="2" refreshError="1"/>
      <sheetData sheetId="3" refreshError="1"/>
      <sheetData sheetId="4" refreshError="1"/>
      <sheetData sheetId="5">
        <row r="2">
          <cell r="N2">
            <v>0.15</v>
          </cell>
        </row>
        <row r="12">
          <cell r="H12">
            <v>5.49</v>
          </cell>
        </row>
      </sheetData>
      <sheetData sheetId="6">
        <row r="3">
          <cell r="C3">
            <v>2</v>
          </cell>
          <cell r="E3">
            <v>1</v>
          </cell>
          <cell r="F3" t="str">
            <v>Jan</v>
          </cell>
          <cell r="G3">
            <v>1934</v>
          </cell>
          <cell r="I3">
            <v>1</v>
          </cell>
          <cell r="J3" t="str">
            <v>Jan</v>
          </cell>
          <cell r="K3">
            <v>2011</v>
          </cell>
          <cell r="P3" t="str">
            <v>Base Plus CI-5</v>
          </cell>
        </row>
        <row r="4">
          <cell r="C4">
            <v>3</v>
          </cell>
          <cell r="E4">
            <v>2</v>
          </cell>
          <cell r="F4" t="str">
            <v>Feb</v>
          </cell>
          <cell r="G4">
            <v>1935</v>
          </cell>
          <cell r="I4">
            <v>2</v>
          </cell>
          <cell r="J4" t="str">
            <v>Feb</v>
          </cell>
          <cell r="K4">
            <v>2012</v>
          </cell>
          <cell r="P4" t="str">
            <v>Base Plus CI-10</v>
          </cell>
        </row>
        <row r="5">
          <cell r="C5">
            <v>4</v>
          </cell>
          <cell r="E5">
            <v>3</v>
          </cell>
          <cell r="F5" t="str">
            <v>Mar</v>
          </cell>
          <cell r="G5">
            <v>1936</v>
          </cell>
          <cell r="I5">
            <v>3</v>
          </cell>
          <cell r="J5" t="str">
            <v>Mar</v>
          </cell>
          <cell r="K5">
            <v>2013</v>
          </cell>
        </row>
        <row r="6">
          <cell r="C6">
            <v>5</v>
          </cell>
          <cell r="E6">
            <v>4</v>
          </cell>
          <cell r="F6" t="str">
            <v>Apr</v>
          </cell>
          <cell r="G6">
            <v>1937</v>
          </cell>
          <cell r="I6">
            <v>4</v>
          </cell>
          <cell r="J6" t="str">
            <v>Apr</v>
          </cell>
          <cell r="K6">
            <v>2014</v>
          </cell>
        </row>
        <row r="7">
          <cell r="C7">
            <v>6</v>
          </cell>
          <cell r="E7">
            <v>5</v>
          </cell>
          <cell r="F7" t="str">
            <v>May</v>
          </cell>
          <cell r="G7">
            <v>1938</v>
          </cell>
          <cell r="I7">
            <v>5</v>
          </cell>
          <cell r="J7" t="str">
            <v>May</v>
          </cell>
          <cell r="K7">
            <v>2015</v>
          </cell>
        </row>
        <row r="8">
          <cell r="C8">
            <v>7</v>
          </cell>
          <cell r="E8">
            <v>6</v>
          </cell>
          <cell r="F8" t="str">
            <v>Jun</v>
          </cell>
          <cell r="G8">
            <v>1939</v>
          </cell>
          <cell r="I8">
            <v>6</v>
          </cell>
          <cell r="J8" t="str">
            <v>Jun</v>
          </cell>
          <cell r="K8">
            <v>2016</v>
          </cell>
        </row>
        <row r="9">
          <cell r="C9">
            <v>8</v>
          </cell>
          <cell r="E9">
            <v>7</v>
          </cell>
          <cell r="F9" t="str">
            <v>Jul</v>
          </cell>
          <cell r="G9">
            <v>1940</v>
          </cell>
          <cell r="I9">
            <v>7</v>
          </cell>
          <cell r="J9" t="str">
            <v>Jul</v>
          </cell>
          <cell r="K9">
            <v>2017</v>
          </cell>
        </row>
        <row r="10">
          <cell r="C10">
            <v>9</v>
          </cell>
          <cell r="E10">
            <v>8</v>
          </cell>
          <cell r="F10" t="str">
            <v>Aug</v>
          </cell>
          <cell r="G10">
            <v>1941</v>
          </cell>
          <cell r="I10">
            <v>8</v>
          </cell>
          <cell r="J10" t="str">
            <v>Aug</v>
          </cell>
          <cell r="K10">
            <v>2018</v>
          </cell>
        </row>
        <row r="11">
          <cell r="C11">
            <v>10</v>
          </cell>
          <cell r="E11">
            <v>9</v>
          </cell>
          <cell r="F11" t="str">
            <v>Sep</v>
          </cell>
          <cell r="G11">
            <v>1942</v>
          </cell>
          <cell r="I11">
            <v>9</v>
          </cell>
          <cell r="J11" t="str">
            <v>Sep</v>
          </cell>
          <cell r="K11">
            <v>2019</v>
          </cell>
        </row>
        <row r="12">
          <cell r="C12">
            <v>11</v>
          </cell>
          <cell r="E12">
            <v>10</v>
          </cell>
          <cell r="F12" t="str">
            <v>Oct</v>
          </cell>
          <cell r="G12">
            <v>1943</v>
          </cell>
          <cell r="I12">
            <v>10</v>
          </cell>
          <cell r="J12" t="str">
            <v>Oct</v>
          </cell>
          <cell r="K12">
            <v>2020</v>
          </cell>
        </row>
        <row r="13">
          <cell r="C13">
            <v>12</v>
          </cell>
          <cell r="E13">
            <v>11</v>
          </cell>
          <cell r="F13" t="str">
            <v>Nov</v>
          </cell>
          <cell r="G13">
            <v>1944</v>
          </cell>
          <cell r="I13">
            <v>11</v>
          </cell>
          <cell r="J13" t="str">
            <v>Nov</v>
          </cell>
        </row>
        <row r="14">
          <cell r="C14">
            <v>13</v>
          </cell>
          <cell r="E14">
            <v>12</v>
          </cell>
          <cell r="F14" t="str">
            <v>Dec</v>
          </cell>
          <cell r="G14">
            <v>1945</v>
          </cell>
          <cell r="I14">
            <v>12</v>
          </cell>
          <cell r="J14" t="str">
            <v>Dec</v>
          </cell>
        </row>
        <row r="15">
          <cell r="C15">
            <v>14</v>
          </cell>
          <cell r="E15">
            <v>13</v>
          </cell>
          <cell r="G15">
            <v>1946</v>
          </cell>
          <cell r="I15">
            <v>13</v>
          </cell>
        </row>
        <row r="16">
          <cell r="C16">
            <v>15</v>
          </cell>
          <cell r="E16">
            <v>14</v>
          </cell>
          <cell r="G16">
            <v>1947</v>
          </cell>
          <cell r="I16">
            <v>14</v>
          </cell>
        </row>
        <row r="17">
          <cell r="C17">
            <v>16</v>
          </cell>
          <cell r="E17">
            <v>15</v>
          </cell>
          <cell r="G17">
            <v>1948</v>
          </cell>
          <cell r="I17">
            <v>15</v>
          </cell>
        </row>
        <row r="18">
          <cell r="C18">
            <v>17</v>
          </cell>
          <cell r="E18">
            <v>16</v>
          </cell>
          <cell r="G18">
            <v>1949</v>
          </cell>
          <cell r="I18">
            <v>16</v>
          </cell>
        </row>
        <row r="19">
          <cell r="C19">
            <v>18</v>
          </cell>
          <cell r="E19">
            <v>17</v>
          </cell>
          <cell r="G19">
            <v>1950</v>
          </cell>
          <cell r="I19">
            <v>17</v>
          </cell>
        </row>
        <row r="20">
          <cell r="C20">
            <v>19</v>
          </cell>
          <cell r="E20">
            <v>18</v>
          </cell>
          <cell r="G20">
            <v>1951</v>
          </cell>
          <cell r="I20">
            <v>18</v>
          </cell>
        </row>
        <row r="21">
          <cell r="C21">
            <v>20</v>
          </cell>
          <cell r="E21">
            <v>19</v>
          </cell>
          <cell r="G21">
            <v>1952</v>
          </cell>
          <cell r="I21">
            <v>19</v>
          </cell>
        </row>
        <row r="22">
          <cell r="C22">
            <v>21</v>
          </cell>
          <cell r="E22">
            <v>20</v>
          </cell>
          <cell r="G22">
            <v>1953</v>
          </cell>
          <cell r="I22">
            <v>20</v>
          </cell>
        </row>
        <row r="23">
          <cell r="C23">
            <v>22</v>
          </cell>
          <cell r="E23">
            <v>21</v>
          </cell>
          <cell r="G23">
            <v>1954</v>
          </cell>
          <cell r="I23">
            <v>21</v>
          </cell>
        </row>
        <row r="24">
          <cell r="C24">
            <v>23</v>
          </cell>
          <cell r="E24">
            <v>22</v>
          </cell>
          <cell r="G24">
            <v>1955</v>
          </cell>
          <cell r="I24">
            <v>22</v>
          </cell>
        </row>
        <row r="25">
          <cell r="C25">
            <v>24</v>
          </cell>
          <cell r="E25">
            <v>23</v>
          </cell>
          <cell r="G25">
            <v>1956</v>
          </cell>
          <cell r="I25">
            <v>23</v>
          </cell>
        </row>
        <row r="26">
          <cell r="C26">
            <v>25</v>
          </cell>
          <cell r="E26">
            <v>24</v>
          </cell>
          <cell r="G26">
            <v>1957</v>
          </cell>
          <cell r="I26">
            <v>24</v>
          </cell>
        </row>
        <row r="27">
          <cell r="C27">
            <v>26</v>
          </cell>
          <cell r="E27">
            <v>25</v>
          </cell>
          <cell r="G27">
            <v>1958</v>
          </cell>
          <cell r="I27">
            <v>25</v>
          </cell>
        </row>
        <row r="28">
          <cell r="C28">
            <v>27</v>
          </cell>
          <cell r="E28">
            <v>26</v>
          </cell>
          <cell r="G28">
            <v>1959</v>
          </cell>
          <cell r="I28">
            <v>26</v>
          </cell>
        </row>
        <row r="29">
          <cell r="C29">
            <v>28</v>
          </cell>
          <cell r="E29">
            <v>27</v>
          </cell>
          <cell r="G29">
            <v>1960</v>
          </cell>
          <cell r="I29">
            <v>27</v>
          </cell>
        </row>
        <row r="30">
          <cell r="C30">
            <v>29</v>
          </cell>
          <cell r="E30">
            <v>28</v>
          </cell>
          <cell r="G30">
            <v>1961</v>
          </cell>
          <cell r="I30">
            <v>28</v>
          </cell>
        </row>
        <row r="31">
          <cell r="C31">
            <v>30</v>
          </cell>
          <cell r="E31">
            <v>29</v>
          </cell>
          <cell r="G31">
            <v>1962</v>
          </cell>
          <cell r="I31">
            <v>29</v>
          </cell>
        </row>
        <row r="32">
          <cell r="E32">
            <v>30</v>
          </cell>
          <cell r="G32">
            <v>1963</v>
          </cell>
          <cell r="I32">
            <v>30</v>
          </cell>
        </row>
        <row r="33">
          <cell r="E33">
            <v>31</v>
          </cell>
          <cell r="G33">
            <v>1964</v>
          </cell>
          <cell r="I33">
            <v>31</v>
          </cell>
        </row>
        <row r="34">
          <cell r="G34">
            <v>1965</v>
          </cell>
        </row>
        <row r="35">
          <cell r="G35">
            <v>1966</v>
          </cell>
        </row>
        <row r="36">
          <cell r="G36">
            <v>1967</v>
          </cell>
        </row>
        <row r="37">
          <cell r="G37">
            <v>1968</v>
          </cell>
        </row>
        <row r="38">
          <cell r="G38">
            <v>1969</v>
          </cell>
        </row>
        <row r="39">
          <cell r="G39">
            <v>1970</v>
          </cell>
        </row>
        <row r="40">
          <cell r="G40">
            <v>1971</v>
          </cell>
        </row>
        <row r="41">
          <cell r="G41">
            <v>1972</v>
          </cell>
        </row>
        <row r="42">
          <cell r="G42">
            <v>1973</v>
          </cell>
        </row>
        <row r="43">
          <cell r="G43">
            <v>1974</v>
          </cell>
        </row>
        <row r="44">
          <cell r="G44">
            <v>1975</v>
          </cell>
        </row>
        <row r="45">
          <cell r="G45">
            <v>1976</v>
          </cell>
        </row>
        <row r="46">
          <cell r="G46">
            <v>1977</v>
          </cell>
        </row>
        <row r="47">
          <cell r="G47">
            <v>1978</v>
          </cell>
        </row>
        <row r="48">
          <cell r="G48">
            <v>1979</v>
          </cell>
        </row>
        <row r="49">
          <cell r="G49">
            <v>1980</v>
          </cell>
        </row>
        <row r="50">
          <cell r="G50">
            <v>1981</v>
          </cell>
        </row>
        <row r="51">
          <cell r="G51">
            <v>1982</v>
          </cell>
        </row>
        <row r="52">
          <cell r="G52">
            <v>1983</v>
          </cell>
        </row>
        <row r="53">
          <cell r="G53">
            <v>1984</v>
          </cell>
        </row>
        <row r="54">
          <cell r="G54">
            <v>1985</v>
          </cell>
        </row>
        <row r="55">
          <cell r="G55">
            <v>1986</v>
          </cell>
        </row>
        <row r="56">
          <cell r="G56">
            <v>1987</v>
          </cell>
        </row>
        <row r="57">
          <cell r="G57">
            <v>1988</v>
          </cell>
        </row>
        <row r="58">
          <cell r="G58">
            <v>1989</v>
          </cell>
        </row>
        <row r="59">
          <cell r="G59">
            <v>1990</v>
          </cell>
        </row>
        <row r="60">
          <cell r="G60">
            <v>1991</v>
          </cell>
        </row>
        <row r="61">
          <cell r="G61">
            <v>1992</v>
          </cell>
        </row>
        <row r="62">
          <cell r="G62">
            <v>1993</v>
          </cell>
        </row>
        <row r="63">
          <cell r="G63">
            <v>1994</v>
          </cell>
        </row>
        <row r="64">
          <cell r="G64">
            <v>1995</v>
          </cell>
        </row>
        <row r="65">
          <cell r="G65">
            <v>1996</v>
          </cell>
        </row>
        <row r="66">
          <cell r="G66">
            <v>1997</v>
          </cell>
        </row>
        <row r="67">
          <cell r="G67">
            <v>1998</v>
          </cell>
        </row>
        <row r="68">
          <cell r="G68">
            <v>1999</v>
          </cell>
        </row>
        <row r="69">
          <cell r="G69">
            <v>2000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Details"/>
      <sheetName val="CAM"/>
      <sheetName val="Fin-1"/>
      <sheetName val="Fin-2"/>
      <sheetName val="Fin-3"/>
      <sheetName val="DSCR"/>
      <sheetName val="Banking"/>
      <sheetName val="Existing Loans"/>
      <sheetName val="Industry Margin"/>
      <sheetName val="VAT"/>
      <sheetName val="Deviation Sheet"/>
      <sheetName val="Sheet1"/>
      <sheetName val="Sheet3"/>
      <sheetName val="Sheet2"/>
      <sheetName val="Sheet4"/>
    </sheetNames>
    <sheetDataSet>
      <sheetData sheetId="0"/>
      <sheetData sheetId="1"/>
      <sheetData sheetId="2">
        <row r="92">
          <cell r="D92">
            <v>9.4025380655841477</v>
          </cell>
        </row>
      </sheetData>
      <sheetData sheetId="3"/>
      <sheetData sheetId="4"/>
      <sheetData sheetId="5">
        <row r="46">
          <cell r="D46">
            <v>2.442862251614061</v>
          </cell>
        </row>
      </sheetData>
      <sheetData sheetId="6">
        <row r="16">
          <cell r="Z16" t="str">
            <v xml:space="preserve">Current Account </v>
          </cell>
        </row>
        <row r="17">
          <cell r="Z17" t="str">
            <v>CC/OD Account</v>
          </cell>
          <cell r="AB17" t="str">
            <v>Y</v>
          </cell>
        </row>
        <row r="18">
          <cell r="Z18" t="str">
            <v>Saving Account</v>
          </cell>
          <cell r="AB18" t="str">
            <v>N</v>
          </cell>
        </row>
      </sheetData>
      <sheetData sheetId="7">
        <row r="9">
          <cell r="AE9" t="str">
            <v>Auto Loan (Non Commercial)</v>
          </cell>
          <cell r="AF9" t="str">
            <v>Secured</v>
          </cell>
        </row>
        <row r="10">
          <cell r="AE10" t="str">
            <v>Auto Loan (Commercial)</v>
          </cell>
          <cell r="AF10" t="str">
            <v>Unsecured</v>
          </cell>
        </row>
        <row r="11">
          <cell r="AE11" t="str">
            <v>Bill Discounted</v>
          </cell>
        </row>
        <row r="12">
          <cell r="AE12" t="str">
            <v>Business Loan</v>
          </cell>
        </row>
        <row r="13">
          <cell r="AE13" t="str">
            <v>Commercial Vehicle</v>
          </cell>
        </row>
        <row r="14">
          <cell r="AE14" t="str">
            <v>Currency Loan</v>
          </cell>
        </row>
        <row r="15">
          <cell r="AE15" t="str">
            <v>Equipment Loan</v>
          </cell>
          <cell r="AF15" t="str">
            <v>Live</v>
          </cell>
        </row>
        <row r="16">
          <cell r="AE16" t="str">
            <v>Home Loan</v>
          </cell>
          <cell r="AF16" t="str">
            <v>BT - Takeover</v>
          </cell>
        </row>
        <row r="17">
          <cell r="AE17" t="str">
            <v>Letter of Credit</v>
          </cell>
          <cell r="AF17" t="str">
            <v>Closed</v>
          </cell>
        </row>
        <row r="18">
          <cell r="AE18" t="str">
            <v>Loan Against Receivables</v>
          </cell>
          <cell r="AF18" t="str">
            <v>Will be closed</v>
          </cell>
        </row>
        <row r="19">
          <cell r="AE19" t="str">
            <v>Mortgage Loan (LAP)</v>
          </cell>
          <cell r="AF19" t="str">
            <v>Not to be obligated</v>
          </cell>
        </row>
        <row r="20">
          <cell r="AE20" t="str">
            <v>CC/OD Limit</v>
          </cell>
        </row>
        <row r="21">
          <cell r="AE21" t="str">
            <v>Personal Loan</v>
          </cell>
        </row>
        <row r="22">
          <cell r="AE22" t="str">
            <v>Term Loan (EMI)</v>
          </cell>
        </row>
        <row r="23">
          <cell r="AE23" t="str">
            <v>Term Loan (Prin + Int)</v>
          </cell>
        </row>
        <row r="24">
          <cell r="AE24" t="str">
            <v>Education Loan</v>
          </cell>
        </row>
        <row r="25">
          <cell r="AE25" t="str">
            <v>Moratorium Loan</v>
          </cell>
        </row>
        <row r="26">
          <cell r="AE26" t="str">
            <v>Structured Loan/Graded EMI</v>
          </cell>
        </row>
        <row r="27">
          <cell r="AE27" t="str">
            <v>Others</v>
          </cell>
        </row>
      </sheetData>
      <sheetData sheetId="8">
        <row r="1">
          <cell r="C1" t="str">
            <v>Manufacturer</v>
          </cell>
          <cell r="D1" t="str">
            <v>Wholesaler</v>
          </cell>
          <cell r="E1" t="str">
            <v>Retailer</v>
          </cell>
          <cell r="F1" t="str">
            <v>Services</v>
          </cell>
        </row>
        <row r="2">
          <cell r="B2" t="str">
            <v>Milling Product</v>
          </cell>
        </row>
        <row r="3">
          <cell r="A3" t="str">
            <v>Agriculture</v>
          </cell>
          <cell r="B3" t="str">
            <v>Spices and Grams</v>
          </cell>
        </row>
        <row r="4">
          <cell r="A4" t="str">
            <v>Agriculture</v>
          </cell>
          <cell r="B4" t="str">
            <v>Dry Fruits</v>
          </cell>
        </row>
        <row r="5">
          <cell r="A5" t="str">
            <v>Agriculture</v>
          </cell>
          <cell r="B5" t="str">
            <v>Fruits and Nurts and Vegatables</v>
          </cell>
        </row>
        <row r="6">
          <cell r="A6" t="str">
            <v>Agriculture</v>
          </cell>
          <cell r="B6" t="str">
            <v>Floriculture</v>
          </cell>
        </row>
        <row r="7">
          <cell r="A7" t="str">
            <v>Agriculture</v>
          </cell>
          <cell r="B7" t="str">
            <v>Spices and Grams</v>
          </cell>
        </row>
        <row r="8">
          <cell r="A8" t="str">
            <v>Agriculture</v>
          </cell>
          <cell r="B8" t="str">
            <v>Seed Related</v>
          </cell>
        </row>
        <row r="9">
          <cell r="A9" t="str">
            <v>Auto_Ancilliaries</v>
          </cell>
          <cell r="B9" t="str">
            <v>Auto Ancilliaries</v>
          </cell>
        </row>
        <row r="10">
          <cell r="A10" t="str">
            <v>Auto_Ancilliaries</v>
          </cell>
          <cell r="B10" t="str">
            <v>Bearings</v>
          </cell>
        </row>
        <row r="11">
          <cell r="A11" t="str">
            <v>Auto_Ancilliaries</v>
          </cell>
          <cell r="B11" t="str">
            <v>Storage Batteries</v>
          </cell>
        </row>
        <row r="12">
          <cell r="A12" t="str">
            <v>Auto_Ancilliaries</v>
          </cell>
          <cell r="B12" t="str">
            <v>Valves</v>
          </cell>
        </row>
        <row r="13">
          <cell r="A13" t="str">
            <v>Automobile_2W</v>
          </cell>
          <cell r="B13" t="str">
            <v>2 wheeler dealers and manufacturers including scooters, bikes etc</v>
          </cell>
        </row>
        <row r="14">
          <cell r="A14" t="str">
            <v>Automobile_4W</v>
          </cell>
          <cell r="B14" t="str">
            <v>Authorised car dealers, servicing, manufacturers</v>
          </cell>
        </row>
        <row r="15">
          <cell r="A15" t="str">
            <v>Aviation</v>
          </cell>
          <cell r="B15" t="str">
            <v>Maintenance and overhauling servicesl ground handling</v>
          </cell>
        </row>
        <row r="16">
          <cell r="A16" t="str">
            <v>Aviation</v>
          </cell>
          <cell r="B16" t="str">
            <v>Flight operator</v>
          </cell>
        </row>
        <row r="17">
          <cell r="A17" t="str">
            <v>Bicycle</v>
          </cell>
          <cell r="B17" t="str">
            <v>Cycle and Accessories</v>
          </cell>
        </row>
        <row r="18">
          <cell r="A18" t="str">
            <v>Cable_TV</v>
          </cell>
          <cell r="B18" t="str">
            <v>Cable and other pay TV services</v>
          </cell>
        </row>
        <row r="19">
          <cell r="A19" t="str">
            <v>Casting_and_Forgings</v>
          </cell>
          <cell r="B19" t="str">
            <v>Castings and Forgings</v>
          </cell>
        </row>
        <row r="20">
          <cell r="A20" t="str">
            <v>Cement</v>
          </cell>
          <cell r="B20" t="str">
            <v>Cement and Asbestos Products</v>
          </cell>
        </row>
        <row r="21">
          <cell r="A21" t="str">
            <v>Chemical_Machinery</v>
          </cell>
          <cell r="B21" t="str">
            <v>Industrial Machincery - Chemicals</v>
          </cell>
        </row>
        <row r="22">
          <cell r="A22" t="str">
            <v>Chemicals</v>
          </cell>
          <cell r="B22" t="str">
            <v>Chemicals, petrochemicals, specility chemicals</v>
          </cell>
        </row>
        <row r="23">
          <cell r="A23" t="str">
            <v>Chemicals</v>
          </cell>
          <cell r="B23" t="str">
            <v>Carbon black</v>
          </cell>
        </row>
        <row r="24">
          <cell r="A24" t="str">
            <v>Chemicals</v>
          </cell>
          <cell r="B24" t="str">
            <v>Caustic Soda</v>
          </cell>
        </row>
        <row r="25">
          <cell r="A25" t="str">
            <v>Chemicals</v>
          </cell>
          <cell r="B25" t="str">
            <v>Inorganic and Organic Chemicals</v>
          </cell>
        </row>
        <row r="26">
          <cell r="A26" t="str">
            <v>Coal</v>
          </cell>
          <cell r="B26" t="str">
            <v>Coal and Lignite, Minerals</v>
          </cell>
        </row>
        <row r="27">
          <cell r="A27" t="str">
            <v>Coffee</v>
          </cell>
          <cell r="B27" t="str">
            <v>Coffee Producers and coffee chains</v>
          </cell>
        </row>
        <row r="28">
          <cell r="A28" t="str">
            <v>Cold_Storage</v>
          </cell>
          <cell r="B28" t="str">
            <v>Cold storage chains</v>
          </cell>
        </row>
        <row r="29">
          <cell r="A29" t="str">
            <v>Commercial_Vehicle</v>
          </cell>
          <cell r="B29" t="str">
            <v>LCV, HCV, Commercial Vehicles</v>
          </cell>
        </row>
        <row r="30">
          <cell r="A30" t="str">
            <v>Computer_and_Peripherals</v>
          </cell>
          <cell r="B30" t="str">
            <v>Computers - Hardware Sales and service, networking and peripheral sales like UPS monitor etc</v>
          </cell>
        </row>
        <row r="31">
          <cell r="A31" t="str">
            <v>Computer_and_Peripherals</v>
          </cell>
          <cell r="B31" t="str">
            <v>Office Equipment, Networking</v>
          </cell>
        </row>
        <row r="32">
          <cell r="A32" t="str">
            <v>Construction</v>
          </cell>
          <cell r="B32" t="str">
            <v>Contractor</v>
          </cell>
        </row>
        <row r="33">
          <cell r="A33" t="str">
            <v>Construction</v>
          </cell>
          <cell r="B33" t="str">
            <v>Structurals</v>
          </cell>
        </row>
        <row r="34">
          <cell r="A34" t="str">
            <v>Construction</v>
          </cell>
          <cell r="B34" t="str">
            <v>Turnkey Services</v>
          </cell>
        </row>
        <row r="35">
          <cell r="A35" t="str">
            <v>Construction_Equipment</v>
          </cell>
          <cell r="B35" t="str">
            <v>Construction Equipment</v>
          </cell>
        </row>
        <row r="36">
          <cell r="A36" t="str">
            <v>Construction_Equipment</v>
          </cell>
          <cell r="B36" t="str">
            <v>Prime Movers</v>
          </cell>
        </row>
        <row r="37">
          <cell r="A37" t="str">
            <v>Consumer_Durables</v>
          </cell>
          <cell r="B37" t="str">
            <v>Electronic Equipment</v>
          </cell>
        </row>
        <row r="38">
          <cell r="A38" t="str">
            <v>Consumer_Durables</v>
          </cell>
          <cell r="B38" t="str">
            <v>Consumer Electronic Spares / Components</v>
          </cell>
        </row>
        <row r="39">
          <cell r="A39" t="str">
            <v>Cosmetics_and_Toiletries</v>
          </cell>
          <cell r="B39" t="str">
            <v>Perfumes, cosmetics, toiletries, hair oil, cream</v>
          </cell>
        </row>
        <row r="40">
          <cell r="A40" t="str">
            <v>Drug_Stores</v>
          </cell>
          <cell r="B40" t="str">
            <v>Drugs and pharmaceuticals, drug proprietaries and druggists sundries</v>
          </cell>
        </row>
        <row r="41">
          <cell r="A41" t="str">
            <v>Dyes_and_Pigments</v>
          </cell>
          <cell r="B41" t="str">
            <v>Dyes and Pigments</v>
          </cell>
        </row>
        <row r="42">
          <cell r="A42" t="str">
            <v>Edible_Oils</v>
          </cell>
          <cell r="B42" t="str">
            <v>Edible Oils</v>
          </cell>
        </row>
        <row r="43">
          <cell r="A43" t="str">
            <v>Education</v>
          </cell>
          <cell r="B43" t="str">
            <v>Education</v>
          </cell>
        </row>
        <row r="44">
          <cell r="A44" t="str">
            <v>Education</v>
          </cell>
          <cell r="B44" t="str">
            <v>Coaching Classes</v>
          </cell>
        </row>
        <row r="45">
          <cell r="A45" t="str">
            <v>Education</v>
          </cell>
          <cell r="B45" t="str">
            <v>Education Consulting</v>
          </cell>
        </row>
        <row r="46">
          <cell r="A46" t="str">
            <v>Electricals</v>
          </cell>
          <cell r="B46" t="str">
            <v>Electrical good and equipments</v>
          </cell>
        </row>
        <row r="47">
          <cell r="A47" t="str">
            <v>Electricals</v>
          </cell>
          <cell r="B47" t="str">
            <v>Electrical equipments</v>
          </cell>
        </row>
        <row r="48">
          <cell r="A48" t="str">
            <v>Engineering</v>
          </cell>
          <cell r="B48" t="str">
            <v>Engineering</v>
          </cell>
        </row>
        <row r="49">
          <cell r="A49" t="str">
            <v>Engineering</v>
          </cell>
          <cell r="B49" t="str">
            <v>Precision Dyes and Parts, Fasteners</v>
          </cell>
        </row>
        <row r="50">
          <cell r="A50" t="str">
            <v>Engineering</v>
          </cell>
          <cell r="B50" t="str">
            <v>Safety Prodycts</v>
          </cell>
        </row>
        <row r="51">
          <cell r="A51" t="str">
            <v>Entertainment_and_Leisure</v>
          </cell>
          <cell r="B51" t="str">
            <v>Recreation and Amusement parks, event management; gyms</v>
          </cell>
        </row>
        <row r="52">
          <cell r="A52" t="str">
            <v>Fertiliser</v>
          </cell>
          <cell r="B52" t="str">
            <v>Fertilisers</v>
          </cell>
        </row>
        <row r="53">
          <cell r="A53" t="str">
            <v>Film_Industry</v>
          </cell>
          <cell r="B53" t="str">
            <v>Entertainment and Medic content provider, motion picture production, distribution, exhibition</v>
          </cell>
        </row>
        <row r="54">
          <cell r="A54" t="str">
            <v>Financial_Services</v>
          </cell>
          <cell r="B54" t="str">
            <v>Finance relared companies and consultancies; advisory firms</v>
          </cell>
        </row>
        <row r="55">
          <cell r="A55" t="str">
            <v>FMCG</v>
          </cell>
          <cell r="B55" t="str">
            <v>Wholesales of food products</v>
          </cell>
        </row>
        <row r="56">
          <cell r="A56" t="str">
            <v>FMCG</v>
          </cell>
          <cell r="B56" t="str">
            <v>Disributor/Dealers</v>
          </cell>
        </row>
        <row r="57">
          <cell r="A57" t="str">
            <v>Food_Processing</v>
          </cell>
          <cell r="B57" t="str">
            <v>Grocery and starch related products</v>
          </cell>
        </row>
        <row r="58">
          <cell r="A58" t="str">
            <v>Food_Processing</v>
          </cell>
          <cell r="B58" t="str">
            <v>Soft drinks, bottled water, Non-alcoholic beverages</v>
          </cell>
        </row>
        <row r="59">
          <cell r="A59" t="str">
            <v>Food_Processing</v>
          </cell>
          <cell r="B59" t="str">
            <v>Food processing</v>
          </cell>
        </row>
        <row r="60">
          <cell r="A60" t="str">
            <v>Food_Processing</v>
          </cell>
          <cell r="B60" t="str">
            <v>Cocoa, Confectionary, Dairy packaged food, bakery</v>
          </cell>
        </row>
        <row r="61">
          <cell r="A61" t="str">
            <v>Food_Processing</v>
          </cell>
          <cell r="B61" t="str">
            <v>Food other than poultary and meat</v>
          </cell>
        </row>
        <row r="62">
          <cell r="A62" t="str">
            <v>Food_Processing</v>
          </cell>
          <cell r="B62" t="str">
            <v>Marine Foods, Soya bean products</v>
          </cell>
        </row>
        <row r="63">
          <cell r="A63" t="str">
            <v>Future_Rentals</v>
          </cell>
          <cell r="B63" t="str">
            <v>LRD, lease rentals, rental income</v>
          </cell>
        </row>
        <row r="64">
          <cell r="A64" t="str">
            <v>Gems_and_Jewellery</v>
          </cell>
          <cell r="B64" t="str">
            <v>Gems and jewellery</v>
          </cell>
        </row>
        <row r="65">
          <cell r="A65" t="str">
            <v>Glass</v>
          </cell>
          <cell r="B65" t="str">
            <v>Glass and Glass Products</v>
          </cell>
        </row>
        <row r="66">
          <cell r="A66" t="str">
            <v>Glass</v>
          </cell>
          <cell r="B66" t="str">
            <v>Glass and Glass Products - Labware</v>
          </cell>
        </row>
        <row r="67">
          <cell r="A67" t="str">
            <v>Handicrafts</v>
          </cell>
          <cell r="B67" t="str">
            <v>Manufacturing of handicrafts and selling of same; art work</v>
          </cell>
        </row>
        <row r="68">
          <cell r="A68" t="str">
            <v>Hospitals_and_Clinics</v>
          </cell>
          <cell r="B68" t="str">
            <v>Diagnostic Centre, Hospitals / Gyms / health Centre</v>
          </cell>
        </row>
        <row r="69">
          <cell r="A69" t="str">
            <v>Hotel_and_Restaurants</v>
          </cell>
          <cell r="B69" t="str">
            <v>Hotels and Restaurants</v>
          </cell>
        </row>
        <row r="70">
          <cell r="A70" t="str">
            <v>Industrial_Equipment_or_Machinery</v>
          </cell>
          <cell r="B70" t="str">
            <v>Refactory and Intermediates</v>
          </cell>
        </row>
        <row r="71">
          <cell r="A71" t="str">
            <v>Industrial_Equipment_or_Machinery</v>
          </cell>
          <cell r="B71" t="str">
            <v>Compressors</v>
          </cell>
        </row>
        <row r="72">
          <cell r="A72" t="str">
            <v>Industrial_Equipment_or_Machinery</v>
          </cell>
          <cell r="B72" t="str">
            <v>Industrial Machinery</v>
          </cell>
        </row>
        <row r="73">
          <cell r="A73" t="str">
            <v>Industrial_Equipment_or_Machinery</v>
          </cell>
          <cell r="B73" t="str">
            <v>Machine Tools</v>
          </cell>
        </row>
        <row r="74">
          <cell r="A74" t="str">
            <v>Industrial_Equipment_or_Machinery</v>
          </cell>
          <cell r="B74" t="str">
            <v>Pharma Machinery</v>
          </cell>
        </row>
        <row r="75">
          <cell r="A75" t="str">
            <v>Industrial_Equipment_or_Machinery</v>
          </cell>
          <cell r="B75" t="str">
            <v>Abrasives and Grinding</v>
          </cell>
        </row>
        <row r="76">
          <cell r="A76" t="str">
            <v>Industrial_Equipment_or_Machinery</v>
          </cell>
          <cell r="B76" t="str">
            <v>Engines</v>
          </cell>
        </row>
        <row r="77">
          <cell r="A77" t="str">
            <v>Industrial_Equipment_or_Machinery</v>
          </cell>
          <cell r="B77" t="str">
            <v>Industrial Furnaces</v>
          </cell>
        </row>
        <row r="78">
          <cell r="A78" t="str">
            <v>Industrial_Equipment_or_Machinery</v>
          </cell>
          <cell r="B78" t="str">
            <v>Material Handling Equipment</v>
          </cell>
        </row>
        <row r="79">
          <cell r="A79" t="str">
            <v>Industrial_Equipment_or_Machinery</v>
          </cell>
          <cell r="B79" t="str">
            <v>Switching Appratus</v>
          </cell>
        </row>
        <row r="80">
          <cell r="A80" t="str">
            <v>Industrial_Equipment_or_Machinery</v>
          </cell>
          <cell r="B80" t="str">
            <v>Pumps</v>
          </cell>
        </row>
        <row r="81">
          <cell r="A81" t="str">
            <v>Industrial_Equipment_or_Machinery</v>
          </cell>
          <cell r="B81" t="str">
            <v>Welding Machinery</v>
          </cell>
        </row>
        <row r="82">
          <cell r="A82" t="str">
            <v>Industrial_Equipment_or_Machinery</v>
          </cell>
          <cell r="B82" t="str">
            <v>Electrodes and Graphite</v>
          </cell>
        </row>
        <row r="83">
          <cell r="A83" t="str">
            <v>Industrial_Equipment_or_Machinery</v>
          </cell>
          <cell r="B83" t="str">
            <v>General Purpose Machinery</v>
          </cell>
        </row>
        <row r="84">
          <cell r="A84" t="str">
            <v>Internet_or_Broadband_Services</v>
          </cell>
          <cell r="B84" t="str">
            <v>Internet Services, Others</v>
          </cell>
        </row>
        <row r="85">
          <cell r="A85" t="str">
            <v>IT_or_Software_or_ITES_or_BPO_or_KPO</v>
          </cell>
          <cell r="B85" t="str">
            <v>Computer Software and Education and post production animation</v>
          </cell>
        </row>
        <row r="86">
          <cell r="A86" t="str">
            <v>IT_or_Software_or_ITES_or_BPO_or_KPO</v>
          </cell>
          <cell r="B86" t="str">
            <v>ITES / Call Centres</v>
          </cell>
        </row>
        <row r="87">
          <cell r="A87" t="str">
            <v>IT_or_Software_or_ITES_or_BPO_or_KPO</v>
          </cell>
          <cell r="B87" t="str">
            <v>ERP / any type of protecting systems / anti virus</v>
          </cell>
        </row>
        <row r="88">
          <cell r="A88" t="str">
            <v>Jute</v>
          </cell>
          <cell r="B88" t="str">
            <v>Jute</v>
          </cell>
        </row>
        <row r="89">
          <cell r="A89" t="str">
            <v>Laundary_and_Surface_Care</v>
          </cell>
          <cell r="B89" t="str">
            <v>Laundary services and management of washing etc</v>
          </cell>
        </row>
        <row r="90">
          <cell r="A90" t="str">
            <v>Leather</v>
          </cell>
          <cell r="B90" t="str">
            <v>Foorwear bags</v>
          </cell>
        </row>
        <row r="91">
          <cell r="A91" t="str">
            <v>Leather</v>
          </cell>
          <cell r="B91" t="str">
            <v>Luggage and Leather Goods / other leather prodycts</v>
          </cell>
        </row>
        <row r="92">
          <cell r="A92" t="str">
            <v>Liquor_or_Breweries_or_imfi</v>
          </cell>
          <cell r="B92" t="str">
            <v>Beer, Wine and Distilled Alcoholic Beverages</v>
          </cell>
        </row>
        <row r="93">
          <cell r="A93" t="str">
            <v>Liquor_or_Breweries_or_imfi</v>
          </cell>
          <cell r="B93" t="str">
            <v>Breweries, Distilleries</v>
          </cell>
        </row>
        <row r="94">
          <cell r="A94" t="str">
            <v>Live_Stock</v>
          </cell>
          <cell r="B94" t="str">
            <v>Animal Feed</v>
          </cell>
        </row>
        <row r="95">
          <cell r="A95" t="str">
            <v>Logistics</v>
          </cell>
          <cell r="B95" t="str">
            <v>Courier - MNC Cos/</v>
          </cell>
        </row>
        <row r="96">
          <cell r="A96" t="str">
            <v>Logistics</v>
          </cell>
          <cell r="B96" t="str">
            <v>Courier - Local</v>
          </cell>
        </row>
        <row r="97">
          <cell r="A97" t="str">
            <v>Media_or_Entertainment_TV_Broadcasting</v>
          </cell>
          <cell r="B97" t="str">
            <v>Media, Advertising and Broadcasting, Animation and Post production</v>
          </cell>
        </row>
        <row r="98">
          <cell r="A98" t="str">
            <v>Medical_or_Pharma_Equipments</v>
          </cell>
          <cell r="B98" t="str">
            <v>Medical Equipment</v>
          </cell>
        </row>
        <row r="99">
          <cell r="A99" t="str">
            <v>Medical_or_Pharma_Equipments</v>
          </cell>
          <cell r="B99" t="str">
            <v>Medical Supplies</v>
          </cell>
        </row>
        <row r="100">
          <cell r="A100" t="str">
            <v>Metals_aluminium</v>
          </cell>
          <cell r="B100" t="str">
            <v>Aluminium and Aluminium Products (manufacturers)</v>
          </cell>
        </row>
        <row r="101">
          <cell r="A101" t="str">
            <v>Metals_copper</v>
          </cell>
          <cell r="B101" t="str">
            <v>Copper and Copper Products</v>
          </cell>
        </row>
        <row r="102">
          <cell r="A102" t="str">
            <v>Metals_Iron_and_Steel</v>
          </cell>
          <cell r="B102" t="str">
            <v>Iron, Steel &amp; Steel Alloys, Wires and Cables</v>
          </cell>
        </row>
        <row r="103">
          <cell r="A103" t="str">
            <v>Metals_others</v>
          </cell>
          <cell r="B103" t="str">
            <v>other than iron and steel, zince, copper aluminium</v>
          </cell>
        </row>
        <row r="104">
          <cell r="A104" t="str">
            <v>Metals_zinc</v>
          </cell>
          <cell r="B104" t="str">
            <v>Zinc</v>
          </cell>
        </row>
        <row r="105">
          <cell r="A105" t="str">
            <v>Mining</v>
          </cell>
          <cell r="B105" t="str">
            <v>Mining</v>
          </cell>
        </row>
        <row r="106">
          <cell r="A106" t="str">
            <v>Others</v>
          </cell>
          <cell r="B106" t="str">
            <v>Industries not classified elsewhere</v>
          </cell>
        </row>
        <row r="107">
          <cell r="A107" t="str">
            <v>Pollution</v>
          </cell>
          <cell r="B107" t="str">
            <v>Pollution Control</v>
          </cell>
        </row>
        <row r="108">
          <cell r="A108" t="str">
            <v>Packaging</v>
          </cell>
          <cell r="B108" t="str">
            <v>Packaging Material</v>
          </cell>
        </row>
        <row r="109">
          <cell r="A109" t="str">
            <v>Packaging</v>
          </cell>
          <cell r="B109" t="str">
            <v>Plastic Packaging Goods</v>
          </cell>
        </row>
        <row r="110">
          <cell r="A110" t="str">
            <v>Paints</v>
          </cell>
          <cell r="B110" t="str">
            <v>Paints and Varnishes</v>
          </cell>
        </row>
        <row r="111">
          <cell r="A111" t="str">
            <v>Paints</v>
          </cell>
          <cell r="B111" t="str">
            <v>Paints Equipment</v>
          </cell>
        </row>
        <row r="112">
          <cell r="A112" t="str">
            <v>Paper</v>
          </cell>
          <cell r="B112" t="str">
            <v>Paper and Paper Products</v>
          </cell>
        </row>
        <row r="113">
          <cell r="A113" t="str">
            <v>Pesticides</v>
          </cell>
          <cell r="B113" t="str">
            <v>Pesticied</v>
          </cell>
        </row>
        <row r="114">
          <cell r="A114" t="str">
            <v>Petroleum_Productdealer</v>
          </cell>
          <cell r="B114" t="str">
            <v>Crude Oil and Natural Gas</v>
          </cell>
        </row>
        <row r="115">
          <cell r="A115" t="str">
            <v>Petroleum_Productdealer</v>
          </cell>
          <cell r="B115" t="str">
            <v>Petroleum Products, LPG Dealers</v>
          </cell>
        </row>
        <row r="116">
          <cell r="A116" t="str">
            <v>Petroleum_Productdealer</v>
          </cell>
          <cell r="B116" t="str">
            <v>Lubricants / Gas Cyliners</v>
          </cell>
        </row>
        <row r="117">
          <cell r="A117" t="str">
            <v>Pharmaceuticals</v>
          </cell>
          <cell r="B117" t="str">
            <v>Biotech, Research</v>
          </cell>
        </row>
        <row r="118">
          <cell r="A118" t="str">
            <v>Pharmaceuticals</v>
          </cell>
          <cell r="B118" t="str">
            <v>CRAMS / Formulations / API / Ayurveda / Bulk Drugs</v>
          </cell>
        </row>
        <row r="119">
          <cell r="A119" t="str">
            <v>Photographic_and_Allied_Products</v>
          </cell>
          <cell r="B119" t="str">
            <v>Photgraphic and Allied Products</v>
          </cell>
        </row>
        <row r="120">
          <cell r="A120" t="str">
            <v>Pipes</v>
          </cell>
          <cell r="B120" t="str">
            <v>Manufacturing and sales of pipes, PVC including dealers</v>
          </cell>
        </row>
        <row r="121">
          <cell r="A121" t="str">
            <v>Plastics</v>
          </cell>
          <cell r="B121" t="str">
            <v>Polymers</v>
          </cell>
        </row>
        <row r="122">
          <cell r="A122" t="str">
            <v>Plastics</v>
          </cell>
          <cell r="B122" t="str">
            <v>Plastic, Films</v>
          </cell>
        </row>
        <row r="123">
          <cell r="A123" t="str">
            <v>Plastics</v>
          </cell>
          <cell r="B123" t="str">
            <v>Plastic tubes and sheets and other plastic products, plastic resins, thermoplastics</v>
          </cell>
        </row>
        <row r="124">
          <cell r="A124" t="str">
            <v>Poultry</v>
          </cell>
          <cell r="B124" t="str">
            <v>Poultry and Meat Products</v>
          </cell>
        </row>
        <row r="125">
          <cell r="A125" t="str">
            <v>Power</v>
          </cell>
          <cell r="B125" t="str">
            <v>Motors, Generator and pumps and other power equipments</v>
          </cell>
        </row>
        <row r="126">
          <cell r="A126" t="str">
            <v>Power</v>
          </cell>
          <cell r="B126" t="str">
            <v>Transformers</v>
          </cell>
        </row>
        <row r="127">
          <cell r="A127" t="str">
            <v>Power</v>
          </cell>
          <cell r="B127" t="str">
            <v>Transmission line towers and equipment</v>
          </cell>
        </row>
        <row r="128">
          <cell r="A128" t="str">
            <v>Printing_and_Publishing</v>
          </cell>
          <cell r="B128" t="str">
            <v>Printing machinery</v>
          </cell>
        </row>
        <row r="129">
          <cell r="A129" t="str">
            <v>Printing_and_Publishing</v>
          </cell>
          <cell r="B129" t="str">
            <v>Publishing</v>
          </cell>
        </row>
        <row r="130">
          <cell r="A130" t="str">
            <v>Professional_Services</v>
          </cell>
          <cell r="B130" t="str">
            <v>Legal Services, Solicitor firms, Public Relations, Professional / Consultants / specialised dance schools</v>
          </cell>
        </row>
        <row r="131">
          <cell r="A131" t="str">
            <v>Professional_Services</v>
          </cell>
          <cell r="B131" t="str">
            <v>Technical Consultancy and Engg services, IT consulting, salaried employees, doctors, only rental income</v>
          </cell>
        </row>
        <row r="132">
          <cell r="A132" t="str">
            <v>Professional_Services</v>
          </cell>
          <cell r="B132" t="str">
            <v>Executive search / manpower servicess, hostel management</v>
          </cell>
        </row>
        <row r="133">
          <cell r="A133" t="str">
            <v>Professional_Services</v>
          </cell>
          <cell r="B133" t="str">
            <v>Tax &amp; Audit, Architects</v>
          </cell>
        </row>
        <row r="134">
          <cell r="A134" t="str">
            <v>Professional_Services</v>
          </cell>
          <cell r="B134" t="str">
            <v>HR &amp; A / Medical Transcriptions</v>
          </cell>
        </row>
        <row r="135">
          <cell r="A135" t="str">
            <v>Real_Estate</v>
          </cell>
          <cell r="B135" t="str">
            <v>Commercial residential industrial buildings</v>
          </cell>
        </row>
        <row r="136">
          <cell r="A136" t="str">
            <v>Real_Estate</v>
          </cell>
          <cell r="B136" t="str">
            <v>Brokers and Agents</v>
          </cell>
        </row>
        <row r="137">
          <cell r="A137" t="str">
            <v>Retail</v>
          </cell>
          <cell r="B137" t="str">
            <v>Multibrand Stores</v>
          </cell>
        </row>
        <row r="138">
          <cell r="A138" t="str">
            <v>Retail</v>
          </cell>
          <cell r="B138" t="str">
            <v>General Merchandise Stores / Kiryana Stores, grocery stores etc</v>
          </cell>
        </row>
        <row r="139">
          <cell r="A139" t="str">
            <v>Retail</v>
          </cell>
          <cell r="B139" t="str">
            <v>General Merchandise stores</v>
          </cell>
        </row>
        <row r="140">
          <cell r="A140" t="str">
            <v>Rubber_Natural</v>
          </cell>
          <cell r="B140" t="str">
            <v>Rubber and Rubber products</v>
          </cell>
        </row>
        <row r="141">
          <cell r="A141" t="str">
            <v>Soaps_and_Detergents</v>
          </cell>
          <cell r="B141" t="str">
            <v>Detergent and intermediaries</v>
          </cell>
        </row>
        <row r="142">
          <cell r="A142" t="str">
            <v>Soaps_and_Detergents</v>
          </cell>
          <cell r="B142" t="str">
            <v>Personal Care</v>
          </cell>
        </row>
        <row r="143">
          <cell r="A143" t="str">
            <v>Soaps_and_Detergents</v>
          </cell>
          <cell r="B143" t="str">
            <v>Manufacturers of toiler soaps, detergents, shampoos, toothpaste, shaving products, shoe polish and household accessories</v>
          </cell>
        </row>
        <row r="144">
          <cell r="A144" t="str">
            <v>Speciality</v>
          </cell>
          <cell r="B144" t="str">
            <v>Books, office supplies and stationery</v>
          </cell>
        </row>
        <row r="145">
          <cell r="A145" t="str">
            <v>Speciality</v>
          </cell>
          <cell r="B145" t="str">
            <v>Hobby, Toy, Game, Camera and Photographic Supply Stores</v>
          </cell>
        </row>
        <row r="146">
          <cell r="A146" t="str">
            <v>Speciality</v>
          </cell>
          <cell r="B146" t="str">
            <v>Sports Goods, Sports Academy</v>
          </cell>
        </row>
        <row r="147">
          <cell r="A147" t="str">
            <v>Speciality</v>
          </cell>
          <cell r="B147" t="str">
            <v>Home Furnishing / Kitchen and household hardware</v>
          </cell>
        </row>
        <row r="148">
          <cell r="A148" t="str">
            <v>Speciality</v>
          </cell>
          <cell r="B148" t="str">
            <v>Opticians</v>
          </cell>
        </row>
        <row r="149">
          <cell r="A149" t="str">
            <v>Speciality</v>
          </cell>
          <cell r="B149" t="str">
            <v>Home Appliances / Kitchen Appliances</v>
          </cell>
        </row>
        <row r="150">
          <cell r="A150" t="str">
            <v>Sugar</v>
          </cell>
          <cell r="B150" t="str">
            <v>Sugar</v>
          </cell>
        </row>
        <row r="151">
          <cell r="A151" t="str">
            <v>Tea</v>
          </cell>
          <cell r="B151" t="str">
            <v>Tea</v>
          </cell>
        </row>
        <row r="152">
          <cell r="A152" t="str">
            <v>Telecom_and_Telecom_Products</v>
          </cell>
          <cell r="B152" t="str">
            <v>Other communication services (telex, wireless, fax, pager, other telephone / communication services) mobile phones retail wholesale seller</v>
          </cell>
        </row>
        <row r="153">
          <cell r="A153" t="str">
            <v>Textile_Machinery</v>
          </cell>
          <cell r="B153" t="str">
            <v>Textile machinery</v>
          </cell>
        </row>
        <row r="154">
          <cell r="A154" t="str">
            <v>Textile_Furnishing</v>
          </cell>
          <cell r="B154" t="str">
            <v>Home furnishing</v>
          </cell>
        </row>
        <row r="155">
          <cell r="A155" t="str">
            <v>Textile_Processing</v>
          </cell>
          <cell r="B155" t="str">
            <v>Dyeing, cutting, stitching, any other process</v>
          </cell>
        </row>
        <row r="156">
          <cell r="A156" t="str">
            <v>Textile_Yarn</v>
          </cell>
          <cell r="B156" t="str">
            <v>Textiles, Blended Yarn</v>
          </cell>
        </row>
        <row r="157">
          <cell r="A157" t="str">
            <v>Textile_Garments_and_Apparels</v>
          </cell>
          <cell r="B157" t="str">
            <v>Readymade garments</v>
          </cell>
        </row>
        <row r="158">
          <cell r="A158" t="str">
            <v>Textile_Fabric</v>
          </cell>
          <cell r="B158" t="str">
            <v>Cotton, synthetic, blended, knitted and silk fabric or cloth</v>
          </cell>
        </row>
        <row r="159">
          <cell r="A159" t="str">
            <v>Textile_Ginning</v>
          </cell>
          <cell r="B159" t="str">
            <v>Ginning of cotton</v>
          </cell>
        </row>
        <row r="160">
          <cell r="A160" t="str">
            <v>Textile_Others</v>
          </cell>
          <cell r="B160" t="str">
            <v>Textile other than mentioned above</v>
          </cell>
        </row>
        <row r="161">
          <cell r="A161" t="str">
            <v>Textile_Synthetic</v>
          </cell>
          <cell r="B161" t="str">
            <v>Silk, PSF, VSF, nylon</v>
          </cell>
        </row>
        <row r="162">
          <cell r="A162" t="str">
            <v>Textile_Synthetic</v>
          </cell>
          <cell r="B162" t="str">
            <v>Woolen</v>
          </cell>
        </row>
        <row r="163">
          <cell r="A163" t="str">
            <v>Tiles_Ceramic_or_Building_Construction_Material</v>
          </cell>
          <cell r="B163" t="str">
            <v>Construction materials, ceramic tiles</v>
          </cell>
        </row>
        <row r="164">
          <cell r="A164" t="str">
            <v>Tiles_Ceramic_or_Building_Construction_Material</v>
          </cell>
          <cell r="B164" t="str">
            <v>Marble and Granite</v>
          </cell>
        </row>
        <row r="165">
          <cell r="A165" t="str">
            <v>Timber_and_Timber_Products</v>
          </cell>
          <cell r="B165" t="str">
            <v>Wood and wood products - including furnitures</v>
          </cell>
        </row>
        <row r="166">
          <cell r="A166" t="str">
            <v>Tobacco</v>
          </cell>
          <cell r="B166" t="str">
            <v>Tobacco Products</v>
          </cell>
        </row>
        <row r="167">
          <cell r="A167" t="str">
            <v>Tours_and_Travels</v>
          </cell>
          <cell r="B167" t="str">
            <v>Passenger Transport Services (Road)</v>
          </cell>
        </row>
        <row r="168">
          <cell r="A168" t="str">
            <v>Tours_and_Travels</v>
          </cell>
          <cell r="B168" t="str">
            <v>Ticketing and Taxi Services</v>
          </cell>
        </row>
        <row r="169">
          <cell r="A169" t="str">
            <v>Tours_and_Travels</v>
          </cell>
          <cell r="B169" t="str">
            <v>Taxi / Car Rental</v>
          </cell>
        </row>
        <row r="170">
          <cell r="A170" t="str">
            <v>Tractors</v>
          </cell>
          <cell r="B170" t="str">
            <v>Tractors</v>
          </cell>
        </row>
        <row r="171">
          <cell r="A171" t="str">
            <v>Transport_Road</v>
          </cell>
          <cell r="B171" t="str">
            <v>Goods Transport Services (Road)</v>
          </cell>
        </row>
        <row r="172">
          <cell r="A172" t="str">
            <v>Tyres</v>
          </cell>
          <cell r="B172" t="str">
            <v>Tyres</v>
          </cell>
        </row>
        <row r="173">
          <cell r="A173" t="str">
            <v>Warehousing</v>
          </cell>
          <cell r="B173" t="str">
            <v>Clearing and Forwarding, Storage &amp; Warehouding agents</v>
          </cell>
        </row>
        <row r="174">
          <cell r="A174" t="str">
            <v>Watches</v>
          </cell>
          <cell r="B174" t="str">
            <v>Clocks and Watches</v>
          </cell>
        </row>
      </sheetData>
      <sheetData sheetId="9"/>
      <sheetData sheetId="10"/>
      <sheetData sheetId="11">
        <row r="3">
          <cell r="F3" t="str">
            <v>Main Applicant</v>
          </cell>
        </row>
        <row r="4">
          <cell r="F4" t="str">
            <v xml:space="preserve">Co Applicant </v>
          </cell>
        </row>
        <row r="5">
          <cell r="F5" t="str">
            <v>Guarantor</v>
          </cell>
          <cell r="H5" t="str">
            <v>Partnership Firm</v>
          </cell>
          <cell r="K5" t="str">
            <v>Positve</v>
          </cell>
        </row>
        <row r="6">
          <cell r="H6" t="str">
            <v>Partner</v>
          </cell>
          <cell r="K6" t="str">
            <v>Negative</v>
          </cell>
        </row>
        <row r="7">
          <cell r="H7" t="str">
            <v>Partner</v>
          </cell>
          <cell r="K7" t="str">
            <v>Not Applicable</v>
          </cell>
        </row>
        <row r="8">
          <cell r="H8" t="str">
            <v>Proprietor</v>
          </cell>
          <cell r="K8" t="str">
            <v xml:space="preserve">Referred </v>
          </cell>
        </row>
        <row r="9">
          <cell r="H9" t="str">
            <v>Director</v>
          </cell>
        </row>
        <row r="10">
          <cell r="H10" t="str">
            <v>Spouse</v>
          </cell>
        </row>
        <row r="11">
          <cell r="H11" t="str">
            <v>Brother</v>
          </cell>
        </row>
        <row r="12">
          <cell r="H12" t="str">
            <v>Father</v>
          </cell>
        </row>
        <row r="13">
          <cell r="H13" t="str">
            <v>Mother</v>
          </cell>
        </row>
        <row r="14">
          <cell r="H14" t="str">
            <v>Other</v>
          </cell>
        </row>
        <row r="16">
          <cell r="J16" t="str">
            <v>Positive</v>
          </cell>
          <cell r="L16" t="str">
            <v>SORP</v>
          </cell>
        </row>
        <row r="17">
          <cell r="J17" t="str">
            <v>Negative</v>
          </cell>
          <cell r="L17" t="str">
            <v>SOCP</v>
          </cell>
        </row>
        <row r="18">
          <cell r="J18" t="str">
            <v>Waived</v>
          </cell>
          <cell r="L18" t="str">
            <v>Industrial Self Occupied</v>
          </cell>
        </row>
        <row r="19">
          <cell r="J19" t="str">
            <v xml:space="preserve">Refered </v>
          </cell>
          <cell r="L19" t="str">
            <v>Rented Residential</v>
          </cell>
        </row>
        <row r="20">
          <cell r="J20" t="str">
            <v>NA</v>
          </cell>
          <cell r="L20" t="str">
            <v>Rented Commercial</v>
          </cell>
        </row>
        <row r="21">
          <cell r="L21" t="str">
            <v>Vacant Resi/Comm</v>
          </cell>
        </row>
        <row r="22">
          <cell r="L22" t="str">
            <v>Plot</v>
          </cell>
        </row>
      </sheetData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ists &amp; Working"/>
      <sheetName val="BASE_PREM"/>
      <sheetName val="ADB rates"/>
      <sheetName val="ADB_PREM"/>
      <sheetName val="TPD rates"/>
      <sheetName val="TPD_PREM"/>
      <sheetName val="CI-5 rates"/>
      <sheetName val="CI-5_PREM"/>
      <sheetName val="CI-10 rates"/>
      <sheetName val="CI-10_PRE"/>
      <sheetName val="FACTOR_MORT"/>
      <sheetName val="WKG_MORT"/>
      <sheetName val="FACTOR_MORATORIUM"/>
      <sheetName val="WKG_MORATORIUM"/>
      <sheetName val="FACTOR_TI"/>
      <sheetName val="FACTOR_INT"/>
      <sheetName val="WKG_INT"/>
      <sheetName val="Final Rates"/>
      <sheetName val="Checks"/>
      <sheetName val="Checks Final"/>
    </sheetNames>
    <sheetDataSet>
      <sheetData sheetId="0">
        <row r="4">
          <cell r="D4" t="str">
            <v>D</v>
          </cell>
        </row>
      </sheetData>
      <sheetData sheetId="1">
        <row r="3">
          <cell r="H3">
            <v>0</v>
          </cell>
          <cell r="I3">
            <v>0</v>
          </cell>
          <cell r="J3">
            <v>1</v>
          </cell>
          <cell r="K3">
            <v>0</v>
          </cell>
          <cell r="L3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">
          <cell r="D7">
            <v>1.57</v>
          </cell>
          <cell r="E7">
            <v>1.57</v>
          </cell>
          <cell r="F7">
            <v>1.57</v>
          </cell>
          <cell r="G7">
            <v>1.57</v>
          </cell>
          <cell r="H7">
            <v>1.67</v>
          </cell>
          <cell r="I7">
            <v>1.67</v>
          </cell>
          <cell r="J7">
            <v>1.67</v>
          </cell>
          <cell r="K7">
            <v>1.67</v>
          </cell>
          <cell r="L7">
            <v>1.67</v>
          </cell>
          <cell r="M7">
            <v>1.67</v>
          </cell>
          <cell r="N7">
            <v>1.67</v>
          </cell>
          <cell r="O7">
            <v>1.67</v>
          </cell>
          <cell r="P7">
            <v>1.67</v>
          </cell>
          <cell r="Q7">
            <v>1.67</v>
          </cell>
          <cell r="R7">
            <v>1.67</v>
          </cell>
          <cell r="S7">
            <v>1.67</v>
          </cell>
          <cell r="T7">
            <v>1.67</v>
          </cell>
          <cell r="U7">
            <v>1.67</v>
          </cell>
          <cell r="V7">
            <v>1.67</v>
          </cell>
          <cell r="W7">
            <v>1.67</v>
          </cell>
          <cell r="X7">
            <v>1.67</v>
          </cell>
          <cell r="Y7">
            <v>1.67</v>
          </cell>
          <cell r="Z7">
            <v>1.67</v>
          </cell>
          <cell r="AA7">
            <v>1.67</v>
          </cell>
          <cell r="AB7">
            <v>1.67</v>
          </cell>
          <cell r="AC7">
            <v>1.67</v>
          </cell>
          <cell r="AD7">
            <v>1.67</v>
          </cell>
          <cell r="AE7">
            <v>1.67</v>
          </cell>
          <cell r="AF7">
            <v>1.67</v>
          </cell>
        </row>
        <row r="8">
          <cell r="D8">
            <v>1.57</v>
          </cell>
          <cell r="E8">
            <v>1.57</v>
          </cell>
          <cell r="F8">
            <v>1.57</v>
          </cell>
          <cell r="G8">
            <v>1.57</v>
          </cell>
          <cell r="H8">
            <v>1.67</v>
          </cell>
          <cell r="I8">
            <v>1.67</v>
          </cell>
          <cell r="J8">
            <v>1.67</v>
          </cell>
          <cell r="K8">
            <v>1.67</v>
          </cell>
          <cell r="L8">
            <v>1.67</v>
          </cell>
          <cell r="M8">
            <v>1.67</v>
          </cell>
          <cell r="N8">
            <v>1.67</v>
          </cell>
          <cell r="O8">
            <v>1.67</v>
          </cell>
          <cell r="P8">
            <v>1.67</v>
          </cell>
          <cell r="Q8">
            <v>1.67</v>
          </cell>
          <cell r="R8">
            <v>1.67</v>
          </cell>
          <cell r="S8">
            <v>1.67</v>
          </cell>
          <cell r="T8">
            <v>1.67</v>
          </cell>
          <cell r="U8">
            <v>1.67</v>
          </cell>
          <cell r="V8">
            <v>1.67</v>
          </cell>
          <cell r="W8">
            <v>1.67</v>
          </cell>
          <cell r="X8">
            <v>1.67</v>
          </cell>
          <cell r="Y8">
            <v>1.67</v>
          </cell>
          <cell r="Z8">
            <v>1.67</v>
          </cell>
          <cell r="AA8">
            <v>1.67</v>
          </cell>
          <cell r="AB8">
            <v>1.67</v>
          </cell>
          <cell r="AC8">
            <v>1.67</v>
          </cell>
          <cell r="AD8">
            <v>1.67</v>
          </cell>
          <cell r="AE8">
            <v>1.67</v>
          </cell>
          <cell r="AF8">
            <v>1.67</v>
          </cell>
        </row>
        <row r="9">
          <cell r="D9">
            <v>1.57</v>
          </cell>
          <cell r="E9">
            <v>1.57</v>
          </cell>
          <cell r="F9">
            <v>1.57</v>
          </cell>
          <cell r="G9">
            <v>1.57</v>
          </cell>
          <cell r="H9">
            <v>1.67</v>
          </cell>
          <cell r="I9">
            <v>1.67</v>
          </cell>
          <cell r="J9">
            <v>1.67</v>
          </cell>
          <cell r="K9">
            <v>1.67</v>
          </cell>
          <cell r="L9">
            <v>1.67</v>
          </cell>
          <cell r="M9">
            <v>1.67</v>
          </cell>
          <cell r="N9">
            <v>1.67</v>
          </cell>
          <cell r="O9">
            <v>1.67</v>
          </cell>
          <cell r="P9">
            <v>1.67</v>
          </cell>
          <cell r="Q9">
            <v>1.67</v>
          </cell>
          <cell r="R9">
            <v>1.67</v>
          </cell>
          <cell r="S9">
            <v>1.67</v>
          </cell>
          <cell r="T9">
            <v>1.67</v>
          </cell>
          <cell r="U9">
            <v>1.67</v>
          </cell>
          <cell r="V9">
            <v>1.67</v>
          </cell>
          <cell r="W9">
            <v>1.67</v>
          </cell>
          <cell r="X9">
            <v>1.67</v>
          </cell>
          <cell r="Y9">
            <v>1.67</v>
          </cell>
          <cell r="Z9">
            <v>1.67</v>
          </cell>
          <cell r="AA9">
            <v>1.67</v>
          </cell>
          <cell r="AB9">
            <v>1.67</v>
          </cell>
          <cell r="AC9">
            <v>1.67</v>
          </cell>
          <cell r="AD9">
            <v>1.67</v>
          </cell>
          <cell r="AE9">
            <v>1.67</v>
          </cell>
          <cell r="AF9">
            <v>1.67</v>
          </cell>
        </row>
        <row r="10">
          <cell r="D10">
            <v>1.57</v>
          </cell>
          <cell r="E10">
            <v>1.57</v>
          </cell>
          <cell r="F10">
            <v>1.57</v>
          </cell>
          <cell r="G10">
            <v>1.57</v>
          </cell>
          <cell r="H10">
            <v>1.67</v>
          </cell>
          <cell r="I10">
            <v>1.67</v>
          </cell>
          <cell r="J10">
            <v>1.67</v>
          </cell>
          <cell r="K10">
            <v>1.67</v>
          </cell>
          <cell r="L10">
            <v>1.67</v>
          </cell>
          <cell r="M10">
            <v>1.67</v>
          </cell>
          <cell r="N10">
            <v>1.67</v>
          </cell>
          <cell r="O10">
            <v>1.67</v>
          </cell>
          <cell r="P10">
            <v>1.67</v>
          </cell>
          <cell r="Q10">
            <v>1.67</v>
          </cell>
          <cell r="R10">
            <v>1.67</v>
          </cell>
          <cell r="S10">
            <v>1.67</v>
          </cell>
          <cell r="T10">
            <v>1.67</v>
          </cell>
          <cell r="U10">
            <v>1.67</v>
          </cell>
          <cell r="V10">
            <v>1.67</v>
          </cell>
          <cell r="W10">
            <v>1.67</v>
          </cell>
          <cell r="X10">
            <v>1.67</v>
          </cell>
          <cell r="Y10">
            <v>1.67</v>
          </cell>
          <cell r="Z10">
            <v>1.67</v>
          </cell>
          <cell r="AA10">
            <v>1.67</v>
          </cell>
          <cell r="AB10">
            <v>1.67</v>
          </cell>
          <cell r="AC10">
            <v>1.67</v>
          </cell>
          <cell r="AD10">
            <v>1.67</v>
          </cell>
          <cell r="AE10">
            <v>1.67</v>
          </cell>
          <cell r="AF10">
            <v>1.67</v>
          </cell>
        </row>
        <row r="11">
          <cell r="D11">
            <v>1.57</v>
          </cell>
          <cell r="E11">
            <v>1.57</v>
          </cell>
          <cell r="F11">
            <v>1.57</v>
          </cell>
          <cell r="G11">
            <v>1.57</v>
          </cell>
          <cell r="H11">
            <v>1.67</v>
          </cell>
          <cell r="I11">
            <v>1.67</v>
          </cell>
          <cell r="J11">
            <v>1.67</v>
          </cell>
          <cell r="K11">
            <v>1.67</v>
          </cell>
          <cell r="L11">
            <v>1.67</v>
          </cell>
          <cell r="M11">
            <v>1.67</v>
          </cell>
          <cell r="N11">
            <v>1.67</v>
          </cell>
          <cell r="O11">
            <v>1.67</v>
          </cell>
          <cell r="P11">
            <v>1.67</v>
          </cell>
          <cell r="Q11">
            <v>1.67</v>
          </cell>
          <cell r="R11">
            <v>1.67</v>
          </cell>
          <cell r="S11">
            <v>1.67</v>
          </cell>
          <cell r="T11">
            <v>1.67</v>
          </cell>
          <cell r="U11">
            <v>1.67</v>
          </cell>
          <cell r="V11">
            <v>1.67</v>
          </cell>
          <cell r="W11">
            <v>1.67</v>
          </cell>
          <cell r="X11">
            <v>1.67</v>
          </cell>
          <cell r="Y11">
            <v>1.67</v>
          </cell>
          <cell r="Z11">
            <v>1.67</v>
          </cell>
          <cell r="AA11">
            <v>1.67</v>
          </cell>
          <cell r="AB11">
            <v>1.67</v>
          </cell>
          <cell r="AC11">
            <v>1.67</v>
          </cell>
          <cell r="AD11">
            <v>1.67</v>
          </cell>
          <cell r="AE11">
            <v>1.67</v>
          </cell>
          <cell r="AF11">
            <v>1.67</v>
          </cell>
        </row>
        <row r="12">
          <cell r="D12">
            <v>1.57</v>
          </cell>
          <cell r="E12">
            <v>1.57</v>
          </cell>
          <cell r="F12">
            <v>1.57</v>
          </cell>
          <cell r="G12">
            <v>1.57</v>
          </cell>
          <cell r="H12">
            <v>1.67</v>
          </cell>
          <cell r="I12">
            <v>1.67</v>
          </cell>
          <cell r="J12">
            <v>1.67</v>
          </cell>
          <cell r="K12">
            <v>1.67</v>
          </cell>
          <cell r="L12">
            <v>1.67</v>
          </cell>
          <cell r="M12">
            <v>1.67</v>
          </cell>
          <cell r="N12">
            <v>1.67</v>
          </cell>
          <cell r="O12">
            <v>1.67</v>
          </cell>
          <cell r="P12">
            <v>1.67</v>
          </cell>
          <cell r="Q12">
            <v>1.67</v>
          </cell>
          <cell r="R12">
            <v>1.67</v>
          </cell>
          <cell r="S12">
            <v>1.67</v>
          </cell>
          <cell r="T12">
            <v>1.67</v>
          </cell>
          <cell r="U12">
            <v>1.67</v>
          </cell>
          <cell r="V12">
            <v>1.67</v>
          </cell>
          <cell r="W12">
            <v>1.67</v>
          </cell>
          <cell r="X12">
            <v>1.67</v>
          </cell>
          <cell r="Y12">
            <v>1.67</v>
          </cell>
          <cell r="Z12">
            <v>1.67</v>
          </cell>
          <cell r="AA12">
            <v>1.67</v>
          </cell>
          <cell r="AB12">
            <v>1.67</v>
          </cell>
          <cell r="AC12">
            <v>1.67</v>
          </cell>
          <cell r="AD12">
            <v>1.67</v>
          </cell>
          <cell r="AE12">
            <v>1.67</v>
          </cell>
          <cell r="AF12">
            <v>1.67</v>
          </cell>
        </row>
        <row r="13">
          <cell r="D13">
            <v>1.57</v>
          </cell>
          <cell r="E13">
            <v>1.57</v>
          </cell>
          <cell r="F13">
            <v>1.57</v>
          </cell>
          <cell r="G13">
            <v>1.57</v>
          </cell>
          <cell r="H13">
            <v>1.67</v>
          </cell>
          <cell r="I13">
            <v>1.67</v>
          </cell>
          <cell r="J13">
            <v>1.67</v>
          </cell>
          <cell r="K13">
            <v>1.67</v>
          </cell>
          <cell r="L13">
            <v>1.67</v>
          </cell>
          <cell r="M13">
            <v>1.67</v>
          </cell>
          <cell r="N13">
            <v>1.67</v>
          </cell>
          <cell r="O13">
            <v>1.67</v>
          </cell>
          <cell r="P13">
            <v>1.67</v>
          </cell>
          <cell r="Q13">
            <v>1.67</v>
          </cell>
          <cell r="R13">
            <v>1.67</v>
          </cell>
          <cell r="S13">
            <v>1.67</v>
          </cell>
          <cell r="T13">
            <v>1.67</v>
          </cell>
          <cell r="U13">
            <v>1.67</v>
          </cell>
          <cell r="V13">
            <v>1.67</v>
          </cell>
          <cell r="W13">
            <v>1.67</v>
          </cell>
          <cell r="X13">
            <v>1.67</v>
          </cell>
          <cell r="Y13">
            <v>1.67</v>
          </cell>
          <cell r="Z13">
            <v>1.67</v>
          </cell>
          <cell r="AA13">
            <v>1.67</v>
          </cell>
          <cell r="AB13">
            <v>1.67</v>
          </cell>
          <cell r="AC13">
            <v>1.67</v>
          </cell>
          <cell r="AD13">
            <v>1.67</v>
          </cell>
          <cell r="AE13">
            <v>1.67</v>
          </cell>
          <cell r="AF13">
            <v>1.67</v>
          </cell>
        </row>
        <row r="14">
          <cell r="D14">
            <v>1.57</v>
          </cell>
          <cell r="E14">
            <v>1.57</v>
          </cell>
          <cell r="F14">
            <v>1.57</v>
          </cell>
          <cell r="G14">
            <v>1.57</v>
          </cell>
          <cell r="H14">
            <v>1.67</v>
          </cell>
          <cell r="I14">
            <v>1.67</v>
          </cell>
          <cell r="J14">
            <v>1.67</v>
          </cell>
          <cell r="K14">
            <v>1.67</v>
          </cell>
          <cell r="L14">
            <v>1.67</v>
          </cell>
          <cell r="M14">
            <v>1.67</v>
          </cell>
          <cell r="N14">
            <v>1.67</v>
          </cell>
          <cell r="O14">
            <v>1.67</v>
          </cell>
          <cell r="P14">
            <v>1.67</v>
          </cell>
          <cell r="Q14">
            <v>1.67</v>
          </cell>
          <cell r="R14">
            <v>1.67</v>
          </cell>
          <cell r="S14">
            <v>1.67</v>
          </cell>
          <cell r="T14">
            <v>1.67</v>
          </cell>
          <cell r="U14">
            <v>1.67</v>
          </cell>
          <cell r="V14">
            <v>1.67</v>
          </cell>
          <cell r="W14">
            <v>1.67</v>
          </cell>
          <cell r="X14">
            <v>1.67</v>
          </cell>
          <cell r="Y14">
            <v>1.67</v>
          </cell>
          <cell r="Z14">
            <v>1.67</v>
          </cell>
          <cell r="AA14">
            <v>1.67</v>
          </cell>
          <cell r="AB14">
            <v>1.67</v>
          </cell>
          <cell r="AC14">
            <v>1.67</v>
          </cell>
          <cell r="AD14">
            <v>1.67</v>
          </cell>
          <cell r="AE14">
            <v>1.67</v>
          </cell>
          <cell r="AF14">
            <v>1.67</v>
          </cell>
        </row>
        <row r="15">
          <cell r="D15">
            <v>1.57</v>
          </cell>
          <cell r="E15">
            <v>1.57</v>
          </cell>
          <cell r="F15">
            <v>1.57</v>
          </cell>
          <cell r="G15">
            <v>1.57</v>
          </cell>
          <cell r="H15">
            <v>1.67</v>
          </cell>
          <cell r="I15">
            <v>1.67</v>
          </cell>
          <cell r="J15">
            <v>1.67</v>
          </cell>
          <cell r="K15">
            <v>1.67</v>
          </cell>
          <cell r="L15">
            <v>1.67</v>
          </cell>
          <cell r="M15">
            <v>1.67</v>
          </cell>
          <cell r="N15">
            <v>1.67</v>
          </cell>
          <cell r="O15">
            <v>1.67</v>
          </cell>
          <cell r="P15">
            <v>1.67</v>
          </cell>
          <cell r="Q15">
            <v>1.67</v>
          </cell>
          <cell r="R15">
            <v>1.67</v>
          </cell>
          <cell r="S15">
            <v>1.67</v>
          </cell>
          <cell r="T15">
            <v>1.67</v>
          </cell>
          <cell r="U15">
            <v>1.67</v>
          </cell>
          <cell r="V15">
            <v>1.67</v>
          </cell>
          <cell r="W15">
            <v>1.67</v>
          </cell>
          <cell r="X15">
            <v>1.67</v>
          </cell>
          <cell r="Y15">
            <v>1.67</v>
          </cell>
          <cell r="Z15">
            <v>1.67</v>
          </cell>
          <cell r="AA15">
            <v>1.67</v>
          </cell>
          <cell r="AB15">
            <v>1.67</v>
          </cell>
          <cell r="AC15">
            <v>1.67</v>
          </cell>
          <cell r="AD15">
            <v>1.67</v>
          </cell>
          <cell r="AE15">
            <v>1.67</v>
          </cell>
          <cell r="AF15">
            <v>1.67</v>
          </cell>
        </row>
        <row r="16">
          <cell r="D16">
            <v>1.57</v>
          </cell>
          <cell r="E16">
            <v>1.57</v>
          </cell>
          <cell r="F16">
            <v>1.57</v>
          </cell>
          <cell r="G16">
            <v>1.57</v>
          </cell>
          <cell r="H16">
            <v>1.67</v>
          </cell>
          <cell r="I16">
            <v>1.67</v>
          </cell>
          <cell r="J16">
            <v>1.67</v>
          </cell>
          <cell r="K16">
            <v>1.67</v>
          </cell>
          <cell r="L16">
            <v>1.67</v>
          </cell>
          <cell r="M16">
            <v>1.67</v>
          </cell>
          <cell r="N16">
            <v>1.67</v>
          </cell>
          <cell r="O16">
            <v>1.67</v>
          </cell>
          <cell r="P16">
            <v>1.67</v>
          </cell>
          <cell r="Q16">
            <v>1.67</v>
          </cell>
          <cell r="R16">
            <v>1.67</v>
          </cell>
          <cell r="S16">
            <v>1.67</v>
          </cell>
          <cell r="T16">
            <v>1.67</v>
          </cell>
          <cell r="U16">
            <v>1.67</v>
          </cell>
          <cell r="V16">
            <v>1.67</v>
          </cell>
          <cell r="W16">
            <v>1.67</v>
          </cell>
          <cell r="X16">
            <v>1.67</v>
          </cell>
          <cell r="Y16">
            <v>1.67</v>
          </cell>
          <cell r="Z16">
            <v>1.67</v>
          </cell>
          <cell r="AA16">
            <v>1.67</v>
          </cell>
          <cell r="AB16">
            <v>1.67</v>
          </cell>
          <cell r="AC16">
            <v>1.67</v>
          </cell>
          <cell r="AD16">
            <v>1.67</v>
          </cell>
          <cell r="AE16">
            <v>1.67</v>
          </cell>
          <cell r="AF16">
            <v>1.67</v>
          </cell>
        </row>
        <row r="17">
          <cell r="D17">
            <v>1.57</v>
          </cell>
          <cell r="E17">
            <v>1.57</v>
          </cell>
          <cell r="F17">
            <v>1.57</v>
          </cell>
          <cell r="G17">
            <v>1.57</v>
          </cell>
          <cell r="H17">
            <v>1.67</v>
          </cell>
          <cell r="I17">
            <v>1.67</v>
          </cell>
          <cell r="J17">
            <v>1.67</v>
          </cell>
          <cell r="K17">
            <v>1.67</v>
          </cell>
          <cell r="L17">
            <v>1.67</v>
          </cell>
          <cell r="M17">
            <v>1.67</v>
          </cell>
          <cell r="N17">
            <v>1.67</v>
          </cell>
          <cell r="O17">
            <v>1.67</v>
          </cell>
          <cell r="P17">
            <v>1.67</v>
          </cell>
          <cell r="Q17">
            <v>1.67</v>
          </cell>
          <cell r="R17">
            <v>1.67</v>
          </cell>
          <cell r="S17">
            <v>1.67</v>
          </cell>
          <cell r="T17">
            <v>1.67</v>
          </cell>
          <cell r="U17">
            <v>1.67</v>
          </cell>
          <cell r="V17">
            <v>1.67</v>
          </cell>
          <cell r="W17">
            <v>1.67</v>
          </cell>
          <cell r="X17">
            <v>1.67</v>
          </cell>
          <cell r="Y17">
            <v>1.67</v>
          </cell>
          <cell r="Z17">
            <v>1.67</v>
          </cell>
          <cell r="AA17">
            <v>1.67</v>
          </cell>
          <cell r="AB17">
            <v>1.67</v>
          </cell>
          <cell r="AC17">
            <v>1.67</v>
          </cell>
          <cell r="AD17">
            <v>1.67</v>
          </cell>
          <cell r="AE17">
            <v>1.67</v>
          </cell>
          <cell r="AF17">
            <v>1.67</v>
          </cell>
        </row>
        <row r="18">
          <cell r="D18">
            <v>1.57</v>
          </cell>
          <cell r="E18">
            <v>1.57</v>
          </cell>
          <cell r="F18">
            <v>1.57</v>
          </cell>
          <cell r="G18">
            <v>1.57</v>
          </cell>
          <cell r="H18">
            <v>1.67</v>
          </cell>
          <cell r="I18">
            <v>1.67</v>
          </cell>
          <cell r="J18">
            <v>1.67</v>
          </cell>
          <cell r="K18">
            <v>1.67</v>
          </cell>
          <cell r="L18">
            <v>1.67</v>
          </cell>
          <cell r="M18">
            <v>1.67</v>
          </cell>
          <cell r="N18">
            <v>1.67</v>
          </cell>
          <cell r="O18">
            <v>1.67</v>
          </cell>
          <cell r="P18">
            <v>1.67</v>
          </cell>
          <cell r="Q18">
            <v>1.67</v>
          </cell>
          <cell r="R18">
            <v>1.67</v>
          </cell>
          <cell r="S18">
            <v>1.67</v>
          </cell>
          <cell r="T18">
            <v>1.67</v>
          </cell>
          <cell r="U18">
            <v>1.67</v>
          </cell>
          <cell r="V18">
            <v>1.67</v>
          </cell>
          <cell r="W18">
            <v>1.67</v>
          </cell>
          <cell r="X18">
            <v>1.67</v>
          </cell>
          <cell r="Y18">
            <v>1.67</v>
          </cell>
          <cell r="Z18">
            <v>1.67</v>
          </cell>
          <cell r="AA18">
            <v>1.67</v>
          </cell>
          <cell r="AB18">
            <v>1.67</v>
          </cell>
          <cell r="AC18">
            <v>1.67</v>
          </cell>
          <cell r="AD18">
            <v>1.67</v>
          </cell>
          <cell r="AE18">
            <v>1.67</v>
          </cell>
          <cell r="AF18">
            <v>1.67</v>
          </cell>
        </row>
        <row r="19">
          <cell r="D19">
            <v>1.61</v>
          </cell>
          <cell r="E19">
            <v>1.61</v>
          </cell>
          <cell r="F19">
            <v>1.61</v>
          </cell>
          <cell r="G19">
            <v>1.61</v>
          </cell>
          <cell r="H19">
            <v>1.73</v>
          </cell>
          <cell r="I19">
            <v>1.73</v>
          </cell>
          <cell r="J19">
            <v>1.73</v>
          </cell>
          <cell r="K19">
            <v>1.73</v>
          </cell>
          <cell r="L19">
            <v>1.73</v>
          </cell>
          <cell r="M19">
            <v>1.73</v>
          </cell>
          <cell r="N19">
            <v>1.73</v>
          </cell>
          <cell r="O19">
            <v>1.73</v>
          </cell>
          <cell r="P19">
            <v>1.73</v>
          </cell>
          <cell r="Q19">
            <v>1.73</v>
          </cell>
          <cell r="R19">
            <v>1.73</v>
          </cell>
          <cell r="S19">
            <v>1.73</v>
          </cell>
          <cell r="T19">
            <v>1.73</v>
          </cell>
          <cell r="U19">
            <v>1.73</v>
          </cell>
          <cell r="V19">
            <v>1.73</v>
          </cell>
          <cell r="W19">
            <v>1.73</v>
          </cell>
          <cell r="X19">
            <v>1.73</v>
          </cell>
          <cell r="Y19">
            <v>1.73</v>
          </cell>
          <cell r="Z19">
            <v>1.73</v>
          </cell>
          <cell r="AA19">
            <v>1.73</v>
          </cell>
          <cell r="AB19">
            <v>1.73</v>
          </cell>
          <cell r="AC19">
            <v>1.73</v>
          </cell>
          <cell r="AD19">
            <v>1.73</v>
          </cell>
          <cell r="AE19">
            <v>1.73</v>
          </cell>
          <cell r="AF19">
            <v>1.73</v>
          </cell>
        </row>
        <row r="20">
          <cell r="D20">
            <v>1.61</v>
          </cell>
          <cell r="E20">
            <v>1.61</v>
          </cell>
          <cell r="F20">
            <v>1.61</v>
          </cell>
          <cell r="G20">
            <v>1.61</v>
          </cell>
          <cell r="H20">
            <v>1.73</v>
          </cell>
          <cell r="I20">
            <v>1.73</v>
          </cell>
          <cell r="J20">
            <v>1.73</v>
          </cell>
          <cell r="K20">
            <v>1.73</v>
          </cell>
          <cell r="L20">
            <v>1.73</v>
          </cell>
          <cell r="M20">
            <v>1.73</v>
          </cell>
          <cell r="N20">
            <v>1.73</v>
          </cell>
          <cell r="O20">
            <v>1.73</v>
          </cell>
          <cell r="P20">
            <v>1.73</v>
          </cell>
          <cell r="Q20">
            <v>1.73</v>
          </cell>
          <cell r="R20">
            <v>1.73</v>
          </cell>
          <cell r="S20">
            <v>1.73</v>
          </cell>
          <cell r="T20">
            <v>1.73</v>
          </cell>
          <cell r="U20">
            <v>1.73</v>
          </cell>
          <cell r="V20">
            <v>1.73</v>
          </cell>
          <cell r="W20">
            <v>1.73</v>
          </cell>
          <cell r="X20">
            <v>1.73</v>
          </cell>
          <cell r="Y20">
            <v>1.73</v>
          </cell>
          <cell r="Z20">
            <v>1.73</v>
          </cell>
          <cell r="AA20">
            <v>1.73</v>
          </cell>
          <cell r="AB20">
            <v>1.73</v>
          </cell>
          <cell r="AC20">
            <v>1.73</v>
          </cell>
          <cell r="AD20">
            <v>1.73</v>
          </cell>
          <cell r="AE20">
            <v>1.73</v>
          </cell>
          <cell r="AF20">
            <v>1.73</v>
          </cell>
        </row>
        <row r="21">
          <cell r="D21">
            <v>1.61</v>
          </cell>
          <cell r="E21">
            <v>1.61</v>
          </cell>
          <cell r="F21">
            <v>1.61</v>
          </cell>
          <cell r="G21">
            <v>1.61</v>
          </cell>
          <cell r="H21">
            <v>1.73</v>
          </cell>
          <cell r="I21">
            <v>1.73</v>
          </cell>
          <cell r="J21">
            <v>1.73</v>
          </cell>
          <cell r="K21">
            <v>1.73</v>
          </cell>
          <cell r="L21">
            <v>1.73</v>
          </cell>
          <cell r="M21">
            <v>1.73</v>
          </cell>
          <cell r="N21">
            <v>1.73</v>
          </cell>
          <cell r="O21">
            <v>1.73</v>
          </cell>
          <cell r="P21">
            <v>1.73</v>
          </cell>
          <cell r="Q21">
            <v>1.73</v>
          </cell>
          <cell r="R21">
            <v>1.73</v>
          </cell>
          <cell r="S21">
            <v>1.73</v>
          </cell>
          <cell r="T21">
            <v>1.73</v>
          </cell>
          <cell r="U21">
            <v>1.73</v>
          </cell>
          <cell r="V21">
            <v>1.73</v>
          </cell>
          <cell r="W21">
            <v>1.73</v>
          </cell>
          <cell r="X21">
            <v>1.73</v>
          </cell>
          <cell r="Y21">
            <v>1.73</v>
          </cell>
          <cell r="Z21">
            <v>1.73</v>
          </cell>
          <cell r="AA21">
            <v>1.73</v>
          </cell>
          <cell r="AB21">
            <v>1.73</v>
          </cell>
          <cell r="AC21">
            <v>1.73</v>
          </cell>
          <cell r="AD21">
            <v>1.73</v>
          </cell>
          <cell r="AE21">
            <v>1.73</v>
          </cell>
          <cell r="AF21">
            <v>1.73</v>
          </cell>
        </row>
        <row r="22">
          <cell r="D22">
            <v>1.61</v>
          </cell>
          <cell r="E22">
            <v>1.61</v>
          </cell>
          <cell r="F22">
            <v>1.61</v>
          </cell>
          <cell r="G22">
            <v>1.61</v>
          </cell>
          <cell r="H22">
            <v>1.73</v>
          </cell>
          <cell r="I22">
            <v>1.73</v>
          </cell>
          <cell r="J22">
            <v>1.73</v>
          </cell>
          <cell r="K22">
            <v>1.73</v>
          </cell>
          <cell r="L22">
            <v>1.73</v>
          </cell>
          <cell r="M22">
            <v>1.73</v>
          </cell>
          <cell r="N22">
            <v>1.73</v>
          </cell>
          <cell r="O22">
            <v>1.73</v>
          </cell>
          <cell r="P22">
            <v>1.73</v>
          </cell>
          <cell r="Q22">
            <v>1.73</v>
          </cell>
          <cell r="R22">
            <v>1.73</v>
          </cell>
          <cell r="S22">
            <v>1.73</v>
          </cell>
          <cell r="T22">
            <v>1.73</v>
          </cell>
          <cell r="U22">
            <v>1.73</v>
          </cell>
          <cell r="V22">
            <v>1.73</v>
          </cell>
          <cell r="W22">
            <v>1.73</v>
          </cell>
          <cell r="X22">
            <v>1.73</v>
          </cell>
          <cell r="Y22">
            <v>1.73</v>
          </cell>
          <cell r="Z22">
            <v>1.73</v>
          </cell>
          <cell r="AA22">
            <v>1.73</v>
          </cell>
          <cell r="AB22">
            <v>1.73</v>
          </cell>
          <cell r="AC22">
            <v>1.73</v>
          </cell>
          <cell r="AD22">
            <v>1.73</v>
          </cell>
          <cell r="AE22">
            <v>1.73</v>
          </cell>
          <cell r="AF22">
            <v>1.73</v>
          </cell>
        </row>
        <row r="23">
          <cell r="D23">
            <v>1.61</v>
          </cell>
          <cell r="E23">
            <v>1.61</v>
          </cell>
          <cell r="F23">
            <v>1.61</v>
          </cell>
          <cell r="G23">
            <v>1.61</v>
          </cell>
          <cell r="H23">
            <v>1.73</v>
          </cell>
          <cell r="I23">
            <v>1.73</v>
          </cell>
          <cell r="J23">
            <v>1.73</v>
          </cell>
          <cell r="K23">
            <v>1.73</v>
          </cell>
          <cell r="L23">
            <v>1.73</v>
          </cell>
          <cell r="M23">
            <v>1.73</v>
          </cell>
          <cell r="N23">
            <v>1.73</v>
          </cell>
          <cell r="O23">
            <v>1.73</v>
          </cell>
          <cell r="P23">
            <v>1.73</v>
          </cell>
          <cell r="Q23">
            <v>1.73</v>
          </cell>
          <cell r="R23">
            <v>1.73</v>
          </cell>
          <cell r="S23">
            <v>1.73</v>
          </cell>
          <cell r="T23">
            <v>1.73</v>
          </cell>
          <cell r="U23">
            <v>1.73</v>
          </cell>
          <cell r="V23">
            <v>1.73</v>
          </cell>
          <cell r="W23">
            <v>1.73</v>
          </cell>
          <cell r="X23">
            <v>1.73</v>
          </cell>
          <cell r="Y23">
            <v>1.73</v>
          </cell>
          <cell r="Z23">
            <v>1.73</v>
          </cell>
          <cell r="AA23">
            <v>1.73</v>
          </cell>
          <cell r="AB23">
            <v>1.73</v>
          </cell>
          <cell r="AC23">
            <v>1.73</v>
          </cell>
          <cell r="AD23">
            <v>1.73</v>
          </cell>
          <cell r="AE23">
            <v>1.73</v>
          </cell>
          <cell r="AF23">
            <v>1.73</v>
          </cell>
        </row>
        <row r="24">
          <cell r="D24">
            <v>1.61</v>
          </cell>
          <cell r="E24">
            <v>1.61</v>
          </cell>
          <cell r="F24">
            <v>1.61</v>
          </cell>
          <cell r="G24">
            <v>1.61</v>
          </cell>
          <cell r="H24">
            <v>1.73</v>
          </cell>
          <cell r="I24">
            <v>1.73</v>
          </cell>
          <cell r="J24">
            <v>1.73</v>
          </cell>
          <cell r="K24">
            <v>1.73</v>
          </cell>
          <cell r="L24">
            <v>1.73</v>
          </cell>
          <cell r="M24">
            <v>1.73</v>
          </cell>
          <cell r="N24">
            <v>1.73</v>
          </cell>
          <cell r="O24">
            <v>1.73</v>
          </cell>
          <cell r="P24">
            <v>1.73</v>
          </cell>
          <cell r="Q24">
            <v>1.73</v>
          </cell>
          <cell r="R24">
            <v>1.73</v>
          </cell>
          <cell r="S24">
            <v>1.73</v>
          </cell>
          <cell r="T24">
            <v>1.73</v>
          </cell>
          <cell r="U24">
            <v>1.73</v>
          </cell>
          <cell r="V24">
            <v>1.73</v>
          </cell>
          <cell r="W24">
            <v>1.73</v>
          </cell>
          <cell r="X24">
            <v>1.73</v>
          </cell>
          <cell r="Y24">
            <v>1.73</v>
          </cell>
          <cell r="Z24">
            <v>1.73</v>
          </cell>
          <cell r="AA24">
            <v>1.73</v>
          </cell>
          <cell r="AB24">
            <v>1.73</v>
          </cell>
          <cell r="AC24">
            <v>1.73</v>
          </cell>
          <cell r="AD24">
            <v>1.73</v>
          </cell>
          <cell r="AE24">
            <v>1.73</v>
          </cell>
          <cell r="AF24">
            <v>1.73</v>
          </cell>
        </row>
        <row r="25">
          <cell r="D25">
            <v>1.61</v>
          </cell>
          <cell r="E25">
            <v>1.61</v>
          </cell>
          <cell r="F25">
            <v>1.61</v>
          </cell>
          <cell r="G25">
            <v>1.61</v>
          </cell>
          <cell r="H25">
            <v>1.73</v>
          </cell>
          <cell r="I25">
            <v>1.73</v>
          </cell>
          <cell r="J25">
            <v>1.73</v>
          </cell>
          <cell r="K25">
            <v>1.73</v>
          </cell>
          <cell r="L25">
            <v>1.73</v>
          </cell>
          <cell r="M25">
            <v>1.73</v>
          </cell>
          <cell r="N25">
            <v>1.73</v>
          </cell>
          <cell r="O25">
            <v>1.73</v>
          </cell>
          <cell r="P25">
            <v>1.73</v>
          </cell>
          <cell r="Q25">
            <v>1.73</v>
          </cell>
          <cell r="R25">
            <v>1.73</v>
          </cell>
          <cell r="S25">
            <v>1.73</v>
          </cell>
          <cell r="T25">
            <v>1.73</v>
          </cell>
          <cell r="U25">
            <v>1.73</v>
          </cell>
          <cell r="V25">
            <v>1.73</v>
          </cell>
          <cell r="W25">
            <v>1.73</v>
          </cell>
          <cell r="X25">
            <v>1.73</v>
          </cell>
          <cell r="Y25">
            <v>1.73</v>
          </cell>
          <cell r="Z25">
            <v>1.73</v>
          </cell>
          <cell r="AA25">
            <v>1.73</v>
          </cell>
          <cell r="AB25">
            <v>1.73</v>
          </cell>
          <cell r="AC25">
            <v>1.73</v>
          </cell>
          <cell r="AD25">
            <v>1.73</v>
          </cell>
          <cell r="AE25">
            <v>1.73</v>
          </cell>
          <cell r="AF25">
            <v>1.73</v>
          </cell>
        </row>
        <row r="26">
          <cell r="D26">
            <v>1.61</v>
          </cell>
          <cell r="E26">
            <v>1.61</v>
          </cell>
          <cell r="F26">
            <v>1.61</v>
          </cell>
          <cell r="G26">
            <v>1.61</v>
          </cell>
          <cell r="H26">
            <v>1.73</v>
          </cell>
          <cell r="I26">
            <v>1.73</v>
          </cell>
          <cell r="J26">
            <v>1.73</v>
          </cell>
          <cell r="K26">
            <v>1.73</v>
          </cell>
          <cell r="L26">
            <v>1.73</v>
          </cell>
          <cell r="M26">
            <v>1.73</v>
          </cell>
          <cell r="N26">
            <v>1.73</v>
          </cell>
          <cell r="O26">
            <v>1.73</v>
          </cell>
          <cell r="P26">
            <v>1.73</v>
          </cell>
          <cell r="Q26">
            <v>1.73</v>
          </cell>
          <cell r="R26">
            <v>1.73</v>
          </cell>
          <cell r="S26">
            <v>1.73</v>
          </cell>
          <cell r="T26">
            <v>1.73</v>
          </cell>
          <cell r="U26">
            <v>1.73</v>
          </cell>
          <cell r="V26">
            <v>1.73</v>
          </cell>
          <cell r="W26">
            <v>1.73</v>
          </cell>
          <cell r="X26">
            <v>1.73</v>
          </cell>
          <cell r="Y26">
            <v>1.73</v>
          </cell>
          <cell r="Z26">
            <v>1.73</v>
          </cell>
          <cell r="AA26">
            <v>1.73</v>
          </cell>
          <cell r="AB26">
            <v>1.73</v>
          </cell>
          <cell r="AC26">
            <v>1.73</v>
          </cell>
          <cell r="AD26">
            <v>1.73</v>
          </cell>
          <cell r="AE26">
            <v>1.73</v>
          </cell>
          <cell r="AF26">
            <v>1.73</v>
          </cell>
        </row>
        <row r="27">
          <cell r="D27">
            <v>1.61</v>
          </cell>
          <cell r="E27">
            <v>1.61</v>
          </cell>
          <cell r="F27">
            <v>1.61</v>
          </cell>
          <cell r="G27">
            <v>1.61</v>
          </cell>
          <cell r="H27">
            <v>1.73</v>
          </cell>
          <cell r="I27">
            <v>1.73</v>
          </cell>
          <cell r="J27">
            <v>1.73</v>
          </cell>
          <cell r="K27">
            <v>1.73</v>
          </cell>
          <cell r="L27">
            <v>1.73</v>
          </cell>
          <cell r="M27">
            <v>1.73</v>
          </cell>
          <cell r="N27">
            <v>1.73</v>
          </cell>
          <cell r="O27">
            <v>1.73</v>
          </cell>
          <cell r="P27">
            <v>1.73</v>
          </cell>
          <cell r="Q27">
            <v>1.73</v>
          </cell>
          <cell r="R27">
            <v>1.73</v>
          </cell>
          <cell r="S27">
            <v>1.73</v>
          </cell>
          <cell r="T27">
            <v>1.73</v>
          </cell>
          <cell r="U27">
            <v>1.73</v>
          </cell>
          <cell r="V27">
            <v>1.73</v>
          </cell>
          <cell r="W27">
            <v>1.73</v>
          </cell>
          <cell r="X27">
            <v>1.73</v>
          </cell>
          <cell r="Y27">
            <v>1.73</v>
          </cell>
          <cell r="Z27">
            <v>1.73</v>
          </cell>
          <cell r="AA27">
            <v>1.73</v>
          </cell>
          <cell r="AB27">
            <v>1.73</v>
          </cell>
          <cell r="AC27">
            <v>1.73</v>
          </cell>
          <cell r="AD27">
            <v>1.73</v>
          </cell>
          <cell r="AE27">
            <v>1.73</v>
          </cell>
          <cell r="AF27">
            <v>1.73</v>
          </cell>
        </row>
        <row r="28">
          <cell r="D28">
            <v>1.61</v>
          </cell>
          <cell r="E28">
            <v>1.61</v>
          </cell>
          <cell r="F28">
            <v>1.61</v>
          </cell>
          <cell r="G28">
            <v>1.61</v>
          </cell>
          <cell r="H28">
            <v>1.73</v>
          </cell>
          <cell r="I28">
            <v>1.73</v>
          </cell>
          <cell r="J28">
            <v>1.73</v>
          </cell>
          <cell r="K28">
            <v>1.73</v>
          </cell>
          <cell r="L28">
            <v>1.73</v>
          </cell>
          <cell r="M28">
            <v>1.73</v>
          </cell>
          <cell r="N28">
            <v>1.73</v>
          </cell>
          <cell r="O28">
            <v>1.73</v>
          </cell>
          <cell r="P28">
            <v>1.73</v>
          </cell>
          <cell r="Q28">
            <v>1.73</v>
          </cell>
          <cell r="R28">
            <v>1.73</v>
          </cell>
          <cell r="S28">
            <v>1.73</v>
          </cell>
          <cell r="T28">
            <v>1.73</v>
          </cell>
          <cell r="U28">
            <v>1.73</v>
          </cell>
          <cell r="V28">
            <v>1.73</v>
          </cell>
          <cell r="W28">
            <v>1.73</v>
          </cell>
          <cell r="X28">
            <v>1.73</v>
          </cell>
          <cell r="Y28">
            <v>1.73</v>
          </cell>
          <cell r="Z28">
            <v>1.73</v>
          </cell>
          <cell r="AA28">
            <v>1.73</v>
          </cell>
          <cell r="AB28">
            <v>1.73</v>
          </cell>
          <cell r="AC28">
            <v>1.73</v>
          </cell>
          <cell r="AD28">
            <v>1.73</v>
          </cell>
          <cell r="AE28">
            <v>1.73</v>
          </cell>
          <cell r="AF28">
            <v>1.73</v>
          </cell>
        </row>
        <row r="29">
          <cell r="D29">
            <v>1.73</v>
          </cell>
          <cell r="E29">
            <v>1.73</v>
          </cell>
          <cell r="F29">
            <v>1.73</v>
          </cell>
          <cell r="G29">
            <v>1.73</v>
          </cell>
          <cell r="H29">
            <v>1.85</v>
          </cell>
          <cell r="I29">
            <v>1.85</v>
          </cell>
          <cell r="J29">
            <v>1.85</v>
          </cell>
          <cell r="K29">
            <v>1.85</v>
          </cell>
          <cell r="L29">
            <v>1.85</v>
          </cell>
          <cell r="M29">
            <v>1.85</v>
          </cell>
          <cell r="N29">
            <v>1.85</v>
          </cell>
          <cell r="O29">
            <v>1.85</v>
          </cell>
          <cell r="P29">
            <v>1.85</v>
          </cell>
          <cell r="Q29">
            <v>1.85</v>
          </cell>
          <cell r="R29">
            <v>1.85</v>
          </cell>
          <cell r="S29">
            <v>1.85</v>
          </cell>
          <cell r="T29">
            <v>1.85</v>
          </cell>
          <cell r="U29">
            <v>1.85</v>
          </cell>
          <cell r="V29">
            <v>1.85</v>
          </cell>
          <cell r="W29">
            <v>1.85</v>
          </cell>
          <cell r="X29">
            <v>1.85</v>
          </cell>
          <cell r="Y29">
            <v>1.85</v>
          </cell>
          <cell r="Z29">
            <v>1.85</v>
          </cell>
          <cell r="AA29">
            <v>1.85</v>
          </cell>
          <cell r="AB29">
            <v>1.85</v>
          </cell>
          <cell r="AC29">
            <v>1.85</v>
          </cell>
          <cell r="AD29">
            <v>1.85</v>
          </cell>
          <cell r="AE29">
            <v>1.85</v>
          </cell>
          <cell r="AF29">
            <v>1.85</v>
          </cell>
        </row>
        <row r="30">
          <cell r="D30">
            <v>1.73</v>
          </cell>
          <cell r="E30">
            <v>1.73</v>
          </cell>
          <cell r="F30">
            <v>1.73</v>
          </cell>
          <cell r="G30">
            <v>1.73</v>
          </cell>
          <cell r="H30">
            <v>1.85</v>
          </cell>
          <cell r="I30">
            <v>1.85</v>
          </cell>
          <cell r="J30">
            <v>1.85</v>
          </cell>
          <cell r="K30">
            <v>1.85</v>
          </cell>
          <cell r="L30">
            <v>1.85</v>
          </cell>
          <cell r="M30">
            <v>1.85</v>
          </cell>
          <cell r="N30">
            <v>1.85</v>
          </cell>
          <cell r="O30">
            <v>1.85</v>
          </cell>
          <cell r="P30">
            <v>1.85</v>
          </cell>
          <cell r="Q30">
            <v>1.85</v>
          </cell>
          <cell r="R30">
            <v>1.85</v>
          </cell>
          <cell r="S30">
            <v>1.85</v>
          </cell>
          <cell r="T30">
            <v>1.85</v>
          </cell>
          <cell r="U30">
            <v>1.85</v>
          </cell>
          <cell r="V30">
            <v>1.85</v>
          </cell>
          <cell r="W30">
            <v>1.85</v>
          </cell>
          <cell r="X30">
            <v>1.85</v>
          </cell>
          <cell r="Y30">
            <v>1.85</v>
          </cell>
          <cell r="Z30">
            <v>1.85</v>
          </cell>
          <cell r="AA30">
            <v>1.85</v>
          </cell>
          <cell r="AB30">
            <v>1.85</v>
          </cell>
          <cell r="AC30">
            <v>1.85</v>
          </cell>
          <cell r="AD30">
            <v>1.85</v>
          </cell>
          <cell r="AE30">
            <v>1.85</v>
          </cell>
          <cell r="AF30">
            <v>1.85</v>
          </cell>
        </row>
        <row r="31">
          <cell r="D31">
            <v>1.73</v>
          </cell>
          <cell r="E31">
            <v>1.73</v>
          </cell>
          <cell r="F31">
            <v>1.73</v>
          </cell>
          <cell r="G31">
            <v>1.73</v>
          </cell>
          <cell r="H31">
            <v>1.85</v>
          </cell>
          <cell r="I31">
            <v>1.85</v>
          </cell>
          <cell r="J31">
            <v>1.85</v>
          </cell>
          <cell r="K31">
            <v>1.85</v>
          </cell>
          <cell r="L31">
            <v>1.85</v>
          </cell>
          <cell r="M31">
            <v>1.85</v>
          </cell>
          <cell r="N31">
            <v>1.85</v>
          </cell>
          <cell r="O31">
            <v>1.85</v>
          </cell>
          <cell r="P31">
            <v>1.85</v>
          </cell>
          <cell r="Q31">
            <v>1.85</v>
          </cell>
          <cell r="R31">
            <v>1.85</v>
          </cell>
          <cell r="S31">
            <v>1.85</v>
          </cell>
          <cell r="T31">
            <v>1.85</v>
          </cell>
          <cell r="U31">
            <v>1.85</v>
          </cell>
          <cell r="V31">
            <v>1.85</v>
          </cell>
          <cell r="W31">
            <v>1.85</v>
          </cell>
          <cell r="X31">
            <v>1.85</v>
          </cell>
          <cell r="Y31">
            <v>1.85</v>
          </cell>
          <cell r="Z31">
            <v>1.85</v>
          </cell>
          <cell r="AA31">
            <v>1.85</v>
          </cell>
          <cell r="AB31">
            <v>1.85</v>
          </cell>
          <cell r="AC31">
            <v>1.85</v>
          </cell>
          <cell r="AD31">
            <v>1.85</v>
          </cell>
          <cell r="AE31">
            <v>1.85</v>
          </cell>
          <cell r="AF31">
            <v>1.85</v>
          </cell>
        </row>
        <row r="32">
          <cell r="D32">
            <v>1.73</v>
          </cell>
          <cell r="E32">
            <v>1.73</v>
          </cell>
          <cell r="F32">
            <v>1.73</v>
          </cell>
          <cell r="G32">
            <v>1.73</v>
          </cell>
          <cell r="H32">
            <v>1.85</v>
          </cell>
          <cell r="I32">
            <v>1.85</v>
          </cell>
          <cell r="J32">
            <v>1.85</v>
          </cell>
          <cell r="K32">
            <v>1.85</v>
          </cell>
          <cell r="L32">
            <v>1.85</v>
          </cell>
          <cell r="M32">
            <v>1.85</v>
          </cell>
          <cell r="N32">
            <v>1.85</v>
          </cell>
          <cell r="O32">
            <v>1.85</v>
          </cell>
          <cell r="P32">
            <v>1.85</v>
          </cell>
          <cell r="Q32">
            <v>1.85</v>
          </cell>
          <cell r="R32">
            <v>1.85</v>
          </cell>
          <cell r="S32">
            <v>1.85</v>
          </cell>
          <cell r="T32">
            <v>1.85</v>
          </cell>
          <cell r="U32">
            <v>1.85</v>
          </cell>
          <cell r="V32">
            <v>1.85</v>
          </cell>
          <cell r="W32">
            <v>1.85</v>
          </cell>
          <cell r="X32">
            <v>1.85</v>
          </cell>
          <cell r="Y32">
            <v>1.85</v>
          </cell>
          <cell r="Z32">
            <v>1.85</v>
          </cell>
          <cell r="AA32">
            <v>1.85</v>
          </cell>
          <cell r="AB32">
            <v>1.85</v>
          </cell>
          <cell r="AC32">
            <v>1.85</v>
          </cell>
          <cell r="AD32">
            <v>1.85</v>
          </cell>
          <cell r="AE32">
            <v>1.85</v>
          </cell>
          <cell r="AF32">
            <v>1.85</v>
          </cell>
        </row>
        <row r="33">
          <cell r="D33">
            <v>1.73</v>
          </cell>
          <cell r="E33">
            <v>1.73</v>
          </cell>
          <cell r="F33">
            <v>1.73</v>
          </cell>
          <cell r="G33">
            <v>1.73</v>
          </cell>
          <cell r="H33">
            <v>1.85</v>
          </cell>
          <cell r="I33">
            <v>1.85</v>
          </cell>
          <cell r="J33">
            <v>1.85</v>
          </cell>
          <cell r="K33">
            <v>1.85</v>
          </cell>
          <cell r="L33">
            <v>1.85</v>
          </cell>
          <cell r="M33">
            <v>1.85</v>
          </cell>
          <cell r="N33">
            <v>1.85</v>
          </cell>
          <cell r="O33">
            <v>1.85</v>
          </cell>
          <cell r="P33">
            <v>1.85</v>
          </cell>
          <cell r="Q33">
            <v>1.85</v>
          </cell>
          <cell r="R33">
            <v>1.85</v>
          </cell>
          <cell r="S33">
            <v>1.85</v>
          </cell>
          <cell r="T33">
            <v>1.85</v>
          </cell>
          <cell r="U33">
            <v>1.85</v>
          </cell>
          <cell r="V33">
            <v>1.85</v>
          </cell>
          <cell r="W33">
            <v>1.85</v>
          </cell>
          <cell r="X33">
            <v>1.85</v>
          </cell>
          <cell r="Y33">
            <v>1.85</v>
          </cell>
          <cell r="Z33">
            <v>1.85</v>
          </cell>
          <cell r="AA33">
            <v>1.85</v>
          </cell>
          <cell r="AB33">
            <v>1.85</v>
          </cell>
          <cell r="AC33">
            <v>1.85</v>
          </cell>
          <cell r="AD33">
            <v>1.85</v>
          </cell>
          <cell r="AE33">
            <v>1.85</v>
          </cell>
          <cell r="AF33">
            <v>1.85</v>
          </cell>
        </row>
        <row r="34">
          <cell r="D34">
            <v>1.73</v>
          </cell>
          <cell r="E34">
            <v>1.73</v>
          </cell>
          <cell r="F34">
            <v>1.73</v>
          </cell>
          <cell r="G34">
            <v>1.73</v>
          </cell>
          <cell r="H34">
            <v>1.85</v>
          </cell>
          <cell r="I34">
            <v>1.85</v>
          </cell>
          <cell r="J34">
            <v>1.85</v>
          </cell>
          <cell r="K34">
            <v>1.85</v>
          </cell>
          <cell r="L34">
            <v>1.85</v>
          </cell>
          <cell r="M34">
            <v>1.85</v>
          </cell>
          <cell r="N34">
            <v>1.85</v>
          </cell>
          <cell r="O34">
            <v>1.85</v>
          </cell>
          <cell r="P34">
            <v>1.85</v>
          </cell>
          <cell r="Q34">
            <v>1.85</v>
          </cell>
          <cell r="R34">
            <v>1.85</v>
          </cell>
          <cell r="S34">
            <v>1.85</v>
          </cell>
          <cell r="T34">
            <v>1.85</v>
          </cell>
          <cell r="U34">
            <v>1.85</v>
          </cell>
          <cell r="V34">
            <v>1.85</v>
          </cell>
          <cell r="W34">
            <v>1.85</v>
          </cell>
          <cell r="X34">
            <v>1.85</v>
          </cell>
          <cell r="Y34">
            <v>1.85</v>
          </cell>
          <cell r="Z34">
            <v>1.85</v>
          </cell>
          <cell r="AA34">
            <v>1.85</v>
          </cell>
          <cell r="AB34">
            <v>1.85</v>
          </cell>
          <cell r="AC34">
            <v>1.85</v>
          </cell>
          <cell r="AD34">
            <v>1.85</v>
          </cell>
          <cell r="AE34">
            <v>1.85</v>
          </cell>
          <cell r="AF34">
            <v>1.85</v>
          </cell>
        </row>
        <row r="35">
          <cell r="D35">
            <v>1.73</v>
          </cell>
          <cell r="E35">
            <v>1.73</v>
          </cell>
          <cell r="F35">
            <v>1.73</v>
          </cell>
          <cell r="G35">
            <v>1.73</v>
          </cell>
          <cell r="H35">
            <v>1.85</v>
          </cell>
          <cell r="I35">
            <v>1.85</v>
          </cell>
          <cell r="J35">
            <v>1.85</v>
          </cell>
          <cell r="K35">
            <v>1.85</v>
          </cell>
          <cell r="L35">
            <v>1.85</v>
          </cell>
          <cell r="M35">
            <v>1.85</v>
          </cell>
          <cell r="N35">
            <v>1.85</v>
          </cell>
          <cell r="O35">
            <v>1.85</v>
          </cell>
          <cell r="P35">
            <v>1.85</v>
          </cell>
          <cell r="Q35">
            <v>1.85</v>
          </cell>
          <cell r="R35">
            <v>1.85</v>
          </cell>
          <cell r="S35">
            <v>1.85</v>
          </cell>
          <cell r="T35">
            <v>1.85</v>
          </cell>
          <cell r="U35">
            <v>1.85</v>
          </cell>
          <cell r="V35">
            <v>1.85</v>
          </cell>
          <cell r="W35">
            <v>1.85</v>
          </cell>
          <cell r="X35">
            <v>1.85</v>
          </cell>
          <cell r="Y35">
            <v>1.85</v>
          </cell>
          <cell r="Z35">
            <v>1.85</v>
          </cell>
          <cell r="AA35">
            <v>1.85</v>
          </cell>
          <cell r="AB35">
            <v>1.85</v>
          </cell>
          <cell r="AC35">
            <v>1.85</v>
          </cell>
          <cell r="AD35">
            <v>1.85</v>
          </cell>
          <cell r="AE35">
            <v>1.85</v>
          </cell>
          <cell r="AF35">
            <v>1.85</v>
          </cell>
        </row>
        <row r="36">
          <cell r="D36">
            <v>1.73</v>
          </cell>
          <cell r="E36">
            <v>1.73</v>
          </cell>
          <cell r="F36">
            <v>1.73</v>
          </cell>
          <cell r="G36">
            <v>1.73</v>
          </cell>
          <cell r="H36">
            <v>1.85</v>
          </cell>
          <cell r="I36">
            <v>1.85</v>
          </cell>
          <cell r="J36">
            <v>1.85</v>
          </cell>
          <cell r="K36">
            <v>1.85</v>
          </cell>
          <cell r="L36">
            <v>1.85</v>
          </cell>
          <cell r="M36">
            <v>1.85</v>
          </cell>
          <cell r="N36">
            <v>1.85</v>
          </cell>
          <cell r="O36">
            <v>1.85</v>
          </cell>
          <cell r="P36">
            <v>1.85</v>
          </cell>
          <cell r="Q36">
            <v>1.85</v>
          </cell>
          <cell r="R36">
            <v>1.85</v>
          </cell>
          <cell r="S36">
            <v>1.85</v>
          </cell>
          <cell r="T36">
            <v>1.85</v>
          </cell>
          <cell r="U36">
            <v>1.85</v>
          </cell>
          <cell r="V36">
            <v>1.85</v>
          </cell>
          <cell r="W36">
            <v>1.85</v>
          </cell>
          <cell r="X36">
            <v>1.85</v>
          </cell>
          <cell r="Y36">
            <v>1.85</v>
          </cell>
          <cell r="Z36">
            <v>1.85</v>
          </cell>
          <cell r="AA36">
            <v>1.85</v>
          </cell>
          <cell r="AB36">
            <v>1.85</v>
          </cell>
          <cell r="AC36">
            <v>1.85</v>
          </cell>
          <cell r="AD36">
            <v>1.85</v>
          </cell>
          <cell r="AE36">
            <v>1.85</v>
          </cell>
          <cell r="AF36">
            <v>1.85</v>
          </cell>
        </row>
        <row r="37">
          <cell r="D37">
            <v>1.73</v>
          </cell>
          <cell r="E37">
            <v>1.73</v>
          </cell>
          <cell r="F37">
            <v>1.73</v>
          </cell>
          <cell r="G37">
            <v>1.73</v>
          </cell>
          <cell r="H37">
            <v>1.85</v>
          </cell>
          <cell r="I37">
            <v>1.85</v>
          </cell>
          <cell r="J37">
            <v>1.85</v>
          </cell>
          <cell r="K37">
            <v>1.85</v>
          </cell>
          <cell r="L37">
            <v>1.85</v>
          </cell>
          <cell r="M37">
            <v>1.85</v>
          </cell>
          <cell r="N37">
            <v>1.85</v>
          </cell>
          <cell r="O37">
            <v>1.85</v>
          </cell>
          <cell r="P37">
            <v>1.85</v>
          </cell>
          <cell r="Q37">
            <v>1.85</v>
          </cell>
          <cell r="R37">
            <v>1.85</v>
          </cell>
          <cell r="S37">
            <v>1.85</v>
          </cell>
          <cell r="T37">
            <v>1.85</v>
          </cell>
          <cell r="U37">
            <v>1.85</v>
          </cell>
          <cell r="V37">
            <v>1.85</v>
          </cell>
          <cell r="W37">
            <v>1.85</v>
          </cell>
          <cell r="X37">
            <v>1.85</v>
          </cell>
          <cell r="Y37">
            <v>1.85</v>
          </cell>
          <cell r="Z37">
            <v>1.85</v>
          </cell>
          <cell r="AA37">
            <v>1.85</v>
          </cell>
          <cell r="AB37">
            <v>1.85</v>
          </cell>
          <cell r="AC37">
            <v>1.85</v>
          </cell>
          <cell r="AD37">
            <v>1.85</v>
          </cell>
          <cell r="AE37">
            <v>1.85</v>
          </cell>
          <cell r="AF37">
            <v>1.85</v>
          </cell>
        </row>
        <row r="38">
          <cell r="D38">
            <v>1.73</v>
          </cell>
          <cell r="E38">
            <v>1.73</v>
          </cell>
          <cell r="F38">
            <v>1.73</v>
          </cell>
          <cell r="G38">
            <v>1.73</v>
          </cell>
          <cell r="H38">
            <v>1.85</v>
          </cell>
          <cell r="I38">
            <v>1.85</v>
          </cell>
          <cell r="J38">
            <v>1.85</v>
          </cell>
          <cell r="K38">
            <v>1.85</v>
          </cell>
          <cell r="L38">
            <v>1.85</v>
          </cell>
          <cell r="M38">
            <v>1.85</v>
          </cell>
          <cell r="N38">
            <v>1.85</v>
          </cell>
          <cell r="O38">
            <v>1.85</v>
          </cell>
          <cell r="P38">
            <v>1.85</v>
          </cell>
          <cell r="Q38">
            <v>1.85</v>
          </cell>
          <cell r="R38">
            <v>1.85</v>
          </cell>
          <cell r="S38">
            <v>1.85</v>
          </cell>
          <cell r="T38">
            <v>1.85</v>
          </cell>
          <cell r="U38">
            <v>1.85</v>
          </cell>
          <cell r="V38">
            <v>1.85</v>
          </cell>
          <cell r="W38">
            <v>1.85</v>
          </cell>
          <cell r="X38">
            <v>1.85</v>
          </cell>
          <cell r="Y38">
            <v>1.85</v>
          </cell>
          <cell r="Z38">
            <v>1.85</v>
          </cell>
          <cell r="AA38">
            <v>1.85</v>
          </cell>
          <cell r="AB38">
            <v>1.85</v>
          </cell>
          <cell r="AC38">
            <v>1.85</v>
          </cell>
          <cell r="AD38">
            <v>1.85</v>
          </cell>
          <cell r="AE38">
            <v>1.85</v>
          </cell>
          <cell r="AF38">
            <v>1.85</v>
          </cell>
        </row>
        <row r="39">
          <cell r="D39">
            <v>1.88</v>
          </cell>
          <cell r="E39">
            <v>1.88</v>
          </cell>
          <cell r="F39">
            <v>1.88</v>
          </cell>
          <cell r="G39">
            <v>1.88</v>
          </cell>
          <cell r="H39">
            <v>1.9</v>
          </cell>
          <cell r="I39">
            <v>1.9</v>
          </cell>
          <cell r="J39">
            <v>1.9</v>
          </cell>
          <cell r="K39">
            <v>1.9</v>
          </cell>
          <cell r="L39">
            <v>1.9</v>
          </cell>
          <cell r="M39">
            <v>1.9</v>
          </cell>
          <cell r="N39">
            <v>1.9</v>
          </cell>
          <cell r="O39">
            <v>1.9</v>
          </cell>
          <cell r="P39">
            <v>1.9</v>
          </cell>
          <cell r="Q39">
            <v>1.9</v>
          </cell>
          <cell r="R39">
            <v>1.9</v>
          </cell>
          <cell r="S39">
            <v>1.9</v>
          </cell>
          <cell r="T39">
            <v>1.9</v>
          </cell>
          <cell r="U39">
            <v>1.9</v>
          </cell>
          <cell r="V39">
            <v>1.9</v>
          </cell>
          <cell r="W39">
            <v>1.9</v>
          </cell>
          <cell r="X39">
            <v>1.9</v>
          </cell>
          <cell r="Y39">
            <v>1.9</v>
          </cell>
          <cell r="Z39">
            <v>1.9</v>
          </cell>
          <cell r="AA39">
            <v>1.9</v>
          </cell>
          <cell r="AB39">
            <v>1.9</v>
          </cell>
          <cell r="AC39">
            <v>1.9</v>
          </cell>
          <cell r="AD39">
            <v>1.9</v>
          </cell>
          <cell r="AE39">
            <v>1.9</v>
          </cell>
          <cell r="AF39">
            <v>1.9</v>
          </cell>
        </row>
        <row r="40">
          <cell r="D40">
            <v>1.88</v>
          </cell>
          <cell r="E40">
            <v>1.88</v>
          </cell>
          <cell r="F40">
            <v>1.88</v>
          </cell>
          <cell r="G40">
            <v>1.88</v>
          </cell>
          <cell r="H40">
            <v>1.9</v>
          </cell>
          <cell r="I40">
            <v>1.9</v>
          </cell>
          <cell r="J40">
            <v>1.9</v>
          </cell>
          <cell r="K40">
            <v>1.9</v>
          </cell>
          <cell r="L40">
            <v>1.9</v>
          </cell>
          <cell r="M40">
            <v>1.9</v>
          </cell>
          <cell r="N40">
            <v>1.9</v>
          </cell>
          <cell r="O40">
            <v>1.9</v>
          </cell>
          <cell r="P40">
            <v>1.9</v>
          </cell>
          <cell r="Q40">
            <v>1.9</v>
          </cell>
          <cell r="R40">
            <v>1.9</v>
          </cell>
          <cell r="S40">
            <v>1.9</v>
          </cell>
          <cell r="T40">
            <v>1.9</v>
          </cell>
          <cell r="U40">
            <v>1.9</v>
          </cell>
          <cell r="V40">
            <v>1.9</v>
          </cell>
          <cell r="W40">
            <v>1.9</v>
          </cell>
          <cell r="X40">
            <v>1.9</v>
          </cell>
          <cell r="Y40">
            <v>1.9</v>
          </cell>
          <cell r="Z40">
            <v>1.9</v>
          </cell>
          <cell r="AA40">
            <v>1.9</v>
          </cell>
          <cell r="AB40">
            <v>1.9</v>
          </cell>
          <cell r="AC40">
            <v>1.9</v>
          </cell>
          <cell r="AD40">
            <v>1.9</v>
          </cell>
          <cell r="AE40">
            <v>1.9</v>
          </cell>
          <cell r="AF40">
            <v>1.9</v>
          </cell>
        </row>
        <row r="41">
          <cell r="D41">
            <v>1.88</v>
          </cell>
          <cell r="E41">
            <v>1.88</v>
          </cell>
          <cell r="F41">
            <v>1.88</v>
          </cell>
          <cell r="G41">
            <v>1.88</v>
          </cell>
          <cell r="H41">
            <v>1.9</v>
          </cell>
          <cell r="I41">
            <v>1.9</v>
          </cell>
          <cell r="J41">
            <v>1.9</v>
          </cell>
          <cell r="K41">
            <v>1.9</v>
          </cell>
          <cell r="L41">
            <v>1.9</v>
          </cell>
          <cell r="M41">
            <v>1.9</v>
          </cell>
          <cell r="N41">
            <v>1.9</v>
          </cell>
          <cell r="O41">
            <v>1.9</v>
          </cell>
          <cell r="P41">
            <v>1.9</v>
          </cell>
          <cell r="Q41">
            <v>1.9</v>
          </cell>
          <cell r="R41">
            <v>1.9</v>
          </cell>
          <cell r="S41">
            <v>1.9</v>
          </cell>
          <cell r="T41">
            <v>1.9</v>
          </cell>
          <cell r="U41">
            <v>1.9</v>
          </cell>
          <cell r="V41">
            <v>1.9</v>
          </cell>
          <cell r="W41">
            <v>1.9</v>
          </cell>
          <cell r="X41">
            <v>1.9</v>
          </cell>
          <cell r="Y41">
            <v>1.9</v>
          </cell>
          <cell r="Z41">
            <v>1.9</v>
          </cell>
          <cell r="AA41">
            <v>1.9</v>
          </cell>
          <cell r="AB41">
            <v>1.9</v>
          </cell>
          <cell r="AC41">
            <v>1.9</v>
          </cell>
          <cell r="AD41">
            <v>1.9</v>
          </cell>
          <cell r="AE41">
            <v>1.9</v>
          </cell>
          <cell r="AF41">
            <v>1.9</v>
          </cell>
        </row>
        <row r="42">
          <cell r="D42">
            <v>1.88</v>
          </cell>
          <cell r="E42">
            <v>1.88</v>
          </cell>
          <cell r="F42">
            <v>1.88</v>
          </cell>
          <cell r="G42">
            <v>1.88</v>
          </cell>
          <cell r="H42">
            <v>1.9</v>
          </cell>
          <cell r="I42">
            <v>1.9</v>
          </cell>
          <cell r="J42">
            <v>1.9</v>
          </cell>
          <cell r="K42">
            <v>1.9</v>
          </cell>
          <cell r="L42">
            <v>1.9</v>
          </cell>
          <cell r="M42">
            <v>1.9</v>
          </cell>
          <cell r="N42">
            <v>1.9</v>
          </cell>
          <cell r="O42">
            <v>1.9</v>
          </cell>
          <cell r="P42">
            <v>1.9</v>
          </cell>
          <cell r="Q42">
            <v>1.9</v>
          </cell>
          <cell r="R42">
            <v>1.9</v>
          </cell>
          <cell r="S42">
            <v>1.9</v>
          </cell>
          <cell r="T42">
            <v>1.9</v>
          </cell>
          <cell r="U42">
            <v>1.9</v>
          </cell>
          <cell r="V42">
            <v>1.9</v>
          </cell>
          <cell r="W42">
            <v>1.9</v>
          </cell>
          <cell r="X42">
            <v>1.9</v>
          </cell>
          <cell r="Y42">
            <v>1.9</v>
          </cell>
          <cell r="Z42">
            <v>1.9</v>
          </cell>
          <cell r="AA42">
            <v>1.9</v>
          </cell>
          <cell r="AB42">
            <v>1.9</v>
          </cell>
          <cell r="AC42">
            <v>1.9</v>
          </cell>
          <cell r="AD42">
            <v>1.9</v>
          </cell>
          <cell r="AE42">
            <v>1.9</v>
          </cell>
          <cell r="AF42">
            <v>1.9</v>
          </cell>
        </row>
        <row r="43">
          <cell r="D43">
            <v>1.88</v>
          </cell>
          <cell r="E43">
            <v>1.88</v>
          </cell>
          <cell r="F43">
            <v>1.88</v>
          </cell>
          <cell r="G43">
            <v>1.88</v>
          </cell>
          <cell r="H43">
            <v>1.9</v>
          </cell>
          <cell r="I43">
            <v>1.9</v>
          </cell>
          <cell r="J43">
            <v>1.9</v>
          </cell>
          <cell r="K43">
            <v>1.9</v>
          </cell>
          <cell r="L43">
            <v>1.9</v>
          </cell>
          <cell r="M43">
            <v>1.9</v>
          </cell>
          <cell r="N43">
            <v>1.9</v>
          </cell>
          <cell r="O43">
            <v>1.9</v>
          </cell>
          <cell r="P43">
            <v>1.9</v>
          </cell>
          <cell r="Q43">
            <v>1.9</v>
          </cell>
          <cell r="R43">
            <v>1.9</v>
          </cell>
          <cell r="S43">
            <v>1.9</v>
          </cell>
          <cell r="T43">
            <v>1.9</v>
          </cell>
          <cell r="U43">
            <v>1.9</v>
          </cell>
          <cell r="V43">
            <v>1.9</v>
          </cell>
          <cell r="W43">
            <v>1.9</v>
          </cell>
          <cell r="X43">
            <v>1.9</v>
          </cell>
          <cell r="Y43">
            <v>1.9</v>
          </cell>
          <cell r="Z43">
            <v>1.9</v>
          </cell>
          <cell r="AA43">
            <v>1.9</v>
          </cell>
          <cell r="AB43">
            <v>1.9</v>
          </cell>
          <cell r="AC43">
            <v>1.9</v>
          </cell>
          <cell r="AD43">
            <v>1.9</v>
          </cell>
          <cell r="AE43">
            <v>1.9</v>
          </cell>
          <cell r="AF43">
            <v>1.9</v>
          </cell>
        </row>
        <row r="44">
          <cell r="D44">
            <v>1.88</v>
          </cell>
          <cell r="E44">
            <v>1.88</v>
          </cell>
          <cell r="F44">
            <v>1.88</v>
          </cell>
          <cell r="G44">
            <v>1.88</v>
          </cell>
          <cell r="H44">
            <v>1.9</v>
          </cell>
          <cell r="I44">
            <v>1.9</v>
          </cell>
          <cell r="J44">
            <v>1.9</v>
          </cell>
          <cell r="K44">
            <v>1.9</v>
          </cell>
          <cell r="L44">
            <v>1.9</v>
          </cell>
          <cell r="M44">
            <v>1.9</v>
          </cell>
          <cell r="N44">
            <v>1.9</v>
          </cell>
          <cell r="O44">
            <v>1.9</v>
          </cell>
          <cell r="P44">
            <v>1.9</v>
          </cell>
          <cell r="Q44">
            <v>1.9</v>
          </cell>
          <cell r="R44">
            <v>1.9</v>
          </cell>
          <cell r="S44">
            <v>1.9</v>
          </cell>
          <cell r="T44">
            <v>1.9</v>
          </cell>
          <cell r="U44">
            <v>1.9</v>
          </cell>
          <cell r="V44">
            <v>1.9</v>
          </cell>
          <cell r="W44">
            <v>1.9</v>
          </cell>
          <cell r="X44">
            <v>1.9</v>
          </cell>
          <cell r="Y44">
            <v>1.9</v>
          </cell>
          <cell r="Z44">
            <v>1.9</v>
          </cell>
          <cell r="AA44">
            <v>1.9</v>
          </cell>
          <cell r="AB44">
            <v>1.9</v>
          </cell>
          <cell r="AC44">
            <v>1.9</v>
          </cell>
          <cell r="AD44">
            <v>1.9</v>
          </cell>
          <cell r="AE44">
            <v>1.9</v>
          </cell>
          <cell r="AF44">
            <v>1.9</v>
          </cell>
        </row>
        <row r="45">
          <cell r="D45">
            <v>1.88</v>
          </cell>
          <cell r="E45">
            <v>1.88</v>
          </cell>
          <cell r="F45">
            <v>1.88</v>
          </cell>
          <cell r="G45">
            <v>1.88</v>
          </cell>
          <cell r="H45">
            <v>1.9</v>
          </cell>
          <cell r="I45">
            <v>1.9</v>
          </cell>
          <cell r="J45">
            <v>1.9</v>
          </cell>
          <cell r="K45">
            <v>1.9</v>
          </cell>
          <cell r="L45">
            <v>1.9</v>
          </cell>
          <cell r="M45">
            <v>1.9</v>
          </cell>
          <cell r="N45">
            <v>1.9</v>
          </cell>
          <cell r="O45">
            <v>1.9</v>
          </cell>
          <cell r="P45">
            <v>1.9</v>
          </cell>
          <cell r="Q45">
            <v>1.9</v>
          </cell>
          <cell r="R45">
            <v>1.9</v>
          </cell>
          <cell r="S45">
            <v>1.9</v>
          </cell>
          <cell r="T45">
            <v>1.9</v>
          </cell>
          <cell r="U45">
            <v>1.9</v>
          </cell>
          <cell r="V45">
            <v>1.9</v>
          </cell>
          <cell r="W45">
            <v>1.9</v>
          </cell>
          <cell r="X45">
            <v>1.9</v>
          </cell>
          <cell r="Y45">
            <v>1.9</v>
          </cell>
          <cell r="Z45">
            <v>1.9</v>
          </cell>
          <cell r="AA45">
            <v>1.9</v>
          </cell>
          <cell r="AB45">
            <v>1.9</v>
          </cell>
          <cell r="AC45">
            <v>1.9</v>
          </cell>
          <cell r="AD45">
            <v>1.9</v>
          </cell>
          <cell r="AE45">
            <v>1.9</v>
          </cell>
          <cell r="AF45">
            <v>1.9</v>
          </cell>
        </row>
        <row r="46">
          <cell r="D46">
            <v>1.88</v>
          </cell>
          <cell r="E46">
            <v>1.88</v>
          </cell>
          <cell r="F46">
            <v>1.88</v>
          </cell>
          <cell r="G46">
            <v>1.88</v>
          </cell>
          <cell r="H46">
            <v>1.9</v>
          </cell>
          <cell r="I46">
            <v>1.9</v>
          </cell>
          <cell r="J46">
            <v>1.9</v>
          </cell>
          <cell r="K46">
            <v>1.9</v>
          </cell>
          <cell r="L46">
            <v>1.9</v>
          </cell>
          <cell r="M46">
            <v>1.9</v>
          </cell>
          <cell r="N46">
            <v>1.9</v>
          </cell>
          <cell r="O46">
            <v>1.9</v>
          </cell>
          <cell r="P46">
            <v>1.9</v>
          </cell>
          <cell r="Q46">
            <v>1.9</v>
          </cell>
          <cell r="R46">
            <v>1.9</v>
          </cell>
          <cell r="S46">
            <v>1.9</v>
          </cell>
          <cell r="T46">
            <v>1.9</v>
          </cell>
          <cell r="U46">
            <v>1.9</v>
          </cell>
          <cell r="V46">
            <v>1.9</v>
          </cell>
          <cell r="W46">
            <v>1.9</v>
          </cell>
          <cell r="X46">
            <v>1.9</v>
          </cell>
          <cell r="Y46">
            <v>1.9</v>
          </cell>
          <cell r="Z46">
            <v>1.9</v>
          </cell>
          <cell r="AA46">
            <v>1.9</v>
          </cell>
          <cell r="AB46">
            <v>1.9</v>
          </cell>
          <cell r="AC46">
            <v>1.9</v>
          </cell>
          <cell r="AD46">
            <v>1.9</v>
          </cell>
          <cell r="AE46">
            <v>1.9</v>
          </cell>
          <cell r="AF46">
            <v>1.9</v>
          </cell>
        </row>
        <row r="47">
          <cell r="D47">
            <v>1.88</v>
          </cell>
          <cell r="E47">
            <v>1.88</v>
          </cell>
          <cell r="F47">
            <v>1.88</v>
          </cell>
          <cell r="G47">
            <v>1.88</v>
          </cell>
          <cell r="H47">
            <v>1.9</v>
          </cell>
          <cell r="I47">
            <v>1.9</v>
          </cell>
          <cell r="J47">
            <v>1.9</v>
          </cell>
          <cell r="K47">
            <v>1.9</v>
          </cell>
          <cell r="L47">
            <v>1.9</v>
          </cell>
          <cell r="M47">
            <v>1.9</v>
          </cell>
          <cell r="N47">
            <v>1.9</v>
          </cell>
          <cell r="O47">
            <v>1.9</v>
          </cell>
          <cell r="P47">
            <v>1.9</v>
          </cell>
          <cell r="Q47">
            <v>1.9</v>
          </cell>
          <cell r="R47">
            <v>1.9</v>
          </cell>
          <cell r="S47">
            <v>1.9</v>
          </cell>
          <cell r="T47">
            <v>1.9</v>
          </cell>
          <cell r="U47">
            <v>1.9</v>
          </cell>
          <cell r="V47">
            <v>1.9</v>
          </cell>
          <cell r="W47">
            <v>1.9</v>
          </cell>
          <cell r="X47">
            <v>1.9</v>
          </cell>
          <cell r="Y47">
            <v>1.9</v>
          </cell>
          <cell r="Z47">
            <v>1.9</v>
          </cell>
          <cell r="AA47">
            <v>1.9</v>
          </cell>
          <cell r="AB47">
            <v>1.9</v>
          </cell>
          <cell r="AC47">
            <v>1.9</v>
          </cell>
          <cell r="AD47">
            <v>1.9</v>
          </cell>
          <cell r="AE47">
            <v>1.9</v>
          </cell>
          <cell r="AF47">
            <v>1.9</v>
          </cell>
        </row>
        <row r="48">
          <cell r="D48">
            <v>1.88</v>
          </cell>
          <cell r="E48">
            <v>1.88</v>
          </cell>
          <cell r="F48">
            <v>1.88</v>
          </cell>
          <cell r="G48">
            <v>1.88</v>
          </cell>
          <cell r="H48">
            <v>1.9</v>
          </cell>
          <cell r="I48">
            <v>1.9</v>
          </cell>
          <cell r="J48">
            <v>1.9</v>
          </cell>
          <cell r="K48">
            <v>1.9</v>
          </cell>
          <cell r="L48">
            <v>1.9</v>
          </cell>
          <cell r="M48">
            <v>1.9</v>
          </cell>
          <cell r="N48">
            <v>1.9</v>
          </cell>
          <cell r="O48">
            <v>1.9</v>
          </cell>
          <cell r="P48">
            <v>1.9</v>
          </cell>
          <cell r="Q48">
            <v>1.9</v>
          </cell>
          <cell r="R48">
            <v>1.9</v>
          </cell>
          <cell r="S48">
            <v>1.9</v>
          </cell>
          <cell r="T48">
            <v>1.9</v>
          </cell>
          <cell r="U48">
            <v>1.9</v>
          </cell>
          <cell r="V48">
            <v>1.9</v>
          </cell>
          <cell r="W48">
            <v>1.9</v>
          </cell>
          <cell r="X48">
            <v>1.9</v>
          </cell>
          <cell r="Y48">
            <v>1.9</v>
          </cell>
          <cell r="Z48">
            <v>1.9</v>
          </cell>
          <cell r="AA48">
            <v>1.9</v>
          </cell>
          <cell r="AB48">
            <v>1.9</v>
          </cell>
          <cell r="AC48">
            <v>1.9</v>
          </cell>
          <cell r="AD48">
            <v>1.9</v>
          </cell>
          <cell r="AE48">
            <v>1.9</v>
          </cell>
          <cell r="AF48">
            <v>1.9</v>
          </cell>
        </row>
        <row r="49">
          <cell r="D49">
            <v>1.93</v>
          </cell>
          <cell r="E49">
            <v>1.93</v>
          </cell>
          <cell r="F49">
            <v>1.93</v>
          </cell>
          <cell r="G49">
            <v>1.93</v>
          </cell>
          <cell r="H49">
            <v>1.93</v>
          </cell>
          <cell r="I49">
            <v>1.93</v>
          </cell>
          <cell r="J49">
            <v>1.93</v>
          </cell>
          <cell r="K49">
            <v>1.93</v>
          </cell>
          <cell r="L49">
            <v>1.93</v>
          </cell>
          <cell r="M49">
            <v>1.93</v>
          </cell>
          <cell r="N49">
            <v>1.93</v>
          </cell>
          <cell r="O49">
            <v>1.93</v>
          </cell>
          <cell r="P49">
            <v>1.93</v>
          </cell>
          <cell r="Q49">
            <v>1.93</v>
          </cell>
          <cell r="R49">
            <v>1.93</v>
          </cell>
          <cell r="S49">
            <v>1.93</v>
          </cell>
          <cell r="T49">
            <v>1.93</v>
          </cell>
          <cell r="U49">
            <v>1.93</v>
          </cell>
          <cell r="V49">
            <v>1.93</v>
          </cell>
          <cell r="W49">
            <v>1.93</v>
          </cell>
          <cell r="X49">
            <v>1.93</v>
          </cell>
          <cell r="Y49">
            <v>1.93</v>
          </cell>
          <cell r="Z49">
            <v>1.93</v>
          </cell>
          <cell r="AA49">
            <v>1.93</v>
          </cell>
          <cell r="AB49">
            <v>1.93</v>
          </cell>
          <cell r="AC49">
            <v>1.93</v>
          </cell>
          <cell r="AD49">
            <v>1.93</v>
          </cell>
          <cell r="AE49">
            <v>1.93</v>
          </cell>
          <cell r="AF49">
            <v>1.93</v>
          </cell>
        </row>
        <row r="50">
          <cell r="D50">
            <v>1.93</v>
          </cell>
          <cell r="E50">
            <v>1.93</v>
          </cell>
          <cell r="F50">
            <v>1.93</v>
          </cell>
          <cell r="G50">
            <v>1.93</v>
          </cell>
          <cell r="H50">
            <v>1.93</v>
          </cell>
          <cell r="I50">
            <v>1.93</v>
          </cell>
          <cell r="J50">
            <v>1.93</v>
          </cell>
          <cell r="K50">
            <v>1.93</v>
          </cell>
          <cell r="L50">
            <v>1.93</v>
          </cell>
          <cell r="M50">
            <v>1.93</v>
          </cell>
          <cell r="N50">
            <v>1.93</v>
          </cell>
          <cell r="O50">
            <v>1.93</v>
          </cell>
          <cell r="P50">
            <v>1.93</v>
          </cell>
          <cell r="Q50">
            <v>1.93</v>
          </cell>
          <cell r="R50">
            <v>1.93</v>
          </cell>
          <cell r="S50">
            <v>1.93</v>
          </cell>
          <cell r="T50">
            <v>1.93</v>
          </cell>
          <cell r="U50">
            <v>1.93</v>
          </cell>
          <cell r="V50">
            <v>1.93</v>
          </cell>
          <cell r="W50">
            <v>1.93</v>
          </cell>
          <cell r="X50">
            <v>1.93</v>
          </cell>
          <cell r="Y50">
            <v>1.93</v>
          </cell>
          <cell r="Z50">
            <v>1.93</v>
          </cell>
          <cell r="AA50">
            <v>1.93</v>
          </cell>
          <cell r="AB50">
            <v>1.93</v>
          </cell>
          <cell r="AC50">
            <v>1.93</v>
          </cell>
          <cell r="AD50">
            <v>1.93</v>
          </cell>
          <cell r="AE50">
            <v>1.93</v>
          </cell>
          <cell r="AF50">
            <v>1.93</v>
          </cell>
        </row>
        <row r="51">
          <cell r="D51">
            <v>1.93</v>
          </cell>
          <cell r="E51">
            <v>1.93</v>
          </cell>
          <cell r="F51">
            <v>1.93</v>
          </cell>
          <cell r="G51">
            <v>1.93</v>
          </cell>
          <cell r="H51">
            <v>1.93</v>
          </cell>
          <cell r="I51">
            <v>1.93</v>
          </cell>
          <cell r="J51">
            <v>1.93</v>
          </cell>
          <cell r="K51">
            <v>1.93</v>
          </cell>
          <cell r="L51">
            <v>1.93</v>
          </cell>
          <cell r="M51">
            <v>1.93</v>
          </cell>
          <cell r="N51">
            <v>1.93</v>
          </cell>
          <cell r="O51">
            <v>1.93</v>
          </cell>
          <cell r="P51">
            <v>1.93</v>
          </cell>
          <cell r="Q51">
            <v>1.93</v>
          </cell>
          <cell r="R51">
            <v>1.93</v>
          </cell>
          <cell r="S51">
            <v>1.93</v>
          </cell>
          <cell r="T51">
            <v>1.93</v>
          </cell>
          <cell r="U51">
            <v>1.93</v>
          </cell>
          <cell r="V51">
            <v>1.93</v>
          </cell>
          <cell r="W51">
            <v>1.93</v>
          </cell>
          <cell r="X51">
            <v>1.93</v>
          </cell>
          <cell r="Y51">
            <v>1.93</v>
          </cell>
          <cell r="Z51">
            <v>1.93</v>
          </cell>
          <cell r="AA51">
            <v>1.93</v>
          </cell>
          <cell r="AB51">
            <v>1.93</v>
          </cell>
          <cell r="AC51">
            <v>1.93</v>
          </cell>
          <cell r="AD51">
            <v>1.93</v>
          </cell>
          <cell r="AE51">
            <v>1.93</v>
          </cell>
          <cell r="AF51">
            <v>1.93</v>
          </cell>
        </row>
        <row r="52">
          <cell r="D52">
            <v>1.93</v>
          </cell>
          <cell r="E52">
            <v>1.93</v>
          </cell>
          <cell r="F52">
            <v>1.93</v>
          </cell>
          <cell r="G52">
            <v>1.93</v>
          </cell>
          <cell r="H52">
            <v>1.93</v>
          </cell>
          <cell r="I52">
            <v>1.93</v>
          </cell>
          <cell r="J52">
            <v>1.93</v>
          </cell>
          <cell r="K52">
            <v>1.93</v>
          </cell>
          <cell r="L52">
            <v>1.93</v>
          </cell>
          <cell r="M52">
            <v>1.93</v>
          </cell>
          <cell r="N52">
            <v>1.93</v>
          </cell>
          <cell r="O52">
            <v>1.93</v>
          </cell>
          <cell r="P52">
            <v>1.93</v>
          </cell>
          <cell r="Q52">
            <v>1.93</v>
          </cell>
          <cell r="R52">
            <v>1.93</v>
          </cell>
          <cell r="S52">
            <v>1.93</v>
          </cell>
          <cell r="T52">
            <v>1.93</v>
          </cell>
          <cell r="U52">
            <v>1.93</v>
          </cell>
          <cell r="V52">
            <v>1.93</v>
          </cell>
          <cell r="W52">
            <v>1.93</v>
          </cell>
          <cell r="X52">
            <v>1.93</v>
          </cell>
          <cell r="Y52">
            <v>1.93</v>
          </cell>
          <cell r="Z52">
            <v>1.93</v>
          </cell>
          <cell r="AA52">
            <v>1.93</v>
          </cell>
          <cell r="AB52">
            <v>1.93</v>
          </cell>
          <cell r="AC52">
            <v>1.93</v>
          </cell>
          <cell r="AD52">
            <v>1.93</v>
          </cell>
          <cell r="AE52">
            <v>1.93</v>
          </cell>
          <cell r="AF52">
            <v>1.93</v>
          </cell>
        </row>
        <row r="53">
          <cell r="D53">
            <v>1.93</v>
          </cell>
          <cell r="E53">
            <v>1.93</v>
          </cell>
          <cell r="F53">
            <v>1.93</v>
          </cell>
          <cell r="G53">
            <v>1.93</v>
          </cell>
          <cell r="H53">
            <v>1.93</v>
          </cell>
          <cell r="I53">
            <v>1.93</v>
          </cell>
          <cell r="J53">
            <v>1.93</v>
          </cell>
          <cell r="K53">
            <v>1.93</v>
          </cell>
          <cell r="L53">
            <v>1.93</v>
          </cell>
          <cell r="M53">
            <v>1.93</v>
          </cell>
          <cell r="N53">
            <v>1.93</v>
          </cell>
          <cell r="O53">
            <v>1.93</v>
          </cell>
          <cell r="P53">
            <v>1.93</v>
          </cell>
          <cell r="Q53">
            <v>1.93</v>
          </cell>
          <cell r="R53">
            <v>1.93</v>
          </cell>
          <cell r="S53">
            <v>1.93</v>
          </cell>
          <cell r="T53">
            <v>1.93</v>
          </cell>
          <cell r="U53">
            <v>1.93</v>
          </cell>
          <cell r="V53">
            <v>1.93</v>
          </cell>
          <cell r="W53">
            <v>1.93</v>
          </cell>
          <cell r="X53">
            <v>1.93</v>
          </cell>
          <cell r="Y53">
            <v>1.93</v>
          </cell>
          <cell r="Z53">
            <v>1.93</v>
          </cell>
          <cell r="AA53">
            <v>1.93</v>
          </cell>
          <cell r="AB53">
            <v>1.93</v>
          </cell>
          <cell r="AC53">
            <v>1.93</v>
          </cell>
          <cell r="AD53">
            <v>1.93</v>
          </cell>
          <cell r="AE53">
            <v>1.93</v>
          </cell>
          <cell r="AF53">
            <v>1.93</v>
          </cell>
        </row>
        <row r="54">
          <cell r="D54">
            <v>1.93</v>
          </cell>
          <cell r="E54">
            <v>1.93</v>
          </cell>
          <cell r="F54">
            <v>1.93</v>
          </cell>
          <cell r="G54">
            <v>1.93</v>
          </cell>
          <cell r="H54">
            <v>1.93</v>
          </cell>
          <cell r="I54">
            <v>1.93</v>
          </cell>
          <cell r="J54">
            <v>1.93</v>
          </cell>
          <cell r="K54">
            <v>1.93</v>
          </cell>
          <cell r="L54">
            <v>1.93</v>
          </cell>
          <cell r="M54">
            <v>1.93</v>
          </cell>
          <cell r="N54">
            <v>1.93</v>
          </cell>
          <cell r="O54">
            <v>1.93</v>
          </cell>
          <cell r="P54">
            <v>1.93</v>
          </cell>
          <cell r="Q54">
            <v>1.93</v>
          </cell>
          <cell r="R54">
            <v>1.93</v>
          </cell>
          <cell r="S54">
            <v>1.93</v>
          </cell>
          <cell r="T54">
            <v>1.93</v>
          </cell>
          <cell r="U54">
            <v>1.93</v>
          </cell>
          <cell r="V54">
            <v>1.93</v>
          </cell>
          <cell r="W54">
            <v>1.93</v>
          </cell>
          <cell r="X54">
            <v>1.93</v>
          </cell>
          <cell r="Y54">
            <v>1.93</v>
          </cell>
          <cell r="Z54">
            <v>1.93</v>
          </cell>
          <cell r="AA54">
            <v>1.93</v>
          </cell>
          <cell r="AB54">
            <v>1.93</v>
          </cell>
          <cell r="AC54">
            <v>1.93</v>
          </cell>
          <cell r="AD54">
            <v>1.93</v>
          </cell>
          <cell r="AE54">
            <v>1.93</v>
          </cell>
          <cell r="AF54">
            <v>1.93</v>
          </cell>
        </row>
        <row r="55">
          <cell r="D55">
            <v>1.93</v>
          </cell>
          <cell r="E55">
            <v>1.93</v>
          </cell>
          <cell r="F55">
            <v>1.93</v>
          </cell>
          <cell r="G55">
            <v>1.93</v>
          </cell>
          <cell r="H55">
            <v>1.93</v>
          </cell>
          <cell r="I55">
            <v>1.93</v>
          </cell>
          <cell r="J55">
            <v>1.93</v>
          </cell>
          <cell r="K55">
            <v>1.93</v>
          </cell>
          <cell r="L55">
            <v>1.93</v>
          </cell>
          <cell r="M55">
            <v>1.93</v>
          </cell>
          <cell r="N55">
            <v>1.93</v>
          </cell>
          <cell r="O55">
            <v>1.93</v>
          </cell>
          <cell r="P55">
            <v>1.93</v>
          </cell>
          <cell r="Q55">
            <v>1.93</v>
          </cell>
          <cell r="R55">
            <v>1.93</v>
          </cell>
          <cell r="S55">
            <v>1.93</v>
          </cell>
          <cell r="T55">
            <v>1.93</v>
          </cell>
          <cell r="U55">
            <v>1.93</v>
          </cell>
          <cell r="V55">
            <v>1.93</v>
          </cell>
          <cell r="W55">
            <v>1.93</v>
          </cell>
          <cell r="X55">
            <v>1.93</v>
          </cell>
          <cell r="Y55">
            <v>1.93</v>
          </cell>
          <cell r="Z55">
            <v>1.93</v>
          </cell>
          <cell r="AA55">
            <v>1.93</v>
          </cell>
          <cell r="AB55">
            <v>1.93</v>
          </cell>
          <cell r="AC55">
            <v>1.93</v>
          </cell>
          <cell r="AD55">
            <v>1.93</v>
          </cell>
          <cell r="AE55">
            <v>1.93</v>
          </cell>
          <cell r="AF55">
            <v>1.93</v>
          </cell>
        </row>
        <row r="56">
          <cell r="D56">
            <v>1.93</v>
          </cell>
          <cell r="E56">
            <v>1.93</v>
          </cell>
          <cell r="F56">
            <v>1.93</v>
          </cell>
          <cell r="G56">
            <v>1.93</v>
          </cell>
          <cell r="H56">
            <v>1.93</v>
          </cell>
          <cell r="I56">
            <v>1.93</v>
          </cell>
          <cell r="J56">
            <v>1.93</v>
          </cell>
          <cell r="K56">
            <v>1.93</v>
          </cell>
          <cell r="L56">
            <v>1.93</v>
          </cell>
          <cell r="M56">
            <v>1.93</v>
          </cell>
          <cell r="N56">
            <v>1.93</v>
          </cell>
          <cell r="O56">
            <v>1.93</v>
          </cell>
          <cell r="P56">
            <v>1.93</v>
          </cell>
          <cell r="Q56">
            <v>1.93</v>
          </cell>
          <cell r="R56">
            <v>1.93</v>
          </cell>
          <cell r="S56">
            <v>1.93</v>
          </cell>
          <cell r="T56">
            <v>1.93</v>
          </cell>
          <cell r="U56">
            <v>1.93</v>
          </cell>
          <cell r="V56">
            <v>1.93</v>
          </cell>
          <cell r="W56">
            <v>1.93</v>
          </cell>
          <cell r="X56">
            <v>1.93</v>
          </cell>
          <cell r="Y56">
            <v>1.93</v>
          </cell>
          <cell r="Z56">
            <v>1.93</v>
          </cell>
          <cell r="AA56">
            <v>1.93</v>
          </cell>
          <cell r="AB56">
            <v>1.93</v>
          </cell>
          <cell r="AC56">
            <v>1.93</v>
          </cell>
          <cell r="AD56">
            <v>1.93</v>
          </cell>
          <cell r="AE56">
            <v>1.93</v>
          </cell>
          <cell r="AF56">
            <v>1.93</v>
          </cell>
        </row>
        <row r="57">
          <cell r="D57">
            <v>1.93</v>
          </cell>
          <cell r="E57">
            <v>1.93</v>
          </cell>
          <cell r="F57">
            <v>1.93</v>
          </cell>
          <cell r="G57">
            <v>1.93</v>
          </cell>
          <cell r="H57">
            <v>1.93</v>
          </cell>
          <cell r="I57">
            <v>1.93</v>
          </cell>
          <cell r="J57">
            <v>1.93</v>
          </cell>
          <cell r="K57">
            <v>1.93</v>
          </cell>
          <cell r="L57">
            <v>1.93</v>
          </cell>
          <cell r="M57">
            <v>1.93</v>
          </cell>
          <cell r="N57">
            <v>1.93</v>
          </cell>
          <cell r="O57">
            <v>1.93</v>
          </cell>
          <cell r="P57">
            <v>1.93</v>
          </cell>
          <cell r="Q57">
            <v>1.93</v>
          </cell>
          <cell r="R57">
            <v>1.93</v>
          </cell>
          <cell r="S57">
            <v>1.93</v>
          </cell>
          <cell r="T57">
            <v>1.93</v>
          </cell>
          <cell r="U57">
            <v>1.93</v>
          </cell>
          <cell r="V57">
            <v>1.93</v>
          </cell>
          <cell r="W57">
            <v>1.93</v>
          </cell>
          <cell r="X57">
            <v>1.93</v>
          </cell>
          <cell r="Y57">
            <v>1.93</v>
          </cell>
          <cell r="Z57">
            <v>1.93</v>
          </cell>
          <cell r="AA57">
            <v>1.93</v>
          </cell>
          <cell r="AB57">
            <v>1.93</v>
          </cell>
          <cell r="AC57">
            <v>1.93</v>
          </cell>
          <cell r="AD57">
            <v>1.93</v>
          </cell>
          <cell r="AE57">
            <v>1.93</v>
          </cell>
          <cell r="AF57">
            <v>1.93</v>
          </cell>
        </row>
        <row r="58">
          <cell r="D58">
            <v>1.93</v>
          </cell>
          <cell r="E58">
            <v>1.93</v>
          </cell>
          <cell r="F58">
            <v>1.93</v>
          </cell>
          <cell r="G58">
            <v>1.93</v>
          </cell>
          <cell r="H58">
            <v>1.93</v>
          </cell>
          <cell r="I58">
            <v>1.93</v>
          </cell>
          <cell r="J58">
            <v>1.93</v>
          </cell>
          <cell r="K58">
            <v>1.93</v>
          </cell>
          <cell r="L58">
            <v>1.93</v>
          </cell>
          <cell r="M58">
            <v>1.93</v>
          </cell>
          <cell r="N58">
            <v>1.93</v>
          </cell>
          <cell r="O58">
            <v>1.93</v>
          </cell>
          <cell r="P58">
            <v>1.93</v>
          </cell>
          <cell r="Q58">
            <v>1.93</v>
          </cell>
          <cell r="R58">
            <v>1.93</v>
          </cell>
          <cell r="S58">
            <v>1.93</v>
          </cell>
          <cell r="T58">
            <v>1.93</v>
          </cell>
          <cell r="U58">
            <v>1.93</v>
          </cell>
          <cell r="V58">
            <v>1.93</v>
          </cell>
          <cell r="W58">
            <v>1.93</v>
          </cell>
          <cell r="X58">
            <v>1.93</v>
          </cell>
          <cell r="Y58">
            <v>1.93</v>
          </cell>
          <cell r="Z58">
            <v>1.93</v>
          </cell>
          <cell r="AA58">
            <v>1.93</v>
          </cell>
          <cell r="AB58">
            <v>1.93</v>
          </cell>
          <cell r="AC58">
            <v>1.93</v>
          </cell>
          <cell r="AD58">
            <v>1.93</v>
          </cell>
          <cell r="AE58">
            <v>1.93</v>
          </cell>
          <cell r="AF58">
            <v>1.93</v>
          </cell>
        </row>
        <row r="59">
          <cell r="D59">
            <v>1.93</v>
          </cell>
          <cell r="E59">
            <v>1.93</v>
          </cell>
          <cell r="F59">
            <v>1.93</v>
          </cell>
          <cell r="G59">
            <v>1.93</v>
          </cell>
          <cell r="H59">
            <v>1.93</v>
          </cell>
          <cell r="I59">
            <v>1.93</v>
          </cell>
          <cell r="J59">
            <v>1.93</v>
          </cell>
          <cell r="K59">
            <v>1.93</v>
          </cell>
          <cell r="L59">
            <v>1.93</v>
          </cell>
          <cell r="M59">
            <v>1.93</v>
          </cell>
          <cell r="N59">
            <v>1.93</v>
          </cell>
          <cell r="O59">
            <v>1.93</v>
          </cell>
          <cell r="P59">
            <v>1.93</v>
          </cell>
          <cell r="Q59">
            <v>1.93</v>
          </cell>
          <cell r="R59">
            <v>1.93</v>
          </cell>
          <cell r="S59">
            <v>1.93</v>
          </cell>
          <cell r="T59">
            <v>1.93</v>
          </cell>
          <cell r="U59">
            <v>1.93</v>
          </cell>
          <cell r="V59">
            <v>1.93</v>
          </cell>
          <cell r="W59">
            <v>1.93</v>
          </cell>
          <cell r="X59">
            <v>1.93</v>
          </cell>
          <cell r="Y59">
            <v>1.93</v>
          </cell>
          <cell r="Z59">
            <v>1.93</v>
          </cell>
          <cell r="AA59">
            <v>1.93</v>
          </cell>
          <cell r="AB59">
            <v>1.93</v>
          </cell>
          <cell r="AC59">
            <v>1.93</v>
          </cell>
          <cell r="AD59">
            <v>1.93</v>
          </cell>
          <cell r="AE59">
            <v>1.93</v>
          </cell>
          <cell r="AF59">
            <v>1.93</v>
          </cell>
        </row>
        <row r="60">
          <cell r="D60">
            <v>1.93</v>
          </cell>
          <cell r="E60">
            <v>1.93</v>
          </cell>
          <cell r="F60">
            <v>1.93</v>
          </cell>
          <cell r="G60">
            <v>1.93</v>
          </cell>
          <cell r="H60">
            <v>1.93</v>
          </cell>
          <cell r="I60">
            <v>1.93</v>
          </cell>
          <cell r="J60">
            <v>1.93</v>
          </cell>
          <cell r="K60">
            <v>1.93</v>
          </cell>
          <cell r="L60">
            <v>1.93</v>
          </cell>
          <cell r="M60">
            <v>1.93</v>
          </cell>
          <cell r="N60">
            <v>1.93</v>
          </cell>
          <cell r="O60">
            <v>1.93</v>
          </cell>
          <cell r="P60">
            <v>1.93</v>
          </cell>
          <cell r="Q60">
            <v>1.93</v>
          </cell>
          <cell r="R60">
            <v>1.93</v>
          </cell>
          <cell r="S60">
            <v>1.93</v>
          </cell>
          <cell r="T60">
            <v>1.93</v>
          </cell>
          <cell r="U60">
            <v>1.93</v>
          </cell>
          <cell r="V60">
            <v>1.93</v>
          </cell>
          <cell r="W60">
            <v>1.93</v>
          </cell>
          <cell r="X60">
            <v>1.93</v>
          </cell>
          <cell r="Y60">
            <v>1.93</v>
          </cell>
          <cell r="Z60">
            <v>1.93</v>
          </cell>
          <cell r="AA60">
            <v>1.93</v>
          </cell>
          <cell r="AB60">
            <v>1.93</v>
          </cell>
          <cell r="AC60">
            <v>1.93</v>
          </cell>
          <cell r="AD60">
            <v>1.93</v>
          </cell>
          <cell r="AE60">
            <v>1.93</v>
          </cell>
          <cell r="AF60">
            <v>1.93</v>
          </cell>
        </row>
        <row r="61">
          <cell r="D61">
            <v>1.93</v>
          </cell>
          <cell r="E61">
            <v>1.93</v>
          </cell>
          <cell r="F61">
            <v>1.93</v>
          </cell>
          <cell r="G61">
            <v>1.93</v>
          </cell>
          <cell r="H61">
            <v>1.93</v>
          </cell>
          <cell r="I61">
            <v>1.93</v>
          </cell>
          <cell r="J61">
            <v>1.93</v>
          </cell>
          <cell r="K61">
            <v>1.93</v>
          </cell>
          <cell r="L61">
            <v>1.93</v>
          </cell>
          <cell r="M61">
            <v>1.93</v>
          </cell>
          <cell r="N61">
            <v>1.93</v>
          </cell>
          <cell r="O61">
            <v>1.93</v>
          </cell>
          <cell r="P61">
            <v>1.93</v>
          </cell>
          <cell r="Q61">
            <v>1.93</v>
          </cell>
          <cell r="R61">
            <v>1.93</v>
          </cell>
          <cell r="S61">
            <v>1.93</v>
          </cell>
          <cell r="T61">
            <v>1.93</v>
          </cell>
          <cell r="U61">
            <v>1.93</v>
          </cell>
          <cell r="V61">
            <v>1.93</v>
          </cell>
          <cell r="W61">
            <v>1.93</v>
          </cell>
          <cell r="X61">
            <v>1.93</v>
          </cell>
          <cell r="Y61">
            <v>1.93</v>
          </cell>
          <cell r="Z61">
            <v>1.93</v>
          </cell>
          <cell r="AA61">
            <v>1.93</v>
          </cell>
          <cell r="AB61">
            <v>1.93</v>
          </cell>
          <cell r="AC61">
            <v>1.93</v>
          </cell>
          <cell r="AD61">
            <v>1.93</v>
          </cell>
          <cell r="AE61">
            <v>1.93</v>
          </cell>
          <cell r="AF61">
            <v>1.93</v>
          </cell>
        </row>
        <row r="62">
          <cell r="D62">
            <v>1.93</v>
          </cell>
          <cell r="E62">
            <v>1.93</v>
          </cell>
          <cell r="F62">
            <v>1.93</v>
          </cell>
          <cell r="G62">
            <v>1.93</v>
          </cell>
          <cell r="H62">
            <v>1.93</v>
          </cell>
          <cell r="I62">
            <v>1.93</v>
          </cell>
          <cell r="J62">
            <v>1.93</v>
          </cell>
          <cell r="K62">
            <v>1.93</v>
          </cell>
          <cell r="L62">
            <v>1.93</v>
          </cell>
          <cell r="M62">
            <v>1.93</v>
          </cell>
          <cell r="N62">
            <v>1.93</v>
          </cell>
          <cell r="O62">
            <v>1.93</v>
          </cell>
          <cell r="P62">
            <v>1.93</v>
          </cell>
          <cell r="Q62">
            <v>1.93</v>
          </cell>
          <cell r="R62">
            <v>1.93</v>
          </cell>
          <cell r="S62">
            <v>1.93</v>
          </cell>
          <cell r="T62">
            <v>1.93</v>
          </cell>
          <cell r="U62">
            <v>1.93</v>
          </cell>
          <cell r="V62">
            <v>1.93</v>
          </cell>
          <cell r="W62">
            <v>1.93</v>
          </cell>
          <cell r="X62">
            <v>1.93</v>
          </cell>
          <cell r="Y62">
            <v>1.93</v>
          </cell>
          <cell r="Z62">
            <v>1.93</v>
          </cell>
          <cell r="AA62">
            <v>1.93</v>
          </cell>
          <cell r="AB62">
            <v>1.93</v>
          </cell>
          <cell r="AC62">
            <v>1.93</v>
          </cell>
          <cell r="AD62">
            <v>1.93</v>
          </cell>
          <cell r="AE62">
            <v>1.93</v>
          </cell>
          <cell r="AF62">
            <v>1.93</v>
          </cell>
        </row>
        <row r="63">
          <cell r="D63">
            <v>1.93</v>
          </cell>
          <cell r="E63">
            <v>1.93</v>
          </cell>
          <cell r="F63">
            <v>1.93</v>
          </cell>
          <cell r="G63">
            <v>1.93</v>
          </cell>
          <cell r="H63">
            <v>1.93</v>
          </cell>
          <cell r="I63">
            <v>1.93</v>
          </cell>
          <cell r="J63">
            <v>1.93</v>
          </cell>
          <cell r="K63">
            <v>1.93</v>
          </cell>
          <cell r="L63">
            <v>1.93</v>
          </cell>
          <cell r="M63">
            <v>1.93</v>
          </cell>
          <cell r="N63">
            <v>1.93</v>
          </cell>
          <cell r="O63">
            <v>1.93</v>
          </cell>
          <cell r="P63">
            <v>1.93</v>
          </cell>
          <cell r="Q63">
            <v>1.93</v>
          </cell>
          <cell r="R63">
            <v>1.93</v>
          </cell>
          <cell r="S63">
            <v>1.93</v>
          </cell>
          <cell r="T63">
            <v>1.93</v>
          </cell>
          <cell r="U63">
            <v>1.93</v>
          </cell>
          <cell r="V63">
            <v>1.93</v>
          </cell>
          <cell r="W63">
            <v>1.93</v>
          </cell>
          <cell r="X63">
            <v>1.93</v>
          </cell>
          <cell r="Y63">
            <v>1.93</v>
          </cell>
          <cell r="Z63">
            <v>1.93</v>
          </cell>
          <cell r="AA63">
            <v>1.93</v>
          </cell>
          <cell r="AB63">
            <v>1.93</v>
          </cell>
          <cell r="AC63">
            <v>1.93</v>
          </cell>
          <cell r="AD63">
            <v>1.93</v>
          </cell>
          <cell r="AE63">
            <v>1.93</v>
          </cell>
          <cell r="AF63">
            <v>1.93</v>
          </cell>
        </row>
      </sheetData>
      <sheetData sheetId="12"/>
      <sheetData sheetId="13">
        <row r="7"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Y7">
            <v>1</v>
          </cell>
          <cell r="Z7">
            <v>1</v>
          </cell>
          <cell r="AA7">
            <v>1</v>
          </cell>
          <cell r="AB7">
            <v>1</v>
          </cell>
          <cell r="AC7">
            <v>1</v>
          </cell>
          <cell r="AD7">
            <v>1</v>
          </cell>
          <cell r="AE7">
            <v>1</v>
          </cell>
          <cell r="AF7">
            <v>1</v>
          </cell>
        </row>
        <row r="8"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>
            <v>1</v>
          </cell>
          <cell r="Z8">
            <v>1</v>
          </cell>
          <cell r="AA8">
            <v>1</v>
          </cell>
          <cell r="AB8">
            <v>1</v>
          </cell>
          <cell r="AC8">
            <v>1</v>
          </cell>
          <cell r="AD8">
            <v>1</v>
          </cell>
          <cell r="AE8">
            <v>1</v>
          </cell>
          <cell r="AF8">
            <v>1</v>
          </cell>
        </row>
        <row r="9"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1</v>
          </cell>
        </row>
        <row r="10"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</row>
        <row r="11"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Y11">
            <v>1</v>
          </cell>
          <cell r="Z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E11">
            <v>1</v>
          </cell>
          <cell r="AF11">
            <v>1</v>
          </cell>
        </row>
        <row r="12"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1</v>
          </cell>
          <cell r="AE14">
            <v>1</v>
          </cell>
          <cell r="AF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  <cell r="Y15">
            <v>1</v>
          </cell>
          <cell r="Z15">
            <v>1</v>
          </cell>
          <cell r="AA15">
            <v>1</v>
          </cell>
          <cell r="AB15">
            <v>1</v>
          </cell>
          <cell r="AC15">
            <v>1</v>
          </cell>
          <cell r="AD15">
            <v>1</v>
          </cell>
          <cell r="AE15">
            <v>1</v>
          </cell>
          <cell r="AF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A16">
            <v>1</v>
          </cell>
          <cell r="AB16">
            <v>1</v>
          </cell>
          <cell r="AC16">
            <v>1</v>
          </cell>
          <cell r="AD16">
            <v>1</v>
          </cell>
          <cell r="AE16">
            <v>1</v>
          </cell>
          <cell r="AF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X17">
            <v>1</v>
          </cell>
          <cell r="Y17">
            <v>1</v>
          </cell>
          <cell r="Z17">
            <v>1</v>
          </cell>
          <cell r="AA17">
            <v>1</v>
          </cell>
          <cell r="AB17">
            <v>1</v>
          </cell>
          <cell r="AC17">
            <v>1</v>
          </cell>
          <cell r="AD17">
            <v>1</v>
          </cell>
          <cell r="AE17">
            <v>1</v>
          </cell>
          <cell r="AF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A18">
            <v>1</v>
          </cell>
          <cell r="AB18">
            <v>1</v>
          </cell>
          <cell r="AC18">
            <v>1</v>
          </cell>
          <cell r="AD18">
            <v>1</v>
          </cell>
          <cell r="AE18">
            <v>1</v>
          </cell>
          <cell r="AF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A19">
            <v>1</v>
          </cell>
          <cell r="AB19">
            <v>1</v>
          </cell>
          <cell r="AC19">
            <v>1</v>
          </cell>
          <cell r="AD19">
            <v>1</v>
          </cell>
          <cell r="AE19">
            <v>1</v>
          </cell>
          <cell r="AF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  <cell r="AE20">
            <v>1</v>
          </cell>
          <cell r="AF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>
            <v>1</v>
          </cell>
          <cell r="Z21">
            <v>1</v>
          </cell>
          <cell r="AA21">
            <v>1</v>
          </cell>
          <cell r="AB21">
            <v>1</v>
          </cell>
          <cell r="AC21">
            <v>1</v>
          </cell>
          <cell r="AD21">
            <v>1</v>
          </cell>
          <cell r="AE21">
            <v>1</v>
          </cell>
          <cell r="AF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A22">
            <v>1</v>
          </cell>
          <cell r="AB22">
            <v>1</v>
          </cell>
          <cell r="AC22">
            <v>1</v>
          </cell>
          <cell r="AD22">
            <v>1</v>
          </cell>
          <cell r="AE22">
            <v>1</v>
          </cell>
          <cell r="AF22">
            <v>1</v>
          </cell>
        </row>
        <row r="23"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  <cell r="AE23">
            <v>1</v>
          </cell>
          <cell r="AF23">
            <v>1</v>
          </cell>
        </row>
        <row r="24"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E24">
            <v>1</v>
          </cell>
          <cell r="AF24">
            <v>1</v>
          </cell>
        </row>
        <row r="25"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A25">
            <v>1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  <cell r="AF25">
            <v>1</v>
          </cell>
        </row>
        <row r="26"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</row>
        <row r="27"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</row>
        <row r="28"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A28">
            <v>1</v>
          </cell>
          <cell r="AB28">
            <v>1</v>
          </cell>
          <cell r="AC28">
            <v>1</v>
          </cell>
          <cell r="AD28">
            <v>1</v>
          </cell>
          <cell r="AE28">
            <v>1</v>
          </cell>
          <cell r="AF28">
            <v>1</v>
          </cell>
        </row>
        <row r="29"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</row>
        <row r="30"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1</v>
          </cell>
          <cell r="AB30">
            <v>1</v>
          </cell>
          <cell r="AC30">
            <v>1</v>
          </cell>
          <cell r="AD30">
            <v>1</v>
          </cell>
          <cell r="AE30">
            <v>1</v>
          </cell>
          <cell r="AF30">
            <v>1</v>
          </cell>
        </row>
        <row r="31"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A31">
            <v>1</v>
          </cell>
          <cell r="AB31">
            <v>1</v>
          </cell>
          <cell r="AC31">
            <v>1</v>
          </cell>
          <cell r="AD31">
            <v>1</v>
          </cell>
          <cell r="AE31">
            <v>1</v>
          </cell>
          <cell r="AF31">
            <v>1</v>
          </cell>
        </row>
        <row r="32"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  <cell r="AB32">
            <v>1</v>
          </cell>
          <cell r="AC32">
            <v>1</v>
          </cell>
          <cell r="AD32">
            <v>1</v>
          </cell>
          <cell r="AE32">
            <v>1</v>
          </cell>
          <cell r="AF32">
            <v>1</v>
          </cell>
        </row>
        <row r="33"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</row>
        <row r="34"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A34">
            <v>1</v>
          </cell>
          <cell r="AB34">
            <v>1</v>
          </cell>
          <cell r="AC34">
            <v>1</v>
          </cell>
          <cell r="AD34">
            <v>1</v>
          </cell>
          <cell r="AE34">
            <v>1</v>
          </cell>
          <cell r="AF34">
            <v>1</v>
          </cell>
        </row>
        <row r="35"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</row>
        <row r="36"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</row>
        <row r="37"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</row>
        <row r="38"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</row>
        <row r="39"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1</v>
          </cell>
        </row>
        <row r="40"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A40">
            <v>1</v>
          </cell>
          <cell r="AB40">
            <v>1</v>
          </cell>
          <cell r="AC40">
            <v>1</v>
          </cell>
          <cell r="AD40">
            <v>1</v>
          </cell>
          <cell r="AE40">
            <v>1</v>
          </cell>
          <cell r="AF40">
            <v>1</v>
          </cell>
        </row>
        <row r="41">
          <cell r="D41">
            <v>1</v>
          </cell>
          <cell r="E41">
            <v>1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</row>
        <row r="42"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D42">
            <v>1</v>
          </cell>
          <cell r="AE42">
            <v>1</v>
          </cell>
          <cell r="AF42">
            <v>1</v>
          </cell>
        </row>
        <row r="43"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1</v>
          </cell>
          <cell r="AA43">
            <v>1</v>
          </cell>
          <cell r="AB43">
            <v>1</v>
          </cell>
          <cell r="AC43">
            <v>1</v>
          </cell>
          <cell r="AD43">
            <v>1</v>
          </cell>
          <cell r="AE43">
            <v>1</v>
          </cell>
          <cell r="AF43">
            <v>1</v>
          </cell>
        </row>
        <row r="44"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1</v>
          </cell>
          <cell r="J44">
            <v>1</v>
          </cell>
          <cell r="K44">
            <v>1</v>
          </cell>
          <cell r="L44">
            <v>1</v>
          </cell>
          <cell r="M44">
            <v>1</v>
          </cell>
          <cell r="N44">
            <v>1</v>
          </cell>
          <cell r="O44">
            <v>1</v>
          </cell>
          <cell r="P44">
            <v>1</v>
          </cell>
          <cell r="Q44">
            <v>1</v>
          </cell>
          <cell r="R44">
            <v>1</v>
          </cell>
          <cell r="S44">
            <v>1</v>
          </cell>
          <cell r="T44">
            <v>1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A44">
            <v>1</v>
          </cell>
          <cell r="AB44">
            <v>1</v>
          </cell>
          <cell r="AC44">
            <v>1</v>
          </cell>
          <cell r="AD44">
            <v>1</v>
          </cell>
          <cell r="AE44">
            <v>1</v>
          </cell>
          <cell r="AF44">
            <v>1</v>
          </cell>
        </row>
        <row r="45"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</v>
          </cell>
          <cell r="AB45">
            <v>1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</row>
        <row r="46"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A46">
            <v>1</v>
          </cell>
          <cell r="AB46">
            <v>1</v>
          </cell>
          <cell r="AC46">
            <v>1</v>
          </cell>
          <cell r="AD46">
            <v>1</v>
          </cell>
          <cell r="AE46">
            <v>1</v>
          </cell>
          <cell r="AF46">
            <v>1</v>
          </cell>
        </row>
        <row r="47"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J47">
            <v>1</v>
          </cell>
          <cell r="K47">
            <v>1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>
            <v>1</v>
          </cell>
          <cell r="Y47">
            <v>1</v>
          </cell>
          <cell r="Z47">
            <v>1</v>
          </cell>
          <cell r="AA47">
            <v>1</v>
          </cell>
          <cell r="AB47">
            <v>1</v>
          </cell>
          <cell r="AC47">
            <v>1</v>
          </cell>
          <cell r="AD47">
            <v>1</v>
          </cell>
          <cell r="AE47">
            <v>1</v>
          </cell>
          <cell r="AF47">
            <v>1</v>
          </cell>
        </row>
        <row r="48"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  <cell r="V48">
            <v>1</v>
          </cell>
          <cell r="W48">
            <v>1</v>
          </cell>
          <cell r="X48">
            <v>1</v>
          </cell>
          <cell r="Y48">
            <v>1</v>
          </cell>
          <cell r="Z48">
            <v>1</v>
          </cell>
          <cell r="AA48">
            <v>1</v>
          </cell>
          <cell r="AB48">
            <v>1</v>
          </cell>
          <cell r="AC48">
            <v>1</v>
          </cell>
          <cell r="AD48">
            <v>1</v>
          </cell>
          <cell r="AE48">
            <v>1</v>
          </cell>
          <cell r="AF48">
            <v>1</v>
          </cell>
        </row>
        <row r="49"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J49">
            <v>1</v>
          </cell>
          <cell r="K49">
            <v>1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  <cell r="V49">
            <v>1</v>
          </cell>
          <cell r="W49">
            <v>1</v>
          </cell>
          <cell r="X49">
            <v>1</v>
          </cell>
          <cell r="Y49">
            <v>1</v>
          </cell>
          <cell r="Z49">
            <v>1</v>
          </cell>
          <cell r="AA49">
            <v>1</v>
          </cell>
          <cell r="AB49">
            <v>1</v>
          </cell>
          <cell r="AC49">
            <v>1</v>
          </cell>
          <cell r="AD49">
            <v>1</v>
          </cell>
          <cell r="AE49">
            <v>1</v>
          </cell>
          <cell r="AF49">
            <v>1</v>
          </cell>
        </row>
        <row r="50"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>
            <v>1</v>
          </cell>
          <cell r="Y50">
            <v>1</v>
          </cell>
          <cell r="Z50">
            <v>1</v>
          </cell>
          <cell r="AA50">
            <v>1</v>
          </cell>
          <cell r="AB50">
            <v>1</v>
          </cell>
          <cell r="AC50">
            <v>1</v>
          </cell>
          <cell r="AD50">
            <v>1</v>
          </cell>
          <cell r="AE50">
            <v>1</v>
          </cell>
          <cell r="AF50">
            <v>1</v>
          </cell>
        </row>
        <row r="51"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1</v>
          </cell>
          <cell r="J51">
            <v>1</v>
          </cell>
          <cell r="K51">
            <v>1</v>
          </cell>
          <cell r="L51">
            <v>1</v>
          </cell>
          <cell r="M51">
            <v>1</v>
          </cell>
          <cell r="N51">
            <v>1</v>
          </cell>
          <cell r="O51">
            <v>1</v>
          </cell>
          <cell r="P51">
            <v>1</v>
          </cell>
          <cell r="Q51">
            <v>1</v>
          </cell>
          <cell r="R51">
            <v>1</v>
          </cell>
          <cell r="S51">
            <v>1</v>
          </cell>
          <cell r="T51">
            <v>1</v>
          </cell>
          <cell r="U51">
            <v>1</v>
          </cell>
          <cell r="V51">
            <v>1</v>
          </cell>
          <cell r="W51">
            <v>1</v>
          </cell>
          <cell r="X51">
            <v>1</v>
          </cell>
          <cell r="Y51">
            <v>1</v>
          </cell>
          <cell r="Z51">
            <v>1</v>
          </cell>
          <cell r="AA51">
            <v>1</v>
          </cell>
          <cell r="AB51">
            <v>1</v>
          </cell>
          <cell r="AC51">
            <v>1</v>
          </cell>
          <cell r="AD51">
            <v>1</v>
          </cell>
          <cell r="AE51">
            <v>1</v>
          </cell>
          <cell r="AF51">
            <v>1</v>
          </cell>
        </row>
        <row r="52"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>
            <v>1</v>
          </cell>
          <cell r="Z52">
            <v>1</v>
          </cell>
          <cell r="AA52">
            <v>1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1</v>
          </cell>
        </row>
        <row r="53"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1</v>
          </cell>
          <cell r="I53">
            <v>1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>
            <v>1</v>
          </cell>
          <cell r="Y53">
            <v>1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F53">
            <v>1</v>
          </cell>
        </row>
        <row r="54"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  <cell r="Y54">
            <v>1</v>
          </cell>
          <cell r="Z54">
            <v>1</v>
          </cell>
          <cell r="AA54">
            <v>1</v>
          </cell>
          <cell r="AB54">
            <v>1</v>
          </cell>
          <cell r="AC54">
            <v>1</v>
          </cell>
          <cell r="AD54">
            <v>1</v>
          </cell>
          <cell r="AE54">
            <v>1</v>
          </cell>
          <cell r="AF54">
            <v>1</v>
          </cell>
        </row>
        <row r="55">
          <cell r="D55">
            <v>1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  <cell r="V55">
            <v>1</v>
          </cell>
          <cell r="W55">
            <v>1</v>
          </cell>
          <cell r="X55">
            <v>1</v>
          </cell>
          <cell r="Y55">
            <v>1</v>
          </cell>
          <cell r="Z55">
            <v>1</v>
          </cell>
          <cell r="AA55">
            <v>1</v>
          </cell>
          <cell r="AB55">
            <v>1</v>
          </cell>
          <cell r="AC55">
            <v>1</v>
          </cell>
          <cell r="AD55">
            <v>1</v>
          </cell>
          <cell r="AE55">
            <v>1</v>
          </cell>
          <cell r="AF55">
            <v>1</v>
          </cell>
        </row>
        <row r="56"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  <cell r="Y56">
            <v>1</v>
          </cell>
          <cell r="Z56">
            <v>1</v>
          </cell>
          <cell r="AA56">
            <v>1</v>
          </cell>
          <cell r="AB56">
            <v>1</v>
          </cell>
          <cell r="AC56">
            <v>1</v>
          </cell>
          <cell r="AD56">
            <v>1</v>
          </cell>
          <cell r="AE56">
            <v>1</v>
          </cell>
          <cell r="AF56">
            <v>1</v>
          </cell>
        </row>
        <row r="57"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>
            <v>1</v>
          </cell>
          <cell r="Y57">
            <v>1</v>
          </cell>
          <cell r="Z57">
            <v>1</v>
          </cell>
          <cell r="AA57">
            <v>1</v>
          </cell>
          <cell r="AB57">
            <v>1</v>
          </cell>
          <cell r="AC57">
            <v>1</v>
          </cell>
          <cell r="AD57">
            <v>1</v>
          </cell>
          <cell r="AE57">
            <v>1</v>
          </cell>
          <cell r="AF57">
            <v>1</v>
          </cell>
        </row>
        <row r="58">
          <cell r="D58">
            <v>1</v>
          </cell>
          <cell r="E58">
            <v>1</v>
          </cell>
          <cell r="F58">
            <v>1</v>
          </cell>
          <cell r="G58">
            <v>1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V58">
            <v>1</v>
          </cell>
          <cell r="W58">
            <v>1</v>
          </cell>
          <cell r="X58">
            <v>1</v>
          </cell>
          <cell r="Y58">
            <v>1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D58">
            <v>1</v>
          </cell>
          <cell r="AE58">
            <v>1</v>
          </cell>
          <cell r="AF58">
            <v>1</v>
          </cell>
        </row>
        <row r="59"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X59">
            <v>1</v>
          </cell>
          <cell r="Y59">
            <v>1</v>
          </cell>
          <cell r="Z59">
            <v>1</v>
          </cell>
          <cell r="AA59">
            <v>1</v>
          </cell>
          <cell r="AB59">
            <v>1</v>
          </cell>
          <cell r="AC59">
            <v>1</v>
          </cell>
          <cell r="AD59">
            <v>1</v>
          </cell>
          <cell r="AE59">
            <v>1</v>
          </cell>
          <cell r="AF59">
            <v>1</v>
          </cell>
        </row>
        <row r="60"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  <cell r="V60">
            <v>1</v>
          </cell>
          <cell r="W60">
            <v>1</v>
          </cell>
          <cell r="X60">
            <v>1</v>
          </cell>
          <cell r="Y60">
            <v>1</v>
          </cell>
          <cell r="Z60">
            <v>1</v>
          </cell>
          <cell r="AA60">
            <v>1</v>
          </cell>
          <cell r="AB60">
            <v>1</v>
          </cell>
          <cell r="AC60">
            <v>1</v>
          </cell>
          <cell r="AD60">
            <v>1</v>
          </cell>
          <cell r="AE60">
            <v>1</v>
          </cell>
          <cell r="AF60">
            <v>1</v>
          </cell>
        </row>
        <row r="61"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  <cell r="V61">
            <v>1</v>
          </cell>
          <cell r="W61">
            <v>1</v>
          </cell>
          <cell r="X61">
            <v>1</v>
          </cell>
          <cell r="Y61">
            <v>1</v>
          </cell>
          <cell r="Z61">
            <v>1</v>
          </cell>
          <cell r="AA61">
            <v>1</v>
          </cell>
          <cell r="AB61">
            <v>1</v>
          </cell>
          <cell r="AC61">
            <v>1</v>
          </cell>
          <cell r="AD61">
            <v>1</v>
          </cell>
          <cell r="AE61">
            <v>1</v>
          </cell>
          <cell r="AF61">
            <v>1</v>
          </cell>
        </row>
        <row r="62"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  <cell r="V62">
            <v>1</v>
          </cell>
          <cell r="W62">
            <v>1</v>
          </cell>
          <cell r="X62">
            <v>1</v>
          </cell>
          <cell r="Y62">
            <v>1</v>
          </cell>
          <cell r="Z62">
            <v>1</v>
          </cell>
          <cell r="AA62">
            <v>1</v>
          </cell>
          <cell r="AB62">
            <v>1</v>
          </cell>
          <cell r="AC62">
            <v>1</v>
          </cell>
          <cell r="AD62">
            <v>1</v>
          </cell>
          <cell r="AE62">
            <v>1</v>
          </cell>
          <cell r="AF62">
            <v>1</v>
          </cell>
        </row>
        <row r="63">
          <cell r="D63">
            <v>1</v>
          </cell>
          <cell r="E63">
            <v>1</v>
          </cell>
          <cell r="F63">
            <v>1</v>
          </cell>
          <cell r="G63">
            <v>1</v>
          </cell>
          <cell r="H63">
            <v>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  <cell r="V63">
            <v>1</v>
          </cell>
          <cell r="W63">
            <v>1</v>
          </cell>
          <cell r="X63">
            <v>1</v>
          </cell>
          <cell r="Y63">
            <v>1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  <cell r="AF63">
            <v>1</v>
          </cell>
        </row>
      </sheetData>
      <sheetData sheetId="14"/>
      <sheetData sheetId="15">
        <row r="7">
          <cell r="D7">
            <v>1.04</v>
          </cell>
          <cell r="E7">
            <v>1.04</v>
          </cell>
          <cell r="F7">
            <v>1.04</v>
          </cell>
          <cell r="G7">
            <v>1.04</v>
          </cell>
          <cell r="H7">
            <v>1.04</v>
          </cell>
          <cell r="I7">
            <v>1.04</v>
          </cell>
          <cell r="J7">
            <v>1.04</v>
          </cell>
          <cell r="K7">
            <v>1.04</v>
          </cell>
          <cell r="L7">
            <v>1.04</v>
          </cell>
          <cell r="M7">
            <v>1.04</v>
          </cell>
          <cell r="N7">
            <v>1.04</v>
          </cell>
          <cell r="O7">
            <v>1.04</v>
          </cell>
          <cell r="P7">
            <v>1.04</v>
          </cell>
          <cell r="Q7">
            <v>1.04</v>
          </cell>
          <cell r="R7">
            <v>1.04</v>
          </cell>
          <cell r="S7">
            <v>1.04</v>
          </cell>
          <cell r="T7">
            <v>1.04</v>
          </cell>
          <cell r="U7">
            <v>1.04</v>
          </cell>
          <cell r="V7">
            <v>1.04</v>
          </cell>
          <cell r="W7">
            <v>1.04</v>
          </cell>
          <cell r="X7">
            <v>1.04</v>
          </cell>
          <cell r="Y7">
            <v>1.04</v>
          </cell>
          <cell r="Z7">
            <v>1.04</v>
          </cell>
          <cell r="AA7">
            <v>1.04</v>
          </cell>
          <cell r="AB7">
            <v>1.04</v>
          </cell>
          <cell r="AC7">
            <v>1.04</v>
          </cell>
          <cell r="AD7">
            <v>1.04</v>
          </cell>
          <cell r="AE7">
            <v>1.04</v>
          </cell>
          <cell r="AF7">
            <v>1.04</v>
          </cell>
        </row>
        <row r="8">
          <cell r="D8">
            <v>1.04</v>
          </cell>
          <cell r="E8">
            <v>1.04</v>
          </cell>
          <cell r="F8">
            <v>1.04</v>
          </cell>
          <cell r="G8">
            <v>1.04</v>
          </cell>
          <cell r="H8">
            <v>1.04</v>
          </cell>
          <cell r="I8">
            <v>1.04</v>
          </cell>
          <cell r="J8">
            <v>1.04</v>
          </cell>
          <cell r="K8">
            <v>1.04</v>
          </cell>
          <cell r="L8">
            <v>1.04</v>
          </cell>
          <cell r="M8">
            <v>1.04</v>
          </cell>
          <cell r="N8">
            <v>1.04</v>
          </cell>
          <cell r="O8">
            <v>1.04</v>
          </cell>
          <cell r="P8">
            <v>1.04</v>
          </cell>
          <cell r="Q8">
            <v>1.04</v>
          </cell>
          <cell r="R8">
            <v>1.04</v>
          </cell>
          <cell r="S8">
            <v>1.04</v>
          </cell>
          <cell r="T8">
            <v>1.04</v>
          </cell>
          <cell r="U8">
            <v>1.04</v>
          </cell>
          <cell r="V8">
            <v>1.04</v>
          </cell>
          <cell r="W8">
            <v>1.04</v>
          </cell>
          <cell r="X8">
            <v>1.04</v>
          </cell>
          <cell r="Y8">
            <v>1.04</v>
          </cell>
          <cell r="Z8">
            <v>1.04</v>
          </cell>
          <cell r="AA8">
            <v>1.04</v>
          </cell>
          <cell r="AB8">
            <v>1.04</v>
          </cell>
          <cell r="AC8">
            <v>1.04</v>
          </cell>
          <cell r="AD8">
            <v>1.04</v>
          </cell>
          <cell r="AE8">
            <v>1.04</v>
          </cell>
          <cell r="AF8">
            <v>1.04</v>
          </cell>
        </row>
        <row r="9">
          <cell r="D9">
            <v>1.04</v>
          </cell>
          <cell r="E9">
            <v>1.04</v>
          </cell>
          <cell r="F9">
            <v>1.04</v>
          </cell>
          <cell r="G9">
            <v>1.04</v>
          </cell>
          <cell r="H9">
            <v>1.04</v>
          </cell>
          <cell r="I9">
            <v>1.04</v>
          </cell>
          <cell r="J9">
            <v>1.04</v>
          </cell>
          <cell r="K9">
            <v>1.04</v>
          </cell>
          <cell r="L9">
            <v>1.04</v>
          </cell>
          <cell r="M9">
            <v>1.04</v>
          </cell>
          <cell r="N9">
            <v>1.04</v>
          </cell>
          <cell r="O9">
            <v>1.04</v>
          </cell>
          <cell r="P9">
            <v>1.04</v>
          </cell>
          <cell r="Q9">
            <v>1.04</v>
          </cell>
          <cell r="R9">
            <v>1.04</v>
          </cell>
          <cell r="S9">
            <v>1.04</v>
          </cell>
          <cell r="T9">
            <v>1.04</v>
          </cell>
          <cell r="U9">
            <v>1.04</v>
          </cell>
          <cell r="V9">
            <v>1.04</v>
          </cell>
          <cell r="W9">
            <v>1.04</v>
          </cell>
          <cell r="X9">
            <v>1.04</v>
          </cell>
          <cell r="Y9">
            <v>1.04</v>
          </cell>
          <cell r="Z9">
            <v>1.04</v>
          </cell>
          <cell r="AA9">
            <v>1.04</v>
          </cell>
          <cell r="AB9">
            <v>1.04</v>
          </cell>
          <cell r="AC9">
            <v>1.04</v>
          </cell>
          <cell r="AD9">
            <v>1.04</v>
          </cell>
          <cell r="AE9">
            <v>1.04</v>
          </cell>
          <cell r="AF9">
            <v>1.04</v>
          </cell>
        </row>
        <row r="10">
          <cell r="D10">
            <v>1.04</v>
          </cell>
          <cell r="E10">
            <v>1.04</v>
          </cell>
          <cell r="F10">
            <v>1.04</v>
          </cell>
          <cell r="G10">
            <v>1.04</v>
          </cell>
          <cell r="H10">
            <v>1.04</v>
          </cell>
          <cell r="I10">
            <v>1.04</v>
          </cell>
          <cell r="J10">
            <v>1.04</v>
          </cell>
          <cell r="K10">
            <v>1.04</v>
          </cell>
          <cell r="L10">
            <v>1.04</v>
          </cell>
          <cell r="M10">
            <v>1.04</v>
          </cell>
          <cell r="N10">
            <v>1.04</v>
          </cell>
          <cell r="O10">
            <v>1.04</v>
          </cell>
          <cell r="P10">
            <v>1.04</v>
          </cell>
          <cell r="Q10">
            <v>1.04</v>
          </cell>
          <cell r="R10">
            <v>1.04</v>
          </cell>
          <cell r="S10">
            <v>1.04</v>
          </cell>
          <cell r="T10">
            <v>1.04</v>
          </cell>
          <cell r="U10">
            <v>1.04</v>
          </cell>
          <cell r="V10">
            <v>1.04</v>
          </cell>
          <cell r="W10">
            <v>1.04</v>
          </cell>
          <cell r="X10">
            <v>1.04</v>
          </cell>
          <cell r="Y10">
            <v>1.04</v>
          </cell>
          <cell r="Z10">
            <v>1.04</v>
          </cell>
          <cell r="AA10">
            <v>1.04</v>
          </cell>
          <cell r="AB10">
            <v>1.04</v>
          </cell>
          <cell r="AC10">
            <v>1.04</v>
          </cell>
          <cell r="AD10">
            <v>1.04</v>
          </cell>
          <cell r="AE10">
            <v>1.04</v>
          </cell>
          <cell r="AF10">
            <v>1.04</v>
          </cell>
        </row>
        <row r="11">
          <cell r="D11">
            <v>1.04</v>
          </cell>
          <cell r="E11">
            <v>1.04</v>
          </cell>
          <cell r="F11">
            <v>1.04</v>
          </cell>
          <cell r="G11">
            <v>1.04</v>
          </cell>
          <cell r="H11">
            <v>1.04</v>
          </cell>
          <cell r="I11">
            <v>1.04</v>
          </cell>
          <cell r="J11">
            <v>1.04</v>
          </cell>
          <cell r="K11">
            <v>1.04</v>
          </cell>
          <cell r="L11">
            <v>1.04</v>
          </cell>
          <cell r="M11">
            <v>1.04</v>
          </cell>
          <cell r="N11">
            <v>1.04</v>
          </cell>
          <cell r="O11">
            <v>1.04</v>
          </cell>
          <cell r="P11">
            <v>1.04</v>
          </cell>
          <cell r="Q11">
            <v>1.04</v>
          </cell>
          <cell r="R11">
            <v>1.04</v>
          </cell>
          <cell r="S11">
            <v>1.04</v>
          </cell>
          <cell r="T11">
            <v>1.04</v>
          </cell>
          <cell r="U11">
            <v>1.04</v>
          </cell>
          <cell r="V11">
            <v>1.04</v>
          </cell>
          <cell r="W11">
            <v>1.04</v>
          </cell>
          <cell r="X11">
            <v>1.04</v>
          </cell>
          <cell r="Y11">
            <v>1.04</v>
          </cell>
          <cell r="Z11">
            <v>1.04</v>
          </cell>
          <cell r="AA11">
            <v>1.04</v>
          </cell>
          <cell r="AB11">
            <v>1.04</v>
          </cell>
          <cell r="AC11">
            <v>1.04</v>
          </cell>
          <cell r="AD11">
            <v>1.04</v>
          </cell>
          <cell r="AE11">
            <v>1.04</v>
          </cell>
          <cell r="AF11">
            <v>1.04</v>
          </cell>
        </row>
        <row r="12">
          <cell r="D12">
            <v>1.04</v>
          </cell>
          <cell r="E12">
            <v>1.04</v>
          </cell>
          <cell r="F12">
            <v>1.04</v>
          </cell>
          <cell r="G12">
            <v>1.04</v>
          </cell>
          <cell r="H12">
            <v>1.04</v>
          </cell>
          <cell r="I12">
            <v>1.04</v>
          </cell>
          <cell r="J12">
            <v>1.04</v>
          </cell>
          <cell r="K12">
            <v>1.04</v>
          </cell>
          <cell r="L12">
            <v>1.04</v>
          </cell>
          <cell r="M12">
            <v>1.04</v>
          </cell>
          <cell r="N12">
            <v>1.04</v>
          </cell>
          <cell r="O12">
            <v>1.04</v>
          </cell>
          <cell r="P12">
            <v>1.04</v>
          </cell>
          <cell r="Q12">
            <v>1.04</v>
          </cell>
          <cell r="R12">
            <v>1.04</v>
          </cell>
          <cell r="S12">
            <v>1.04</v>
          </cell>
          <cell r="T12">
            <v>1.04</v>
          </cell>
          <cell r="U12">
            <v>1.04</v>
          </cell>
          <cell r="V12">
            <v>1.04</v>
          </cell>
          <cell r="W12">
            <v>1.04</v>
          </cell>
          <cell r="X12">
            <v>1.04</v>
          </cell>
          <cell r="Y12">
            <v>1.04</v>
          </cell>
          <cell r="Z12">
            <v>1.04</v>
          </cell>
          <cell r="AA12">
            <v>1.04</v>
          </cell>
          <cell r="AB12">
            <v>1.04</v>
          </cell>
          <cell r="AC12">
            <v>1.04</v>
          </cell>
          <cell r="AD12">
            <v>1.04</v>
          </cell>
          <cell r="AE12">
            <v>1.04</v>
          </cell>
          <cell r="AF12">
            <v>1.04</v>
          </cell>
        </row>
        <row r="13">
          <cell r="D13">
            <v>1.04</v>
          </cell>
          <cell r="E13">
            <v>1.04</v>
          </cell>
          <cell r="F13">
            <v>1.04</v>
          </cell>
          <cell r="G13">
            <v>1.04</v>
          </cell>
          <cell r="H13">
            <v>1.04</v>
          </cell>
          <cell r="I13">
            <v>1.04</v>
          </cell>
          <cell r="J13">
            <v>1.04</v>
          </cell>
          <cell r="K13">
            <v>1.04</v>
          </cell>
          <cell r="L13">
            <v>1.04</v>
          </cell>
          <cell r="M13">
            <v>1.04</v>
          </cell>
          <cell r="N13">
            <v>1.04</v>
          </cell>
          <cell r="O13">
            <v>1.04</v>
          </cell>
          <cell r="P13">
            <v>1.04</v>
          </cell>
          <cell r="Q13">
            <v>1.04</v>
          </cell>
          <cell r="R13">
            <v>1.04</v>
          </cell>
          <cell r="S13">
            <v>1.04</v>
          </cell>
          <cell r="T13">
            <v>1.04</v>
          </cell>
          <cell r="U13">
            <v>1.04</v>
          </cell>
          <cell r="V13">
            <v>1.04</v>
          </cell>
          <cell r="W13">
            <v>1.04</v>
          </cell>
          <cell r="X13">
            <v>1.04</v>
          </cell>
          <cell r="Y13">
            <v>1.04</v>
          </cell>
          <cell r="Z13">
            <v>1.04</v>
          </cell>
          <cell r="AA13">
            <v>1.04</v>
          </cell>
          <cell r="AB13">
            <v>1.04</v>
          </cell>
          <cell r="AC13">
            <v>1.04</v>
          </cell>
          <cell r="AD13">
            <v>1.04</v>
          </cell>
          <cell r="AE13">
            <v>1.04</v>
          </cell>
          <cell r="AF13">
            <v>1.04</v>
          </cell>
        </row>
        <row r="14">
          <cell r="D14">
            <v>1.04</v>
          </cell>
          <cell r="E14">
            <v>1.04</v>
          </cell>
          <cell r="F14">
            <v>1.04</v>
          </cell>
          <cell r="G14">
            <v>1.04</v>
          </cell>
          <cell r="H14">
            <v>1.04</v>
          </cell>
          <cell r="I14">
            <v>1.04</v>
          </cell>
          <cell r="J14">
            <v>1.04</v>
          </cell>
          <cell r="K14">
            <v>1.04</v>
          </cell>
          <cell r="L14">
            <v>1.04</v>
          </cell>
          <cell r="M14">
            <v>1.04</v>
          </cell>
          <cell r="N14">
            <v>1.04</v>
          </cell>
          <cell r="O14">
            <v>1.04</v>
          </cell>
          <cell r="P14">
            <v>1.04</v>
          </cell>
          <cell r="Q14">
            <v>1.04</v>
          </cell>
          <cell r="R14">
            <v>1.04</v>
          </cell>
          <cell r="S14">
            <v>1.04</v>
          </cell>
          <cell r="T14">
            <v>1.04</v>
          </cell>
          <cell r="U14">
            <v>1.04</v>
          </cell>
          <cell r="V14">
            <v>1.04</v>
          </cell>
          <cell r="W14">
            <v>1.04</v>
          </cell>
          <cell r="X14">
            <v>1.04</v>
          </cell>
          <cell r="Y14">
            <v>1.04</v>
          </cell>
          <cell r="Z14">
            <v>1.04</v>
          </cell>
          <cell r="AA14">
            <v>1.04</v>
          </cell>
          <cell r="AB14">
            <v>1.04</v>
          </cell>
          <cell r="AC14">
            <v>1.04</v>
          </cell>
          <cell r="AD14">
            <v>1.04</v>
          </cell>
          <cell r="AE14">
            <v>1.04</v>
          </cell>
          <cell r="AF14">
            <v>1.04</v>
          </cell>
        </row>
        <row r="15">
          <cell r="D15">
            <v>1.04</v>
          </cell>
          <cell r="E15">
            <v>1.04</v>
          </cell>
          <cell r="F15">
            <v>1.04</v>
          </cell>
          <cell r="G15">
            <v>1.04</v>
          </cell>
          <cell r="H15">
            <v>1.04</v>
          </cell>
          <cell r="I15">
            <v>1.04</v>
          </cell>
          <cell r="J15">
            <v>1.04</v>
          </cell>
          <cell r="K15">
            <v>1.04</v>
          </cell>
          <cell r="L15">
            <v>1.04</v>
          </cell>
          <cell r="M15">
            <v>1.04</v>
          </cell>
          <cell r="N15">
            <v>1.04</v>
          </cell>
          <cell r="O15">
            <v>1.04</v>
          </cell>
          <cell r="P15">
            <v>1.04</v>
          </cell>
          <cell r="Q15">
            <v>1.04</v>
          </cell>
          <cell r="R15">
            <v>1.04</v>
          </cell>
          <cell r="S15">
            <v>1.04</v>
          </cell>
          <cell r="T15">
            <v>1.04</v>
          </cell>
          <cell r="U15">
            <v>1.04</v>
          </cell>
          <cell r="V15">
            <v>1.04</v>
          </cell>
          <cell r="W15">
            <v>1.04</v>
          </cell>
          <cell r="X15">
            <v>1.04</v>
          </cell>
          <cell r="Y15">
            <v>1.04</v>
          </cell>
          <cell r="Z15">
            <v>1.04</v>
          </cell>
          <cell r="AA15">
            <v>1.04</v>
          </cell>
          <cell r="AB15">
            <v>1.04</v>
          </cell>
          <cell r="AC15">
            <v>1.04</v>
          </cell>
          <cell r="AD15">
            <v>1.04</v>
          </cell>
          <cell r="AE15">
            <v>1.04</v>
          </cell>
          <cell r="AF15">
            <v>1.04</v>
          </cell>
        </row>
        <row r="16">
          <cell r="D16">
            <v>1.04</v>
          </cell>
          <cell r="E16">
            <v>1.04</v>
          </cell>
          <cell r="F16">
            <v>1.04</v>
          </cell>
          <cell r="G16">
            <v>1.04</v>
          </cell>
          <cell r="H16">
            <v>1.04</v>
          </cell>
          <cell r="I16">
            <v>1.04</v>
          </cell>
          <cell r="J16">
            <v>1.04</v>
          </cell>
          <cell r="K16">
            <v>1.04</v>
          </cell>
          <cell r="L16">
            <v>1.04</v>
          </cell>
          <cell r="M16">
            <v>1.04</v>
          </cell>
          <cell r="N16">
            <v>1.04</v>
          </cell>
          <cell r="O16">
            <v>1.04</v>
          </cell>
          <cell r="P16">
            <v>1.04</v>
          </cell>
          <cell r="Q16">
            <v>1.04</v>
          </cell>
          <cell r="R16">
            <v>1.04</v>
          </cell>
          <cell r="S16">
            <v>1.04</v>
          </cell>
          <cell r="T16">
            <v>1.04</v>
          </cell>
          <cell r="U16">
            <v>1.04</v>
          </cell>
          <cell r="V16">
            <v>1.04</v>
          </cell>
          <cell r="W16">
            <v>1.04</v>
          </cell>
          <cell r="X16">
            <v>1.04</v>
          </cell>
          <cell r="Y16">
            <v>1.04</v>
          </cell>
          <cell r="Z16">
            <v>1.04</v>
          </cell>
          <cell r="AA16">
            <v>1.04</v>
          </cell>
          <cell r="AB16">
            <v>1.04</v>
          </cell>
          <cell r="AC16">
            <v>1.04</v>
          </cell>
          <cell r="AD16">
            <v>1.04</v>
          </cell>
          <cell r="AE16">
            <v>1.04</v>
          </cell>
          <cell r="AF16">
            <v>1.04</v>
          </cell>
        </row>
        <row r="17">
          <cell r="D17">
            <v>1.04</v>
          </cell>
          <cell r="E17">
            <v>1.04</v>
          </cell>
          <cell r="F17">
            <v>1.04</v>
          </cell>
          <cell r="G17">
            <v>1.04</v>
          </cell>
          <cell r="H17">
            <v>1.04</v>
          </cell>
          <cell r="I17">
            <v>1.04</v>
          </cell>
          <cell r="J17">
            <v>1.04</v>
          </cell>
          <cell r="K17">
            <v>1.04</v>
          </cell>
          <cell r="L17">
            <v>1.04</v>
          </cell>
          <cell r="M17">
            <v>1.04</v>
          </cell>
          <cell r="N17">
            <v>1.04</v>
          </cell>
          <cell r="O17">
            <v>1.04</v>
          </cell>
          <cell r="P17">
            <v>1.04</v>
          </cell>
          <cell r="Q17">
            <v>1.04</v>
          </cell>
          <cell r="R17">
            <v>1.04</v>
          </cell>
          <cell r="S17">
            <v>1.04</v>
          </cell>
          <cell r="T17">
            <v>1.04</v>
          </cell>
          <cell r="U17">
            <v>1.04</v>
          </cell>
          <cell r="V17">
            <v>1.04</v>
          </cell>
          <cell r="W17">
            <v>1.04</v>
          </cell>
          <cell r="X17">
            <v>1.04</v>
          </cell>
          <cell r="Y17">
            <v>1.04</v>
          </cell>
          <cell r="Z17">
            <v>1.04</v>
          </cell>
          <cell r="AA17">
            <v>1.04</v>
          </cell>
          <cell r="AB17">
            <v>1.04</v>
          </cell>
          <cell r="AC17">
            <v>1.04</v>
          </cell>
          <cell r="AD17">
            <v>1.04</v>
          </cell>
          <cell r="AE17">
            <v>1.04</v>
          </cell>
          <cell r="AF17">
            <v>1.04</v>
          </cell>
        </row>
        <row r="18">
          <cell r="D18">
            <v>1.04</v>
          </cell>
          <cell r="E18">
            <v>1.04</v>
          </cell>
          <cell r="F18">
            <v>1.04</v>
          </cell>
          <cell r="G18">
            <v>1.04</v>
          </cell>
          <cell r="H18">
            <v>1.04</v>
          </cell>
          <cell r="I18">
            <v>1.04</v>
          </cell>
          <cell r="J18">
            <v>1.04</v>
          </cell>
          <cell r="K18">
            <v>1.04</v>
          </cell>
          <cell r="L18">
            <v>1.04</v>
          </cell>
          <cell r="M18">
            <v>1.04</v>
          </cell>
          <cell r="N18">
            <v>1.04</v>
          </cell>
          <cell r="O18">
            <v>1.04</v>
          </cell>
          <cell r="P18">
            <v>1.04</v>
          </cell>
          <cell r="Q18">
            <v>1.04</v>
          </cell>
          <cell r="R18">
            <v>1.04</v>
          </cell>
          <cell r="S18">
            <v>1.04</v>
          </cell>
          <cell r="T18">
            <v>1.04</v>
          </cell>
          <cell r="U18">
            <v>1.04</v>
          </cell>
          <cell r="V18">
            <v>1.04</v>
          </cell>
          <cell r="W18">
            <v>1.04</v>
          </cell>
          <cell r="X18">
            <v>1.04</v>
          </cell>
          <cell r="Y18">
            <v>1.04</v>
          </cell>
          <cell r="Z18">
            <v>1.04</v>
          </cell>
          <cell r="AA18">
            <v>1.04</v>
          </cell>
          <cell r="AB18">
            <v>1.04</v>
          </cell>
          <cell r="AC18">
            <v>1.04</v>
          </cell>
          <cell r="AD18">
            <v>1.04</v>
          </cell>
          <cell r="AE18">
            <v>1.04</v>
          </cell>
          <cell r="AF18">
            <v>1.04</v>
          </cell>
        </row>
        <row r="19">
          <cell r="D19">
            <v>1.04</v>
          </cell>
          <cell r="E19">
            <v>1.04</v>
          </cell>
          <cell r="F19">
            <v>1.04</v>
          </cell>
          <cell r="G19">
            <v>1.04</v>
          </cell>
          <cell r="H19">
            <v>1.04</v>
          </cell>
          <cell r="I19">
            <v>1.04</v>
          </cell>
          <cell r="J19">
            <v>1.04</v>
          </cell>
          <cell r="K19">
            <v>1.04</v>
          </cell>
          <cell r="L19">
            <v>1.04</v>
          </cell>
          <cell r="M19">
            <v>1.04</v>
          </cell>
          <cell r="N19">
            <v>1.04</v>
          </cell>
          <cell r="O19">
            <v>1.04</v>
          </cell>
          <cell r="P19">
            <v>1.04</v>
          </cell>
          <cell r="Q19">
            <v>1.04</v>
          </cell>
          <cell r="R19">
            <v>1.04</v>
          </cell>
          <cell r="S19">
            <v>1.04</v>
          </cell>
          <cell r="T19">
            <v>1.04</v>
          </cell>
          <cell r="U19">
            <v>1.04</v>
          </cell>
          <cell r="V19">
            <v>1.04</v>
          </cell>
          <cell r="W19">
            <v>1.04</v>
          </cell>
          <cell r="X19">
            <v>1.04</v>
          </cell>
          <cell r="Y19">
            <v>1.04</v>
          </cell>
          <cell r="Z19">
            <v>1.04</v>
          </cell>
          <cell r="AA19">
            <v>1.04</v>
          </cell>
          <cell r="AB19">
            <v>1.04</v>
          </cell>
          <cell r="AC19">
            <v>1.04</v>
          </cell>
          <cell r="AD19">
            <v>1.04</v>
          </cell>
          <cell r="AE19">
            <v>1.04</v>
          </cell>
          <cell r="AF19">
            <v>1.04</v>
          </cell>
        </row>
        <row r="20">
          <cell r="D20">
            <v>1.04</v>
          </cell>
          <cell r="E20">
            <v>1.04</v>
          </cell>
          <cell r="F20">
            <v>1.04</v>
          </cell>
          <cell r="G20">
            <v>1.04</v>
          </cell>
          <cell r="H20">
            <v>1.04</v>
          </cell>
          <cell r="I20">
            <v>1.04</v>
          </cell>
          <cell r="J20">
            <v>1.04</v>
          </cell>
          <cell r="K20">
            <v>1.04</v>
          </cell>
          <cell r="L20">
            <v>1.04</v>
          </cell>
          <cell r="M20">
            <v>1.04</v>
          </cell>
          <cell r="N20">
            <v>1.04</v>
          </cell>
          <cell r="O20">
            <v>1.04</v>
          </cell>
          <cell r="P20">
            <v>1.04</v>
          </cell>
          <cell r="Q20">
            <v>1.04</v>
          </cell>
          <cell r="R20">
            <v>1.04</v>
          </cell>
          <cell r="S20">
            <v>1.04</v>
          </cell>
          <cell r="T20">
            <v>1.04</v>
          </cell>
          <cell r="U20">
            <v>1.04</v>
          </cell>
          <cell r="V20">
            <v>1.04</v>
          </cell>
          <cell r="W20">
            <v>1.04</v>
          </cell>
          <cell r="X20">
            <v>1.04</v>
          </cell>
          <cell r="Y20">
            <v>1.04</v>
          </cell>
          <cell r="Z20">
            <v>1.04</v>
          </cell>
          <cell r="AA20">
            <v>1.04</v>
          </cell>
          <cell r="AB20">
            <v>1.04</v>
          </cell>
          <cell r="AC20">
            <v>1.04</v>
          </cell>
          <cell r="AD20">
            <v>1.04</v>
          </cell>
          <cell r="AE20">
            <v>1.04</v>
          </cell>
          <cell r="AF20">
            <v>1.04</v>
          </cell>
        </row>
        <row r="21">
          <cell r="D21">
            <v>1.04</v>
          </cell>
          <cell r="E21">
            <v>1.04</v>
          </cell>
          <cell r="F21">
            <v>1.04</v>
          </cell>
          <cell r="G21">
            <v>1.04</v>
          </cell>
          <cell r="H21">
            <v>1.04</v>
          </cell>
          <cell r="I21">
            <v>1.04</v>
          </cell>
          <cell r="J21">
            <v>1.04</v>
          </cell>
          <cell r="K21">
            <v>1.04</v>
          </cell>
          <cell r="L21">
            <v>1.04</v>
          </cell>
          <cell r="M21">
            <v>1.04</v>
          </cell>
          <cell r="N21">
            <v>1.04</v>
          </cell>
          <cell r="O21">
            <v>1.04</v>
          </cell>
          <cell r="P21">
            <v>1.04</v>
          </cell>
          <cell r="Q21">
            <v>1.04</v>
          </cell>
          <cell r="R21">
            <v>1.04</v>
          </cell>
          <cell r="S21">
            <v>1.04</v>
          </cell>
          <cell r="T21">
            <v>1.04</v>
          </cell>
          <cell r="U21">
            <v>1.04</v>
          </cell>
          <cell r="V21">
            <v>1.04</v>
          </cell>
          <cell r="W21">
            <v>1.04</v>
          </cell>
          <cell r="X21">
            <v>1.04</v>
          </cell>
          <cell r="Y21">
            <v>1.04</v>
          </cell>
          <cell r="Z21">
            <v>1.04</v>
          </cell>
          <cell r="AA21">
            <v>1.04</v>
          </cell>
          <cell r="AB21">
            <v>1.04</v>
          </cell>
          <cell r="AC21">
            <v>1.04</v>
          </cell>
          <cell r="AD21">
            <v>1.04</v>
          </cell>
          <cell r="AE21">
            <v>1.04</v>
          </cell>
          <cell r="AF21">
            <v>1.04</v>
          </cell>
        </row>
        <row r="22">
          <cell r="D22">
            <v>1.04</v>
          </cell>
          <cell r="E22">
            <v>1.04</v>
          </cell>
          <cell r="F22">
            <v>1.04</v>
          </cell>
          <cell r="G22">
            <v>1.04</v>
          </cell>
          <cell r="H22">
            <v>1.04</v>
          </cell>
          <cell r="I22">
            <v>1.04</v>
          </cell>
          <cell r="J22">
            <v>1.04</v>
          </cell>
          <cell r="K22">
            <v>1.04</v>
          </cell>
          <cell r="L22">
            <v>1.04</v>
          </cell>
          <cell r="M22">
            <v>1.04</v>
          </cell>
          <cell r="N22">
            <v>1.04</v>
          </cell>
          <cell r="O22">
            <v>1.04</v>
          </cell>
          <cell r="P22">
            <v>1.04</v>
          </cell>
          <cell r="Q22">
            <v>1.04</v>
          </cell>
          <cell r="R22">
            <v>1.04</v>
          </cell>
          <cell r="S22">
            <v>1.04</v>
          </cell>
          <cell r="T22">
            <v>1.04</v>
          </cell>
          <cell r="U22">
            <v>1.04</v>
          </cell>
          <cell r="V22">
            <v>1.04</v>
          </cell>
          <cell r="W22">
            <v>1.04</v>
          </cell>
          <cell r="X22">
            <v>1.04</v>
          </cell>
          <cell r="Y22">
            <v>1.04</v>
          </cell>
          <cell r="Z22">
            <v>1.04</v>
          </cell>
          <cell r="AA22">
            <v>1.04</v>
          </cell>
          <cell r="AB22">
            <v>1.04</v>
          </cell>
          <cell r="AC22">
            <v>1.04</v>
          </cell>
          <cell r="AD22">
            <v>1.04</v>
          </cell>
          <cell r="AE22">
            <v>1.04</v>
          </cell>
          <cell r="AF22">
            <v>1.04</v>
          </cell>
        </row>
        <row r="23">
          <cell r="D23">
            <v>1.04</v>
          </cell>
          <cell r="E23">
            <v>1.04</v>
          </cell>
          <cell r="F23">
            <v>1.04</v>
          </cell>
          <cell r="G23">
            <v>1.04</v>
          </cell>
          <cell r="H23">
            <v>1.04</v>
          </cell>
          <cell r="I23">
            <v>1.04</v>
          </cell>
          <cell r="J23">
            <v>1.04</v>
          </cell>
          <cell r="K23">
            <v>1.04</v>
          </cell>
          <cell r="L23">
            <v>1.04</v>
          </cell>
          <cell r="M23">
            <v>1.04</v>
          </cell>
          <cell r="N23">
            <v>1.04</v>
          </cell>
          <cell r="O23">
            <v>1.04</v>
          </cell>
          <cell r="P23">
            <v>1.04</v>
          </cell>
          <cell r="Q23">
            <v>1.04</v>
          </cell>
          <cell r="R23">
            <v>1.04</v>
          </cell>
          <cell r="S23">
            <v>1.04</v>
          </cell>
          <cell r="T23">
            <v>1.04</v>
          </cell>
          <cell r="U23">
            <v>1.04</v>
          </cell>
          <cell r="V23">
            <v>1.04</v>
          </cell>
          <cell r="W23">
            <v>1.04</v>
          </cell>
          <cell r="X23">
            <v>1.04</v>
          </cell>
          <cell r="Y23">
            <v>1.04</v>
          </cell>
          <cell r="Z23">
            <v>1.04</v>
          </cell>
          <cell r="AA23">
            <v>1.04</v>
          </cell>
          <cell r="AB23">
            <v>1.04</v>
          </cell>
          <cell r="AC23">
            <v>1.04</v>
          </cell>
          <cell r="AD23">
            <v>1.04</v>
          </cell>
          <cell r="AE23">
            <v>1.04</v>
          </cell>
          <cell r="AF23">
            <v>1.04</v>
          </cell>
        </row>
        <row r="24">
          <cell r="D24">
            <v>1.04</v>
          </cell>
          <cell r="E24">
            <v>1.04</v>
          </cell>
          <cell r="F24">
            <v>1.04</v>
          </cell>
          <cell r="G24">
            <v>1.04</v>
          </cell>
          <cell r="H24">
            <v>1.04</v>
          </cell>
          <cell r="I24">
            <v>1.04</v>
          </cell>
          <cell r="J24">
            <v>1.04</v>
          </cell>
          <cell r="K24">
            <v>1.04</v>
          </cell>
          <cell r="L24">
            <v>1.04</v>
          </cell>
          <cell r="M24">
            <v>1.04</v>
          </cell>
          <cell r="N24">
            <v>1.04</v>
          </cell>
          <cell r="O24">
            <v>1.04</v>
          </cell>
          <cell r="P24">
            <v>1.04</v>
          </cell>
          <cell r="Q24">
            <v>1.04</v>
          </cell>
          <cell r="R24">
            <v>1.04</v>
          </cell>
          <cell r="S24">
            <v>1.04</v>
          </cell>
          <cell r="T24">
            <v>1.04</v>
          </cell>
          <cell r="U24">
            <v>1.04</v>
          </cell>
          <cell r="V24">
            <v>1.04</v>
          </cell>
          <cell r="W24">
            <v>1.04</v>
          </cell>
          <cell r="X24">
            <v>1.04</v>
          </cell>
          <cell r="Y24">
            <v>1.04</v>
          </cell>
          <cell r="Z24">
            <v>1.04</v>
          </cell>
          <cell r="AA24">
            <v>1.04</v>
          </cell>
          <cell r="AB24">
            <v>1.04</v>
          </cell>
          <cell r="AC24">
            <v>1.04</v>
          </cell>
          <cell r="AD24">
            <v>1.04</v>
          </cell>
          <cell r="AE24">
            <v>1.04</v>
          </cell>
          <cell r="AF24">
            <v>1.04</v>
          </cell>
        </row>
        <row r="25">
          <cell r="D25">
            <v>1.04</v>
          </cell>
          <cell r="E25">
            <v>1.04</v>
          </cell>
          <cell r="F25">
            <v>1.04</v>
          </cell>
          <cell r="G25">
            <v>1.04</v>
          </cell>
          <cell r="H25">
            <v>1.04</v>
          </cell>
          <cell r="I25">
            <v>1.04</v>
          </cell>
          <cell r="J25">
            <v>1.04</v>
          </cell>
          <cell r="K25">
            <v>1.04</v>
          </cell>
          <cell r="L25">
            <v>1.04</v>
          </cell>
          <cell r="M25">
            <v>1.04</v>
          </cell>
          <cell r="N25">
            <v>1.04</v>
          </cell>
          <cell r="O25">
            <v>1.04</v>
          </cell>
          <cell r="P25">
            <v>1.04</v>
          </cell>
          <cell r="Q25">
            <v>1.04</v>
          </cell>
          <cell r="R25">
            <v>1.04</v>
          </cell>
          <cell r="S25">
            <v>1.04</v>
          </cell>
          <cell r="T25">
            <v>1.04</v>
          </cell>
          <cell r="U25">
            <v>1.04</v>
          </cell>
          <cell r="V25">
            <v>1.04</v>
          </cell>
          <cell r="W25">
            <v>1.04</v>
          </cell>
          <cell r="X25">
            <v>1.04</v>
          </cell>
          <cell r="Y25">
            <v>1.04</v>
          </cell>
          <cell r="Z25">
            <v>1.04</v>
          </cell>
          <cell r="AA25">
            <v>1.04</v>
          </cell>
          <cell r="AB25">
            <v>1.04</v>
          </cell>
          <cell r="AC25">
            <v>1.04</v>
          </cell>
          <cell r="AD25">
            <v>1.04</v>
          </cell>
          <cell r="AE25">
            <v>1.04</v>
          </cell>
          <cell r="AF25">
            <v>1.04</v>
          </cell>
        </row>
        <row r="26">
          <cell r="D26">
            <v>1.04</v>
          </cell>
          <cell r="E26">
            <v>1.04</v>
          </cell>
          <cell r="F26">
            <v>1.04</v>
          </cell>
          <cell r="G26">
            <v>1.04</v>
          </cell>
          <cell r="H26">
            <v>1.04</v>
          </cell>
          <cell r="I26">
            <v>1.04</v>
          </cell>
          <cell r="J26">
            <v>1.04</v>
          </cell>
          <cell r="K26">
            <v>1.04</v>
          </cell>
          <cell r="L26">
            <v>1.04</v>
          </cell>
          <cell r="M26">
            <v>1.04</v>
          </cell>
          <cell r="N26">
            <v>1.04</v>
          </cell>
          <cell r="O26">
            <v>1.04</v>
          </cell>
          <cell r="P26">
            <v>1.04</v>
          </cell>
          <cell r="Q26">
            <v>1.04</v>
          </cell>
          <cell r="R26">
            <v>1.04</v>
          </cell>
          <cell r="S26">
            <v>1.04</v>
          </cell>
          <cell r="T26">
            <v>1.04</v>
          </cell>
          <cell r="U26">
            <v>1.04</v>
          </cell>
          <cell r="V26">
            <v>1.04</v>
          </cell>
          <cell r="W26">
            <v>1.04</v>
          </cell>
          <cell r="X26">
            <v>1.04</v>
          </cell>
          <cell r="Y26">
            <v>1.04</v>
          </cell>
          <cell r="Z26">
            <v>1.04</v>
          </cell>
          <cell r="AA26">
            <v>1.04</v>
          </cell>
          <cell r="AB26">
            <v>1.04</v>
          </cell>
          <cell r="AC26">
            <v>1.04</v>
          </cell>
          <cell r="AD26">
            <v>1.04</v>
          </cell>
          <cell r="AE26">
            <v>1.04</v>
          </cell>
          <cell r="AF26">
            <v>1.04</v>
          </cell>
        </row>
        <row r="27">
          <cell r="D27">
            <v>1.04</v>
          </cell>
          <cell r="E27">
            <v>1.04</v>
          </cell>
          <cell r="F27">
            <v>1.04</v>
          </cell>
          <cell r="G27">
            <v>1.04</v>
          </cell>
          <cell r="H27">
            <v>1.04</v>
          </cell>
          <cell r="I27">
            <v>1.04</v>
          </cell>
          <cell r="J27">
            <v>1.04</v>
          </cell>
          <cell r="K27">
            <v>1.04</v>
          </cell>
          <cell r="L27">
            <v>1.04</v>
          </cell>
          <cell r="M27">
            <v>1.04</v>
          </cell>
          <cell r="N27">
            <v>1.04</v>
          </cell>
          <cell r="O27">
            <v>1.04</v>
          </cell>
          <cell r="P27">
            <v>1.04</v>
          </cell>
          <cell r="Q27">
            <v>1.04</v>
          </cell>
          <cell r="R27">
            <v>1.04</v>
          </cell>
          <cell r="S27">
            <v>1.04</v>
          </cell>
          <cell r="T27">
            <v>1.04</v>
          </cell>
          <cell r="U27">
            <v>1.04</v>
          </cell>
          <cell r="V27">
            <v>1.04</v>
          </cell>
          <cell r="W27">
            <v>1.04</v>
          </cell>
          <cell r="X27">
            <v>1.04</v>
          </cell>
          <cell r="Y27">
            <v>1.04</v>
          </cell>
          <cell r="Z27">
            <v>1.04</v>
          </cell>
          <cell r="AA27">
            <v>1.04</v>
          </cell>
          <cell r="AB27">
            <v>1.04</v>
          </cell>
          <cell r="AC27">
            <v>1.04</v>
          </cell>
          <cell r="AD27">
            <v>1.04</v>
          </cell>
          <cell r="AE27">
            <v>1.04</v>
          </cell>
          <cell r="AF27">
            <v>1.04</v>
          </cell>
        </row>
        <row r="28">
          <cell r="D28">
            <v>1.04</v>
          </cell>
          <cell r="E28">
            <v>1.04</v>
          </cell>
          <cell r="F28">
            <v>1.04</v>
          </cell>
          <cell r="G28">
            <v>1.04</v>
          </cell>
          <cell r="H28">
            <v>1.04</v>
          </cell>
          <cell r="I28">
            <v>1.04</v>
          </cell>
          <cell r="J28">
            <v>1.04</v>
          </cell>
          <cell r="K28">
            <v>1.04</v>
          </cell>
          <cell r="L28">
            <v>1.04</v>
          </cell>
          <cell r="M28">
            <v>1.04</v>
          </cell>
          <cell r="N28">
            <v>1.04</v>
          </cell>
          <cell r="O28">
            <v>1.04</v>
          </cell>
          <cell r="P28">
            <v>1.04</v>
          </cell>
          <cell r="Q28">
            <v>1.04</v>
          </cell>
          <cell r="R28">
            <v>1.04</v>
          </cell>
          <cell r="S28">
            <v>1.04</v>
          </cell>
          <cell r="T28">
            <v>1.04</v>
          </cell>
          <cell r="U28">
            <v>1.04</v>
          </cell>
          <cell r="V28">
            <v>1.04</v>
          </cell>
          <cell r="W28">
            <v>1.04</v>
          </cell>
          <cell r="X28">
            <v>1.04</v>
          </cell>
          <cell r="Y28">
            <v>1.04</v>
          </cell>
          <cell r="Z28">
            <v>1.04</v>
          </cell>
          <cell r="AA28">
            <v>1.04</v>
          </cell>
          <cell r="AB28">
            <v>1.04</v>
          </cell>
          <cell r="AC28">
            <v>1.04</v>
          </cell>
          <cell r="AD28">
            <v>1.04</v>
          </cell>
          <cell r="AE28">
            <v>1.04</v>
          </cell>
          <cell r="AF28">
            <v>1.04</v>
          </cell>
        </row>
        <row r="29">
          <cell r="D29">
            <v>1.04</v>
          </cell>
          <cell r="E29">
            <v>1.04</v>
          </cell>
          <cell r="F29">
            <v>1.04</v>
          </cell>
          <cell r="G29">
            <v>1.04</v>
          </cell>
          <cell r="H29">
            <v>1.04</v>
          </cell>
          <cell r="I29">
            <v>1.04</v>
          </cell>
          <cell r="J29">
            <v>1.04</v>
          </cell>
          <cell r="K29">
            <v>1.04</v>
          </cell>
          <cell r="L29">
            <v>1.04</v>
          </cell>
          <cell r="M29">
            <v>1.04</v>
          </cell>
          <cell r="N29">
            <v>1.04</v>
          </cell>
          <cell r="O29">
            <v>1.04</v>
          </cell>
          <cell r="P29">
            <v>1.04</v>
          </cell>
          <cell r="Q29">
            <v>1.04</v>
          </cell>
          <cell r="R29">
            <v>1.04</v>
          </cell>
          <cell r="S29">
            <v>1.04</v>
          </cell>
          <cell r="T29">
            <v>1.04</v>
          </cell>
          <cell r="U29">
            <v>1.04</v>
          </cell>
          <cell r="V29">
            <v>1.04</v>
          </cell>
          <cell r="W29">
            <v>1.04</v>
          </cell>
          <cell r="X29">
            <v>1.04</v>
          </cell>
          <cell r="Y29">
            <v>1.04</v>
          </cell>
          <cell r="Z29">
            <v>1.04</v>
          </cell>
          <cell r="AA29">
            <v>1.04</v>
          </cell>
          <cell r="AB29">
            <v>1.04</v>
          </cell>
          <cell r="AC29">
            <v>1.04</v>
          </cell>
          <cell r="AD29">
            <v>1.04</v>
          </cell>
          <cell r="AE29">
            <v>1.04</v>
          </cell>
          <cell r="AF29">
            <v>1.04</v>
          </cell>
        </row>
        <row r="30">
          <cell r="D30">
            <v>1.04</v>
          </cell>
          <cell r="E30">
            <v>1.04</v>
          </cell>
          <cell r="F30">
            <v>1.04</v>
          </cell>
          <cell r="G30">
            <v>1.04</v>
          </cell>
          <cell r="H30">
            <v>1.04</v>
          </cell>
          <cell r="I30">
            <v>1.04</v>
          </cell>
          <cell r="J30">
            <v>1.04</v>
          </cell>
          <cell r="K30">
            <v>1.04</v>
          </cell>
          <cell r="L30">
            <v>1.04</v>
          </cell>
          <cell r="M30">
            <v>1.04</v>
          </cell>
          <cell r="N30">
            <v>1.04</v>
          </cell>
          <cell r="O30">
            <v>1.04</v>
          </cell>
          <cell r="P30">
            <v>1.04</v>
          </cell>
          <cell r="Q30">
            <v>1.04</v>
          </cell>
          <cell r="R30">
            <v>1.04</v>
          </cell>
          <cell r="S30">
            <v>1.04</v>
          </cell>
          <cell r="T30">
            <v>1.04</v>
          </cell>
          <cell r="U30">
            <v>1.04</v>
          </cell>
          <cell r="V30">
            <v>1.04</v>
          </cell>
          <cell r="W30">
            <v>1.04</v>
          </cell>
          <cell r="X30">
            <v>1.04</v>
          </cell>
          <cell r="Y30">
            <v>1.04</v>
          </cell>
          <cell r="Z30">
            <v>1.04</v>
          </cell>
          <cell r="AA30">
            <v>1.04</v>
          </cell>
          <cell r="AB30">
            <v>1.04</v>
          </cell>
          <cell r="AC30">
            <v>1.04</v>
          </cell>
          <cell r="AD30">
            <v>1.04</v>
          </cell>
          <cell r="AE30">
            <v>1.04</v>
          </cell>
          <cell r="AF30">
            <v>1.04</v>
          </cell>
        </row>
        <row r="31">
          <cell r="D31">
            <v>1.04</v>
          </cell>
          <cell r="E31">
            <v>1.04</v>
          </cell>
          <cell r="F31">
            <v>1.04</v>
          </cell>
          <cell r="G31">
            <v>1.04</v>
          </cell>
          <cell r="H31">
            <v>1.04</v>
          </cell>
          <cell r="I31">
            <v>1.04</v>
          </cell>
          <cell r="J31">
            <v>1.04</v>
          </cell>
          <cell r="K31">
            <v>1.04</v>
          </cell>
          <cell r="L31">
            <v>1.04</v>
          </cell>
          <cell r="M31">
            <v>1.04</v>
          </cell>
          <cell r="N31">
            <v>1.04</v>
          </cell>
          <cell r="O31">
            <v>1.04</v>
          </cell>
          <cell r="P31">
            <v>1.04</v>
          </cell>
          <cell r="Q31">
            <v>1.04</v>
          </cell>
          <cell r="R31">
            <v>1.04</v>
          </cell>
          <cell r="S31">
            <v>1.04</v>
          </cell>
          <cell r="T31">
            <v>1.04</v>
          </cell>
          <cell r="U31">
            <v>1.04</v>
          </cell>
          <cell r="V31">
            <v>1.04</v>
          </cell>
          <cell r="W31">
            <v>1.04</v>
          </cell>
          <cell r="X31">
            <v>1.04</v>
          </cell>
          <cell r="Y31">
            <v>1.04</v>
          </cell>
          <cell r="Z31">
            <v>1.04</v>
          </cell>
          <cell r="AA31">
            <v>1.04</v>
          </cell>
          <cell r="AB31">
            <v>1.04</v>
          </cell>
          <cell r="AC31">
            <v>1.04</v>
          </cell>
          <cell r="AD31">
            <v>1.04</v>
          </cell>
          <cell r="AE31">
            <v>1.04</v>
          </cell>
          <cell r="AF31">
            <v>1.04</v>
          </cell>
        </row>
        <row r="32">
          <cell r="D32">
            <v>1.04</v>
          </cell>
          <cell r="E32">
            <v>1.04</v>
          </cell>
          <cell r="F32">
            <v>1.04</v>
          </cell>
          <cell r="G32">
            <v>1.04</v>
          </cell>
          <cell r="H32">
            <v>1.04</v>
          </cell>
          <cell r="I32">
            <v>1.04</v>
          </cell>
          <cell r="J32">
            <v>1.04</v>
          </cell>
          <cell r="K32">
            <v>1.04</v>
          </cell>
          <cell r="L32">
            <v>1.04</v>
          </cell>
          <cell r="M32">
            <v>1.04</v>
          </cell>
          <cell r="N32">
            <v>1.04</v>
          </cell>
          <cell r="O32">
            <v>1.04</v>
          </cell>
          <cell r="P32">
            <v>1.04</v>
          </cell>
          <cell r="Q32">
            <v>1.04</v>
          </cell>
          <cell r="R32">
            <v>1.04</v>
          </cell>
          <cell r="S32">
            <v>1.04</v>
          </cell>
          <cell r="T32">
            <v>1.04</v>
          </cell>
          <cell r="U32">
            <v>1.04</v>
          </cell>
          <cell r="V32">
            <v>1.04</v>
          </cell>
          <cell r="W32">
            <v>1.04</v>
          </cell>
          <cell r="X32">
            <v>1.04</v>
          </cell>
          <cell r="Y32">
            <v>1.04</v>
          </cell>
          <cell r="Z32">
            <v>1.04</v>
          </cell>
          <cell r="AA32">
            <v>1.04</v>
          </cell>
          <cell r="AB32">
            <v>1.04</v>
          </cell>
          <cell r="AC32">
            <v>1.04</v>
          </cell>
          <cell r="AD32">
            <v>1.04</v>
          </cell>
          <cell r="AE32">
            <v>1.04</v>
          </cell>
          <cell r="AF32">
            <v>1.04</v>
          </cell>
        </row>
        <row r="33">
          <cell r="D33">
            <v>1.04</v>
          </cell>
          <cell r="E33">
            <v>1.04</v>
          </cell>
          <cell r="F33">
            <v>1.04</v>
          </cell>
          <cell r="G33">
            <v>1.04</v>
          </cell>
          <cell r="H33">
            <v>1.04</v>
          </cell>
          <cell r="I33">
            <v>1.04</v>
          </cell>
          <cell r="J33">
            <v>1.04</v>
          </cell>
          <cell r="K33">
            <v>1.04</v>
          </cell>
          <cell r="L33">
            <v>1.04</v>
          </cell>
          <cell r="M33">
            <v>1.04</v>
          </cell>
          <cell r="N33">
            <v>1.04</v>
          </cell>
          <cell r="O33">
            <v>1.04</v>
          </cell>
          <cell r="P33">
            <v>1.04</v>
          </cell>
          <cell r="Q33">
            <v>1.04</v>
          </cell>
          <cell r="R33">
            <v>1.04</v>
          </cell>
          <cell r="S33">
            <v>1.04</v>
          </cell>
          <cell r="T33">
            <v>1.04</v>
          </cell>
          <cell r="U33">
            <v>1.04</v>
          </cell>
          <cell r="V33">
            <v>1.04</v>
          </cell>
          <cell r="W33">
            <v>1.04</v>
          </cell>
          <cell r="X33">
            <v>1.04</v>
          </cell>
          <cell r="Y33">
            <v>1.04</v>
          </cell>
          <cell r="Z33">
            <v>1.04</v>
          </cell>
          <cell r="AA33">
            <v>1.04</v>
          </cell>
          <cell r="AB33">
            <v>1.04</v>
          </cell>
          <cell r="AC33">
            <v>1.04</v>
          </cell>
          <cell r="AD33">
            <v>1.04</v>
          </cell>
          <cell r="AE33">
            <v>1.04</v>
          </cell>
          <cell r="AF33">
            <v>1.04</v>
          </cell>
        </row>
        <row r="34">
          <cell r="D34">
            <v>1.04</v>
          </cell>
          <cell r="E34">
            <v>1.04</v>
          </cell>
          <cell r="F34">
            <v>1.04</v>
          </cell>
          <cell r="G34">
            <v>1.04</v>
          </cell>
          <cell r="H34">
            <v>1.04</v>
          </cell>
          <cell r="I34">
            <v>1.04</v>
          </cell>
          <cell r="J34">
            <v>1.04</v>
          </cell>
          <cell r="K34">
            <v>1.04</v>
          </cell>
          <cell r="L34">
            <v>1.04</v>
          </cell>
          <cell r="M34">
            <v>1.04</v>
          </cell>
          <cell r="N34">
            <v>1.04</v>
          </cell>
          <cell r="O34">
            <v>1.04</v>
          </cell>
          <cell r="P34">
            <v>1.04</v>
          </cell>
          <cell r="Q34">
            <v>1.04</v>
          </cell>
          <cell r="R34">
            <v>1.04</v>
          </cell>
          <cell r="S34">
            <v>1.04</v>
          </cell>
          <cell r="T34">
            <v>1.04</v>
          </cell>
          <cell r="U34">
            <v>1.04</v>
          </cell>
          <cell r="V34">
            <v>1.04</v>
          </cell>
          <cell r="W34">
            <v>1.04</v>
          </cell>
          <cell r="X34">
            <v>1.04</v>
          </cell>
          <cell r="Y34">
            <v>1.04</v>
          </cell>
          <cell r="Z34">
            <v>1.04</v>
          </cell>
          <cell r="AA34">
            <v>1.04</v>
          </cell>
          <cell r="AB34">
            <v>1.04</v>
          </cell>
          <cell r="AC34">
            <v>1.04</v>
          </cell>
          <cell r="AD34">
            <v>1.04</v>
          </cell>
          <cell r="AE34">
            <v>1.04</v>
          </cell>
          <cell r="AF34">
            <v>1.04</v>
          </cell>
        </row>
        <row r="35">
          <cell r="D35">
            <v>1.04</v>
          </cell>
          <cell r="E35">
            <v>1.04</v>
          </cell>
          <cell r="F35">
            <v>1.04</v>
          </cell>
          <cell r="G35">
            <v>1.04</v>
          </cell>
          <cell r="H35">
            <v>1.04</v>
          </cell>
          <cell r="I35">
            <v>1.04</v>
          </cell>
          <cell r="J35">
            <v>1.04</v>
          </cell>
          <cell r="K35">
            <v>1.04</v>
          </cell>
          <cell r="L35">
            <v>1.04</v>
          </cell>
          <cell r="M35">
            <v>1.04</v>
          </cell>
          <cell r="N35">
            <v>1.04</v>
          </cell>
          <cell r="O35">
            <v>1.04</v>
          </cell>
          <cell r="P35">
            <v>1.04</v>
          </cell>
          <cell r="Q35">
            <v>1.04</v>
          </cell>
          <cell r="R35">
            <v>1.04</v>
          </cell>
          <cell r="S35">
            <v>1.04</v>
          </cell>
          <cell r="T35">
            <v>1.04</v>
          </cell>
          <cell r="U35">
            <v>1.04</v>
          </cell>
          <cell r="V35">
            <v>1.04</v>
          </cell>
          <cell r="W35">
            <v>1.04</v>
          </cell>
          <cell r="X35">
            <v>1.04</v>
          </cell>
          <cell r="Y35">
            <v>1.04</v>
          </cell>
          <cell r="Z35">
            <v>1.04</v>
          </cell>
          <cell r="AA35">
            <v>1.04</v>
          </cell>
          <cell r="AB35">
            <v>1.04</v>
          </cell>
          <cell r="AC35">
            <v>1.04</v>
          </cell>
          <cell r="AD35">
            <v>1.04</v>
          </cell>
          <cell r="AE35">
            <v>1.04</v>
          </cell>
          <cell r="AF35">
            <v>1.04</v>
          </cell>
        </row>
        <row r="36">
          <cell r="D36">
            <v>1.04</v>
          </cell>
          <cell r="E36">
            <v>1.04</v>
          </cell>
          <cell r="F36">
            <v>1.04</v>
          </cell>
          <cell r="G36">
            <v>1.04</v>
          </cell>
          <cell r="H36">
            <v>1.04</v>
          </cell>
          <cell r="I36">
            <v>1.04</v>
          </cell>
          <cell r="J36">
            <v>1.04</v>
          </cell>
          <cell r="K36">
            <v>1.04</v>
          </cell>
          <cell r="L36">
            <v>1.04</v>
          </cell>
          <cell r="M36">
            <v>1.04</v>
          </cell>
          <cell r="N36">
            <v>1.04</v>
          </cell>
          <cell r="O36">
            <v>1.04</v>
          </cell>
          <cell r="P36">
            <v>1.04</v>
          </cell>
          <cell r="Q36">
            <v>1.04</v>
          </cell>
          <cell r="R36">
            <v>1.04</v>
          </cell>
          <cell r="S36">
            <v>1.04</v>
          </cell>
          <cell r="T36">
            <v>1.04</v>
          </cell>
          <cell r="U36">
            <v>1.04</v>
          </cell>
          <cell r="V36">
            <v>1.04</v>
          </cell>
          <cell r="W36">
            <v>1.04</v>
          </cell>
          <cell r="X36">
            <v>1.04</v>
          </cell>
          <cell r="Y36">
            <v>1.04</v>
          </cell>
          <cell r="Z36">
            <v>1.04</v>
          </cell>
          <cell r="AA36">
            <v>1.04</v>
          </cell>
          <cell r="AB36">
            <v>1.04</v>
          </cell>
          <cell r="AC36">
            <v>1.04</v>
          </cell>
          <cell r="AD36">
            <v>1.04</v>
          </cell>
          <cell r="AE36">
            <v>1.04</v>
          </cell>
          <cell r="AF36">
            <v>1.04</v>
          </cell>
        </row>
        <row r="37">
          <cell r="D37">
            <v>1.04</v>
          </cell>
          <cell r="E37">
            <v>1.04</v>
          </cell>
          <cell r="F37">
            <v>1.04</v>
          </cell>
          <cell r="G37">
            <v>1.04</v>
          </cell>
          <cell r="H37">
            <v>1.04</v>
          </cell>
          <cell r="I37">
            <v>1.04</v>
          </cell>
          <cell r="J37">
            <v>1.04</v>
          </cell>
          <cell r="K37">
            <v>1.04</v>
          </cell>
          <cell r="L37">
            <v>1.04</v>
          </cell>
          <cell r="M37">
            <v>1.04</v>
          </cell>
          <cell r="N37">
            <v>1.04</v>
          </cell>
          <cell r="O37">
            <v>1.04</v>
          </cell>
          <cell r="P37">
            <v>1.04</v>
          </cell>
          <cell r="Q37">
            <v>1.04</v>
          </cell>
          <cell r="R37">
            <v>1.04</v>
          </cell>
          <cell r="S37">
            <v>1.04</v>
          </cell>
          <cell r="T37">
            <v>1.04</v>
          </cell>
          <cell r="U37">
            <v>1.04</v>
          </cell>
          <cell r="V37">
            <v>1.04</v>
          </cell>
          <cell r="W37">
            <v>1.04</v>
          </cell>
          <cell r="X37">
            <v>1.04</v>
          </cell>
          <cell r="Y37">
            <v>1.04</v>
          </cell>
          <cell r="Z37">
            <v>1.04</v>
          </cell>
          <cell r="AA37">
            <v>1.04</v>
          </cell>
          <cell r="AB37">
            <v>1.04</v>
          </cell>
          <cell r="AC37">
            <v>1.04</v>
          </cell>
          <cell r="AD37">
            <v>1.04</v>
          </cell>
          <cell r="AE37">
            <v>1.04</v>
          </cell>
          <cell r="AF37">
            <v>1.04</v>
          </cell>
        </row>
        <row r="38">
          <cell r="D38">
            <v>1.04</v>
          </cell>
          <cell r="E38">
            <v>1.04</v>
          </cell>
          <cell r="F38">
            <v>1.04</v>
          </cell>
          <cell r="G38">
            <v>1.04</v>
          </cell>
          <cell r="H38">
            <v>1.04</v>
          </cell>
          <cell r="I38">
            <v>1.04</v>
          </cell>
          <cell r="J38">
            <v>1.04</v>
          </cell>
          <cell r="K38">
            <v>1.04</v>
          </cell>
          <cell r="L38">
            <v>1.04</v>
          </cell>
          <cell r="M38">
            <v>1.04</v>
          </cell>
          <cell r="N38">
            <v>1.04</v>
          </cell>
          <cell r="O38">
            <v>1.04</v>
          </cell>
          <cell r="P38">
            <v>1.04</v>
          </cell>
          <cell r="Q38">
            <v>1.04</v>
          </cell>
          <cell r="R38">
            <v>1.04</v>
          </cell>
          <cell r="S38">
            <v>1.04</v>
          </cell>
          <cell r="T38">
            <v>1.04</v>
          </cell>
          <cell r="U38">
            <v>1.04</v>
          </cell>
          <cell r="V38">
            <v>1.04</v>
          </cell>
          <cell r="W38">
            <v>1.04</v>
          </cell>
          <cell r="X38">
            <v>1.04</v>
          </cell>
          <cell r="Y38">
            <v>1.04</v>
          </cell>
          <cell r="Z38">
            <v>1.04</v>
          </cell>
          <cell r="AA38">
            <v>1.04</v>
          </cell>
          <cell r="AB38">
            <v>1.04</v>
          </cell>
          <cell r="AC38">
            <v>1.04</v>
          </cell>
          <cell r="AD38">
            <v>1.04</v>
          </cell>
          <cell r="AE38">
            <v>1.04</v>
          </cell>
          <cell r="AF38">
            <v>1.04</v>
          </cell>
        </row>
        <row r="39">
          <cell r="D39">
            <v>1.04</v>
          </cell>
          <cell r="E39">
            <v>1.04</v>
          </cell>
          <cell r="F39">
            <v>1.04</v>
          </cell>
          <cell r="G39">
            <v>1.04</v>
          </cell>
          <cell r="H39">
            <v>1.04</v>
          </cell>
          <cell r="I39">
            <v>1.04</v>
          </cell>
          <cell r="J39">
            <v>1.04</v>
          </cell>
          <cell r="K39">
            <v>1.04</v>
          </cell>
          <cell r="L39">
            <v>1.04</v>
          </cell>
          <cell r="M39">
            <v>1.04</v>
          </cell>
          <cell r="N39">
            <v>1.04</v>
          </cell>
          <cell r="O39">
            <v>1.04</v>
          </cell>
          <cell r="P39">
            <v>1.04</v>
          </cell>
          <cell r="Q39">
            <v>1.04</v>
          </cell>
          <cell r="R39">
            <v>1.04</v>
          </cell>
          <cell r="S39">
            <v>1.04</v>
          </cell>
          <cell r="T39">
            <v>1.04</v>
          </cell>
          <cell r="U39">
            <v>1.04</v>
          </cell>
          <cell r="V39">
            <v>1.04</v>
          </cell>
          <cell r="W39">
            <v>1.04</v>
          </cell>
          <cell r="X39">
            <v>1.04</v>
          </cell>
          <cell r="Y39">
            <v>1.04</v>
          </cell>
          <cell r="Z39">
            <v>1.04</v>
          </cell>
          <cell r="AA39">
            <v>1.04</v>
          </cell>
          <cell r="AB39">
            <v>1.04</v>
          </cell>
          <cell r="AC39">
            <v>1.04</v>
          </cell>
          <cell r="AD39">
            <v>1.04</v>
          </cell>
          <cell r="AE39">
            <v>1.04</v>
          </cell>
          <cell r="AF39">
            <v>1.04</v>
          </cell>
        </row>
        <row r="40">
          <cell r="D40">
            <v>1.04</v>
          </cell>
          <cell r="E40">
            <v>1.04</v>
          </cell>
          <cell r="F40">
            <v>1.04</v>
          </cell>
          <cell r="G40">
            <v>1.04</v>
          </cell>
          <cell r="H40">
            <v>1.04</v>
          </cell>
          <cell r="I40">
            <v>1.04</v>
          </cell>
          <cell r="J40">
            <v>1.04</v>
          </cell>
          <cell r="K40">
            <v>1.04</v>
          </cell>
          <cell r="L40">
            <v>1.04</v>
          </cell>
          <cell r="M40">
            <v>1.04</v>
          </cell>
          <cell r="N40">
            <v>1.04</v>
          </cell>
          <cell r="O40">
            <v>1.04</v>
          </cell>
          <cell r="P40">
            <v>1.04</v>
          </cell>
          <cell r="Q40">
            <v>1.04</v>
          </cell>
          <cell r="R40">
            <v>1.04</v>
          </cell>
          <cell r="S40">
            <v>1.04</v>
          </cell>
          <cell r="T40">
            <v>1.04</v>
          </cell>
          <cell r="U40">
            <v>1.04</v>
          </cell>
          <cell r="V40">
            <v>1.04</v>
          </cell>
          <cell r="W40">
            <v>1.04</v>
          </cell>
          <cell r="X40">
            <v>1.04</v>
          </cell>
          <cell r="Y40">
            <v>1.04</v>
          </cell>
          <cell r="Z40">
            <v>1.04</v>
          </cell>
          <cell r="AA40">
            <v>1.04</v>
          </cell>
          <cell r="AB40">
            <v>1.04</v>
          </cell>
          <cell r="AC40">
            <v>1.04</v>
          </cell>
          <cell r="AD40">
            <v>1.04</v>
          </cell>
          <cell r="AE40">
            <v>1.04</v>
          </cell>
          <cell r="AF40">
            <v>1.04</v>
          </cell>
        </row>
        <row r="41">
          <cell r="D41">
            <v>1.04</v>
          </cell>
          <cell r="E41">
            <v>1.04</v>
          </cell>
          <cell r="F41">
            <v>1.04</v>
          </cell>
          <cell r="G41">
            <v>1.04</v>
          </cell>
          <cell r="H41">
            <v>1.04</v>
          </cell>
          <cell r="I41">
            <v>1.04</v>
          </cell>
          <cell r="J41">
            <v>1.04</v>
          </cell>
          <cell r="K41">
            <v>1.04</v>
          </cell>
          <cell r="L41">
            <v>1.04</v>
          </cell>
          <cell r="M41">
            <v>1.04</v>
          </cell>
          <cell r="N41">
            <v>1.04</v>
          </cell>
          <cell r="O41">
            <v>1.04</v>
          </cell>
          <cell r="P41">
            <v>1.04</v>
          </cell>
          <cell r="Q41">
            <v>1.04</v>
          </cell>
          <cell r="R41">
            <v>1.04</v>
          </cell>
          <cell r="S41">
            <v>1.04</v>
          </cell>
          <cell r="T41">
            <v>1.04</v>
          </cell>
          <cell r="U41">
            <v>1.04</v>
          </cell>
          <cell r="V41">
            <v>1.04</v>
          </cell>
          <cell r="W41">
            <v>1.04</v>
          </cell>
          <cell r="X41">
            <v>1.04</v>
          </cell>
          <cell r="Y41">
            <v>1.04</v>
          </cell>
          <cell r="Z41">
            <v>1.04</v>
          </cell>
          <cell r="AA41">
            <v>1.04</v>
          </cell>
          <cell r="AB41">
            <v>1.04</v>
          </cell>
          <cell r="AC41">
            <v>1.04</v>
          </cell>
          <cell r="AD41">
            <v>1.04</v>
          </cell>
          <cell r="AE41">
            <v>1.04</v>
          </cell>
          <cell r="AF41">
            <v>1.04</v>
          </cell>
        </row>
        <row r="42">
          <cell r="D42">
            <v>1.04</v>
          </cell>
          <cell r="E42">
            <v>1.04</v>
          </cell>
          <cell r="F42">
            <v>1.04</v>
          </cell>
          <cell r="G42">
            <v>1.04</v>
          </cell>
          <cell r="H42">
            <v>1.04</v>
          </cell>
          <cell r="I42">
            <v>1.04</v>
          </cell>
          <cell r="J42">
            <v>1.04</v>
          </cell>
          <cell r="K42">
            <v>1.04</v>
          </cell>
          <cell r="L42">
            <v>1.04</v>
          </cell>
          <cell r="M42">
            <v>1.04</v>
          </cell>
          <cell r="N42">
            <v>1.04</v>
          </cell>
          <cell r="O42">
            <v>1.04</v>
          </cell>
          <cell r="P42">
            <v>1.04</v>
          </cell>
          <cell r="Q42">
            <v>1.04</v>
          </cell>
          <cell r="R42">
            <v>1.04</v>
          </cell>
          <cell r="S42">
            <v>1.04</v>
          </cell>
          <cell r="T42">
            <v>1.04</v>
          </cell>
          <cell r="U42">
            <v>1.04</v>
          </cell>
          <cell r="V42">
            <v>1.04</v>
          </cell>
          <cell r="W42">
            <v>1.04</v>
          </cell>
          <cell r="X42">
            <v>1.04</v>
          </cell>
          <cell r="Y42">
            <v>1.04</v>
          </cell>
          <cell r="Z42">
            <v>1.04</v>
          </cell>
          <cell r="AA42">
            <v>1.04</v>
          </cell>
          <cell r="AB42">
            <v>1.04</v>
          </cell>
          <cell r="AC42">
            <v>1.04</v>
          </cell>
          <cell r="AD42">
            <v>1.04</v>
          </cell>
          <cell r="AE42">
            <v>1.04</v>
          </cell>
          <cell r="AF42">
            <v>1.04</v>
          </cell>
        </row>
        <row r="43">
          <cell r="D43">
            <v>1.04</v>
          </cell>
          <cell r="E43">
            <v>1.04</v>
          </cell>
          <cell r="F43">
            <v>1.04</v>
          </cell>
          <cell r="G43">
            <v>1.04</v>
          </cell>
          <cell r="H43">
            <v>1.04</v>
          </cell>
          <cell r="I43">
            <v>1.04</v>
          </cell>
          <cell r="J43">
            <v>1.04</v>
          </cell>
          <cell r="K43">
            <v>1.04</v>
          </cell>
          <cell r="L43">
            <v>1.04</v>
          </cell>
          <cell r="M43">
            <v>1.04</v>
          </cell>
          <cell r="N43">
            <v>1.04</v>
          </cell>
          <cell r="O43">
            <v>1.04</v>
          </cell>
          <cell r="P43">
            <v>1.04</v>
          </cell>
          <cell r="Q43">
            <v>1.04</v>
          </cell>
          <cell r="R43">
            <v>1.04</v>
          </cell>
          <cell r="S43">
            <v>1.04</v>
          </cell>
          <cell r="T43">
            <v>1.04</v>
          </cell>
          <cell r="U43">
            <v>1.04</v>
          </cell>
          <cell r="V43">
            <v>1.04</v>
          </cell>
          <cell r="W43">
            <v>1.04</v>
          </cell>
          <cell r="X43">
            <v>1.04</v>
          </cell>
          <cell r="Y43">
            <v>1.04</v>
          </cell>
          <cell r="Z43">
            <v>1.04</v>
          </cell>
          <cell r="AA43">
            <v>1.04</v>
          </cell>
          <cell r="AB43">
            <v>1.04</v>
          </cell>
          <cell r="AC43">
            <v>1.04</v>
          </cell>
          <cell r="AD43">
            <v>1.04</v>
          </cell>
          <cell r="AE43">
            <v>1.04</v>
          </cell>
          <cell r="AF43">
            <v>1.04</v>
          </cell>
        </row>
        <row r="44">
          <cell r="D44">
            <v>1.04</v>
          </cell>
          <cell r="E44">
            <v>1.04</v>
          </cell>
          <cell r="F44">
            <v>1.04</v>
          </cell>
          <cell r="G44">
            <v>1.04</v>
          </cell>
          <cell r="H44">
            <v>1.04</v>
          </cell>
          <cell r="I44">
            <v>1.04</v>
          </cell>
          <cell r="J44">
            <v>1.04</v>
          </cell>
          <cell r="K44">
            <v>1.04</v>
          </cell>
          <cell r="L44">
            <v>1.04</v>
          </cell>
          <cell r="M44">
            <v>1.04</v>
          </cell>
          <cell r="N44">
            <v>1.04</v>
          </cell>
          <cell r="O44">
            <v>1.04</v>
          </cell>
          <cell r="P44">
            <v>1.04</v>
          </cell>
          <cell r="Q44">
            <v>1.04</v>
          </cell>
          <cell r="R44">
            <v>1.04</v>
          </cell>
          <cell r="S44">
            <v>1.04</v>
          </cell>
          <cell r="T44">
            <v>1.04</v>
          </cell>
          <cell r="U44">
            <v>1.04</v>
          </cell>
          <cell r="V44">
            <v>1.04</v>
          </cell>
          <cell r="W44">
            <v>1.04</v>
          </cell>
          <cell r="X44">
            <v>1.04</v>
          </cell>
          <cell r="Y44">
            <v>1.04</v>
          </cell>
          <cell r="Z44">
            <v>1.04</v>
          </cell>
          <cell r="AA44">
            <v>1.04</v>
          </cell>
          <cell r="AB44">
            <v>1.04</v>
          </cell>
          <cell r="AC44">
            <v>1.04</v>
          </cell>
          <cell r="AD44">
            <v>1.04</v>
          </cell>
          <cell r="AE44">
            <v>1.04</v>
          </cell>
          <cell r="AF44">
            <v>1.04</v>
          </cell>
        </row>
        <row r="45">
          <cell r="D45">
            <v>1.04</v>
          </cell>
          <cell r="E45">
            <v>1.04</v>
          </cell>
          <cell r="F45">
            <v>1.04</v>
          </cell>
          <cell r="G45">
            <v>1.04</v>
          </cell>
          <cell r="H45">
            <v>1.04</v>
          </cell>
          <cell r="I45">
            <v>1.04</v>
          </cell>
          <cell r="J45">
            <v>1.04</v>
          </cell>
          <cell r="K45">
            <v>1.04</v>
          </cell>
          <cell r="L45">
            <v>1.04</v>
          </cell>
          <cell r="M45">
            <v>1.04</v>
          </cell>
          <cell r="N45">
            <v>1.04</v>
          </cell>
          <cell r="O45">
            <v>1.04</v>
          </cell>
          <cell r="P45">
            <v>1.04</v>
          </cell>
          <cell r="Q45">
            <v>1.04</v>
          </cell>
          <cell r="R45">
            <v>1.04</v>
          </cell>
          <cell r="S45">
            <v>1.04</v>
          </cell>
          <cell r="T45">
            <v>1.04</v>
          </cell>
          <cell r="U45">
            <v>1.04</v>
          </cell>
          <cell r="V45">
            <v>1.04</v>
          </cell>
          <cell r="W45">
            <v>1.04</v>
          </cell>
          <cell r="X45">
            <v>1.04</v>
          </cell>
          <cell r="Y45">
            <v>1.04</v>
          </cell>
          <cell r="Z45">
            <v>1.04</v>
          </cell>
          <cell r="AA45">
            <v>1.04</v>
          </cell>
          <cell r="AB45">
            <v>1.04</v>
          </cell>
          <cell r="AC45">
            <v>1.04</v>
          </cell>
          <cell r="AD45">
            <v>1.04</v>
          </cell>
          <cell r="AE45">
            <v>1.04</v>
          </cell>
          <cell r="AF45">
            <v>1.04</v>
          </cell>
        </row>
        <row r="46">
          <cell r="D46">
            <v>1.04</v>
          </cell>
          <cell r="E46">
            <v>1.04</v>
          </cell>
          <cell r="F46">
            <v>1.04</v>
          </cell>
          <cell r="G46">
            <v>1.04</v>
          </cell>
          <cell r="H46">
            <v>1.04</v>
          </cell>
          <cell r="I46">
            <v>1.04</v>
          </cell>
          <cell r="J46">
            <v>1.04</v>
          </cell>
          <cell r="K46">
            <v>1.04</v>
          </cell>
          <cell r="L46">
            <v>1.04</v>
          </cell>
          <cell r="M46">
            <v>1.04</v>
          </cell>
          <cell r="N46">
            <v>1.04</v>
          </cell>
          <cell r="O46">
            <v>1.04</v>
          </cell>
          <cell r="P46">
            <v>1.04</v>
          </cell>
          <cell r="Q46">
            <v>1.04</v>
          </cell>
          <cell r="R46">
            <v>1.04</v>
          </cell>
          <cell r="S46">
            <v>1.04</v>
          </cell>
          <cell r="T46">
            <v>1.04</v>
          </cell>
          <cell r="U46">
            <v>1.04</v>
          </cell>
          <cell r="V46">
            <v>1.04</v>
          </cell>
          <cell r="W46">
            <v>1.04</v>
          </cell>
          <cell r="X46">
            <v>1.04</v>
          </cell>
          <cell r="Y46">
            <v>1.04</v>
          </cell>
          <cell r="Z46">
            <v>1.04</v>
          </cell>
          <cell r="AA46">
            <v>1.04</v>
          </cell>
          <cell r="AB46">
            <v>1.04</v>
          </cell>
          <cell r="AC46">
            <v>1.04</v>
          </cell>
          <cell r="AD46">
            <v>1.04</v>
          </cell>
          <cell r="AE46">
            <v>1.04</v>
          </cell>
          <cell r="AF46">
            <v>1.04</v>
          </cell>
        </row>
        <row r="47">
          <cell r="D47">
            <v>1.04</v>
          </cell>
          <cell r="E47">
            <v>1.04</v>
          </cell>
          <cell r="F47">
            <v>1.04</v>
          </cell>
          <cell r="G47">
            <v>1.04</v>
          </cell>
          <cell r="H47">
            <v>1.04</v>
          </cell>
          <cell r="I47">
            <v>1.04</v>
          </cell>
          <cell r="J47">
            <v>1.04</v>
          </cell>
          <cell r="K47">
            <v>1.04</v>
          </cell>
          <cell r="L47">
            <v>1.04</v>
          </cell>
          <cell r="M47">
            <v>1.04</v>
          </cell>
          <cell r="N47">
            <v>1.04</v>
          </cell>
          <cell r="O47">
            <v>1.04</v>
          </cell>
          <cell r="P47">
            <v>1.04</v>
          </cell>
          <cell r="Q47">
            <v>1.04</v>
          </cell>
          <cell r="R47">
            <v>1.04</v>
          </cell>
          <cell r="S47">
            <v>1.04</v>
          </cell>
          <cell r="T47">
            <v>1.04</v>
          </cell>
          <cell r="U47">
            <v>1.04</v>
          </cell>
          <cell r="V47">
            <v>1.04</v>
          </cell>
          <cell r="W47">
            <v>1.04</v>
          </cell>
          <cell r="X47">
            <v>1.04</v>
          </cell>
          <cell r="Y47">
            <v>1.04</v>
          </cell>
          <cell r="Z47">
            <v>1.04</v>
          </cell>
          <cell r="AA47">
            <v>1.04</v>
          </cell>
          <cell r="AB47">
            <v>1.04</v>
          </cell>
          <cell r="AC47">
            <v>1.04</v>
          </cell>
          <cell r="AD47">
            <v>1.04</v>
          </cell>
          <cell r="AE47">
            <v>1.04</v>
          </cell>
          <cell r="AF47">
            <v>1.04</v>
          </cell>
        </row>
        <row r="48">
          <cell r="D48">
            <v>1.04</v>
          </cell>
          <cell r="E48">
            <v>1.04</v>
          </cell>
          <cell r="F48">
            <v>1.04</v>
          </cell>
          <cell r="G48">
            <v>1.04</v>
          </cell>
          <cell r="H48">
            <v>1.04</v>
          </cell>
          <cell r="I48">
            <v>1.04</v>
          </cell>
          <cell r="J48">
            <v>1.04</v>
          </cell>
          <cell r="K48">
            <v>1.04</v>
          </cell>
          <cell r="L48">
            <v>1.04</v>
          </cell>
          <cell r="M48">
            <v>1.04</v>
          </cell>
          <cell r="N48">
            <v>1.04</v>
          </cell>
          <cell r="O48">
            <v>1.04</v>
          </cell>
          <cell r="P48">
            <v>1.04</v>
          </cell>
          <cell r="Q48">
            <v>1.04</v>
          </cell>
          <cell r="R48">
            <v>1.04</v>
          </cell>
          <cell r="S48">
            <v>1.04</v>
          </cell>
          <cell r="T48">
            <v>1.04</v>
          </cell>
          <cell r="U48">
            <v>1.04</v>
          </cell>
          <cell r="V48">
            <v>1.04</v>
          </cell>
          <cell r="W48">
            <v>1.04</v>
          </cell>
          <cell r="X48">
            <v>1.04</v>
          </cell>
          <cell r="Y48">
            <v>1.04</v>
          </cell>
          <cell r="Z48">
            <v>1.04</v>
          </cell>
          <cell r="AA48">
            <v>1.04</v>
          </cell>
          <cell r="AB48">
            <v>1.04</v>
          </cell>
          <cell r="AC48">
            <v>1.04</v>
          </cell>
          <cell r="AD48">
            <v>1.04</v>
          </cell>
          <cell r="AE48">
            <v>1.04</v>
          </cell>
          <cell r="AF48">
            <v>1.04</v>
          </cell>
        </row>
        <row r="49">
          <cell r="D49">
            <v>1.04</v>
          </cell>
          <cell r="E49">
            <v>1.04</v>
          </cell>
          <cell r="F49">
            <v>1.04</v>
          </cell>
          <cell r="G49">
            <v>1.04</v>
          </cell>
          <cell r="H49">
            <v>1.04</v>
          </cell>
          <cell r="I49">
            <v>1.04</v>
          </cell>
          <cell r="J49">
            <v>1.04</v>
          </cell>
          <cell r="K49">
            <v>1.04</v>
          </cell>
          <cell r="L49">
            <v>1.04</v>
          </cell>
          <cell r="M49">
            <v>1.04</v>
          </cell>
          <cell r="N49">
            <v>1.04</v>
          </cell>
          <cell r="O49">
            <v>1.04</v>
          </cell>
          <cell r="P49">
            <v>1.04</v>
          </cell>
          <cell r="Q49">
            <v>1.04</v>
          </cell>
          <cell r="R49">
            <v>1.04</v>
          </cell>
          <cell r="S49">
            <v>1.04</v>
          </cell>
          <cell r="T49">
            <v>1.04</v>
          </cell>
          <cell r="U49">
            <v>1.04</v>
          </cell>
          <cell r="V49">
            <v>1.04</v>
          </cell>
          <cell r="W49">
            <v>1.04</v>
          </cell>
          <cell r="X49">
            <v>1.04</v>
          </cell>
          <cell r="Y49">
            <v>1.04</v>
          </cell>
          <cell r="Z49">
            <v>1.04</v>
          </cell>
          <cell r="AA49">
            <v>1.04</v>
          </cell>
          <cell r="AB49">
            <v>1.04</v>
          </cell>
          <cell r="AC49">
            <v>1.04</v>
          </cell>
          <cell r="AD49">
            <v>1.04</v>
          </cell>
          <cell r="AE49">
            <v>1.04</v>
          </cell>
          <cell r="AF49">
            <v>1.04</v>
          </cell>
        </row>
        <row r="50">
          <cell r="D50">
            <v>1.04</v>
          </cell>
          <cell r="E50">
            <v>1.04</v>
          </cell>
          <cell r="F50">
            <v>1.04</v>
          </cell>
          <cell r="G50">
            <v>1.04</v>
          </cell>
          <cell r="H50">
            <v>1.04</v>
          </cell>
          <cell r="I50">
            <v>1.04</v>
          </cell>
          <cell r="J50">
            <v>1.04</v>
          </cell>
          <cell r="K50">
            <v>1.04</v>
          </cell>
          <cell r="L50">
            <v>1.04</v>
          </cell>
          <cell r="M50">
            <v>1.04</v>
          </cell>
          <cell r="N50">
            <v>1.04</v>
          </cell>
          <cell r="O50">
            <v>1.04</v>
          </cell>
          <cell r="P50">
            <v>1.04</v>
          </cell>
          <cell r="Q50">
            <v>1.04</v>
          </cell>
          <cell r="R50">
            <v>1.04</v>
          </cell>
          <cell r="S50">
            <v>1.04</v>
          </cell>
          <cell r="T50">
            <v>1.04</v>
          </cell>
          <cell r="U50">
            <v>1.04</v>
          </cell>
          <cell r="V50">
            <v>1.04</v>
          </cell>
          <cell r="W50">
            <v>1.04</v>
          </cell>
          <cell r="X50">
            <v>1.04</v>
          </cell>
          <cell r="Y50">
            <v>1.04</v>
          </cell>
          <cell r="Z50">
            <v>1.04</v>
          </cell>
          <cell r="AA50">
            <v>1.04</v>
          </cell>
          <cell r="AB50">
            <v>1.04</v>
          </cell>
          <cell r="AC50">
            <v>1.04</v>
          </cell>
          <cell r="AD50">
            <v>1.04</v>
          </cell>
          <cell r="AE50">
            <v>1.04</v>
          </cell>
          <cell r="AF50">
            <v>1.04</v>
          </cell>
        </row>
        <row r="51">
          <cell r="D51">
            <v>1.04</v>
          </cell>
          <cell r="E51">
            <v>1.04</v>
          </cell>
          <cell r="F51">
            <v>1.04</v>
          </cell>
          <cell r="G51">
            <v>1.04</v>
          </cell>
          <cell r="H51">
            <v>1.04</v>
          </cell>
          <cell r="I51">
            <v>1.04</v>
          </cell>
          <cell r="J51">
            <v>1.04</v>
          </cell>
          <cell r="K51">
            <v>1.04</v>
          </cell>
          <cell r="L51">
            <v>1.04</v>
          </cell>
          <cell r="M51">
            <v>1.04</v>
          </cell>
          <cell r="N51">
            <v>1.04</v>
          </cell>
          <cell r="O51">
            <v>1.04</v>
          </cell>
          <cell r="P51">
            <v>1.04</v>
          </cell>
          <cell r="Q51">
            <v>1.04</v>
          </cell>
          <cell r="R51">
            <v>1.04</v>
          </cell>
          <cell r="S51">
            <v>1.04</v>
          </cell>
          <cell r="T51">
            <v>1.04</v>
          </cell>
          <cell r="U51">
            <v>1.04</v>
          </cell>
          <cell r="V51">
            <v>1.04</v>
          </cell>
          <cell r="W51">
            <v>1.04</v>
          </cell>
          <cell r="X51">
            <v>1.04</v>
          </cell>
          <cell r="Y51">
            <v>1.04</v>
          </cell>
          <cell r="Z51">
            <v>1.04</v>
          </cell>
          <cell r="AA51">
            <v>1.04</v>
          </cell>
          <cell r="AB51">
            <v>1.04</v>
          </cell>
          <cell r="AC51">
            <v>1.04</v>
          </cell>
          <cell r="AD51">
            <v>1.04</v>
          </cell>
          <cell r="AE51">
            <v>1.04</v>
          </cell>
          <cell r="AF51">
            <v>1.04</v>
          </cell>
        </row>
        <row r="52">
          <cell r="D52">
            <v>1.04</v>
          </cell>
          <cell r="E52">
            <v>1.04</v>
          </cell>
          <cell r="F52">
            <v>1.04</v>
          </cell>
          <cell r="G52">
            <v>1.04</v>
          </cell>
          <cell r="H52">
            <v>1.04</v>
          </cell>
          <cell r="I52">
            <v>1.04</v>
          </cell>
          <cell r="J52">
            <v>1.04</v>
          </cell>
          <cell r="K52">
            <v>1.04</v>
          </cell>
          <cell r="L52">
            <v>1.04</v>
          </cell>
          <cell r="M52">
            <v>1.04</v>
          </cell>
          <cell r="N52">
            <v>1.04</v>
          </cell>
          <cell r="O52">
            <v>1.04</v>
          </cell>
          <cell r="P52">
            <v>1.04</v>
          </cell>
          <cell r="Q52">
            <v>1.04</v>
          </cell>
          <cell r="R52">
            <v>1.04</v>
          </cell>
          <cell r="S52">
            <v>1.04</v>
          </cell>
          <cell r="T52">
            <v>1.04</v>
          </cell>
          <cell r="U52">
            <v>1.04</v>
          </cell>
          <cell r="V52">
            <v>1.04</v>
          </cell>
          <cell r="W52">
            <v>1.04</v>
          </cell>
          <cell r="X52">
            <v>1.04</v>
          </cell>
          <cell r="Y52">
            <v>1.04</v>
          </cell>
          <cell r="Z52">
            <v>1.04</v>
          </cell>
          <cell r="AA52">
            <v>1.04</v>
          </cell>
          <cell r="AB52">
            <v>1.04</v>
          </cell>
          <cell r="AC52">
            <v>1.04</v>
          </cell>
          <cell r="AD52">
            <v>1.04</v>
          </cell>
          <cell r="AE52">
            <v>1.04</v>
          </cell>
          <cell r="AF52">
            <v>1.04</v>
          </cell>
        </row>
        <row r="53">
          <cell r="D53">
            <v>1.04</v>
          </cell>
          <cell r="E53">
            <v>1.04</v>
          </cell>
          <cell r="F53">
            <v>1.04</v>
          </cell>
          <cell r="G53">
            <v>1.04</v>
          </cell>
          <cell r="H53">
            <v>1.04</v>
          </cell>
          <cell r="I53">
            <v>1.04</v>
          </cell>
          <cell r="J53">
            <v>1.04</v>
          </cell>
          <cell r="K53">
            <v>1.04</v>
          </cell>
          <cell r="L53">
            <v>1.04</v>
          </cell>
          <cell r="M53">
            <v>1.04</v>
          </cell>
          <cell r="N53">
            <v>1.04</v>
          </cell>
          <cell r="O53">
            <v>1.04</v>
          </cell>
          <cell r="P53">
            <v>1.04</v>
          </cell>
          <cell r="Q53">
            <v>1.04</v>
          </cell>
          <cell r="R53">
            <v>1.04</v>
          </cell>
          <cell r="S53">
            <v>1.04</v>
          </cell>
          <cell r="T53">
            <v>1.04</v>
          </cell>
          <cell r="U53">
            <v>1.04</v>
          </cell>
          <cell r="V53">
            <v>1.04</v>
          </cell>
          <cell r="W53">
            <v>1.04</v>
          </cell>
          <cell r="X53">
            <v>1.04</v>
          </cell>
          <cell r="Y53">
            <v>1.04</v>
          </cell>
          <cell r="Z53">
            <v>1.04</v>
          </cell>
          <cell r="AA53">
            <v>1.04</v>
          </cell>
          <cell r="AB53">
            <v>1.04</v>
          </cell>
          <cell r="AC53">
            <v>1.04</v>
          </cell>
          <cell r="AD53">
            <v>1.04</v>
          </cell>
          <cell r="AE53">
            <v>1.04</v>
          </cell>
          <cell r="AF53">
            <v>1.04</v>
          </cell>
        </row>
        <row r="54">
          <cell r="D54">
            <v>1.04</v>
          </cell>
          <cell r="E54">
            <v>1.04</v>
          </cell>
          <cell r="F54">
            <v>1.04</v>
          </cell>
          <cell r="G54">
            <v>1.04</v>
          </cell>
          <cell r="H54">
            <v>1.04</v>
          </cell>
          <cell r="I54">
            <v>1.04</v>
          </cell>
          <cell r="J54">
            <v>1.04</v>
          </cell>
          <cell r="K54">
            <v>1.04</v>
          </cell>
          <cell r="L54">
            <v>1.04</v>
          </cell>
          <cell r="M54">
            <v>1.04</v>
          </cell>
          <cell r="N54">
            <v>1.04</v>
          </cell>
          <cell r="O54">
            <v>1.04</v>
          </cell>
          <cell r="P54">
            <v>1.04</v>
          </cell>
          <cell r="Q54">
            <v>1.04</v>
          </cell>
          <cell r="R54">
            <v>1.04</v>
          </cell>
          <cell r="S54">
            <v>1.04</v>
          </cell>
          <cell r="T54">
            <v>1.04</v>
          </cell>
          <cell r="U54">
            <v>1.04</v>
          </cell>
          <cell r="V54">
            <v>1.04</v>
          </cell>
          <cell r="W54">
            <v>1.04</v>
          </cell>
          <cell r="X54">
            <v>1.04</v>
          </cell>
          <cell r="Y54">
            <v>1.04</v>
          </cell>
          <cell r="Z54">
            <v>1.04</v>
          </cell>
          <cell r="AA54">
            <v>1.04</v>
          </cell>
          <cell r="AB54">
            <v>1.04</v>
          </cell>
          <cell r="AC54">
            <v>1.04</v>
          </cell>
          <cell r="AD54">
            <v>1.04</v>
          </cell>
          <cell r="AE54">
            <v>1.04</v>
          </cell>
          <cell r="AF54">
            <v>1.04</v>
          </cell>
        </row>
        <row r="55">
          <cell r="D55">
            <v>1.04</v>
          </cell>
          <cell r="E55">
            <v>1.04</v>
          </cell>
          <cell r="F55">
            <v>1.04</v>
          </cell>
          <cell r="G55">
            <v>1.04</v>
          </cell>
          <cell r="H55">
            <v>1.04</v>
          </cell>
          <cell r="I55">
            <v>1.04</v>
          </cell>
          <cell r="J55">
            <v>1.04</v>
          </cell>
          <cell r="K55">
            <v>1.04</v>
          </cell>
          <cell r="L55">
            <v>1.04</v>
          </cell>
          <cell r="M55">
            <v>1.04</v>
          </cell>
          <cell r="N55">
            <v>1.04</v>
          </cell>
          <cell r="O55">
            <v>1.04</v>
          </cell>
          <cell r="P55">
            <v>1.04</v>
          </cell>
          <cell r="Q55">
            <v>1.04</v>
          </cell>
          <cell r="R55">
            <v>1.04</v>
          </cell>
          <cell r="S55">
            <v>1.04</v>
          </cell>
          <cell r="T55">
            <v>1.04</v>
          </cell>
          <cell r="U55">
            <v>1.04</v>
          </cell>
          <cell r="V55">
            <v>1.04</v>
          </cell>
          <cell r="W55">
            <v>1.04</v>
          </cell>
          <cell r="X55">
            <v>1.04</v>
          </cell>
          <cell r="Y55">
            <v>1.04</v>
          </cell>
          <cell r="Z55">
            <v>1.04</v>
          </cell>
          <cell r="AA55">
            <v>1.04</v>
          </cell>
          <cell r="AB55">
            <v>1.04</v>
          </cell>
          <cell r="AC55">
            <v>1.04</v>
          </cell>
          <cell r="AD55">
            <v>1.04</v>
          </cell>
          <cell r="AE55">
            <v>1.04</v>
          </cell>
          <cell r="AF55">
            <v>1.04</v>
          </cell>
        </row>
        <row r="56">
          <cell r="D56">
            <v>1.04</v>
          </cell>
          <cell r="E56">
            <v>1.04</v>
          </cell>
          <cell r="F56">
            <v>1.04</v>
          </cell>
          <cell r="G56">
            <v>1.04</v>
          </cell>
          <cell r="H56">
            <v>1.04</v>
          </cell>
          <cell r="I56">
            <v>1.04</v>
          </cell>
          <cell r="J56">
            <v>1.04</v>
          </cell>
          <cell r="K56">
            <v>1.04</v>
          </cell>
          <cell r="L56">
            <v>1.04</v>
          </cell>
          <cell r="M56">
            <v>1.04</v>
          </cell>
          <cell r="N56">
            <v>1.04</v>
          </cell>
          <cell r="O56">
            <v>1.04</v>
          </cell>
          <cell r="P56">
            <v>1.04</v>
          </cell>
          <cell r="Q56">
            <v>1.04</v>
          </cell>
          <cell r="R56">
            <v>1.04</v>
          </cell>
          <cell r="S56">
            <v>1.04</v>
          </cell>
          <cell r="T56">
            <v>1.04</v>
          </cell>
          <cell r="U56">
            <v>1.04</v>
          </cell>
          <cell r="V56">
            <v>1.04</v>
          </cell>
          <cell r="W56">
            <v>1.04</v>
          </cell>
          <cell r="X56">
            <v>1.04</v>
          </cell>
          <cell r="Y56">
            <v>1.04</v>
          </cell>
          <cell r="Z56">
            <v>1.04</v>
          </cell>
          <cell r="AA56">
            <v>1.04</v>
          </cell>
          <cell r="AB56">
            <v>1.04</v>
          </cell>
          <cell r="AC56">
            <v>1.04</v>
          </cell>
          <cell r="AD56">
            <v>1.04</v>
          </cell>
          <cell r="AE56">
            <v>1.04</v>
          </cell>
          <cell r="AF56">
            <v>1.04</v>
          </cell>
        </row>
        <row r="57">
          <cell r="D57">
            <v>1.04</v>
          </cell>
          <cell r="E57">
            <v>1.04</v>
          </cell>
          <cell r="F57">
            <v>1.04</v>
          </cell>
          <cell r="G57">
            <v>1.04</v>
          </cell>
          <cell r="H57">
            <v>1.04</v>
          </cell>
          <cell r="I57">
            <v>1.04</v>
          </cell>
          <cell r="J57">
            <v>1.04</v>
          </cell>
          <cell r="K57">
            <v>1.04</v>
          </cell>
          <cell r="L57">
            <v>1.04</v>
          </cell>
          <cell r="M57">
            <v>1.04</v>
          </cell>
          <cell r="N57">
            <v>1.04</v>
          </cell>
          <cell r="O57">
            <v>1.04</v>
          </cell>
          <cell r="P57">
            <v>1.04</v>
          </cell>
          <cell r="Q57">
            <v>1.04</v>
          </cell>
          <cell r="R57">
            <v>1.04</v>
          </cell>
          <cell r="S57">
            <v>1.04</v>
          </cell>
          <cell r="T57">
            <v>1.04</v>
          </cell>
          <cell r="U57">
            <v>1.04</v>
          </cell>
          <cell r="V57">
            <v>1.04</v>
          </cell>
          <cell r="W57">
            <v>1.04</v>
          </cell>
          <cell r="X57">
            <v>1.04</v>
          </cell>
          <cell r="Y57">
            <v>1.04</v>
          </cell>
          <cell r="Z57">
            <v>1.04</v>
          </cell>
          <cell r="AA57">
            <v>1.04</v>
          </cell>
          <cell r="AB57">
            <v>1.04</v>
          </cell>
          <cell r="AC57">
            <v>1.04</v>
          </cell>
          <cell r="AD57">
            <v>1.04</v>
          </cell>
          <cell r="AE57">
            <v>1.04</v>
          </cell>
          <cell r="AF57">
            <v>1.04</v>
          </cell>
        </row>
        <row r="58">
          <cell r="D58">
            <v>1.04</v>
          </cell>
          <cell r="E58">
            <v>1.04</v>
          </cell>
          <cell r="F58">
            <v>1.04</v>
          </cell>
          <cell r="G58">
            <v>1.04</v>
          </cell>
          <cell r="H58">
            <v>1.04</v>
          </cell>
          <cell r="I58">
            <v>1.04</v>
          </cell>
          <cell r="J58">
            <v>1.04</v>
          </cell>
          <cell r="K58">
            <v>1.04</v>
          </cell>
          <cell r="L58">
            <v>1.04</v>
          </cell>
          <cell r="M58">
            <v>1.04</v>
          </cell>
          <cell r="N58">
            <v>1.04</v>
          </cell>
          <cell r="O58">
            <v>1.04</v>
          </cell>
          <cell r="P58">
            <v>1.04</v>
          </cell>
          <cell r="Q58">
            <v>1.04</v>
          </cell>
          <cell r="R58">
            <v>1.04</v>
          </cell>
          <cell r="S58">
            <v>1.04</v>
          </cell>
          <cell r="T58">
            <v>1.04</v>
          </cell>
          <cell r="U58">
            <v>1.04</v>
          </cell>
          <cell r="V58">
            <v>1.04</v>
          </cell>
          <cell r="W58">
            <v>1.04</v>
          </cell>
          <cell r="X58">
            <v>1.04</v>
          </cell>
          <cell r="Y58">
            <v>1.04</v>
          </cell>
          <cell r="Z58">
            <v>1.04</v>
          </cell>
          <cell r="AA58">
            <v>1.04</v>
          </cell>
          <cell r="AB58">
            <v>1.04</v>
          </cell>
          <cell r="AC58">
            <v>1.04</v>
          </cell>
          <cell r="AD58">
            <v>1.04</v>
          </cell>
          <cell r="AE58">
            <v>1.04</v>
          </cell>
          <cell r="AF58">
            <v>1.04</v>
          </cell>
        </row>
        <row r="59">
          <cell r="D59">
            <v>1.04</v>
          </cell>
          <cell r="E59">
            <v>1.04</v>
          </cell>
          <cell r="F59">
            <v>1.04</v>
          </cell>
          <cell r="G59">
            <v>1.04</v>
          </cell>
          <cell r="H59">
            <v>1.04</v>
          </cell>
          <cell r="I59">
            <v>1.04</v>
          </cell>
          <cell r="J59">
            <v>1.04</v>
          </cell>
          <cell r="K59">
            <v>1.04</v>
          </cell>
          <cell r="L59">
            <v>1.04</v>
          </cell>
          <cell r="M59">
            <v>1.04</v>
          </cell>
          <cell r="N59">
            <v>1.04</v>
          </cell>
          <cell r="O59">
            <v>1.04</v>
          </cell>
          <cell r="P59">
            <v>1.04</v>
          </cell>
          <cell r="Q59">
            <v>1.04</v>
          </cell>
          <cell r="R59">
            <v>1.04</v>
          </cell>
          <cell r="S59">
            <v>1.04</v>
          </cell>
          <cell r="T59">
            <v>1.04</v>
          </cell>
          <cell r="U59">
            <v>1.04</v>
          </cell>
          <cell r="V59">
            <v>1.04</v>
          </cell>
          <cell r="W59">
            <v>1.04</v>
          </cell>
          <cell r="X59">
            <v>1.04</v>
          </cell>
          <cell r="Y59">
            <v>1.04</v>
          </cell>
          <cell r="Z59">
            <v>1.04</v>
          </cell>
          <cell r="AA59">
            <v>1.04</v>
          </cell>
          <cell r="AB59">
            <v>1.04</v>
          </cell>
          <cell r="AC59">
            <v>1.04</v>
          </cell>
          <cell r="AD59">
            <v>1.04</v>
          </cell>
          <cell r="AE59">
            <v>1.04</v>
          </cell>
          <cell r="AF59">
            <v>1.04</v>
          </cell>
        </row>
        <row r="60">
          <cell r="D60">
            <v>1.04</v>
          </cell>
          <cell r="E60">
            <v>1.04</v>
          </cell>
          <cell r="F60">
            <v>1.04</v>
          </cell>
          <cell r="G60">
            <v>1.04</v>
          </cell>
          <cell r="H60">
            <v>1.04</v>
          </cell>
          <cell r="I60">
            <v>1.04</v>
          </cell>
          <cell r="J60">
            <v>1.04</v>
          </cell>
          <cell r="K60">
            <v>1.04</v>
          </cell>
          <cell r="L60">
            <v>1.04</v>
          </cell>
          <cell r="M60">
            <v>1.04</v>
          </cell>
          <cell r="N60">
            <v>1.04</v>
          </cell>
          <cell r="O60">
            <v>1.04</v>
          </cell>
          <cell r="P60">
            <v>1.04</v>
          </cell>
          <cell r="Q60">
            <v>1.04</v>
          </cell>
          <cell r="R60">
            <v>1.04</v>
          </cell>
          <cell r="S60">
            <v>1.04</v>
          </cell>
          <cell r="T60">
            <v>1.04</v>
          </cell>
          <cell r="U60">
            <v>1.04</v>
          </cell>
          <cell r="V60">
            <v>1.04</v>
          </cell>
          <cell r="W60">
            <v>1.04</v>
          </cell>
          <cell r="X60">
            <v>1.04</v>
          </cell>
          <cell r="Y60">
            <v>1.04</v>
          </cell>
          <cell r="Z60">
            <v>1.04</v>
          </cell>
          <cell r="AA60">
            <v>1.04</v>
          </cell>
          <cell r="AB60">
            <v>1.04</v>
          </cell>
          <cell r="AC60">
            <v>1.04</v>
          </cell>
          <cell r="AD60">
            <v>1.04</v>
          </cell>
          <cell r="AE60">
            <v>1.04</v>
          </cell>
          <cell r="AF60">
            <v>1.04</v>
          </cell>
        </row>
        <row r="61">
          <cell r="D61">
            <v>1.04</v>
          </cell>
          <cell r="E61">
            <v>1.04</v>
          </cell>
          <cell r="F61">
            <v>1.04</v>
          </cell>
          <cell r="G61">
            <v>1.04</v>
          </cell>
          <cell r="H61">
            <v>1.04</v>
          </cell>
          <cell r="I61">
            <v>1.04</v>
          </cell>
          <cell r="J61">
            <v>1.04</v>
          </cell>
          <cell r="K61">
            <v>1.04</v>
          </cell>
          <cell r="L61">
            <v>1.04</v>
          </cell>
          <cell r="M61">
            <v>1.04</v>
          </cell>
          <cell r="N61">
            <v>1.04</v>
          </cell>
          <cell r="O61">
            <v>1.04</v>
          </cell>
          <cell r="P61">
            <v>1.04</v>
          </cell>
          <cell r="Q61">
            <v>1.04</v>
          </cell>
          <cell r="R61">
            <v>1.04</v>
          </cell>
          <cell r="S61">
            <v>1.04</v>
          </cell>
          <cell r="T61">
            <v>1.04</v>
          </cell>
          <cell r="U61">
            <v>1.04</v>
          </cell>
          <cell r="V61">
            <v>1.04</v>
          </cell>
          <cell r="W61">
            <v>1.04</v>
          </cell>
          <cell r="X61">
            <v>1.04</v>
          </cell>
          <cell r="Y61">
            <v>1.04</v>
          </cell>
          <cell r="Z61">
            <v>1.04</v>
          </cell>
          <cell r="AA61">
            <v>1.04</v>
          </cell>
          <cell r="AB61">
            <v>1.04</v>
          </cell>
          <cell r="AC61">
            <v>1.04</v>
          </cell>
          <cell r="AD61">
            <v>1.04</v>
          </cell>
          <cell r="AE61">
            <v>1.04</v>
          </cell>
          <cell r="AF61">
            <v>1.04</v>
          </cell>
        </row>
        <row r="62">
          <cell r="D62">
            <v>1.04</v>
          </cell>
          <cell r="E62">
            <v>1.04</v>
          </cell>
          <cell r="F62">
            <v>1.04</v>
          </cell>
          <cell r="G62">
            <v>1.04</v>
          </cell>
          <cell r="H62">
            <v>1.04</v>
          </cell>
          <cell r="I62">
            <v>1.04</v>
          </cell>
          <cell r="J62">
            <v>1.04</v>
          </cell>
          <cell r="K62">
            <v>1.04</v>
          </cell>
          <cell r="L62">
            <v>1.04</v>
          </cell>
          <cell r="M62">
            <v>1.04</v>
          </cell>
          <cell r="N62">
            <v>1.04</v>
          </cell>
          <cell r="O62">
            <v>1.04</v>
          </cell>
          <cell r="P62">
            <v>1.04</v>
          </cell>
          <cell r="Q62">
            <v>1.04</v>
          </cell>
          <cell r="R62">
            <v>1.04</v>
          </cell>
          <cell r="S62">
            <v>1.04</v>
          </cell>
          <cell r="T62">
            <v>1.04</v>
          </cell>
          <cell r="U62">
            <v>1.04</v>
          </cell>
          <cell r="V62">
            <v>1.04</v>
          </cell>
          <cell r="W62">
            <v>1.04</v>
          </cell>
          <cell r="X62">
            <v>1.04</v>
          </cell>
          <cell r="Y62">
            <v>1.04</v>
          </cell>
          <cell r="Z62">
            <v>1.04</v>
          </cell>
          <cell r="AA62">
            <v>1.04</v>
          </cell>
          <cell r="AB62">
            <v>1.04</v>
          </cell>
          <cell r="AC62">
            <v>1.04</v>
          </cell>
          <cell r="AD62">
            <v>1.04</v>
          </cell>
          <cell r="AE62">
            <v>1.04</v>
          </cell>
          <cell r="AF62">
            <v>1.04</v>
          </cell>
        </row>
        <row r="63">
          <cell r="D63">
            <v>1.04</v>
          </cell>
          <cell r="E63">
            <v>1.04</v>
          </cell>
          <cell r="F63">
            <v>1.04</v>
          </cell>
          <cell r="G63">
            <v>1.04</v>
          </cell>
          <cell r="H63">
            <v>1.04</v>
          </cell>
          <cell r="I63">
            <v>1.04</v>
          </cell>
          <cell r="J63">
            <v>1.04</v>
          </cell>
          <cell r="K63">
            <v>1.04</v>
          </cell>
          <cell r="L63">
            <v>1.04</v>
          </cell>
          <cell r="M63">
            <v>1.04</v>
          </cell>
          <cell r="N63">
            <v>1.04</v>
          </cell>
          <cell r="O63">
            <v>1.04</v>
          </cell>
          <cell r="P63">
            <v>1.04</v>
          </cell>
          <cell r="Q63">
            <v>1.04</v>
          </cell>
          <cell r="R63">
            <v>1.04</v>
          </cell>
          <cell r="S63">
            <v>1.04</v>
          </cell>
          <cell r="T63">
            <v>1.04</v>
          </cell>
          <cell r="U63">
            <v>1.04</v>
          </cell>
          <cell r="V63">
            <v>1.04</v>
          </cell>
          <cell r="W63">
            <v>1.04</v>
          </cell>
          <cell r="X63">
            <v>1.04</v>
          </cell>
          <cell r="Y63">
            <v>1.04</v>
          </cell>
          <cell r="Z63">
            <v>1.04</v>
          </cell>
          <cell r="AA63">
            <v>1.04</v>
          </cell>
          <cell r="AB63">
            <v>1.04</v>
          </cell>
          <cell r="AC63">
            <v>1.04</v>
          </cell>
          <cell r="AD63">
            <v>1.04</v>
          </cell>
          <cell r="AE63">
            <v>1.04</v>
          </cell>
          <cell r="AF63">
            <v>1.04</v>
          </cell>
        </row>
      </sheetData>
      <sheetData sheetId="16">
        <row r="7">
          <cell r="D7">
            <v>1.02</v>
          </cell>
          <cell r="E7">
            <v>1.02</v>
          </cell>
          <cell r="F7">
            <v>1.04</v>
          </cell>
          <cell r="G7">
            <v>1.04</v>
          </cell>
          <cell r="H7">
            <v>1.08</v>
          </cell>
          <cell r="I7">
            <v>1.08</v>
          </cell>
          <cell r="J7">
            <v>1.08</v>
          </cell>
          <cell r="K7">
            <v>1.08</v>
          </cell>
          <cell r="L7">
            <v>1.08</v>
          </cell>
          <cell r="M7">
            <v>1.1200000000000001</v>
          </cell>
          <cell r="N7">
            <v>1.1200000000000001</v>
          </cell>
          <cell r="O7">
            <v>1.1200000000000001</v>
          </cell>
          <cell r="P7">
            <v>1.1200000000000001</v>
          </cell>
          <cell r="Q7">
            <v>1.1200000000000001</v>
          </cell>
          <cell r="R7">
            <v>1.1399999999999999</v>
          </cell>
          <cell r="S7">
            <v>1.1399999999999999</v>
          </cell>
          <cell r="T7">
            <v>1.1399999999999999</v>
          </cell>
          <cell r="U7">
            <v>1.1399999999999999</v>
          </cell>
          <cell r="V7">
            <v>1.1399999999999999</v>
          </cell>
          <cell r="W7">
            <v>1.1399999999999999</v>
          </cell>
          <cell r="X7">
            <v>1.1399999999999999</v>
          </cell>
          <cell r="Y7">
            <v>1.1399999999999999</v>
          </cell>
          <cell r="Z7">
            <v>1.1399999999999999</v>
          </cell>
          <cell r="AA7">
            <v>1.1399999999999999</v>
          </cell>
          <cell r="AB7">
            <v>1.1399999999999999</v>
          </cell>
          <cell r="AC7">
            <v>1.1399999999999999</v>
          </cell>
          <cell r="AD7">
            <v>1.1399999999999999</v>
          </cell>
          <cell r="AE7">
            <v>1.1399999999999999</v>
          </cell>
          <cell r="AF7">
            <v>1.1399999999999999</v>
          </cell>
        </row>
        <row r="8">
          <cell r="D8">
            <v>1.02</v>
          </cell>
          <cell r="E8">
            <v>1.02</v>
          </cell>
          <cell r="F8">
            <v>1.04</v>
          </cell>
          <cell r="G8">
            <v>1.04</v>
          </cell>
          <cell r="H8">
            <v>1.08</v>
          </cell>
          <cell r="I8">
            <v>1.08</v>
          </cell>
          <cell r="J8">
            <v>1.08</v>
          </cell>
          <cell r="K8">
            <v>1.08</v>
          </cell>
          <cell r="L8">
            <v>1.08</v>
          </cell>
          <cell r="M8">
            <v>1.1200000000000001</v>
          </cell>
          <cell r="N8">
            <v>1.1200000000000001</v>
          </cell>
          <cell r="O8">
            <v>1.1200000000000001</v>
          </cell>
          <cell r="P8">
            <v>1.1200000000000001</v>
          </cell>
          <cell r="Q8">
            <v>1.1200000000000001</v>
          </cell>
          <cell r="R8">
            <v>1.1399999999999999</v>
          </cell>
          <cell r="S8">
            <v>1.1399999999999999</v>
          </cell>
          <cell r="T8">
            <v>1.1399999999999999</v>
          </cell>
          <cell r="U8">
            <v>1.1399999999999999</v>
          </cell>
          <cell r="V8">
            <v>1.1399999999999999</v>
          </cell>
          <cell r="W8">
            <v>1.1399999999999999</v>
          </cell>
          <cell r="X8">
            <v>1.1399999999999999</v>
          </cell>
          <cell r="Y8">
            <v>1.1399999999999999</v>
          </cell>
          <cell r="Z8">
            <v>1.1399999999999999</v>
          </cell>
          <cell r="AA8">
            <v>1.1399999999999999</v>
          </cell>
          <cell r="AB8">
            <v>1.1399999999999999</v>
          </cell>
          <cell r="AC8">
            <v>1.1399999999999999</v>
          </cell>
          <cell r="AD8">
            <v>1.1399999999999999</v>
          </cell>
          <cell r="AE8">
            <v>1.1399999999999999</v>
          </cell>
          <cell r="AF8">
            <v>1.1399999999999999</v>
          </cell>
        </row>
        <row r="9">
          <cell r="D9">
            <v>1.02</v>
          </cell>
          <cell r="E9">
            <v>1.02</v>
          </cell>
          <cell r="F9">
            <v>1.04</v>
          </cell>
          <cell r="G9">
            <v>1.04</v>
          </cell>
          <cell r="H9">
            <v>1.08</v>
          </cell>
          <cell r="I9">
            <v>1.08</v>
          </cell>
          <cell r="J9">
            <v>1.08</v>
          </cell>
          <cell r="K9">
            <v>1.08</v>
          </cell>
          <cell r="L9">
            <v>1.08</v>
          </cell>
          <cell r="M9">
            <v>1.1200000000000001</v>
          </cell>
          <cell r="N9">
            <v>1.1200000000000001</v>
          </cell>
          <cell r="O9">
            <v>1.1200000000000001</v>
          </cell>
          <cell r="P9">
            <v>1.1200000000000001</v>
          </cell>
          <cell r="Q9">
            <v>1.1200000000000001</v>
          </cell>
          <cell r="R9">
            <v>1.1399999999999999</v>
          </cell>
          <cell r="S9">
            <v>1.1399999999999999</v>
          </cell>
          <cell r="T9">
            <v>1.1399999999999999</v>
          </cell>
          <cell r="U9">
            <v>1.1399999999999999</v>
          </cell>
          <cell r="V9">
            <v>1.1399999999999999</v>
          </cell>
          <cell r="W9">
            <v>1.1399999999999999</v>
          </cell>
          <cell r="X9">
            <v>1.1399999999999999</v>
          </cell>
          <cell r="Y9">
            <v>1.1399999999999999</v>
          </cell>
          <cell r="Z9">
            <v>1.1399999999999999</v>
          </cell>
          <cell r="AA9">
            <v>1.1399999999999999</v>
          </cell>
          <cell r="AB9">
            <v>1.1399999999999999</v>
          </cell>
          <cell r="AC9">
            <v>1.1399999999999999</v>
          </cell>
          <cell r="AD9">
            <v>1.1399999999999999</v>
          </cell>
          <cell r="AE9">
            <v>1.1399999999999999</v>
          </cell>
          <cell r="AF9">
            <v>1.1399999999999999</v>
          </cell>
        </row>
        <row r="10">
          <cell r="D10">
            <v>1.02</v>
          </cell>
          <cell r="E10">
            <v>1.02</v>
          </cell>
          <cell r="F10">
            <v>1.04</v>
          </cell>
          <cell r="G10">
            <v>1.04</v>
          </cell>
          <cell r="H10">
            <v>1.08</v>
          </cell>
          <cell r="I10">
            <v>1.08</v>
          </cell>
          <cell r="J10">
            <v>1.08</v>
          </cell>
          <cell r="K10">
            <v>1.08</v>
          </cell>
          <cell r="L10">
            <v>1.08</v>
          </cell>
          <cell r="M10">
            <v>1.1200000000000001</v>
          </cell>
          <cell r="N10">
            <v>1.1200000000000001</v>
          </cell>
          <cell r="O10">
            <v>1.1200000000000001</v>
          </cell>
          <cell r="P10">
            <v>1.1200000000000001</v>
          </cell>
          <cell r="Q10">
            <v>1.1200000000000001</v>
          </cell>
          <cell r="R10">
            <v>1.1399999999999999</v>
          </cell>
          <cell r="S10">
            <v>1.1399999999999999</v>
          </cell>
          <cell r="T10">
            <v>1.1399999999999999</v>
          </cell>
          <cell r="U10">
            <v>1.1399999999999999</v>
          </cell>
          <cell r="V10">
            <v>1.1399999999999999</v>
          </cell>
          <cell r="W10">
            <v>1.1399999999999999</v>
          </cell>
          <cell r="X10">
            <v>1.1399999999999999</v>
          </cell>
          <cell r="Y10">
            <v>1.1399999999999999</v>
          </cell>
          <cell r="Z10">
            <v>1.1399999999999999</v>
          </cell>
          <cell r="AA10">
            <v>1.1399999999999999</v>
          </cell>
          <cell r="AB10">
            <v>1.1399999999999999</v>
          </cell>
          <cell r="AC10">
            <v>1.1399999999999999</v>
          </cell>
          <cell r="AD10">
            <v>1.1399999999999999</v>
          </cell>
          <cell r="AE10">
            <v>1.1399999999999999</v>
          </cell>
          <cell r="AF10">
            <v>1.1399999999999999</v>
          </cell>
        </row>
        <row r="11">
          <cell r="D11">
            <v>1.02</v>
          </cell>
          <cell r="E11">
            <v>1.02</v>
          </cell>
          <cell r="F11">
            <v>1.04</v>
          </cell>
          <cell r="G11">
            <v>1.04</v>
          </cell>
          <cell r="H11">
            <v>1.08</v>
          </cell>
          <cell r="I11">
            <v>1.08</v>
          </cell>
          <cell r="J11">
            <v>1.08</v>
          </cell>
          <cell r="K11">
            <v>1.08</v>
          </cell>
          <cell r="L11">
            <v>1.08</v>
          </cell>
          <cell r="M11">
            <v>1.1200000000000001</v>
          </cell>
          <cell r="N11">
            <v>1.1200000000000001</v>
          </cell>
          <cell r="O11">
            <v>1.1200000000000001</v>
          </cell>
          <cell r="P11">
            <v>1.1200000000000001</v>
          </cell>
          <cell r="Q11">
            <v>1.1200000000000001</v>
          </cell>
          <cell r="R11">
            <v>1.1399999999999999</v>
          </cell>
          <cell r="S11">
            <v>1.1399999999999999</v>
          </cell>
          <cell r="T11">
            <v>1.1399999999999999</v>
          </cell>
          <cell r="U11">
            <v>1.1399999999999999</v>
          </cell>
          <cell r="V11">
            <v>1.1399999999999999</v>
          </cell>
          <cell r="W11">
            <v>1.1399999999999999</v>
          </cell>
          <cell r="X11">
            <v>1.1399999999999999</v>
          </cell>
          <cell r="Y11">
            <v>1.1399999999999999</v>
          </cell>
          <cell r="Z11">
            <v>1.1399999999999999</v>
          </cell>
          <cell r="AA11">
            <v>1.1399999999999999</v>
          </cell>
          <cell r="AB11">
            <v>1.1399999999999999</v>
          </cell>
          <cell r="AC11">
            <v>1.1399999999999999</v>
          </cell>
          <cell r="AD11">
            <v>1.1399999999999999</v>
          </cell>
          <cell r="AE11">
            <v>1.1399999999999999</v>
          </cell>
          <cell r="AF11">
            <v>1.1399999999999999</v>
          </cell>
        </row>
        <row r="12">
          <cell r="D12">
            <v>1.02</v>
          </cell>
          <cell r="E12">
            <v>1.02</v>
          </cell>
          <cell r="F12">
            <v>1.04</v>
          </cell>
          <cell r="G12">
            <v>1.04</v>
          </cell>
          <cell r="H12">
            <v>1.08</v>
          </cell>
          <cell r="I12">
            <v>1.08</v>
          </cell>
          <cell r="J12">
            <v>1.08</v>
          </cell>
          <cell r="K12">
            <v>1.08</v>
          </cell>
          <cell r="L12">
            <v>1.08</v>
          </cell>
          <cell r="M12">
            <v>1.1200000000000001</v>
          </cell>
          <cell r="N12">
            <v>1.1200000000000001</v>
          </cell>
          <cell r="O12">
            <v>1.1200000000000001</v>
          </cell>
          <cell r="P12">
            <v>1.1200000000000001</v>
          </cell>
          <cell r="Q12">
            <v>1.1200000000000001</v>
          </cell>
          <cell r="R12">
            <v>1.1399999999999999</v>
          </cell>
          <cell r="S12">
            <v>1.1399999999999999</v>
          </cell>
          <cell r="T12">
            <v>1.1399999999999999</v>
          </cell>
          <cell r="U12">
            <v>1.1399999999999999</v>
          </cell>
          <cell r="V12">
            <v>1.1399999999999999</v>
          </cell>
          <cell r="W12">
            <v>1.1399999999999999</v>
          </cell>
          <cell r="X12">
            <v>1.1399999999999999</v>
          </cell>
          <cell r="Y12">
            <v>1.1399999999999999</v>
          </cell>
          <cell r="Z12">
            <v>1.1399999999999999</v>
          </cell>
          <cell r="AA12">
            <v>1.1399999999999999</v>
          </cell>
          <cell r="AB12">
            <v>1.1399999999999999</v>
          </cell>
          <cell r="AC12">
            <v>1.1399999999999999</v>
          </cell>
          <cell r="AD12">
            <v>1.1399999999999999</v>
          </cell>
          <cell r="AE12">
            <v>1.1399999999999999</v>
          </cell>
          <cell r="AF12">
            <v>1.1399999999999999</v>
          </cell>
        </row>
        <row r="13">
          <cell r="D13">
            <v>1.02</v>
          </cell>
          <cell r="E13">
            <v>1.02</v>
          </cell>
          <cell r="F13">
            <v>1.04</v>
          </cell>
          <cell r="G13">
            <v>1.04</v>
          </cell>
          <cell r="H13">
            <v>1.08</v>
          </cell>
          <cell r="I13">
            <v>1.08</v>
          </cell>
          <cell r="J13">
            <v>1.08</v>
          </cell>
          <cell r="K13">
            <v>1.08</v>
          </cell>
          <cell r="L13">
            <v>1.08</v>
          </cell>
          <cell r="M13">
            <v>1.1200000000000001</v>
          </cell>
          <cell r="N13">
            <v>1.1200000000000001</v>
          </cell>
          <cell r="O13">
            <v>1.1200000000000001</v>
          </cell>
          <cell r="P13">
            <v>1.1200000000000001</v>
          </cell>
          <cell r="Q13">
            <v>1.1200000000000001</v>
          </cell>
          <cell r="R13">
            <v>1.1399999999999999</v>
          </cell>
          <cell r="S13">
            <v>1.1399999999999999</v>
          </cell>
          <cell r="T13">
            <v>1.1399999999999999</v>
          </cell>
          <cell r="U13">
            <v>1.1399999999999999</v>
          </cell>
          <cell r="V13">
            <v>1.1399999999999999</v>
          </cell>
          <cell r="W13">
            <v>1.1399999999999999</v>
          </cell>
          <cell r="X13">
            <v>1.1399999999999999</v>
          </cell>
          <cell r="Y13">
            <v>1.1399999999999999</v>
          </cell>
          <cell r="Z13">
            <v>1.1399999999999999</v>
          </cell>
          <cell r="AA13">
            <v>1.1399999999999999</v>
          </cell>
          <cell r="AB13">
            <v>1.1399999999999999</v>
          </cell>
          <cell r="AC13">
            <v>1.1399999999999999</v>
          </cell>
          <cell r="AD13">
            <v>1.1399999999999999</v>
          </cell>
          <cell r="AE13">
            <v>1.1399999999999999</v>
          </cell>
          <cell r="AF13">
            <v>1.1399999999999999</v>
          </cell>
        </row>
        <row r="14">
          <cell r="D14">
            <v>1.02</v>
          </cell>
          <cell r="E14">
            <v>1.02</v>
          </cell>
          <cell r="F14">
            <v>1.04</v>
          </cell>
          <cell r="G14">
            <v>1.04</v>
          </cell>
          <cell r="H14">
            <v>1.08</v>
          </cell>
          <cell r="I14">
            <v>1.08</v>
          </cell>
          <cell r="J14">
            <v>1.08</v>
          </cell>
          <cell r="K14">
            <v>1.08</v>
          </cell>
          <cell r="L14">
            <v>1.08</v>
          </cell>
          <cell r="M14">
            <v>1.1200000000000001</v>
          </cell>
          <cell r="N14">
            <v>1.1200000000000001</v>
          </cell>
          <cell r="O14">
            <v>1.1200000000000001</v>
          </cell>
          <cell r="P14">
            <v>1.1200000000000001</v>
          </cell>
          <cell r="Q14">
            <v>1.1200000000000001</v>
          </cell>
          <cell r="R14">
            <v>1.1399999999999999</v>
          </cell>
          <cell r="S14">
            <v>1.1399999999999999</v>
          </cell>
          <cell r="T14">
            <v>1.1399999999999999</v>
          </cell>
          <cell r="U14">
            <v>1.1399999999999999</v>
          </cell>
          <cell r="V14">
            <v>1.1399999999999999</v>
          </cell>
          <cell r="W14">
            <v>1.1399999999999999</v>
          </cell>
          <cell r="X14">
            <v>1.1399999999999999</v>
          </cell>
          <cell r="Y14">
            <v>1.1399999999999999</v>
          </cell>
          <cell r="Z14">
            <v>1.1399999999999999</v>
          </cell>
          <cell r="AA14">
            <v>1.1399999999999999</v>
          </cell>
          <cell r="AB14">
            <v>1.1399999999999999</v>
          </cell>
          <cell r="AC14">
            <v>1.1399999999999999</v>
          </cell>
          <cell r="AD14">
            <v>1.1399999999999999</v>
          </cell>
          <cell r="AE14">
            <v>1.1399999999999999</v>
          </cell>
          <cell r="AF14">
            <v>1.1399999999999999</v>
          </cell>
        </row>
        <row r="15">
          <cell r="D15">
            <v>1.02</v>
          </cell>
          <cell r="E15">
            <v>1.02</v>
          </cell>
          <cell r="F15">
            <v>1.04</v>
          </cell>
          <cell r="G15">
            <v>1.04</v>
          </cell>
          <cell r="H15">
            <v>1.08</v>
          </cell>
          <cell r="I15">
            <v>1.08</v>
          </cell>
          <cell r="J15">
            <v>1.08</v>
          </cell>
          <cell r="K15">
            <v>1.08</v>
          </cell>
          <cell r="L15">
            <v>1.08</v>
          </cell>
          <cell r="M15">
            <v>1.1200000000000001</v>
          </cell>
          <cell r="N15">
            <v>1.1200000000000001</v>
          </cell>
          <cell r="O15">
            <v>1.1200000000000001</v>
          </cell>
          <cell r="P15">
            <v>1.1200000000000001</v>
          </cell>
          <cell r="Q15">
            <v>1.1200000000000001</v>
          </cell>
          <cell r="R15">
            <v>1.1399999999999999</v>
          </cell>
          <cell r="S15">
            <v>1.1399999999999999</v>
          </cell>
          <cell r="T15">
            <v>1.1399999999999999</v>
          </cell>
          <cell r="U15">
            <v>1.1399999999999999</v>
          </cell>
          <cell r="V15">
            <v>1.1399999999999999</v>
          </cell>
          <cell r="W15">
            <v>1.1399999999999999</v>
          </cell>
          <cell r="X15">
            <v>1.1399999999999999</v>
          </cell>
          <cell r="Y15">
            <v>1.1399999999999999</v>
          </cell>
          <cell r="Z15">
            <v>1.1399999999999999</v>
          </cell>
          <cell r="AA15">
            <v>1.1399999999999999</v>
          </cell>
          <cell r="AB15">
            <v>1.1399999999999999</v>
          </cell>
          <cell r="AC15">
            <v>1.1399999999999999</v>
          </cell>
          <cell r="AD15">
            <v>1.1399999999999999</v>
          </cell>
          <cell r="AE15">
            <v>1.1399999999999999</v>
          </cell>
          <cell r="AF15">
            <v>1.1399999999999999</v>
          </cell>
        </row>
        <row r="16">
          <cell r="D16">
            <v>1.02</v>
          </cell>
          <cell r="E16">
            <v>1.02</v>
          </cell>
          <cell r="F16">
            <v>1.04</v>
          </cell>
          <cell r="G16">
            <v>1.04</v>
          </cell>
          <cell r="H16">
            <v>1.08</v>
          </cell>
          <cell r="I16">
            <v>1.08</v>
          </cell>
          <cell r="J16">
            <v>1.08</v>
          </cell>
          <cell r="K16">
            <v>1.08</v>
          </cell>
          <cell r="L16">
            <v>1.08</v>
          </cell>
          <cell r="M16">
            <v>1.1200000000000001</v>
          </cell>
          <cell r="N16">
            <v>1.1200000000000001</v>
          </cell>
          <cell r="O16">
            <v>1.1200000000000001</v>
          </cell>
          <cell r="P16">
            <v>1.1200000000000001</v>
          </cell>
          <cell r="Q16">
            <v>1.1200000000000001</v>
          </cell>
          <cell r="R16">
            <v>1.1399999999999999</v>
          </cell>
          <cell r="S16">
            <v>1.1399999999999999</v>
          </cell>
          <cell r="T16">
            <v>1.1399999999999999</v>
          </cell>
          <cell r="U16">
            <v>1.1399999999999999</v>
          </cell>
          <cell r="V16">
            <v>1.1399999999999999</v>
          </cell>
          <cell r="W16">
            <v>1.1399999999999999</v>
          </cell>
          <cell r="X16">
            <v>1.1399999999999999</v>
          </cell>
          <cell r="Y16">
            <v>1.1399999999999999</v>
          </cell>
          <cell r="Z16">
            <v>1.1399999999999999</v>
          </cell>
          <cell r="AA16">
            <v>1.1399999999999999</v>
          </cell>
          <cell r="AB16">
            <v>1.1399999999999999</v>
          </cell>
          <cell r="AC16">
            <v>1.1399999999999999</v>
          </cell>
          <cell r="AD16">
            <v>1.1399999999999999</v>
          </cell>
          <cell r="AE16">
            <v>1.1399999999999999</v>
          </cell>
          <cell r="AF16">
            <v>1.1399999999999999</v>
          </cell>
        </row>
        <row r="17">
          <cell r="D17">
            <v>1.02</v>
          </cell>
          <cell r="E17">
            <v>1.02</v>
          </cell>
          <cell r="F17">
            <v>1.04</v>
          </cell>
          <cell r="G17">
            <v>1.04</v>
          </cell>
          <cell r="H17">
            <v>1.08</v>
          </cell>
          <cell r="I17">
            <v>1.08</v>
          </cell>
          <cell r="J17">
            <v>1.08</v>
          </cell>
          <cell r="K17">
            <v>1.08</v>
          </cell>
          <cell r="L17">
            <v>1.08</v>
          </cell>
          <cell r="M17">
            <v>1.1200000000000001</v>
          </cell>
          <cell r="N17">
            <v>1.1200000000000001</v>
          </cell>
          <cell r="O17">
            <v>1.1200000000000001</v>
          </cell>
          <cell r="P17">
            <v>1.1200000000000001</v>
          </cell>
          <cell r="Q17">
            <v>1.1200000000000001</v>
          </cell>
          <cell r="R17">
            <v>1.1399999999999999</v>
          </cell>
          <cell r="S17">
            <v>1.1399999999999999</v>
          </cell>
          <cell r="T17">
            <v>1.1399999999999999</v>
          </cell>
          <cell r="U17">
            <v>1.1399999999999999</v>
          </cell>
          <cell r="V17">
            <v>1.1399999999999999</v>
          </cell>
          <cell r="W17">
            <v>1.1399999999999999</v>
          </cell>
          <cell r="X17">
            <v>1.1399999999999999</v>
          </cell>
          <cell r="Y17">
            <v>1.1399999999999999</v>
          </cell>
          <cell r="Z17">
            <v>1.1399999999999999</v>
          </cell>
          <cell r="AA17">
            <v>1.1399999999999999</v>
          </cell>
          <cell r="AB17">
            <v>1.1399999999999999</v>
          </cell>
          <cell r="AC17">
            <v>1.1399999999999999</v>
          </cell>
          <cell r="AD17">
            <v>1.1399999999999999</v>
          </cell>
          <cell r="AE17">
            <v>1.1399999999999999</v>
          </cell>
          <cell r="AF17">
            <v>1.1399999999999999</v>
          </cell>
        </row>
        <row r="18">
          <cell r="D18">
            <v>1.02</v>
          </cell>
          <cell r="E18">
            <v>1.02</v>
          </cell>
          <cell r="F18">
            <v>1.04</v>
          </cell>
          <cell r="G18">
            <v>1.04</v>
          </cell>
          <cell r="H18">
            <v>1.08</v>
          </cell>
          <cell r="I18">
            <v>1.08</v>
          </cell>
          <cell r="J18">
            <v>1.08</v>
          </cell>
          <cell r="K18">
            <v>1.08</v>
          </cell>
          <cell r="L18">
            <v>1.08</v>
          </cell>
          <cell r="M18">
            <v>1.1200000000000001</v>
          </cell>
          <cell r="N18">
            <v>1.1200000000000001</v>
          </cell>
          <cell r="O18">
            <v>1.1200000000000001</v>
          </cell>
          <cell r="P18">
            <v>1.1200000000000001</v>
          </cell>
          <cell r="Q18">
            <v>1.1200000000000001</v>
          </cell>
          <cell r="R18">
            <v>1.1399999999999999</v>
          </cell>
          <cell r="S18">
            <v>1.1399999999999999</v>
          </cell>
          <cell r="T18">
            <v>1.1399999999999999</v>
          </cell>
          <cell r="U18">
            <v>1.1399999999999999</v>
          </cell>
          <cell r="V18">
            <v>1.1399999999999999</v>
          </cell>
          <cell r="W18">
            <v>1.1399999999999999</v>
          </cell>
          <cell r="X18">
            <v>1.1399999999999999</v>
          </cell>
          <cell r="Y18">
            <v>1.1399999999999999</v>
          </cell>
          <cell r="Z18">
            <v>1.1399999999999999</v>
          </cell>
          <cell r="AA18">
            <v>1.1399999999999999</v>
          </cell>
          <cell r="AB18">
            <v>1.1399999999999999</v>
          </cell>
          <cell r="AC18">
            <v>1.1399999999999999</v>
          </cell>
          <cell r="AD18">
            <v>1.1399999999999999</v>
          </cell>
          <cell r="AE18">
            <v>1.1399999999999999</v>
          </cell>
          <cell r="AF18">
            <v>1.1399999999999999</v>
          </cell>
        </row>
        <row r="19">
          <cell r="D19">
            <v>1.02</v>
          </cell>
          <cell r="E19">
            <v>1.02</v>
          </cell>
          <cell r="F19">
            <v>1.04</v>
          </cell>
          <cell r="G19">
            <v>1.04</v>
          </cell>
          <cell r="H19">
            <v>1.08</v>
          </cell>
          <cell r="I19">
            <v>1.08</v>
          </cell>
          <cell r="J19">
            <v>1.08</v>
          </cell>
          <cell r="K19">
            <v>1.08</v>
          </cell>
          <cell r="L19">
            <v>1.08</v>
          </cell>
          <cell r="M19">
            <v>1.1200000000000001</v>
          </cell>
          <cell r="N19">
            <v>1.1200000000000001</v>
          </cell>
          <cell r="O19">
            <v>1.1200000000000001</v>
          </cell>
          <cell r="P19">
            <v>1.1200000000000001</v>
          </cell>
          <cell r="Q19">
            <v>1.1200000000000001</v>
          </cell>
          <cell r="R19">
            <v>1.1399999999999999</v>
          </cell>
          <cell r="S19">
            <v>1.1399999999999999</v>
          </cell>
          <cell r="T19">
            <v>1.1399999999999999</v>
          </cell>
          <cell r="U19">
            <v>1.1399999999999999</v>
          </cell>
          <cell r="V19">
            <v>1.1399999999999999</v>
          </cell>
          <cell r="W19">
            <v>1.1399999999999999</v>
          </cell>
          <cell r="X19">
            <v>1.1399999999999999</v>
          </cell>
          <cell r="Y19">
            <v>1.1399999999999999</v>
          </cell>
          <cell r="Z19">
            <v>1.1399999999999999</v>
          </cell>
          <cell r="AA19">
            <v>1.1399999999999999</v>
          </cell>
          <cell r="AB19">
            <v>1.1399999999999999</v>
          </cell>
          <cell r="AC19">
            <v>1.1399999999999999</v>
          </cell>
          <cell r="AD19">
            <v>1.1399999999999999</v>
          </cell>
          <cell r="AE19">
            <v>1.1399999999999999</v>
          </cell>
          <cell r="AF19">
            <v>1.1399999999999999</v>
          </cell>
        </row>
        <row r="20">
          <cell r="D20">
            <v>1.02</v>
          </cell>
          <cell r="E20">
            <v>1.02</v>
          </cell>
          <cell r="F20">
            <v>1.04</v>
          </cell>
          <cell r="G20">
            <v>1.04</v>
          </cell>
          <cell r="H20">
            <v>1.08</v>
          </cell>
          <cell r="I20">
            <v>1.08</v>
          </cell>
          <cell r="J20">
            <v>1.08</v>
          </cell>
          <cell r="K20">
            <v>1.08</v>
          </cell>
          <cell r="L20">
            <v>1.08</v>
          </cell>
          <cell r="M20">
            <v>1.1200000000000001</v>
          </cell>
          <cell r="N20">
            <v>1.1200000000000001</v>
          </cell>
          <cell r="O20">
            <v>1.1200000000000001</v>
          </cell>
          <cell r="P20">
            <v>1.1200000000000001</v>
          </cell>
          <cell r="Q20">
            <v>1.1200000000000001</v>
          </cell>
          <cell r="R20">
            <v>1.1399999999999999</v>
          </cell>
          <cell r="S20">
            <v>1.1399999999999999</v>
          </cell>
          <cell r="T20">
            <v>1.1399999999999999</v>
          </cell>
          <cell r="U20">
            <v>1.1399999999999999</v>
          </cell>
          <cell r="V20">
            <v>1.1399999999999999</v>
          </cell>
          <cell r="W20">
            <v>1.1399999999999999</v>
          </cell>
          <cell r="X20">
            <v>1.1399999999999999</v>
          </cell>
          <cell r="Y20">
            <v>1.1399999999999999</v>
          </cell>
          <cell r="Z20">
            <v>1.1399999999999999</v>
          </cell>
          <cell r="AA20">
            <v>1.1399999999999999</v>
          </cell>
          <cell r="AB20">
            <v>1.1399999999999999</v>
          </cell>
          <cell r="AC20">
            <v>1.1399999999999999</v>
          </cell>
          <cell r="AD20">
            <v>1.1399999999999999</v>
          </cell>
          <cell r="AE20">
            <v>1.1399999999999999</v>
          </cell>
          <cell r="AF20">
            <v>1.1399999999999999</v>
          </cell>
        </row>
        <row r="21">
          <cell r="D21">
            <v>1.02</v>
          </cell>
          <cell r="E21">
            <v>1.02</v>
          </cell>
          <cell r="F21">
            <v>1.04</v>
          </cell>
          <cell r="G21">
            <v>1.04</v>
          </cell>
          <cell r="H21">
            <v>1.08</v>
          </cell>
          <cell r="I21">
            <v>1.08</v>
          </cell>
          <cell r="J21">
            <v>1.08</v>
          </cell>
          <cell r="K21">
            <v>1.08</v>
          </cell>
          <cell r="L21">
            <v>1.08</v>
          </cell>
          <cell r="M21">
            <v>1.1200000000000001</v>
          </cell>
          <cell r="N21">
            <v>1.1200000000000001</v>
          </cell>
          <cell r="O21">
            <v>1.1200000000000001</v>
          </cell>
          <cell r="P21">
            <v>1.1200000000000001</v>
          </cell>
          <cell r="Q21">
            <v>1.1200000000000001</v>
          </cell>
          <cell r="R21">
            <v>1.1399999999999999</v>
          </cell>
          <cell r="S21">
            <v>1.1399999999999999</v>
          </cell>
          <cell r="T21">
            <v>1.1399999999999999</v>
          </cell>
          <cell r="U21">
            <v>1.1399999999999999</v>
          </cell>
          <cell r="V21">
            <v>1.1399999999999999</v>
          </cell>
          <cell r="W21">
            <v>1.1399999999999999</v>
          </cell>
          <cell r="X21">
            <v>1.1399999999999999</v>
          </cell>
          <cell r="Y21">
            <v>1.1399999999999999</v>
          </cell>
          <cell r="Z21">
            <v>1.1399999999999999</v>
          </cell>
          <cell r="AA21">
            <v>1.1399999999999999</v>
          </cell>
          <cell r="AB21">
            <v>1.1399999999999999</v>
          </cell>
          <cell r="AC21">
            <v>1.1399999999999999</v>
          </cell>
          <cell r="AD21">
            <v>1.1399999999999999</v>
          </cell>
          <cell r="AE21">
            <v>1.1399999999999999</v>
          </cell>
          <cell r="AF21">
            <v>1.1399999999999999</v>
          </cell>
        </row>
        <row r="22">
          <cell r="D22">
            <v>1.02</v>
          </cell>
          <cell r="E22">
            <v>1.02</v>
          </cell>
          <cell r="F22">
            <v>1.04</v>
          </cell>
          <cell r="G22">
            <v>1.04</v>
          </cell>
          <cell r="H22">
            <v>1.08</v>
          </cell>
          <cell r="I22">
            <v>1.08</v>
          </cell>
          <cell r="J22">
            <v>1.08</v>
          </cell>
          <cell r="K22">
            <v>1.08</v>
          </cell>
          <cell r="L22">
            <v>1.08</v>
          </cell>
          <cell r="M22">
            <v>1.1200000000000001</v>
          </cell>
          <cell r="N22">
            <v>1.1200000000000001</v>
          </cell>
          <cell r="O22">
            <v>1.1200000000000001</v>
          </cell>
          <cell r="P22">
            <v>1.1200000000000001</v>
          </cell>
          <cell r="Q22">
            <v>1.1200000000000001</v>
          </cell>
          <cell r="R22">
            <v>1.1399999999999999</v>
          </cell>
          <cell r="S22">
            <v>1.1399999999999999</v>
          </cell>
          <cell r="T22">
            <v>1.1399999999999999</v>
          </cell>
          <cell r="U22">
            <v>1.1399999999999999</v>
          </cell>
          <cell r="V22">
            <v>1.1399999999999999</v>
          </cell>
          <cell r="W22">
            <v>1.1399999999999999</v>
          </cell>
          <cell r="X22">
            <v>1.1399999999999999</v>
          </cell>
          <cell r="Y22">
            <v>1.1399999999999999</v>
          </cell>
          <cell r="Z22">
            <v>1.1399999999999999</v>
          </cell>
          <cell r="AA22">
            <v>1.1399999999999999</v>
          </cell>
          <cell r="AB22">
            <v>1.1399999999999999</v>
          </cell>
          <cell r="AC22">
            <v>1.1399999999999999</v>
          </cell>
          <cell r="AD22">
            <v>1.1399999999999999</v>
          </cell>
          <cell r="AE22">
            <v>1.1399999999999999</v>
          </cell>
          <cell r="AF22">
            <v>1.1399999999999999</v>
          </cell>
        </row>
        <row r="23">
          <cell r="D23">
            <v>1.02</v>
          </cell>
          <cell r="E23">
            <v>1.02</v>
          </cell>
          <cell r="F23">
            <v>1.04</v>
          </cell>
          <cell r="G23">
            <v>1.04</v>
          </cell>
          <cell r="H23">
            <v>1.08</v>
          </cell>
          <cell r="I23">
            <v>1.08</v>
          </cell>
          <cell r="J23">
            <v>1.08</v>
          </cell>
          <cell r="K23">
            <v>1.08</v>
          </cell>
          <cell r="L23">
            <v>1.08</v>
          </cell>
          <cell r="M23">
            <v>1.1200000000000001</v>
          </cell>
          <cell r="N23">
            <v>1.1200000000000001</v>
          </cell>
          <cell r="O23">
            <v>1.1200000000000001</v>
          </cell>
          <cell r="P23">
            <v>1.1200000000000001</v>
          </cell>
          <cell r="Q23">
            <v>1.1200000000000001</v>
          </cell>
          <cell r="R23">
            <v>1.1399999999999999</v>
          </cell>
          <cell r="S23">
            <v>1.1399999999999999</v>
          </cell>
          <cell r="T23">
            <v>1.1399999999999999</v>
          </cell>
          <cell r="U23">
            <v>1.1399999999999999</v>
          </cell>
          <cell r="V23">
            <v>1.1399999999999999</v>
          </cell>
          <cell r="W23">
            <v>1.1399999999999999</v>
          </cell>
          <cell r="X23">
            <v>1.1399999999999999</v>
          </cell>
          <cell r="Y23">
            <v>1.1399999999999999</v>
          </cell>
          <cell r="Z23">
            <v>1.1399999999999999</v>
          </cell>
          <cell r="AA23">
            <v>1.1399999999999999</v>
          </cell>
          <cell r="AB23">
            <v>1.1399999999999999</v>
          </cell>
          <cell r="AC23">
            <v>1.1399999999999999</v>
          </cell>
          <cell r="AD23">
            <v>1.1399999999999999</v>
          </cell>
          <cell r="AE23">
            <v>1.1399999999999999</v>
          </cell>
          <cell r="AF23">
            <v>1.1399999999999999</v>
          </cell>
        </row>
        <row r="24">
          <cell r="D24">
            <v>1.02</v>
          </cell>
          <cell r="E24">
            <v>1.02</v>
          </cell>
          <cell r="F24">
            <v>1.04</v>
          </cell>
          <cell r="G24">
            <v>1.04</v>
          </cell>
          <cell r="H24">
            <v>1.08</v>
          </cell>
          <cell r="I24">
            <v>1.08</v>
          </cell>
          <cell r="J24">
            <v>1.08</v>
          </cell>
          <cell r="K24">
            <v>1.08</v>
          </cell>
          <cell r="L24">
            <v>1.08</v>
          </cell>
          <cell r="M24">
            <v>1.1200000000000001</v>
          </cell>
          <cell r="N24">
            <v>1.1200000000000001</v>
          </cell>
          <cell r="O24">
            <v>1.1200000000000001</v>
          </cell>
          <cell r="P24">
            <v>1.1200000000000001</v>
          </cell>
          <cell r="Q24">
            <v>1.1200000000000001</v>
          </cell>
          <cell r="R24">
            <v>1.1399999999999999</v>
          </cell>
          <cell r="S24">
            <v>1.1399999999999999</v>
          </cell>
          <cell r="T24">
            <v>1.1399999999999999</v>
          </cell>
          <cell r="U24">
            <v>1.1399999999999999</v>
          </cell>
          <cell r="V24">
            <v>1.1399999999999999</v>
          </cell>
          <cell r="W24">
            <v>1.1399999999999999</v>
          </cell>
          <cell r="X24">
            <v>1.1399999999999999</v>
          </cell>
          <cell r="Y24">
            <v>1.1399999999999999</v>
          </cell>
          <cell r="Z24">
            <v>1.1399999999999999</v>
          </cell>
          <cell r="AA24">
            <v>1.1399999999999999</v>
          </cell>
          <cell r="AB24">
            <v>1.1399999999999999</v>
          </cell>
          <cell r="AC24">
            <v>1.1399999999999999</v>
          </cell>
          <cell r="AD24">
            <v>1.1399999999999999</v>
          </cell>
          <cell r="AE24">
            <v>1.1399999999999999</v>
          </cell>
          <cell r="AF24">
            <v>1.1399999999999999</v>
          </cell>
        </row>
        <row r="25">
          <cell r="D25">
            <v>1.02</v>
          </cell>
          <cell r="E25">
            <v>1.02</v>
          </cell>
          <cell r="F25">
            <v>1.04</v>
          </cell>
          <cell r="G25">
            <v>1.04</v>
          </cell>
          <cell r="H25">
            <v>1.08</v>
          </cell>
          <cell r="I25">
            <v>1.08</v>
          </cell>
          <cell r="J25">
            <v>1.08</v>
          </cell>
          <cell r="K25">
            <v>1.08</v>
          </cell>
          <cell r="L25">
            <v>1.08</v>
          </cell>
          <cell r="M25">
            <v>1.1200000000000001</v>
          </cell>
          <cell r="N25">
            <v>1.1200000000000001</v>
          </cell>
          <cell r="O25">
            <v>1.1200000000000001</v>
          </cell>
          <cell r="P25">
            <v>1.1200000000000001</v>
          </cell>
          <cell r="Q25">
            <v>1.1200000000000001</v>
          </cell>
          <cell r="R25">
            <v>1.1399999999999999</v>
          </cell>
          <cell r="S25">
            <v>1.1399999999999999</v>
          </cell>
          <cell r="T25">
            <v>1.1399999999999999</v>
          </cell>
          <cell r="U25">
            <v>1.1399999999999999</v>
          </cell>
          <cell r="V25">
            <v>1.1399999999999999</v>
          </cell>
          <cell r="W25">
            <v>1.1399999999999999</v>
          </cell>
          <cell r="X25">
            <v>1.1399999999999999</v>
          </cell>
          <cell r="Y25">
            <v>1.1399999999999999</v>
          </cell>
          <cell r="Z25">
            <v>1.1399999999999999</v>
          </cell>
          <cell r="AA25">
            <v>1.1399999999999999</v>
          </cell>
          <cell r="AB25">
            <v>1.1399999999999999</v>
          </cell>
          <cell r="AC25">
            <v>1.1399999999999999</v>
          </cell>
          <cell r="AD25">
            <v>1.1399999999999999</v>
          </cell>
          <cell r="AE25">
            <v>1.1399999999999999</v>
          </cell>
          <cell r="AF25">
            <v>1.1399999999999999</v>
          </cell>
        </row>
        <row r="26">
          <cell r="D26">
            <v>1.02</v>
          </cell>
          <cell r="E26">
            <v>1.02</v>
          </cell>
          <cell r="F26">
            <v>1.04</v>
          </cell>
          <cell r="G26">
            <v>1.04</v>
          </cell>
          <cell r="H26">
            <v>1.08</v>
          </cell>
          <cell r="I26">
            <v>1.08</v>
          </cell>
          <cell r="J26">
            <v>1.08</v>
          </cell>
          <cell r="K26">
            <v>1.08</v>
          </cell>
          <cell r="L26">
            <v>1.08</v>
          </cell>
          <cell r="M26">
            <v>1.1200000000000001</v>
          </cell>
          <cell r="N26">
            <v>1.1200000000000001</v>
          </cell>
          <cell r="O26">
            <v>1.1200000000000001</v>
          </cell>
          <cell r="P26">
            <v>1.1200000000000001</v>
          </cell>
          <cell r="Q26">
            <v>1.1200000000000001</v>
          </cell>
          <cell r="R26">
            <v>1.1399999999999999</v>
          </cell>
          <cell r="S26">
            <v>1.1399999999999999</v>
          </cell>
          <cell r="T26">
            <v>1.1399999999999999</v>
          </cell>
          <cell r="U26">
            <v>1.1399999999999999</v>
          </cell>
          <cell r="V26">
            <v>1.1399999999999999</v>
          </cell>
          <cell r="W26">
            <v>1.1399999999999999</v>
          </cell>
          <cell r="X26">
            <v>1.1399999999999999</v>
          </cell>
          <cell r="Y26">
            <v>1.1399999999999999</v>
          </cell>
          <cell r="Z26">
            <v>1.1399999999999999</v>
          </cell>
          <cell r="AA26">
            <v>1.1399999999999999</v>
          </cell>
          <cell r="AB26">
            <v>1.1399999999999999</v>
          </cell>
          <cell r="AC26">
            <v>1.1399999999999999</v>
          </cell>
          <cell r="AD26">
            <v>1.1399999999999999</v>
          </cell>
          <cell r="AE26">
            <v>1.1399999999999999</v>
          </cell>
          <cell r="AF26">
            <v>1.1399999999999999</v>
          </cell>
        </row>
        <row r="27">
          <cell r="D27">
            <v>1.02</v>
          </cell>
          <cell r="E27">
            <v>1.02</v>
          </cell>
          <cell r="F27">
            <v>1.04</v>
          </cell>
          <cell r="G27">
            <v>1.04</v>
          </cell>
          <cell r="H27">
            <v>1.08</v>
          </cell>
          <cell r="I27">
            <v>1.08</v>
          </cell>
          <cell r="J27">
            <v>1.08</v>
          </cell>
          <cell r="K27">
            <v>1.08</v>
          </cell>
          <cell r="L27">
            <v>1.08</v>
          </cell>
          <cell r="M27">
            <v>1.1200000000000001</v>
          </cell>
          <cell r="N27">
            <v>1.1200000000000001</v>
          </cell>
          <cell r="O27">
            <v>1.1200000000000001</v>
          </cell>
          <cell r="P27">
            <v>1.1200000000000001</v>
          </cell>
          <cell r="Q27">
            <v>1.1200000000000001</v>
          </cell>
          <cell r="R27">
            <v>1.1399999999999999</v>
          </cell>
          <cell r="S27">
            <v>1.1399999999999999</v>
          </cell>
          <cell r="T27">
            <v>1.1399999999999999</v>
          </cell>
          <cell r="U27">
            <v>1.1399999999999999</v>
          </cell>
          <cell r="V27">
            <v>1.1399999999999999</v>
          </cell>
          <cell r="W27">
            <v>1.1399999999999999</v>
          </cell>
          <cell r="X27">
            <v>1.1399999999999999</v>
          </cell>
          <cell r="Y27">
            <v>1.1399999999999999</v>
          </cell>
          <cell r="Z27">
            <v>1.1399999999999999</v>
          </cell>
          <cell r="AA27">
            <v>1.1399999999999999</v>
          </cell>
          <cell r="AB27">
            <v>1.1399999999999999</v>
          </cell>
          <cell r="AC27">
            <v>1.1399999999999999</v>
          </cell>
          <cell r="AD27">
            <v>1.1399999999999999</v>
          </cell>
          <cell r="AE27">
            <v>1.1399999999999999</v>
          </cell>
          <cell r="AF27">
            <v>1.1399999999999999</v>
          </cell>
        </row>
        <row r="28">
          <cell r="D28">
            <v>1.02</v>
          </cell>
          <cell r="E28">
            <v>1.02</v>
          </cell>
          <cell r="F28">
            <v>1.04</v>
          </cell>
          <cell r="G28">
            <v>1.04</v>
          </cell>
          <cell r="H28">
            <v>1.08</v>
          </cell>
          <cell r="I28">
            <v>1.08</v>
          </cell>
          <cell r="J28">
            <v>1.08</v>
          </cell>
          <cell r="K28">
            <v>1.08</v>
          </cell>
          <cell r="L28">
            <v>1.08</v>
          </cell>
          <cell r="M28">
            <v>1.1200000000000001</v>
          </cell>
          <cell r="N28">
            <v>1.1200000000000001</v>
          </cell>
          <cell r="O28">
            <v>1.1200000000000001</v>
          </cell>
          <cell r="P28">
            <v>1.1200000000000001</v>
          </cell>
          <cell r="Q28">
            <v>1.1200000000000001</v>
          </cell>
          <cell r="R28">
            <v>1.1399999999999999</v>
          </cell>
          <cell r="S28">
            <v>1.1399999999999999</v>
          </cell>
          <cell r="T28">
            <v>1.1399999999999999</v>
          </cell>
          <cell r="U28">
            <v>1.1399999999999999</v>
          </cell>
          <cell r="V28">
            <v>1.1399999999999999</v>
          </cell>
          <cell r="W28">
            <v>1.1399999999999999</v>
          </cell>
          <cell r="X28">
            <v>1.1399999999999999</v>
          </cell>
          <cell r="Y28">
            <v>1.1399999999999999</v>
          </cell>
          <cell r="Z28">
            <v>1.1399999999999999</v>
          </cell>
          <cell r="AA28">
            <v>1.1399999999999999</v>
          </cell>
          <cell r="AB28">
            <v>1.1399999999999999</v>
          </cell>
          <cell r="AC28">
            <v>1.1399999999999999</v>
          </cell>
          <cell r="AD28">
            <v>1.1399999999999999</v>
          </cell>
          <cell r="AE28">
            <v>1.1399999999999999</v>
          </cell>
          <cell r="AF28">
            <v>1.1399999999999999</v>
          </cell>
        </row>
        <row r="29">
          <cell r="D29">
            <v>1.02</v>
          </cell>
          <cell r="E29">
            <v>1.02</v>
          </cell>
          <cell r="F29">
            <v>1.04</v>
          </cell>
          <cell r="G29">
            <v>1.04</v>
          </cell>
          <cell r="H29">
            <v>1.08</v>
          </cell>
          <cell r="I29">
            <v>1.08</v>
          </cell>
          <cell r="J29">
            <v>1.08</v>
          </cell>
          <cell r="K29">
            <v>1.08</v>
          </cell>
          <cell r="L29">
            <v>1.08</v>
          </cell>
          <cell r="M29">
            <v>1.1200000000000001</v>
          </cell>
          <cell r="N29">
            <v>1.1200000000000001</v>
          </cell>
          <cell r="O29">
            <v>1.1200000000000001</v>
          </cell>
          <cell r="P29">
            <v>1.1200000000000001</v>
          </cell>
          <cell r="Q29">
            <v>1.1200000000000001</v>
          </cell>
          <cell r="R29">
            <v>1.1399999999999999</v>
          </cell>
          <cell r="S29">
            <v>1.1399999999999999</v>
          </cell>
          <cell r="T29">
            <v>1.1399999999999999</v>
          </cell>
          <cell r="U29">
            <v>1.1399999999999999</v>
          </cell>
          <cell r="V29">
            <v>1.1399999999999999</v>
          </cell>
          <cell r="W29">
            <v>1.1399999999999999</v>
          </cell>
          <cell r="X29">
            <v>1.1399999999999999</v>
          </cell>
          <cell r="Y29">
            <v>1.1399999999999999</v>
          </cell>
          <cell r="Z29">
            <v>1.1399999999999999</v>
          </cell>
          <cell r="AA29">
            <v>1.1399999999999999</v>
          </cell>
          <cell r="AB29">
            <v>1.1399999999999999</v>
          </cell>
          <cell r="AC29">
            <v>1.1399999999999999</v>
          </cell>
          <cell r="AD29">
            <v>1.1399999999999999</v>
          </cell>
          <cell r="AE29">
            <v>1.1399999999999999</v>
          </cell>
          <cell r="AF29">
            <v>1.1399999999999999</v>
          </cell>
        </row>
        <row r="30">
          <cell r="D30">
            <v>1.02</v>
          </cell>
          <cell r="E30">
            <v>1.02</v>
          </cell>
          <cell r="F30">
            <v>1.04</v>
          </cell>
          <cell r="G30">
            <v>1.04</v>
          </cell>
          <cell r="H30">
            <v>1.08</v>
          </cell>
          <cell r="I30">
            <v>1.08</v>
          </cell>
          <cell r="J30">
            <v>1.08</v>
          </cell>
          <cell r="K30">
            <v>1.08</v>
          </cell>
          <cell r="L30">
            <v>1.08</v>
          </cell>
          <cell r="M30">
            <v>1.1200000000000001</v>
          </cell>
          <cell r="N30">
            <v>1.1200000000000001</v>
          </cell>
          <cell r="O30">
            <v>1.1200000000000001</v>
          </cell>
          <cell r="P30">
            <v>1.1200000000000001</v>
          </cell>
          <cell r="Q30">
            <v>1.1200000000000001</v>
          </cell>
          <cell r="R30">
            <v>1.1399999999999999</v>
          </cell>
          <cell r="S30">
            <v>1.1399999999999999</v>
          </cell>
          <cell r="T30">
            <v>1.1399999999999999</v>
          </cell>
          <cell r="U30">
            <v>1.1399999999999999</v>
          </cell>
          <cell r="V30">
            <v>1.1399999999999999</v>
          </cell>
          <cell r="W30">
            <v>1.1399999999999999</v>
          </cell>
          <cell r="X30">
            <v>1.1399999999999999</v>
          </cell>
          <cell r="Y30">
            <v>1.1399999999999999</v>
          </cell>
          <cell r="Z30">
            <v>1.1399999999999999</v>
          </cell>
          <cell r="AA30">
            <v>1.1399999999999999</v>
          </cell>
          <cell r="AB30">
            <v>1.1399999999999999</v>
          </cell>
          <cell r="AC30">
            <v>1.1399999999999999</v>
          </cell>
          <cell r="AD30">
            <v>1.1399999999999999</v>
          </cell>
          <cell r="AE30">
            <v>1.1399999999999999</v>
          </cell>
          <cell r="AF30">
            <v>1.1399999999999999</v>
          </cell>
        </row>
        <row r="31">
          <cell r="D31">
            <v>1.02</v>
          </cell>
          <cell r="E31">
            <v>1.02</v>
          </cell>
          <cell r="F31">
            <v>1.04</v>
          </cell>
          <cell r="G31">
            <v>1.04</v>
          </cell>
          <cell r="H31">
            <v>1.08</v>
          </cell>
          <cell r="I31">
            <v>1.08</v>
          </cell>
          <cell r="J31">
            <v>1.08</v>
          </cell>
          <cell r="K31">
            <v>1.08</v>
          </cell>
          <cell r="L31">
            <v>1.08</v>
          </cell>
          <cell r="M31">
            <v>1.1200000000000001</v>
          </cell>
          <cell r="N31">
            <v>1.1200000000000001</v>
          </cell>
          <cell r="O31">
            <v>1.1200000000000001</v>
          </cell>
          <cell r="P31">
            <v>1.1200000000000001</v>
          </cell>
          <cell r="Q31">
            <v>1.1200000000000001</v>
          </cell>
          <cell r="R31">
            <v>1.1399999999999999</v>
          </cell>
          <cell r="S31">
            <v>1.1399999999999999</v>
          </cell>
          <cell r="T31">
            <v>1.1399999999999999</v>
          </cell>
          <cell r="U31">
            <v>1.1399999999999999</v>
          </cell>
          <cell r="V31">
            <v>1.1399999999999999</v>
          </cell>
          <cell r="W31">
            <v>1.1399999999999999</v>
          </cell>
          <cell r="X31">
            <v>1.1399999999999999</v>
          </cell>
          <cell r="Y31">
            <v>1.1399999999999999</v>
          </cell>
          <cell r="Z31">
            <v>1.1399999999999999</v>
          </cell>
          <cell r="AA31">
            <v>1.1399999999999999</v>
          </cell>
          <cell r="AB31">
            <v>1.1399999999999999</v>
          </cell>
          <cell r="AC31">
            <v>1.1399999999999999</v>
          </cell>
          <cell r="AD31">
            <v>1.1399999999999999</v>
          </cell>
          <cell r="AE31">
            <v>1.1399999999999999</v>
          </cell>
          <cell r="AF31">
            <v>1.1399999999999999</v>
          </cell>
        </row>
        <row r="32">
          <cell r="D32">
            <v>1.02</v>
          </cell>
          <cell r="E32">
            <v>1.02</v>
          </cell>
          <cell r="F32">
            <v>1.04</v>
          </cell>
          <cell r="G32">
            <v>1.04</v>
          </cell>
          <cell r="H32">
            <v>1.08</v>
          </cell>
          <cell r="I32">
            <v>1.08</v>
          </cell>
          <cell r="J32">
            <v>1.08</v>
          </cell>
          <cell r="K32">
            <v>1.08</v>
          </cell>
          <cell r="L32">
            <v>1.08</v>
          </cell>
          <cell r="M32">
            <v>1.1200000000000001</v>
          </cell>
          <cell r="N32">
            <v>1.1200000000000001</v>
          </cell>
          <cell r="O32">
            <v>1.1200000000000001</v>
          </cell>
          <cell r="P32">
            <v>1.1200000000000001</v>
          </cell>
          <cell r="Q32">
            <v>1.1200000000000001</v>
          </cell>
          <cell r="R32">
            <v>1.1399999999999999</v>
          </cell>
          <cell r="S32">
            <v>1.1399999999999999</v>
          </cell>
          <cell r="T32">
            <v>1.1399999999999999</v>
          </cell>
          <cell r="U32">
            <v>1.1399999999999999</v>
          </cell>
          <cell r="V32">
            <v>1.1399999999999999</v>
          </cell>
          <cell r="W32">
            <v>1.1399999999999999</v>
          </cell>
          <cell r="X32">
            <v>1.1399999999999999</v>
          </cell>
          <cell r="Y32">
            <v>1.1399999999999999</v>
          </cell>
          <cell r="Z32">
            <v>1.1399999999999999</v>
          </cell>
          <cell r="AA32">
            <v>1.1399999999999999</v>
          </cell>
          <cell r="AB32">
            <v>1.1399999999999999</v>
          </cell>
          <cell r="AC32">
            <v>1.1399999999999999</v>
          </cell>
          <cell r="AD32">
            <v>1.1399999999999999</v>
          </cell>
          <cell r="AE32">
            <v>1.1399999999999999</v>
          </cell>
          <cell r="AF32">
            <v>1.1399999999999999</v>
          </cell>
        </row>
        <row r="33">
          <cell r="D33">
            <v>1.02</v>
          </cell>
          <cell r="E33">
            <v>1.02</v>
          </cell>
          <cell r="F33">
            <v>1.04</v>
          </cell>
          <cell r="G33">
            <v>1.04</v>
          </cell>
          <cell r="H33">
            <v>1.08</v>
          </cell>
          <cell r="I33">
            <v>1.08</v>
          </cell>
          <cell r="J33">
            <v>1.08</v>
          </cell>
          <cell r="K33">
            <v>1.08</v>
          </cell>
          <cell r="L33">
            <v>1.08</v>
          </cell>
          <cell r="M33">
            <v>1.1200000000000001</v>
          </cell>
          <cell r="N33">
            <v>1.1200000000000001</v>
          </cell>
          <cell r="O33">
            <v>1.1200000000000001</v>
          </cell>
          <cell r="P33">
            <v>1.1200000000000001</v>
          </cell>
          <cell r="Q33">
            <v>1.1200000000000001</v>
          </cell>
          <cell r="R33">
            <v>1.1399999999999999</v>
          </cell>
          <cell r="S33">
            <v>1.1399999999999999</v>
          </cell>
          <cell r="T33">
            <v>1.1399999999999999</v>
          </cell>
          <cell r="U33">
            <v>1.1399999999999999</v>
          </cell>
          <cell r="V33">
            <v>1.1399999999999999</v>
          </cell>
          <cell r="W33">
            <v>1.1399999999999999</v>
          </cell>
          <cell r="X33">
            <v>1.1399999999999999</v>
          </cell>
          <cell r="Y33">
            <v>1.1399999999999999</v>
          </cell>
          <cell r="Z33">
            <v>1.1399999999999999</v>
          </cell>
          <cell r="AA33">
            <v>1.1399999999999999</v>
          </cell>
          <cell r="AB33">
            <v>1.1399999999999999</v>
          </cell>
          <cell r="AC33">
            <v>1.1399999999999999</v>
          </cell>
          <cell r="AD33">
            <v>1.1399999999999999</v>
          </cell>
          <cell r="AE33">
            <v>1.1399999999999999</v>
          </cell>
          <cell r="AF33">
            <v>1.1399999999999999</v>
          </cell>
        </row>
        <row r="34">
          <cell r="D34">
            <v>1.02</v>
          </cell>
          <cell r="E34">
            <v>1.02</v>
          </cell>
          <cell r="F34">
            <v>1.04</v>
          </cell>
          <cell r="G34">
            <v>1.04</v>
          </cell>
          <cell r="H34">
            <v>1.08</v>
          </cell>
          <cell r="I34">
            <v>1.08</v>
          </cell>
          <cell r="J34">
            <v>1.08</v>
          </cell>
          <cell r="K34">
            <v>1.08</v>
          </cell>
          <cell r="L34">
            <v>1.08</v>
          </cell>
          <cell r="M34">
            <v>1.1200000000000001</v>
          </cell>
          <cell r="N34">
            <v>1.1200000000000001</v>
          </cell>
          <cell r="O34">
            <v>1.1200000000000001</v>
          </cell>
          <cell r="P34">
            <v>1.1200000000000001</v>
          </cell>
          <cell r="Q34">
            <v>1.1200000000000001</v>
          </cell>
          <cell r="R34">
            <v>1.1399999999999999</v>
          </cell>
          <cell r="S34">
            <v>1.1399999999999999</v>
          </cell>
          <cell r="T34">
            <v>1.1399999999999999</v>
          </cell>
          <cell r="U34">
            <v>1.1399999999999999</v>
          </cell>
          <cell r="V34">
            <v>1.1399999999999999</v>
          </cell>
          <cell r="W34">
            <v>1.1399999999999999</v>
          </cell>
          <cell r="X34">
            <v>1.1399999999999999</v>
          </cell>
          <cell r="Y34">
            <v>1.1399999999999999</v>
          </cell>
          <cell r="Z34">
            <v>1.1399999999999999</v>
          </cell>
          <cell r="AA34">
            <v>1.1399999999999999</v>
          </cell>
          <cell r="AB34">
            <v>1.1399999999999999</v>
          </cell>
          <cell r="AC34">
            <v>1.1399999999999999</v>
          </cell>
          <cell r="AD34">
            <v>1.1399999999999999</v>
          </cell>
          <cell r="AE34">
            <v>1.1399999999999999</v>
          </cell>
          <cell r="AF34">
            <v>1.1399999999999999</v>
          </cell>
        </row>
        <row r="35">
          <cell r="D35">
            <v>1.02</v>
          </cell>
          <cell r="E35">
            <v>1.02</v>
          </cell>
          <cell r="F35">
            <v>1.04</v>
          </cell>
          <cell r="G35">
            <v>1.04</v>
          </cell>
          <cell r="H35">
            <v>1.08</v>
          </cell>
          <cell r="I35">
            <v>1.08</v>
          </cell>
          <cell r="J35">
            <v>1.08</v>
          </cell>
          <cell r="K35">
            <v>1.08</v>
          </cell>
          <cell r="L35">
            <v>1.08</v>
          </cell>
          <cell r="M35">
            <v>1.1200000000000001</v>
          </cell>
          <cell r="N35">
            <v>1.1200000000000001</v>
          </cell>
          <cell r="O35">
            <v>1.1200000000000001</v>
          </cell>
          <cell r="P35">
            <v>1.1200000000000001</v>
          </cell>
          <cell r="Q35">
            <v>1.1200000000000001</v>
          </cell>
          <cell r="R35">
            <v>1.1399999999999999</v>
          </cell>
          <cell r="S35">
            <v>1.1399999999999999</v>
          </cell>
          <cell r="T35">
            <v>1.1399999999999999</v>
          </cell>
          <cell r="U35">
            <v>1.1399999999999999</v>
          </cell>
          <cell r="V35">
            <v>1.1399999999999999</v>
          </cell>
          <cell r="W35">
            <v>1.1399999999999999</v>
          </cell>
          <cell r="X35">
            <v>1.1399999999999999</v>
          </cell>
          <cell r="Y35">
            <v>1.1399999999999999</v>
          </cell>
          <cell r="Z35">
            <v>1.1399999999999999</v>
          </cell>
          <cell r="AA35">
            <v>1.1399999999999999</v>
          </cell>
          <cell r="AB35">
            <v>1.1399999999999999</v>
          </cell>
          <cell r="AC35">
            <v>1.1399999999999999</v>
          </cell>
          <cell r="AD35">
            <v>1.1399999999999999</v>
          </cell>
          <cell r="AE35">
            <v>1.1399999999999999</v>
          </cell>
          <cell r="AF35">
            <v>1.1399999999999999</v>
          </cell>
        </row>
        <row r="36">
          <cell r="D36">
            <v>1.02</v>
          </cell>
          <cell r="E36">
            <v>1.02</v>
          </cell>
          <cell r="F36">
            <v>1.04</v>
          </cell>
          <cell r="G36">
            <v>1.04</v>
          </cell>
          <cell r="H36">
            <v>1.08</v>
          </cell>
          <cell r="I36">
            <v>1.08</v>
          </cell>
          <cell r="J36">
            <v>1.08</v>
          </cell>
          <cell r="K36">
            <v>1.08</v>
          </cell>
          <cell r="L36">
            <v>1.08</v>
          </cell>
          <cell r="M36">
            <v>1.1200000000000001</v>
          </cell>
          <cell r="N36">
            <v>1.1200000000000001</v>
          </cell>
          <cell r="O36">
            <v>1.1200000000000001</v>
          </cell>
          <cell r="P36">
            <v>1.1200000000000001</v>
          </cell>
          <cell r="Q36">
            <v>1.1200000000000001</v>
          </cell>
          <cell r="R36">
            <v>1.1399999999999999</v>
          </cell>
          <cell r="S36">
            <v>1.1399999999999999</v>
          </cell>
          <cell r="T36">
            <v>1.1399999999999999</v>
          </cell>
          <cell r="U36">
            <v>1.1399999999999999</v>
          </cell>
          <cell r="V36">
            <v>1.1399999999999999</v>
          </cell>
          <cell r="W36">
            <v>1.1399999999999999</v>
          </cell>
          <cell r="X36">
            <v>1.1399999999999999</v>
          </cell>
          <cell r="Y36">
            <v>1.1399999999999999</v>
          </cell>
          <cell r="Z36">
            <v>1.1399999999999999</v>
          </cell>
          <cell r="AA36">
            <v>1.1399999999999999</v>
          </cell>
          <cell r="AB36">
            <v>1.1399999999999999</v>
          </cell>
          <cell r="AC36">
            <v>1.1399999999999999</v>
          </cell>
          <cell r="AD36">
            <v>1.1399999999999999</v>
          </cell>
          <cell r="AE36">
            <v>1.1399999999999999</v>
          </cell>
          <cell r="AF36">
            <v>1.1399999999999999</v>
          </cell>
        </row>
        <row r="37">
          <cell r="D37">
            <v>1.02</v>
          </cell>
          <cell r="E37">
            <v>1.02</v>
          </cell>
          <cell r="F37">
            <v>1.04</v>
          </cell>
          <cell r="G37">
            <v>1.04</v>
          </cell>
          <cell r="H37">
            <v>1.08</v>
          </cell>
          <cell r="I37">
            <v>1.08</v>
          </cell>
          <cell r="J37">
            <v>1.08</v>
          </cell>
          <cell r="K37">
            <v>1.08</v>
          </cell>
          <cell r="L37">
            <v>1.08</v>
          </cell>
          <cell r="M37">
            <v>1.1200000000000001</v>
          </cell>
          <cell r="N37">
            <v>1.1200000000000001</v>
          </cell>
          <cell r="O37">
            <v>1.1200000000000001</v>
          </cell>
          <cell r="P37">
            <v>1.1200000000000001</v>
          </cell>
          <cell r="Q37">
            <v>1.1200000000000001</v>
          </cell>
          <cell r="R37">
            <v>1.1399999999999999</v>
          </cell>
          <cell r="S37">
            <v>1.1399999999999999</v>
          </cell>
          <cell r="T37">
            <v>1.1399999999999999</v>
          </cell>
          <cell r="U37">
            <v>1.1399999999999999</v>
          </cell>
          <cell r="V37">
            <v>1.1399999999999999</v>
          </cell>
          <cell r="W37">
            <v>1.1399999999999999</v>
          </cell>
          <cell r="X37">
            <v>1.1399999999999999</v>
          </cell>
          <cell r="Y37">
            <v>1.1399999999999999</v>
          </cell>
          <cell r="Z37">
            <v>1.1399999999999999</v>
          </cell>
          <cell r="AA37">
            <v>1.1399999999999999</v>
          </cell>
          <cell r="AB37">
            <v>1.1399999999999999</v>
          </cell>
          <cell r="AC37">
            <v>1.1399999999999999</v>
          </cell>
          <cell r="AD37">
            <v>1.1399999999999999</v>
          </cell>
          <cell r="AE37">
            <v>1.1399999999999999</v>
          </cell>
          <cell r="AF37">
            <v>1.1399999999999999</v>
          </cell>
        </row>
        <row r="38">
          <cell r="D38">
            <v>1.02</v>
          </cell>
          <cell r="E38">
            <v>1.02</v>
          </cell>
          <cell r="F38">
            <v>1.04</v>
          </cell>
          <cell r="G38">
            <v>1.04</v>
          </cell>
          <cell r="H38">
            <v>1.08</v>
          </cell>
          <cell r="I38">
            <v>1.08</v>
          </cell>
          <cell r="J38">
            <v>1.08</v>
          </cell>
          <cell r="K38">
            <v>1.08</v>
          </cell>
          <cell r="L38">
            <v>1.08</v>
          </cell>
          <cell r="M38">
            <v>1.1200000000000001</v>
          </cell>
          <cell r="N38">
            <v>1.1200000000000001</v>
          </cell>
          <cell r="O38">
            <v>1.1200000000000001</v>
          </cell>
          <cell r="P38">
            <v>1.1200000000000001</v>
          </cell>
          <cell r="Q38">
            <v>1.1200000000000001</v>
          </cell>
          <cell r="R38">
            <v>1.1399999999999999</v>
          </cell>
          <cell r="S38">
            <v>1.1399999999999999</v>
          </cell>
          <cell r="T38">
            <v>1.1399999999999999</v>
          </cell>
          <cell r="U38">
            <v>1.1399999999999999</v>
          </cell>
          <cell r="V38">
            <v>1.1399999999999999</v>
          </cell>
          <cell r="W38">
            <v>1.1399999999999999</v>
          </cell>
          <cell r="X38">
            <v>1.1399999999999999</v>
          </cell>
          <cell r="Y38">
            <v>1.1399999999999999</v>
          </cell>
          <cell r="Z38">
            <v>1.1399999999999999</v>
          </cell>
          <cell r="AA38">
            <v>1.1399999999999999</v>
          </cell>
          <cell r="AB38">
            <v>1.1399999999999999</v>
          </cell>
          <cell r="AC38">
            <v>1.1399999999999999</v>
          </cell>
          <cell r="AD38">
            <v>1.1399999999999999</v>
          </cell>
          <cell r="AE38">
            <v>1.1399999999999999</v>
          </cell>
          <cell r="AF38">
            <v>1.1399999999999999</v>
          </cell>
        </row>
        <row r="39">
          <cell r="D39">
            <v>1.02</v>
          </cell>
          <cell r="E39">
            <v>1.02</v>
          </cell>
          <cell r="F39">
            <v>1.04</v>
          </cell>
          <cell r="G39">
            <v>1.04</v>
          </cell>
          <cell r="H39">
            <v>1.08</v>
          </cell>
          <cell r="I39">
            <v>1.08</v>
          </cell>
          <cell r="J39">
            <v>1.08</v>
          </cell>
          <cell r="K39">
            <v>1.08</v>
          </cell>
          <cell r="L39">
            <v>1.08</v>
          </cell>
          <cell r="M39">
            <v>1.1200000000000001</v>
          </cell>
          <cell r="N39">
            <v>1.1200000000000001</v>
          </cell>
          <cell r="O39">
            <v>1.1200000000000001</v>
          </cell>
          <cell r="P39">
            <v>1.1200000000000001</v>
          </cell>
          <cell r="Q39">
            <v>1.1200000000000001</v>
          </cell>
          <cell r="R39">
            <v>1.1399999999999999</v>
          </cell>
          <cell r="S39">
            <v>1.1399999999999999</v>
          </cell>
          <cell r="T39">
            <v>1.1399999999999999</v>
          </cell>
          <cell r="U39">
            <v>1.1399999999999999</v>
          </cell>
          <cell r="V39">
            <v>1.1399999999999999</v>
          </cell>
          <cell r="W39">
            <v>1.1399999999999999</v>
          </cell>
          <cell r="X39">
            <v>1.1399999999999999</v>
          </cell>
          <cell r="Y39">
            <v>1.1399999999999999</v>
          </cell>
          <cell r="Z39">
            <v>1.1399999999999999</v>
          </cell>
          <cell r="AA39">
            <v>1.1399999999999999</v>
          </cell>
          <cell r="AB39">
            <v>1.1399999999999999</v>
          </cell>
          <cell r="AC39">
            <v>1.1399999999999999</v>
          </cell>
          <cell r="AD39">
            <v>1.1399999999999999</v>
          </cell>
          <cell r="AE39">
            <v>1.1399999999999999</v>
          </cell>
          <cell r="AF39">
            <v>1.1399999999999999</v>
          </cell>
        </row>
        <row r="40">
          <cell r="D40">
            <v>1.02</v>
          </cell>
          <cell r="E40">
            <v>1.02</v>
          </cell>
          <cell r="F40">
            <v>1.04</v>
          </cell>
          <cell r="G40">
            <v>1.04</v>
          </cell>
          <cell r="H40">
            <v>1.08</v>
          </cell>
          <cell r="I40">
            <v>1.08</v>
          </cell>
          <cell r="J40">
            <v>1.08</v>
          </cell>
          <cell r="K40">
            <v>1.08</v>
          </cell>
          <cell r="L40">
            <v>1.08</v>
          </cell>
          <cell r="M40">
            <v>1.1200000000000001</v>
          </cell>
          <cell r="N40">
            <v>1.1200000000000001</v>
          </cell>
          <cell r="O40">
            <v>1.1200000000000001</v>
          </cell>
          <cell r="P40">
            <v>1.1200000000000001</v>
          </cell>
          <cell r="Q40">
            <v>1.1200000000000001</v>
          </cell>
          <cell r="R40">
            <v>1.1399999999999999</v>
          </cell>
          <cell r="S40">
            <v>1.1399999999999999</v>
          </cell>
          <cell r="T40">
            <v>1.1399999999999999</v>
          </cell>
          <cell r="U40">
            <v>1.1399999999999999</v>
          </cell>
          <cell r="V40">
            <v>1.1399999999999999</v>
          </cell>
          <cell r="W40">
            <v>1.1399999999999999</v>
          </cell>
          <cell r="X40">
            <v>1.1399999999999999</v>
          </cell>
          <cell r="Y40">
            <v>1.1399999999999999</v>
          </cell>
          <cell r="Z40">
            <v>1.1399999999999999</v>
          </cell>
          <cell r="AA40">
            <v>1.1399999999999999</v>
          </cell>
          <cell r="AB40">
            <v>1.1399999999999999</v>
          </cell>
          <cell r="AC40">
            <v>1.1399999999999999</v>
          </cell>
          <cell r="AD40">
            <v>1.1399999999999999</v>
          </cell>
          <cell r="AE40">
            <v>1.1399999999999999</v>
          </cell>
          <cell r="AF40">
            <v>1.1399999999999999</v>
          </cell>
        </row>
        <row r="41">
          <cell r="D41">
            <v>1.02</v>
          </cell>
          <cell r="E41">
            <v>1.02</v>
          </cell>
          <cell r="F41">
            <v>1.04</v>
          </cell>
          <cell r="G41">
            <v>1.04</v>
          </cell>
          <cell r="H41">
            <v>1.08</v>
          </cell>
          <cell r="I41">
            <v>1.08</v>
          </cell>
          <cell r="J41">
            <v>1.08</v>
          </cell>
          <cell r="K41">
            <v>1.08</v>
          </cell>
          <cell r="L41">
            <v>1.08</v>
          </cell>
          <cell r="M41">
            <v>1.1200000000000001</v>
          </cell>
          <cell r="N41">
            <v>1.1200000000000001</v>
          </cell>
          <cell r="O41">
            <v>1.1200000000000001</v>
          </cell>
          <cell r="P41">
            <v>1.1200000000000001</v>
          </cell>
          <cell r="Q41">
            <v>1.1200000000000001</v>
          </cell>
          <cell r="R41">
            <v>1.1399999999999999</v>
          </cell>
          <cell r="S41">
            <v>1.1399999999999999</v>
          </cell>
          <cell r="T41">
            <v>1.1399999999999999</v>
          </cell>
          <cell r="U41">
            <v>1.1399999999999999</v>
          </cell>
          <cell r="V41">
            <v>1.1399999999999999</v>
          </cell>
          <cell r="W41">
            <v>1.1399999999999999</v>
          </cell>
          <cell r="X41">
            <v>1.1399999999999999</v>
          </cell>
          <cell r="Y41">
            <v>1.1399999999999999</v>
          </cell>
          <cell r="Z41">
            <v>1.1399999999999999</v>
          </cell>
          <cell r="AA41">
            <v>1.1399999999999999</v>
          </cell>
          <cell r="AB41">
            <v>1.1399999999999999</v>
          </cell>
          <cell r="AC41">
            <v>1.1399999999999999</v>
          </cell>
          <cell r="AD41">
            <v>1.1399999999999999</v>
          </cell>
          <cell r="AE41">
            <v>1.1399999999999999</v>
          </cell>
          <cell r="AF41">
            <v>1.1399999999999999</v>
          </cell>
        </row>
        <row r="42">
          <cell r="D42">
            <v>1.02</v>
          </cell>
          <cell r="E42">
            <v>1.02</v>
          </cell>
          <cell r="F42">
            <v>1.04</v>
          </cell>
          <cell r="G42">
            <v>1.04</v>
          </cell>
          <cell r="H42">
            <v>1.08</v>
          </cell>
          <cell r="I42">
            <v>1.08</v>
          </cell>
          <cell r="J42">
            <v>1.08</v>
          </cell>
          <cell r="K42">
            <v>1.08</v>
          </cell>
          <cell r="L42">
            <v>1.08</v>
          </cell>
          <cell r="M42">
            <v>1.1200000000000001</v>
          </cell>
          <cell r="N42">
            <v>1.1200000000000001</v>
          </cell>
          <cell r="O42">
            <v>1.1200000000000001</v>
          </cell>
          <cell r="P42">
            <v>1.1200000000000001</v>
          </cell>
          <cell r="Q42">
            <v>1.1200000000000001</v>
          </cell>
          <cell r="R42">
            <v>1.1399999999999999</v>
          </cell>
          <cell r="S42">
            <v>1.1399999999999999</v>
          </cell>
          <cell r="T42">
            <v>1.1399999999999999</v>
          </cell>
          <cell r="U42">
            <v>1.1399999999999999</v>
          </cell>
          <cell r="V42">
            <v>1.1399999999999999</v>
          </cell>
          <cell r="W42">
            <v>1.1399999999999999</v>
          </cell>
          <cell r="X42">
            <v>1.1399999999999999</v>
          </cell>
          <cell r="Y42">
            <v>1.1399999999999999</v>
          </cell>
          <cell r="Z42">
            <v>1.1399999999999999</v>
          </cell>
          <cell r="AA42">
            <v>1.1399999999999999</v>
          </cell>
          <cell r="AB42">
            <v>1.1399999999999999</v>
          </cell>
          <cell r="AC42">
            <v>1.1399999999999999</v>
          </cell>
          <cell r="AD42">
            <v>1.1399999999999999</v>
          </cell>
          <cell r="AE42">
            <v>1.1399999999999999</v>
          </cell>
          <cell r="AF42">
            <v>1.1399999999999999</v>
          </cell>
        </row>
        <row r="43">
          <cell r="D43">
            <v>1.02</v>
          </cell>
          <cell r="E43">
            <v>1.02</v>
          </cell>
          <cell r="F43">
            <v>1.04</v>
          </cell>
          <cell r="G43">
            <v>1.04</v>
          </cell>
          <cell r="H43">
            <v>1.08</v>
          </cell>
          <cell r="I43">
            <v>1.08</v>
          </cell>
          <cell r="J43">
            <v>1.08</v>
          </cell>
          <cell r="K43">
            <v>1.08</v>
          </cell>
          <cell r="L43">
            <v>1.08</v>
          </cell>
          <cell r="M43">
            <v>1.1200000000000001</v>
          </cell>
          <cell r="N43">
            <v>1.1200000000000001</v>
          </cell>
          <cell r="O43">
            <v>1.1200000000000001</v>
          </cell>
          <cell r="P43">
            <v>1.1200000000000001</v>
          </cell>
          <cell r="Q43">
            <v>1.1200000000000001</v>
          </cell>
          <cell r="R43">
            <v>1.1399999999999999</v>
          </cell>
          <cell r="S43">
            <v>1.1399999999999999</v>
          </cell>
          <cell r="T43">
            <v>1.1399999999999999</v>
          </cell>
          <cell r="U43">
            <v>1.1399999999999999</v>
          </cell>
          <cell r="V43">
            <v>1.1399999999999999</v>
          </cell>
          <cell r="W43">
            <v>1.1399999999999999</v>
          </cell>
          <cell r="X43">
            <v>1.1399999999999999</v>
          </cell>
          <cell r="Y43">
            <v>1.1399999999999999</v>
          </cell>
          <cell r="Z43">
            <v>1.1399999999999999</v>
          </cell>
          <cell r="AA43">
            <v>1.1399999999999999</v>
          </cell>
          <cell r="AB43">
            <v>1.1399999999999999</v>
          </cell>
          <cell r="AC43">
            <v>1.1399999999999999</v>
          </cell>
          <cell r="AD43">
            <v>1.1399999999999999</v>
          </cell>
          <cell r="AE43">
            <v>1.1399999999999999</v>
          </cell>
          <cell r="AF43">
            <v>1.1399999999999999</v>
          </cell>
        </row>
        <row r="44">
          <cell r="D44">
            <v>1.02</v>
          </cell>
          <cell r="E44">
            <v>1.02</v>
          </cell>
          <cell r="F44">
            <v>1.04</v>
          </cell>
          <cell r="G44">
            <v>1.04</v>
          </cell>
          <cell r="H44">
            <v>1.08</v>
          </cell>
          <cell r="I44">
            <v>1.08</v>
          </cell>
          <cell r="J44">
            <v>1.08</v>
          </cell>
          <cell r="K44">
            <v>1.08</v>
          </cell>
          <cell r="L44">
            <v>1.08</v>
          </cell>
          <cell r="M44">
            <v>1.1200000000000001</v>
          </cell>
          <cell r="N44">
            <v>1.1200000000000001</v>
          </cell>
          <cell r="O44">
            <v>1.1200000000000001</v>
          </cell>
          <cell r="P44">
            <v>1.1200000000000001</v>
          </cell>
          <cell r="Q44">
            <v>1.1200000000000001</v>
          </cell>
          <cell r="R44">
            <v>1.1399999999999999</v>
          </cell>
          <cell r="S44">
            <v>1.1399999999999999</v>
          </cell>
          <cell r="T44">
            <v>1.1399999999999999</v>
          </cell>
          <cell r="U44">
            <v>1.1399999999999999</v>
          </cell>
          <cell r="V44">
            <v>1.1399999999999999</v>
          </cell>
          <cell r="W44">
            <v>1.1399999999999999</v>
          </cell>
          <cell r="X44">
            <v>1.1399999999999999</v>
          </cell>
          <cell r="Y44">
            <v>1.1399999999999999</v>
          </cell>
          <cell r="Z44">
            <v>1.1399999999999999</v>
          </cell>
          <cell r="AA44">
            <v>1.1399999999999999</v>
          </cell>
          <cell r="AB44">
            <v>1.1399999999999999</v>
          </cell>
          <cell r="AC44">
            <v>1.1399999999999999</v>
          </cell>
          <cell r="AD44">
            <v>1.1399999999999999</v>
          </cell>
          <cell r="AE44">
            <v>1.1399999999999999</v>
          </cell>
          <cell r="AF44">
            <v>1.1399999999999999</v>
          </cell>
        </row>
        <row r="45">
          <cell r="D45">
            <v>1.02</v>
          </cell>
          <cell r="E45">
            <v>1.02</v>
          </cell>
          <cell r="F45">
            <v>1.04</v>
          </cell>
          <cell r="G45">
            <v>1.04</v>
          </cell>
          <cell r="H45">
            <v>1.08</v>
          </cell>
          <cell r="I45">
            <v>1.08</v>
          </cell>
          <cell r="J45">
            <v>1.08</v>
          </cell>
          <cell r="K45">
            <v>1.08</v>
          </cell>
          <cell r="L45">
            <v>1.08</v>
          </cell>
          <cell r="M45">
            <v>1.1200000000000001</v>
          </cell>
          <cell r="N45">
            <v>1.1200000000000001</v>
          </cell>
          <cell r="O45">
            <v>1.1200000000000001</v>
          </cell>
          <cell r="P45">
            <v>1.1200000000000001</v>
          </cell>
          <cell r="Q45">
            <v>1.1200000000000001</v>
          </cell>
          <cell r="R45">
            <v>1.1399999999999999</v>
          </cell>
          <cell r="S45">
            <v>1.1399999999999999</v>
          </cell>
          <cell r="T45">
            <v>1.1399999999999999</v>
          </cell>
          <cell r="U45">
            <v>1.1399999999999999</v>
          </cell>
          <cell r="V45">
            <v>1.1399999999999999</v>
          </cell>
          <cell r="W45">
            <v>1.1399999999999999</v>
          </cell>
          <cell r="X45">
            <v>1.1399999999999999</v>
          </cell>
          <cell r="Y45">
            <v>1.1399999999999999</v>
          </cell>
          <cell r="Z45">
            <v>1.1399999999999999</v>
          </cell>
          <cell r="AA45">
            <v>1.1399999999999999</v>
          </cell>
          <cell r="AB45">
            <v>1.1399999999999999</v>
          </cell>
          <cell r="AC45">
            <v>1.1399999999999999</v>
          </cell>
          <cell r="AD45">
            <v>1.1399999999999999</v>
          </cell>
          <cell r="AE45">
            <v>1.1399999999999999</v>
          </cell>
          <cell r="AF45">
            <v>1.1399999999999999</v>
          </cell>
        </row>
        <row r="46">
          <cell r="D46">
            <v>1.02</v>
          </cell>
          <cell r="E46">
            <v>1.02</v>
          </cell>
          <cell r="F46">
            <v>1.04</v>
          </cell>
          <cell r="G46">
            <v>1.04</v>
          </cell>
          <cell r="H46">
            <v>1.08</v>
          </cell>
          <cell r="I46">
            <v>1.08</v>
          </cell>
          <cell r="J46">
            <v>1.08</v>
          </cell>
          <cell r="K46">
            <v>1.08</v>
          </cell>
          <cell r="L46">
            <v>1.08</v>
          </cell>
          <cell r="M46">
            <v>1.1200000000000001</v>
          </cell>
          <cell r="N46">
            <v>1.1200000000000001</v>
          </cell>
          <cell r="O46">
            <v>1.1200000000000001</v>
          </cell>
          <cell r="P46">
            <v>1.1200000000000001</v>
          </cell>
          <cell r="Q46">
            <v>1.1200000000000001</v>
          </cell>
          <cell r="R46">
            <v>1.1399999999999999</v>
          </cell>
          <cell r="S46">
            <v>1.1399999999999999</v>
          </cell>
          <cell r="T46">
            <v>1.1399999999999999</v>
          </cell>
          <cell r="U46">
            <v>1.1399999999999999</v>
          </cell>
          <cell r="V46">
            <v>1.1399999999999999</v>
          </cell>
          <cell r="W46">
            <v>1.1399999999999999</v>
          </cell>
          <cell r="X46">
            <v>1.1399999999999999</v>
          </cell>
          <cell r="Y46">
            <v>1.1399999999999999</v>
          </cell>
          <cell r="Z46">
            <v>1.1399999999999999</v>
          </cell>
          <cell r="AA46">
            <v>1.1399999999999999</v>
          </cell>
          <cell r="AB46">
            <v>1.1399999999999999</v>
          </cell>
          <cell r="AC46">
            <v>1.1399999999999999</v>
          </cell>
          <cell r="AD46">
            <v>1.1399999999999999</v>
          </cell>
          <cell r="AE46">
            <v>1.1399999999999999</v>
          </cell>
          <cell r="AF46">
            <v>1.1399999999999999</v>
          </cell>
        </row>
        <row r="47">
          <cell r="D47">
            <v>1.02</v>
          </cell>
          <cell r="E47">
            <v>1.02</v>
          </cell>
          <cell r="F47">
            <v>1.04</v>
          </cell>
          <cell r="G47">
            <v>1.04</v>
          </cell>
          <cell r="H47">
            <v>1.08</v>
          </cell>
          <cell r="I47">
            <v>1.08</v>
          </cell>
          <cell r="J47">
            <v>1.08</v>
          </cell>
          <cell r="K47">
            <v>1.08</v>
          </cell>
          <cell r="L47">
            <v>1.08</v>
          </cell>
          <cell r="M47">
            <v>1.1200000000000001</v>
          </cell>
          <cell r="N47">
            <v>1.1200000000000001</v>
          </cell>
          <cell r="O47">
            <v>1.1200000000000001</v>
          </cell>
          <cell r="P47">
            <v>1.1200000000000001</v>
          </cell>
          <cell r="Q47">
            <v>1.1200000000000001</v>
          </cell>
          <cell r="R47">
            <v>1.1399999999999999</v>
          </cell>
          <cell r="S47">
            <v>1.1399999999999999</v>
          </cell>
          <cell r="T47">
            <v>1.1399999999999999</v>
          </cell>
          <cell r="U47">
            <v>1.1399999999999999</v>
          </cell>
          <cell r="V47">
            <v>1.1399999999999999</v>
          </cell>
          <cell r="W47">
            <v>1.1399999999999999</v>
          </cell>
          <cell r="X47">
            <v>1.1399999999999999</v>
          </cell>
          <cell r="Y47">
            <v>1.1399999999999999</v>
          </cell>
          <cell r="Z47">
            <v>1.1399999999999999</v>
          </cell>
          <cell r="AA47">
            <v>1.1399999999999999</v>
          </cell>
          <cell r="AB47">
            <v>1.1399999999999999</v>
          </cell>
          <cell r="AC47">
            <v>1.1399999999999999</v>
          </cell>
          <cell r="AD47">
            <v>1.1399999999999999</v>
          </cell>
          <cell r="AE47">
            <v>1.1399999999999999</v>
          </cell>
          <cell r="AF47">
            <v>1.1399999999999999</v>
          </cell>
        </row>
        <row r="48">
          <cell r="D48">
            <v>1.02</v>
          </cell>
          <cell r="E48">
            <v>1.02</v>
          </cell>
          <cell r="F48">
            <v>1.04</v>
          </cell>
          <cell r="G48">
            <v>1.04</v>
          </cell>
          <cell r="H48">
            <v>1.08</v>
          </cell>
          <cell r="I48">
            <v>1.08</v>
          </cell>
          <cell r="J48">
            <v>1.08</v>
          </cell>
          <cell r="K48">
            <v>1.08</v>
          </cell>
          <cell r="L48">
            <v>1.08</v>
          </cell>
          <cell r="M48">
            <v>1.1200000000000001</v>
          </cell>
          <cell r="N48">
            <v>1.1200000000000001</v>
          </cell>
          <cell r="O48">
            <v>1.1200000000000001</v>
          </cell>
          <cell r="P48">
            <v>1.1200000000000001</v>
          </cell>
          <cell r="Q48">
            <v>1.1200000000000001</v>
          </cell>
          <cell r="R48">
            <v>1.1399999999999999</v>
          </cell>
          <cell r="S48">
            <v>1.1399999999999999</v>
          </cell>
          <cell r="T48">
            <v>1.1399999999999999</v>
          </cell>
          <cell r="U48">
            <v>1.1399999999999999</v>
          </cell>
          <cell r="V48">
            <v>1.1399999999999999</v>
          </cell>
          <cell r="W48">
            <v>1.1399999999999999</v>
          </cell>
          <cell r="X48">
            <v>1.1399999999999999</v>
          </cell>
          <cell r="Y48">
            <v>1.1399999999999999</v>
          </cell>
          <cell r="Z48">
            <v>1.1399999999999999</v>
          </cell>
          <cell r="AA48">
            <v>1.1399999999999999</v>
          </cell>
          <cell r="AB48">
            <v>1.1399999999999999</v>
          </cell>
          <cell r="AC48">
            <v>1.1399999999999999</v>
          </cell>
          <cell r="AD48">
            <v>1.1399999999999999</v>
          </cell>
          <cell r="AE48">
            <v>1.1399999999999999</v>
          </cell>
          <cell r="AF48">
            <v>1.1399999999999999</v>
          </cell>
        </row>
        <row r="49">
          <cell r="D49">
            <v>1.02</v>
          </cell>
          <cell r="E49">
            <v>1.02</v>
          </cell>
          <cell r="F49">
            <v>1.04</v>
          </cell>
          <cell r="G49">
            <v>1.04</v>
          </cell>
          <cell r="H49">
            <v>1.08</v>
          </cell>
          <cell r="I49">
            <v>1.08</v>
          </cell>
          <cell r="J49">
            <v>1.08</v>
          </cell>
          <cell r="K49">
            <v>1.08</v>
          </cell>
          <cell r="L49">
            <v>1.08</v>
          </cell>
          <cell r="M49">
            <v>1.1200000000000001</v>
          </cell>
          <cell r="N49">
            <v>1.1200000000000001</v>
          </cell>
          <cell r="O49">
            <v>1.1200000000000001</v>
          </cell>
          <cell r="P49">
            <v>1.1200000000000001</v>
          </cell>
          <cell r="Q49">
            <v>1.1200000000000001</v>
          </cell>
          <cell r="R49">
            <v>1.1399999999999999</v>
          </cell>
          <cell r="S49">
            <v>1.1399999999999999</v>
          </cell>
          <cell r="T49">
            <v>1.1399999999999999</v>
          </cell>
          <cell r="U49">
            <v>1.1399999999999999</v>
          </cell>
          <cell r="V49">
            <v>1.1399999999999999</v>
          </cell>
          <cell r="W49">
            <v>1.1399999999999999</v>
          </cell>
          <cell r="X49">
            <v>1.1399999999999999</v>
          </cell>
          <cell r="Y49">
            <v>1.1399999999999999</v>
          </cell>
          <cell r="Z49">
            <v>1.1399999999999999</v>
          </cell>
          <cell r="AA49">
            <v>1.1399999999999999</v>
          </cell>
          <cell r="AB49">
            <v>1.1399999999999999</v>
          </cell>
          <cell r="AC49">
            <v>1.1399999999999999</v>
          </cell>
          <cell r="AD49">
            <v>1.1399999999999999</v>
          </cell>
          <cell r="AE49">
            <v>1.1399999999999999</v>
          </cell>
          <cell r="AF49">
            <v>1.1399999999999999</v>
          </cell>
        </row>
        <row r="50">
          <cell r="D50">
            <v>1.02</v>
          </cell>
          <cell r="E50">
            <v>1.02</v>
          </cell>
          <cell r="F50">
            <v>1.04</v>
          </cell>
          <cell r="G50">
            <v>1.04</v>
          </cell>
          <cell r="H50">
            <v>1.08</v>
          </cell>
          <cell r="I50">
            <v>1.08</v>
          </cell>
          <cell r="J50">
            <v>1.08</v>
          </cell>
          <cell r="K50">
            <v>1.08</v>
          </cell>
          <cell r="L50">
            <v>1.08</v>
          </cell>
          <cell r="M50">
            <v>1.1200000000000001</v>
          </cell>
          <cell r="N50">
            <v>1.1200000000000001</v>
          </cell>
          <cell r="O50">
            <v>1.1200000000000001</v>
          </cell>
          <cell r="P50">
            <v>1.1200000000000001</v>
          </cell>
          <cell r="Q50">
            <v>1.1200000000000001</v>
          </cell>
          <cell r="R50">
            <v>1.1399999999999999</v>
          </cell>
          <cell r="S50">
            <v>1.1399999999999999</v>
          </cell>
          <cell r="T50">
            <v>1.1399999999999999</v>
          </cell>
          <cell r="U50">
            <v>1.1399999999999999</v>
          </cell>
          <cell r="V50">
            <v>1.1399999999999999</v>
          </cell>
          <cell r="W50">
            <v>1.1399999999999999</v>
          </cell>
          <cell r="X50">
            <v>1.1399999999999999</v>
          </cell>
          <cell r="Y50">
            <v>1.1399999999999999</v>
          </cell>
          <cell r="Z50">
            <v>1.1399999999999999</v>
          </cell>
          <cell r="AA50">
            <v>1.1399999999999999</v>
          </cell>
          <cell r="AB50">
            <v>1.1399999999999999</v>
          </cell>
          <cell r="AC50">
            <v>1.1399999999999999</v>
          </cell>
          <cell r="AD50">
            <v>1.1399999999999999</v>
          </cell>
          <cell r="AE50">
            <v>1.1399999999999999</v>
          </cell>
          <cell r="AF50">
            <v>1.1399999999999999</v>
          </cell>
        </row>
        <row r="51">
          <cell r="D51">
            <v>1.02</v>
          </cell>
          <cell r="E51">
            <v>1.02</v>
          </cell>
          <cell r="F51">
            <v>1.04</v>
          </cell>
          <cell r="G51">
            <v>1.04</v>
          </cell>
          <cell r="H51">
            <v>1.08</v>
          </cell>
          <cell r="I51">
            <v>1.08</v>
          </cell>
          <cell r="J51">
            <v>1.08</v>
          </cell>
          <cell r="K51">
            <v>1.08</v>
          </cell>
          <cell r="L51">
            <v>1.08</v>
          </cell>
          <cell r="M51">
            <v>1.1200000000000001</v>
          </cell>
          <cell r="N51">
            <v>1.1200000000000001</v>
          </cell>
          <cell r="O51">
            <v>1.1200000000000001</v>
          </cell>
          <cell r="P51">
            <v>1.1200000000000001</v>
          </cell>
          <cell r="Q51">
            <v>1.1200000000000001</v>
          </cell>
          <cell r="R51">
            <v>1.1399999999999999</v>
          </cell>
          <cell r="S51">
            <v>1.1399999999999999</v>
          </cell>
          <cell r="T51">
            <v>1.1399999999999999</v>
          </cell>
          <cell r="U51">
            <v>1.1399999999999999</v>
          </cell>
          <cell r="V51">
            <v>1.1399999999999999</v>
          </cell>
          <cell r="W51">
            <v>1.1399999999999999</v>
          </cell>
          <cell r="X51">
            <v>1.1399999999999999</v>
          </cell>
          <cell r="Y51">
            <v>1.1399999999999999</v>
          </cell>
          <cell r="Z51">
            <v>1.1399999999999999</v>
          </cell>
          <cell r="AA51">
            <v>1.1399999999999999</v>
          </cell>
          <cell r="AB51">
            <v>1.1399999999999999</v>
          </cell>
          <cell r="AC51">
            <v>1.1399999999999999</v>
          </cell>
          <cell r="AD51">
            <v>1.1399999999999999</v>
          </cell>
          <cell r="AE51">
            <v>1.1399999999999999</v>
          </cell>
          <cell r="AF51">
            <v>1.1399999999999999</v>
          </cell>
        </row>
        <row r="52">
          <cell r="D52">
            <v>1.02</v>
          </cell>
          <cell r="E52">
            <v>1.02</v>
          </cell>
          <cell r="F52">
            <v>1.04</v>
          </cell>
          <cell r="G52">
            <v>1.04</v>
          </cell>
          <cell r="H52">
            <v>1.08</v>
          </cell>
          <cell r="I52">
            <v>1.08</v>
          </cell>
          <cell r="J52">
            <v>1.08</v>
          </cell>
          <cell r="K52">
            <v>1.08</v>
          </cell>
          <cell r="L52">
            <v>1.08</v>
          </cell>
          <cell r="M52">
            <v>1.1200000000000001</v>
          </cell>
          <cell r="N52">
            <v>1.1200000000000001</v>
          </cell>
          <cell r="O52">
            <v>1.1200000000000001</v>
          </cell>
          <cell r="P52">
            <v>1.1200000000000001</v>
          </cell>
          <cell r="Q52">
            <v>1.1200000000000001</v>
          </cell>
          <cell r="R52">
            <v>1.1399999999999999</v>
          </cell>
          <cell r="S52">
            <v>1.1399999999999999</v>
          </cell>
          <cell r="T52">
            <v>1.1399999999999999</v>
          </cell>
          <cell r="U52">
            <v>1.1399999999999999</v>
          </cell>
          <cell r="V52">
            <v>1.1399999999999999</v>
          </cell>
          <cell r="W52">
            <v>1.1399999999999999</v>
          </cell>
          <cell r="X52">
            <v>1.1399999999999999</v>
          </cell>
          <cell r="Y52">
            <v>1.1399999999999999</v>
          </cell>
          <cell r="Z52">
            <v>1.1399999999999999</v>
          </cell>
          <cell r="AA52">
            <v>1.1399999999999999</v>
          </cell>
          <cell r="AB52">
            <v>1.1399999999999999</v>
          </cell>
          <cell r="AC52">
            <v>1.1399999999999999</v>
          </cell>
          <cell r="AD52">
            <v>1.1399999999999999</v>
          </cell>
          <cell r="AE52">
            <v>1.1399999999999999</v>
          </cell>
          <cell r="AF52">
            <v>1.1399999999999999</v>
          </cell>
        </row>
        <row r="53">
          <cell r="D53">
            <v>1.02</v>
          </cell>
          <cell r="E53">
            <v>1.02</v>
          </cell>
          <cell r="F53">
            <v>1.04</v>
          </cell>
          <cell r="G53">
            <v>1.04</v>
          </cell>
          <cell r="H53">
            <v>1.08</v>
          </cell>
          <cell r="I53">
            <v>1.08</v>
          </cell>
          <cell r="J53">
            <v>1.08</v>
          </cell>
          <cell r="K53">
            <v>1.08</v>
          </cell>
          <cell r="L53">
            <v>1.08</v>
          </cell>
          <cell r="M53">
            <v>1.1200000000000001</v>
          </cell>
          <cell r="N53">
            <v>1.1200000000000001</v>
          </cell>
          <cell r="O53">
            <v>1.1200000000000001</v>
          </cell>
          <cell r="P53">
            <v>1.1200000000000001</v>
          </cell>
          <cell r="Q53">
            <v>1.1200000000000001</v>
          </cell>
          <cell r="R53">
            <v>1.1399999999999999</v>
          </cell>
          <cell r="S53">
            <v>1.1399999999999999</v>
          </cell>
          <cell r="T53">
            <v>1.1399999999999999</v>
          </cell>
          <cell r="U53">
            <v>1.1399999999999999</v>
          </cell>
          <cell r="V53">
            <v>1.1399999999999999</v>
          </cell>
          <cell r="W53">
            <v>1.1399999999999999</v>
          </cell>
          <cell r="X53">
            <v>1.1399999999999999</v>
          </cell>
          <cell r="Y53">
            <v>1.1399999999999999</v>
          </cell>
          <cell r="Z53">
            <v>1.1399999999999999</v>
          </cell>
          <cell r="AA53">
            <v>1.1399999999999999</v>
          </cell>
          <cell r="AB53">
            <v>1.1399999999999999</v>
          </cell>
          <cell r="AC53">
            <v>1.1399999999999999</v>
          </cell>
          <cell r="AD53">
            <v>1.1399999999999999</v>
          </cell>
          <cell r="AE53">
            <v>1.1399999999999999</v>
          </cell>
          <cell r="AF53">
            <v>1.1399999999999999</v>
          </cell>
        </row>
        <row r="54">
          <cell r="D54">
            <v>1.02</v>
          </cell>
          <cell r="E54">
            <v>1.02</v>
          </cell>
          <cell r="F54">
            <v>1.04</v>
          </cell>
          <cell r="G54">
            <v>1.04</v>
          </cell>
          <cell r="H54">
            <v>1.08</v>
          </cell>
          <cell r="I54">
            <v>1.08</v>
          </cell>
          <cell r="J54">
            <v>1.08</v>
          </cell>
          <cell r="K54">
            <v>1.08</v>
          </cell>
          <cell r="L54">
            <v>1.08</v>
          </cell>
          <cell r="M54">
            <v>1.1200000000000001</v>
          </cell>
          <cell r="N54">
            <v>1.1200000000000001</v>
          </cell>
          <cell r="O54">
            <v>1.1200000000000001</v>
          </cell>
          <cell r="P54">
            <v>1.1200000000000001</v>
          </cell>
          <cell r="Q54">
            <v>1.1200000000000001</v>
          </cell>
          <cell r="R54">
            <v>1.1399999999999999</v>
          </cell>
          <cell r="S54">
            <v>1.1399999999999999</v>
          </cell>
          <cell r="T54">
            <v>1.1399999999999999</v>
          </cell>
          <cell r="U54">
            <v>1.1399999999999999</v>
          </cell>
          <cell r="V54">
            <v>1.1399999999999999</v>
          </cell>
          <cell r="W54">
            <v>1.1399999999999999</v>
          </cell>
          <cell r="X54">
            <v>1.1399999999999999</v>
          </cell>
          <cell r="Y54">
            <v>1.1399999999999999</v>
          </cell>
          <cell r="Z54">
            <v>1.1399999999999999</v>
          </cell>
          <cell r="AA54">
            <v>1.1399999999999999</v>
          </cell>
          <cell r="AB54">
            <v>1.1399999999999999</v>
          </cell>
          <cell r="AC54">
            <v>1.1399999999999999</v>
          </cell>
          <cell r="AD54">
            <v>1.1399999999999999</v>
          </cell>
          <cell r="AE54">
            <v>1.1399999999999999</v>
          </cell>
          <cell r="AF54">
            <v>1.1399999999999999</v>
          </cell>
        </row>
        <row r="55">
          <cell r="D55">
            <v>1.02</v>
          </cell>
          <cell r="E55">
            <v>1.02</v>
          </cell>
          <cell r="F55">
            <v>1.04</v>
          </cell>
          <cell r="G55">
            <v>1.04</v>
          </cell>
          <cell r="H55">
            <v>1.08</v>
          </cell>
          <cell r="I55">
            <v>1.08</v>
          </cell>
          <cell r="J55">
            <v>1.08</v>
          </cell>
          <cell r="K55">
            <v>1.08</v>
          </cell>
          <cell r="L55">
            <v>1.08</v>
          </cell>
          <cell r="M55">
            <v>1.1200000000000001</v>
          </cell>
          <cell r="N55">
            <v>1.1200000000000001</v>
          </cell>
          <cell r="O55">
            <v>1.1200000000000001</v>
          </cell>
          <cell r="P55">
            <v>1.1200000000000001</v>
          </cell>
          <cell r="Q55">
            <v>1.1200000000000001</v>
          </cell>
          <cell r="R55">
            <v>1.1399999999999999</v>
          </cell>
          <cell r="S55">
            <v>1.1399999999999999</v>
          </cell>
          <cell r="T55">
            <v>1.1399999999999999</v>
          </cell>
          <cell r="U55">
            <v>1.1399999999999999</v>
          </cell>
          <cell r="V55">
            <v>1.1399999999999999</v>
          </cell>
          <cell r="W55">
            <v>1.1399999999999999</v>
          </cell>
          <cell r="X55">
            <v>1.1399999999999999</v>
          </cell>
          <cell r="Y55">
            <v>1.1399999999999999</v>
          </cell>
          <cell r="Z55">
            <v>1.1399999999999999</v>
          </cell>
          <cell r="AA55">
            <v>1.1399999999999999</v>
          </cell>
          <cell r="AB55">
            <v>1.1399999999999999</v>
          </cell>
          <cell r="AC55">
            <v>1.1399999999999999</v>
          </cell>
          <cell r="AD55">
            <v>1.1399999999999999</v>
          </cell>
          <cell r="AE55">
            <v>1.1399999999999999</v>
          </cell>
          <cell r="AF55">
            <v>1.1399999999999999</v>
          </cell>
        </row>
        <row r="56">
          <cell r="D56">
            <v>1.02</v>
          </cell>
          <cell r="E56">
            <v>1.02</v>
          </cell>
          <cell r="F56">
            <v>1.04</v>
          </cell>
          <cell r="G56">
            <v>1.04</v>
          </cell>
          <cell r="H56">
            <v>1.08</v>
          </cell>
          <cell r="I56">
            <v>1.08</v>
          </cell>
          <cell r="J56">
            <v>1.08</v>
          </cell>
          <cell r="K56">
            <v>1.08</v>
          </cell>
          <cell r="L56">
            <v>1.08</v>
          </cell>
          <cell r="M56">
            <v>1.1200000000000001</v>
          </cell>
          <cell r="N56">
            <v>1.1200000000000001</v>
          </cell>
          <cell r="O56">
            <v>1.1200000000000001</v>
          </cell>
          <cell r="P56">
            <v>1.1200000000000001</v>
          </cell>
          <cell r="Q56">
            <v>1.1200000000000001</v>
          </cell>
          <cell r="R56">
            <v>1.1399999999999999</v>
          </cell>
          <cell r="S56">
            <v>1.1399999999999999</v>
          </cell>
          <cell r="T56">
            <v>1.1399999999999999</v>
          </cell>
          <cell r="U56">
            <v>1.1399999999999999</v>
          </cell>
          <cell r="V56">
            <v>1.1399999999999999</v>
          </cell>
          <cell r="W56">
            <v>1.1399999999999999</v>
          </cell>
          <cell r="X56">
            <v>1.1399999999999999</v>
          </cell>
          <cell r="Y56">
            <v>1.1399999999999999</v>
          </cell>
          <cell r="Z56">
            <v>1.1399999999999999</v>
          </cell>
          <cell r="AA56">
            <v>1.1399999999999999</v>
          </cell>
          <cell r="AB56">
            <v>1.1399999999999999</v>
          </cell>
          <cell r="AC56">
            <v>1.1399999999999999</v>
          </cell>
          <cell r="AD56">
            <v>1.1399999999999999</v>
          </cell>
          <cell r="AE56">
            <v>1.1399999999999999</v>
          </cell>
          <cell r="AF56">
            <v>1.1399999999999999</v>
          </cell>
        </row>
        <row r="57">
          <cell r="D57">
            <v>1.02</v>
          </cell>
          <cell r="E57">
            <v>1.02</v>
          </cell>
          <cell r="F57">
            <v>1.04</v>
          </cell>
          <cell r="G57">
            <v>1.04</v>
          </cell>
          <cell r="H57">
            <v>1.08</v>
          </cell>
          <cell r="I57">
            <v>1.08</v>
          </cell>
          <cell r="J57">
            <v>1.08</v>
          </cell>
          <cell r="K57">
            <v>1.08</v>
          </cell>
          <cell r="L57">
            <v>1.08</v>
          </cell>
          <cell r="M57">
            <v>1.1200000000000001</v>
          </cell>
          <cell r="N57">
            <v>1.1200000000000001</v>
          </cell>
          <cell r="O57">
            <v>1.1200000000000001</v>
          </cell>
          <cell r="P57">
            <v>1.1200000000000001</v>
          </cell>
          <cell r="Q57">
            <v>1.1200000000000001</v>
          </cell>
          <cell r="R57">
            <v>1.1399999999999999</v>
          </cell>
          <cell r="S57">
            <v>1.1399999999999999</v>
          </cell>
          <cell r="T57">
            <v>1.1399999999999999</v>
          </cell>
          <cell r="U57">
            <v>1.1399999999999999</v>
          </cell>
          <cell r="V57">
            <v>1.1399999999999999</v>
          </cell>
          <cell r="W57">
            <v>1.1399999999999999</v>
          </cell>
          <cell r="X57">
            <v>1.1399999999999999</v>
          </cell>
          <cell r="Y57">
            <v>1.1399999999999999</v>
          </cell>
          <cell r="Z57">
            <v>1.1399999999999999</v>
          </cell>
          <cell r="AA57">
            <v>1.1399999999999999</v>
          </cell>
          <cell r="AB57">
            <v>1.1399999999999999</v>
          </cell>
          <cell r="AC57">
            <v>1.1399999999999999</v>
          </cell>
          <cell r="AD57">
            <v>1.1399999999999999</v>
          </cell>
          <cell r="AE57">
            <v>1.1399999999999999</v>
          </cell>
          <cell r="AF57">
            <v>1.1399999999999999</v>
          </cell>
        </row>
        <row r="58">
          <cell r="D58">
            <v>1.02</v>
          </cell>
          <cell r="E58">
            <v>1.02</v>
          </cell>
          <cell r="F58">
            <v>1.04</v>
          </cell>
          <cell r="G58">
            <v>1.04</v>
          </cell>
          <cell r="H58">
            <v>1.08</v>
          </cell>
          <cell r="I58">
            <v>1.08</v>
          </cell>
          <cell r="J58">
            <v>1.08</v>
          </cell>
          <cell r="K58">
            <v>1.08</v>
          </cell>
          <cell r="L58">
            <v>1.08</v>
          </cell>
          <cell r="M58">
            <v>1.1200000000000001</v>
          </cell>
          <cell r="N58">
            <v>1.1200000000000001</v>
          </cell>
          <cell r="O58">
            <v>1.1200000000000001</v>
          </cell>
          <cell r="P58">
            <v>1.1200000000000001</v>
          </cell>
          <cell r="Q58">
            <v>1.1200000000000001</v>
          </cell>
          <cell r="R58">
            <v>1.1399999999999999</v>
          </cell>
          <cell r="S58">
            <v>1.1399999999999999</v>
          </cell>
          <cell r="T58">
            <v>1.1399999999999999</v>
          </cell>
          <cell r="U58">
            <v>1.1399999999999999</v>
          </cell>
          <cell r="V58">
            <v>1.1399999999999999</v>
          </cell>
          <cell r="W58">
            <v>1.1399999999999999</v>
          </cell>
          <cell r="X58">
            <v>1.1399999999999999</v>
          </cell>
          <cell r="Y58">
            <v>1.1399999999999999</v>
          </cell>
          <cell r="Z58">
            <v>1.1399999999999999</v>
          </cell>
          <cell r="AA58">
            <v>1.1399999999999999</v>
          </cell>
          <cell r="AB58">
            <v>1.1399999999999999</v>
          </cell>
          <cell r="AC58">
            <v>1.1399999999999999</v>
          </cell>
          <cell r="AD58">
            <v>1.1399999999999999</v>
          </cell>
          <cell r="AE58">
            <v>1.1399999999999999</v>
          </cell>
          <cell r="AF58">
            <v>1.1399999999999999</v>
          </cell>
        </row>
        <row r="59">
          <cell r="D59">
            <v>1.02</v>
          </cell>
          <cell r="E59">
            <v>1.02</v>
          </cell>
          <cell r="F59">
            <v>1.04</v>
          </cell>
          <cell r="G59">
            <v>1.04</v>
          </cell>
          <cell r="H59">
            <v>1.08</v>
          </cell>
          <cell r="I59">
            <v>1.08</v>
          </cell>
          <cell r="J59">
            <v>1.08</v>
          </cell>
          <cell r="K59">
            <v>1.08</v>
          </cell>
          <cell r="L59">
            <v>1.08</v>
          </cell>
          <cell r="M59">
            <v>1.1200000000000001</v>
          </cell>
          <cell r="N59">
            <v>1.1200000000000001</v>
          </cell>
          <cell r="O59">
            <v>1.1200000000000001</v>
          </cell>
          <cell r="P59">
            <v>1.1200000000000001</v>
          </cell>
          <cell r="Q59">
            <v>1.1200000000000001</v>
          </cell>
          <cell r="R59">
            <v>1.1399999999999999</v>
          </cell>
          <cell r="S59">
            <v>1.1399999999999999</v>
          </cell>
          <cell r="T59">
            <v>1.1399999999999999</v>
          </cell>
          <cell r="U59">
            <v>1.1399999999999999</v>
          </cell>
          <cell r="V59">
            <v>1.1399999999999999</v>
          </cell>
          <cell r="W59">
            <v>1.1399999999999999</v>
          </cell>
          <cell r="X59">
            <v>1.1399999999999999</v>
          </cell>
          <cell r="Y59">
            <v>1.1399999999999999</v>
          </cell>
          <cell r="Z59">
            <v>1.1399999999999999</v>
          </cell>
          <cell r="AA59">
            <v>1.1399999999999999</v>
          </cell>
          <cell r="AB59">
            <v>1.1399999999999999</v>
          </cell>
          <cell r="AC59">
            <v>1.1399999999999999</v>
          </cell>
          <cell r="AD59">
            <v>1.1399999999999999</v>
          </cell>
          <cell r="AE59">
            <v>1.1399999999999999</v>
          </cell>
          <cell r="AF59">
            <v>1.1399999999999999</v>
          </cell>
        </row>
        <row r="60">
          <cell r="D60">
            <v>1.02</v>
          </cell>
          <cell r="E60">
            <v>1.02</v>
          </cell>
          <cell r="F60">
            <v>1.04</v>
          </cell>
          <cell r="G60">
            <v>1.04</v>
          </cell>
          <cell r="H60">
            <v>1.08</v>
          </cell>
          <cell r="I60">
            <v>1.08</v>
          </cell>
          <cell r="J60">
            <v>1.08</v>
          </cell>
          <cell r="K60">
            <v>1.08</v>
          </cell>
          <cell r="L60">
            <v>1.08</v>
          </cell>
          <cell r="M60">
            <v>1.1200000000000001</v>
          </cell>
          <cell r="N60">
            <v>1.1200000000000001</v>
          </cell>
          <cell r="O60">
            <v>1.1200000000000001</v>
          </cell>
          <cell r="P60">
            <v>1.1200000000000001</v>
          </cell>
          <cell r="Q60">
            <v>1.1200000000000001</v>
          </cell>
          <cell r="R60">
            <v>1.1399999999999999</v>
          </cell>
          <cell r="S60">
            <v>1.1399999999999999</v>
          </cell>
          <cell r="T60">
            <v>1.1399999999999999</v>
          </cell>
          <cell r="U60">
            <v>1.1399999999999999</v>
          </cell>
          <cell r="V60">
            <v>1.1399999999999999</v>
          </cell>
          <cell r="W60">
            <v>1.1399999999999999</v>
          </cell>
          <cell r="X60">
            <v>1.1399999999999999</v>
          </cell>
          <cell r="Y60">
            <v>1.1399999999999999</v>
          </cell>
          <cell r="Z60">
            <v>1.1399999999999999</v>
          </cell>
          <cell r="AA60">
            <v>1.1399999999999999</v>
          </cell>
          <cell r="AB60">
            <v>1.1399999999999999</v>
          </cell>
          <cell r="AC60">
            <v>1.1399999999999999</v>
          </cell>
          <cell r="AD60">
            <v>1.1399999999999999</v>
          </cell>
          <cell r="AE60">
            <v>1.1399999999999999</v>
          </cell>
          <cell r="AF60">
            <v>1.1399999999999999</v>
          </cell>
        </row>
        <row r="61">
          <cell r="D61">
            <v>1.02</v>
          </cell>
          <cell r="E61">
            <v>1.02</v>
          </cell>
          <cell r="F61">
            <v>1.04</v>
          </cell>
          <cell r="G61">
            <v>1.04</v>
          </cell>
          <cell r="H61">
            <v>1.08</v>
          </cell>
          <cell r="I61">
            <v>1.08</v>
          </cell>
          <cell r="J61">
            <v>1.08</v>
          </cell>
          <cell r="K61">
            <v>1.08</v>
          </cell>
          <cell r="L61">
            <v>1.08</v>
          </cell>
          <cell r="M61">
            <v>1.1200000000000001</v>
          </cell>
          <cell r="N61">
            <v>1.1200000000000001</v>
          </cell>
          <cell r="O61">
            <v>1.1200000000000001</v>
          </cell>
          <cell r="P61">
            <v>1.1200000000000001</v>
          </cell>
          <cell r="Q61">
            <v>1.1200000000000001</v>
          </cell>
          <cell r="R61">
            <v>1.1399999999999999</v>
          </cell>
          <cell r="S61">
            <v>1.1399999999999999</v>
          </cell>
          <cell r="T61">
            <v>1.1399999999999999</v>
          </cell>
          <cell r="U61">
            <v>1.1399999999999999</v>
          </cell>
          <cell r="V61">
            <v>1.1399999999999999</v>
          </cell>
          <cell r="W61">
            <v>1.1399999999999999</v>
          </cell>
          <cell r="X61">
            <v>1.1399999999999999</v>
          </cell>
          <cell r="Y61">
            <v>1.1399999999999999</v>
          </cell>
          <cell r="Z61">
            <v>1.1399999999999999</v>
          </cell>
          <cell r="AA61">
            <v>1.1399999999999999</v>
          </cell>
          <cell r="AB61">
            <v>1.1399999999999999</v>
          </cell>
          <cell r="AC61">
            <v>1.1399999999999999</v>
          </cell>
          <cell r="AD61">
            <v>1.1399999999999999</v>
          </cell>
          <cell r="AE61">
            <v>1.1399999999999999</v>
          </cell>
          <cell r="AF61">
            <v>1.1399999999999999</v>
          </cell>
        </row>
        <row r="62">
          <cell r="D62">
            <v>1.02</v>
          </cell>
          <cell r="E62">
            <v>1.02</v>
          </cell>
          <cell r="F62">
            <v>1.04</v>
          </cell>
          <cell r="G62">
            <v>1.04</v>
          </cell>
          <cell r="H62">
            <v>1.08</v>
          </cell>
          <cell r="I62">
            <v>1.08</v>
          </cell>
          <cell r="J62">
            <v>1.08</v>
          </cell>
          <cell r="K62">
            <v>1.08</v>
          </cell>
          <cell r="L62">
            <v>1.08</v>
          </cell>
          <cell r="M62">
            <v>1.1200000000000001</v>
          </cell>
          <cell r="N62">
            <v>1.1200000000000001</v>
          </cell>
          <cell r="O62">
            <v>1.1200000000000001</v>
          </cell>
          <cell r="P62">
            <v>1.1200000000000001</v>
          </cell>
          <cell r="Q62">
            <v>1.1200000000000001</v>
          </cell>
          <cell r="R62">
            <v>1.1399999999999999</v>
          </cell>
          <cell r="S62">
            <v>1.1399999999999999</v>
          </cell>
          <cell r="T62">
            <v>1.1399999999999999</v>
          </cell>
          <cell r="U62">
            <v>1.1399999999999999</v>
          </cell>
          <cell r="V62">
            <v>1.1399999999999999</v>
          </cell>
          <cell r="W62">
            <v>1.1399999999999999</v>
          </cell>
          <cell r="X62">
            <v>1.1399999999999999</v>
          </cell>
          <cell r="Y62">
            <v>1.1399999999999999</v>
          </cell>
          <cell r="Z62">
            <v>1.1399999999999999</v>
          </cell>
          <cell r="AA62">
            <v>1.1399999999999999</v>
          </cell>
          <cell r="AB62">
            <v>1.1399999999999999</v>
          </cell>
          <cell r="AC62">
            <v>1.1399999999999999</v>
          </cell>
          <cell r="AD62">
            <v>1.1399999999999999</v>
          </cell>
          <cell r="AE62">
            <v>1.1399999999999999</v>
          </cell>
          <cell r="AF62">
            <v>1.1399999999999999</v>
          </cell>
        </row>
        <row r="63">
          <cell r="D63">
            <v>1.02</v>
          </cell>
          <cell r="E63">
            <v>1.02</v>
          </cell>
          <cell r="F63">
            <v>1.04</v>
          </cell>
          <cell r="G63">
            <v>1.04</v>
          </cell>
          <cell r="H63">
            <v>1.08</v>
          </cell>
          <cell r="I63">
            <v>1.08</v>
          </cell>
          <cell r="J63">
            <v>1.08</v>
          </cell>
          <cell r="K63">
            <v>1.08</v>
          </cell>
          <cell r="L63">
            <v>1.08</v>
          </cell>
          <cell r="M63">
            <v>1.1200000000000001</v>
          </cell>
          <cell r="N63">
            <v>1.1200000000000001</v>
          </cell>
          <cell r="O63">
            <v>1.1200000000000001</v>
          </cell>
          <cell r="P63">
            <v>1.1200000000000001</v>
          </cell>
          <cell r="Q63">
            <v>1.1200000000000001</v>
          </cell>
          <cell r="R63">
            <v>1.1399999999999999</v>
          </cell>
          <cell r="S63">
            <v>1.1399999999999999</v>
          </cell>
          <cell r="T63">
            <v>1.1399999999999999</v>
          </cell>
          <cell r="U63">
            <v>1.1399999999999999</v>
          </cell>
          <cell r="V63">
            <v>1.1399999999999999</v>
          </cell>
          <cell r="W63">
            <v>1.1399999999999999</v>
          </cell>
          <cell r="X63">
            <v>1.1399999999999999</v>
          </cell>
          <cell r="Y63">
            <v>1.1399999999999999</v>
          </cell>
          <cell r="Z63">
            <v>1.1399999999999999</v>
          </cell>
          <cell r="AA63">
            <v>1.1399999999999999</v>
          </cell>
          <cell r="AB63">
            <v>1.1399999999999999</v>
          </cell>
          <cell r="AC63">
            <v>1.1399999999999999</v>
          </cell>
          <cell r="AD63">
            <v>1.1399999999999999</v>
          </cell>
          <cell r="AE63">
            <v>1.1399999999999999</v>
          </cell>
          <cell r="AF63">
            <v>1.1399999999999999</v>
          </cell>
        </row>
      </sheetData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Industry List"/>
      <sheetName val="Mandatory Info"/>
      <sheetName val="PB"/>
      <sheetName val="ABB SHEET (2)"/>
      <sheetName val="FAT"/>
      <sheetName val="PB PROVISIONALS"/>
      <sheetName val="FAT PROVISIONAL"/>
      <sheetName val="Cash Flow"/>
      <sheetName val="OS"/>
      <sheetName val="ABB"/>
      <sheetName val="Scoring"/>
      <sheetName val="PD"/>
      <sheetName val="DSCR CSC &amp; DEVIATION"/>
      <sheetName val="TURNOVER CSC &amp; DEVIATION"/>
      <sheetName val="PNW &amp; SHP"/>
      <sheetName val="Sales Register &amp; Top 5 Cm"/>
      <sheetName val="RTR ELIGIBILITY &amp; CSC"/>
      <sheetName val="ABB ELIGIBILITY &amp; CSC"/>
      <sheetName val="Addn Workings"/>
      <sheetName val="Oracle Entry"/>
      <sheetName val="Sheet2"/>
    </sheetNames>
    <sheetDataSet>
      <sheetData sheetId="0"/>
      <sheetData sheetId="1"/>
      <sheetData sheetId="2">
        <row r="27">
          <cell r="C27">
            <v>50</v>
          </cell>
        </row>
      </sheetData>
      <sheetData sheetId="3"/>
      <sheetData sheetId="4"/>
      <sheetData sheetId="5">
        <row r="4">
          <cell r="B4" t="str">
            <v>Sanaka Education Trust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1">
          <cell r="G1" t="str">
            <v>FAT_DSCR_TO_SEMS_Ver_2016.07.11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-NI"/>
      <sheetName val="Income Calculation"/>
      <sheetName val="Ratio-American"/>
      <sheetName val="Ratio Ravi raj"/>
      <sheetName val="Cash Inflows"/>
      <sheetName val="ABB"/>
      <sheetName val="RTR Details"/>
      <sheetName val="Remark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t Life"/>
      <sheetName val="NML"/>
      <sheetName val="Validations1"/>
      <sheetName val="Validations"/>
      <sheetName val="PRates_M4"/>
      <sheetName val="WKG"/>
      <sheetName val="LISTS"/>
      <sheetName val="Single Life"/>
      <sheetName val="Single_WKG"/>
      <sheetName val="Single_Validations"/>
      <sheetName val="Single_NML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R3" t="str">
            <v>9.5%-10%</v>
          </cell>
        </row>
        <row r="4">
          <cell r="R4" t="str">
            <v>10.1%-12%</v>
          </cell>
        </row>
        <row r="5">
          <cell r="R5" t="str">
            <v>12.1%-14%</v>
          </cell>
        </row>
        <row r="6">
          <cell r="R6" t="str">
            <v>14.1%-16%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7">
          <cell r="I7" t="str">
            <v>Positive</v>
          </cell>
        </row>
        <row r="8">
          <cell r="I8" t="str">
            <v>Negative</v>
          </cell>
        </row>
        <row r="9">
          <cell r="I9" t="str">
            <v>Waived</v>
          </cell>
        </row>
        <row r="10">
          <cell r="I10" t="str">
            <v xml:space="preserve">Refered </v>
          </cell>
        </row>
        <row r="11">
          <cell r="I11" t="str">
            <v>NA</v>
          </cell>
        </row>
      </sheetData>
      <sheetData sheetId="2">
        <row r="5">
          <cell r="H5" t="str">
            <v>NCM</v>
          </cell>
        </row>
        <row r="6">
          <cell r="H6" t="str">
            <v>ZCM</v>
          </cell>
        </row>
        <row r="7">
          <cell r="H7" t="str">
            <v>RCM</v>
          </cell>
        </row>
        <row r="8">
          <cell r="H8" t="str">
            <v>CM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0"/>
  </sheetPr>
  <dimension ref="A1:W183"/>
  <sheetViews>
    <sheetView showGridLines="0" tabSelected="1" zoomScaleNormal="100" workbookViewId="0"/>
  </sheetViews>
  <sheetFormatPr defaultColWidth="0" defaultRowHeight="12.75"/>
  <cols>
    <col min="1" max="1" width="14.42578125" style="3" customWidth="1"/>
    <col min="2" max="2" width="21.7109375" style="2" customWidth="1"/>
    <col min="3" max="3" width="25.140625" style="2" customWidth="1"/>
    <col min="4" max="4" width="12.140625" style="2" customWidth="1"/>
    <col min="5" max="5" width="9.42578125" style="2" customWidth="1"/>
    <col min="6" max="6" width="11.42578125" style="2" customWidth="1"/>
    <col min="7" max="7" width="7.7109375" style="2" customWidth="1"/>
    <col min="8" max="8" width="10.140625" style="2" customWidth="1"/>
    <col min="9" max="9" width="20.5703125" style="2" customWidth="1"/>
    <col min="10" max="10" width="17.7109375" style="1" customWidth="1"/>
    <col min="11" max="11" width="17.5703125" style="1" customWidth="1"/>
    <col min="12" max="13" width="13.140625" style="1" customWidth="1"/>
    <col min="14" max="14" width="13.140625" style="83" customWidth="1"/>
    <col min="15" max="20" width="9.140625" style="1" hidden="1" customWidth="1"/>
    <col min="21" max="21" width="10.140625" style="1" hidden="1" customWidth="1"/>
    <col min="22" max="16384" width="9.140625" style="1" hidden="1"/>
  </cols>
  <sheetData>
    <row r="1" spans="1:23" s="60" customFormat="1" ht="15">
      <c r="A1" s="61" t="s">
        <v>286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82"/>
    </row>
    <row r="2" spans="1:23">
      <c r="A2" s="6"/>
      <c r="B2" s="5"/>
      <c r="C2" s="5"/>
      <c r="D2" s="5"/>
      <c r="E2" s="5"/>
      <c r="F2" s="5"/>
      <c r="G2" s="5"/>
      <c r="H2" s="5"/>
      <c r="I2" s="5"/>
      <c r="J2" s="4"/>
      <c r="K2" s="4"/>
      <c r="L2" s="4"/>
      <c r="M2" s="4"/>
    </row>
    <row r="3" spans="1:23">
      <c r="A3" s="226" t="s">
        <v>40</v>
      </c>
      <c r="B3" s="226"/>
      <c r="C3" s="21"/>
      <c r="D3" s="216" t="s">
        <v>39</v>
      </c>
      <c r="E3" s="216"/>
      <c r="F3" s="220"/>
      <c r="G3" s="221"/>
      <c r="H3" s="222"/>
      <c r="I3" s="4"/>
      <c r="J3" s="53" t="s">
        <v>38</v>
      </c>
      <c r="K3" s="20"/>
      <c r="L3" s="19"/>
      <c r="M3" s="4"/>
      <c r="N3" s="84"/>
    </row>
    <row r="4" spans="1:23">
      <c r="A4" s="226" t="s">
        <v>37</v>
      </c>
      <c r="B4" s="226"/>
      <c r="C4" s="18"/>
      <c r="D4" s="216" t="s">
        <v>36</v>
      </c>
      <c r="E4" s="216"/>
      <c r="F4" s="223" t="s">
        <v>68</v>
      </c>
      <c r="G4" s="224"/>
      <c r="H4" s="225"/>
      <c r="I4" s="4"/>
      <c r="J4" s="53" t="s">
        <v>35</v>
      </c>
      <c r="K4" s="17"/>
      <c r="L4" s="16"/>
      <c r="M4" s="4"/>
      <c r="N4" s="84"/>
    </row>
    <row r="5" spans="1:23">
      <c r="A5" s="226" t="s">
        <v>34</v>
      </c>
      <c r="B5" s="226"/>
      <c r="C5" s="15"/>
      <c r="D5" s="216" t="s">
        <v>69</v>
      </c>
      <c r="E5" s="216"/>
      <c r="F5" s="217"/>
      <c r="G5" s="218"/>
      <c r="H5" s="219"/>
      <c r="I5" s="4"/>
      <c r="J5" s="53" t="s">
        <v>72</v>
      </c>
      <c r="K5" s="64" t="e">
        <f>ROUNDUP(PMT(K3/360,K4*30,-F3*100000),2)</f>
        <v>#NUM!</v>
      </c>
      <c r="L5" s="206" t="e">
        <f>K5/10^5</f>
        <v>#NUM!</v>
      </c>
      <c r="M5" s="4"/>
      <c r="N5" s="84"/>
    </row>
    <row r="6" spans="1:23" ht="24">
      <c r="A6" s="226" t="s">
        <v>32</v>
      </c>
      <c r="B6" s="226"/>
      <c r="C6" s="5"/>
      <c r="D6" s="216" t="s">
        <v>31</v>
      </c>
      <c r="E6" s="216"/>
      <c r="F6" s="217"/>
      <c r="G6" s="218"/>
      <c r="H6" s="219"/>
      <c r="I6" s="4"/>
      <c r="J6" s="4"/>
      <c r="K6" s="4"/>
      <c r="L6" s="4"/>
      <c r="M6" s="4"/>
      <c r="N6" s="85" t="s">
        <v>113</v>
      </c>
    </row>
    <row r="7" spans="1:23" s="55" customFormat="1" ht="38.25" customHeight="1">
      <c r="A7" s="54" t="s">
        <v>30</v>
      </c>
      <c r="B7" s="54" t="s">
        <v>29</v>
      </c>
      <c r="C7" s="54" t="s">
        <v>28</v>
      </c>
      <c r="D7" s="54" t="s">
        <v>27</v>
      </c>
      <c r="E7" s="54" t="s">
        <v>26</v>
      </c>
      <c r="F7" s="54" t="s">
        <v>90</v>
      </c>
      <c r="G7" s="54" t="s">
        <v>25</v>
      </c>
      <c r="H7" s="54" t="s">
        <v>24</v>
      </c>
      <c r="I7" s="54" t="s">
        <v>2</v>
      </c>
      <c r="J7" s="54" t="s">
        <v>23</v>
      </c>
      <c r="K7" s="54" t="s">
        <v>22</v>
      </c>
      <c r="L7" s="10"/>
      <c r="M7" s="210" t="s">
        <v>282</v>
      </c>
      <c r="N7" s="85" t="s">
        <v>114</v>
      </c>
      <c r="O7" s="1"/>
    </row>
    <row r="8" spans="1:23" s="10" customFormat="1" ht="38.25">
      <c r="A8" s="9" t="s">
        <v>21</v>
      </c>
      <c r="B8" s="13"/>
      <c r="C8" s="13"/>
      <c r="D8" s="8"/>
      <c r="E8" s="9"/>
      <c r="F8" s="12"/>
      <c r="G8" s="51">
        <f t="shared" ref="G8:G12" ca="1" si="0">(TODAY()-F8)/365</f>
        <v>120.14246575342466</v>
      </c>
      <c r="H8" s="51">
        <f ca="1">G8+$K$4/12</f>
        <v>120.14246575342466</v>
      </c>
      <c r="I8" s="11" t="s">
        <v>259</v>
      </c>
      <c r="J8" s="56" t="s">
        <v>51</v>
      </c>
      <c r="K8" s="56" t="s">
        <v>91</v>
      </c>
      <c r="M8" s="210" t="s">
        <v>283</v>
      </c>
      <c r="N8" s="85" t="s">
        <v>115</v>
      </c>
      <c r="U8" s="10" t="s">
        <v>20</v>
      </c>
      <c r="V8" s="10" t="s">
        <v>19</v>
      </c>
      <c r="W8" s="14" t="s">
        <v>18</v>
      </c>
    </row>
    <row r="9" spans="1:23" s="10" customFormat="1" ht="48">
      <c r="A9" s="9" t="s">
        <v>89</v>
      </c>
      <c r="B9" s="13"/>
      <c r="C9" s="13"/>
      <c r="D9" s="8"/>
      <c r="E9" s="9"/>
      <c r="F9" s="12"/>
      <c r="G9" s="51">
        <f t="shared" ca="1" si="0"/>
        <v>120.14246575342466</v>
      </c>
      <c r="H9" s="51">
        <f t="shared" ref="H9:H12" ca="1" si="1">G9+$K$4/12</f>
        <v>120.14246575342466</v>
      </c>
      <c r="I9" s="11" t="s">
        <v>259</v>
      </c>
      <c r="J9" s="56"/>
      <c r="K9" s="56"/>
      <c r="M9" s="210" t="s">
        <v>284</v>
      </c>
      <c r="N9" s="85" t="s">
        <v>116</v>
      </c>
      <c r="U9" s="10" t="s">
        <v>17</v>
      </c>
      <c r="V9" s="10" t="s">
        <v>16</v>
      </c>
      <c r="W9" s="14" t="s">
        <v>15</v>
      </c>
    </row>
    <row r="10" spans="1:23" s="10" customFormat="1" ht="38.25">
      <c r="A10" s="9" t="s">
        <v>89</v>
      </c>
      <c r="B10" s="13"/>
      <c r="C10" s="13"/>
      <c r="D10" s="8"/>
      <c r="E10" s="9"/>
      <c r="F10" s="12"/>
      <c r="G10" s="51">
        <f t="shared" ca="1" si="0"/>
        <v>120.14246575342466</v>
      </c>
      <c r="H10" s="51">
        <f t="shared" ca="1" si="1"/>
        <v>120.14246575342466</v>
      </c>
      <c r="I10" s="11" t="s">
        <v>259</v>
      </c>
      <c r="J10" s="56"/>
      <c r="K10" s="56"/>
      <c r="M10" s="210" t="s">
        <v>285</v>
      </c>
      <c r="N10" s="85" t="s">
        <v>117</v>
      </c>
      <c r="U10" s="10" t="s">
        <v>14</v>
      </c>
      <c r="V10" s="10" t="s">
        <v>13</v>
      </c>
      <c r="W10" s="14" t="s">
        <v>12</v>
      </c>
    </row>
    <row r="11" spans="1:23">
      <c r="A11" s="9" t="s">
        <v>89</v>
      </c>
      <c r="B11" s="9"/>
      <c r="C11" s="13"/>
      <c r="D11" s="8"/>
      <c r="E11" s="9"/>
      <c r="F11" s="12"/>
      <c r="G11" s="51">
        <f t="shared" ca="1" si="0"/>
        <v>120.14246575342466</v>
      </c>
      <c r="H11" s="51">
        <f t="shared" ca="1" si="1"/>
        <v>120.14246575342466</v>
      </c>
      <c r="I11" s="11"/>
      <c r="J11" s="56"/>
      <c r="K11" s="56"/>
      <c r="M11" s="210"/>
      <c r="N11" s="85" t="s">
        <v>118</v>
      </c>
      <c r="U11" s="1" t="s">
        <v>11</v>
      </c>
      <c r="V11" s="10" t="s">
        <v>10</v>
      </c>
      <c r="W11" s="10"/>
    </row>
    <row r="12" spans="1:23">
      <c r="A12" s="9" t="s">
        <v>89</v>
      </c>
      <c r="B12" s="9"/>
      <c r="C12" s="13"/>
      <c r="D12" s="8"/>
      <c r="E12" s="9"/>
      <c r="F12" s="12"/>
      <c r="G12" s="51">
        <f t="shared" ca="1" si="0"/>
        <v>120.14246575342466</v>
      </c>
      <c r="H12" s="51">
        <f t="shared" ca="1" si="1"/>
        <v>120.14246575342466</v>
      </c>
      <c r="I12" s="11"/>
      <c r="J12" s="56"/>
      <c r="K12" s="56"/>
      <c r="M12" s="4"/>
      <c r="N12" s="85" t="s">
        <v>119</v>
      </c>
      <c r="V12" s="10"/>
      <c r="W12" s="10"/>
    </row>
    <row r="13" spans="1:23" ht="24">
      <c r="A13" s="9"/>
      <c r="B13" s="9"/>
      <c r="C13" s="13"/>
      <c r="D13" s="8"/>
      <c r="E13" s="9"/>
      <c r="F13" s="12"/>
      <c r="G13" s="51"/>
      <c r="H13" s="51"/>
      <c r="I13" s="11"/>
      <c r="J13" s="56"/>
      <c r="K13" s="56"/>
      <c r="M13" s="4"/>
      <c r="N13" s="85" t="s">
        <v>120</v>
      </c>
      <c r="V13" s="10"/>
      <c r="W13" s="10"/>
    </row>
    <row r="14" spans="1:23">
      <c r="A14" s="57"/>
      <c r="B14" s="7"/>
      <c r="C14" s="7"/>
      <c r="D14" s="58"/>
      <c r="E14" s="7"/>
      <c r="F14" s="7"/>
      <c r="G14" s="7"/>
      <c r="H14" s="7"/>
      <c r="I14" s="5"/>
      <c r="J14" s="4"/>
      <c r="K14" s="4"/>
      <c r="L14" s="4"/>
      <c r="M14" s="4"/>
      <c r="N14" s="85" t="s">
        <v>121</v>
      </c>
      <c r="U14" s="1" t="s">
        <v>9</v>
      </c>
      <c r="V14" s="10"/>
    </row>
    <row r="15" spans="1:23" ht="24">
      <c r="A15" s="52" t="s">
        <v>8</v>
      </c>
      <c r="B15" s="9"/>
      <c r="C15" s="52" t="s">
        <v>7</v>
      </c>
      <c r="D15" s="8"/>
      <c r="E15" s="7"/>
      <c r="F15" s="7"/>
      <c r="G15" s="7"/>
      <c r="H15" s="7"/>
      <c r="I15" s="4"/>
      <c r="K15" s="4"/>
      <c r="L15" s="4"/>
      <c r="M15" s="4"/>
      <c r="N15" s="85" t="s">
        <v>122</v>
      </c>
      <c r="U15" s="1" t="s">
        <v>6</v>
      </c>
    </row>
    <row r="16" spans="1:23" ht="24">
      <c r="A16" s="52" t="s">
        <v>5</v>
      </c>
      <c r="B16" s="9"/>
      <c r="C16" s="52" t="s">
        <v>4</v>
      </c>
      <c r="D16" s="8"/>
      <c r="E16" s="7"/>
      <c r="F16" s="7"/>
      <c r="G16" s="7"/>
      <c r="H16" s="7"/>
      <c r="I16" s="4"/>
      <c r="J16" s="4"/>
      <c r="K16" s="4"/>
      <c r="L16" s="4"/>
      <c r="M16" s="4"/>
      <c r="N16" s="85" t="s">
        <v>123</v>
      </c>
      <c r="U16" s="1" t="s">
        <v>3</v>
      </c>
    </row>
    <row r="17" spans="1:14" ht="36">
      <c r="A17" s="57"/>
      <c r="B17" s="7"/>
      <c r="C17" s="7"/>
      <c r="D17" s="58"/>
      <c r="E17" s="7"/>
      <c r="F17" s="7"/>
      <c r="G17" s="7"/>
      <c r="H17" s="7"/>
      <c r="I17" s="4"/>
      <c r="J17" s="4"/>
      <c r="K17" s="4"/>
      <c r="L17" s="4"/>
      <c r="M17" s="4"/>
      <c r="N17" s="85" t="s">
        <v>124</v>
      </c>
    </row>
    <row r="18" spans="1:14" ht="39.6" customHeight="1">
      <c r="A18" s="62" t="s">
        <v>76</v>
      </c>
      <c r="B18" s="215"/>
      <c r="C18" s="215"/>
      <c r="D18" s="215"/>
      <c r="E18" s="5"/>
      <c r="F18" s="5"/>
      <c r="G18" s="5"/>
      <c r="H18" s="5"/>
      <c r="I18" s="4"/>
      <c r="J18" s="4"/>
      <c r="K18" s="4"/>
      <c r="L18" s="4"/>
      <c r="M18" s="4"/>
      <c r="N18" s="85" t="s">
        <v>125</v>
      </c>
    </row>
    <row r="19" spans="1:14" ht="24" hidden="1" customHeight="1">
      <c r="A19" s="62" t="s">
        <v>77</v>
      </c>
      <c r="B19" s="215"/>
      <c r="C19" s="215"/>
      <c r="D19" s="215"/>
      <c r="E19" s="5"/>
      <c r="F19" s="5"/>
      <c r="G19" s="5"/>
      <c r="H19" s="5"/>
      <c r="I19" s="4"/>
      <c r="J19" s="4"/>
      <c r="K19" s="4"/>
      <c r="L19" s="4"/>
      <c r="M19" s="4"/>
      <c r="N19" s="85" t="s">
        <v>126</v>
      </c>
    </row>
    <row r="20" spans="1:14" ht="12.75" hidden="1" customHeight="1">
      <c r="A20" s="62" t="s">
        <v>78</v>
      </c>
      <c r="B20" s="215"/>
      <c r="C20" s="215"/>
      <c r="D20" s="215"/>
      <c r="E20" s="5"/>
      <c r="F20" s="5"/>
      <c r="G20" s="5"/>
      <c r="H20" s="5"/>
      <c r="I20" s="4"/>
      <c r="J20" s="4"/>
      <c r="K20" s="4"/>
      <c r="L20" s="4"/>
      <c r="M20" s="4"/>
      <c r="N20" s="85" t="s">
        <v>127</v>
      </c>
    </row>
    <row r="21" spans="1:14" ht="36" hidden="1" customHeight="1">
      <c r="A21" s="6"/>
      <c r="B21" s="5"/>
      <c r="C21" s="5"/>
      <c r="D21" s="5"/>
      <c r="E21" s="5"/>
      <c r="F21" s="5"/>
      <c r="G21" s="5"/>
      <c r="H21" s="5"/>
      <c r="I21" s="4"/>
      <c r="J21" s="4"/>
      <c r="K21" s="4"/>
      <c r="L21" s="4"/>
      <c r="M21" s="4"/>
      <c r="N21" s="85" t="s">
        <v>128</v>
      </c>
    </row>
    <row r="22" spans="1:14" ht="24" hidden="1" customHeight="1">
      <c r="A22" s="6"/>
      <c r="B22" s="5"/>
      <c r="C22" s="5"/>
      <c r="D22" s="5"/>
      <c r="E22" s="5"/>
      <c r="F22" s="5"/>
      <c r="G22" s="5"/>
      <c r="H22" s="5"/>
      <c r="I22" s="4"/>
      <c r="J22" s="4"/>
      <c r="K22" s="4"/>
      <c r="L22" s="4"/>
      <c r="M22" s="4"/>
      <c r="N22" s="85" t="s">
        <v>129</v>
      </c>
    </row>
    <row r="23" spans="1:14" ht="12.75" hidden="1" customHeight="1">
      <c r="A23" s="6"/>
      <c r="B23" s="5"/>
      <c r="C23" s="5"/>
      <c r="D23" s="5"/>
      <c r="E23" s="5"/>
      <c r="F23" s="5"/>
      <c r="G23" s="5"/>
      <c r="H23" s="5"/>
      <c r="I23" s="4"/>
      <c r="J23" s="4"/>
      <c r="K23" s="4"/>
      <c r="L23" s="4"/>
      <c r="M23" s="4"/>
      <c r="N23" s="85" t="s">
        <v>130</v>
      </c>
    </row>
    <row r="24" spans="1:14" ht="24" hidden="1" customHeight="1">
      <c r="A24" s="6"/>
      <c r="B24" s="5"/>
      <c r="C24" s="5"/>
      <c r="D24" s="5"/>
      <c r="E24" s="5"/>
      <c r="F24" s="5"/>
      <c r="G24" s="5"/>
      <c r="H24" s="5"/>
      <c r="I24" s="4"/>
      <c r="J24" s="4"/>
      <c r="K24" s="4"/>
      <c r="L24" s="4"/>
      <c r="M24" s="4"/>
      <c r="N24" s="85" t="s">
        <v>131</v>
      </c>
    </row>
    <row r="25" spans="1:14" ht="24" hidden="1" customHeight="1">
      <c r="A25" s="6"/>
      <c r="B25" s="5"/>
      <c r="C25" s="5"/>
      <c r="D25" s="5"/>
      <c r="E25" s="5"/>
      <c r="F25" s="5"/>
      <c r="G25" s="5"/>
      <c r="H25" s="5"/>
      <c r="I25" s="4"/>
      <c r="J25" s="4"/>
      <c r="K25" s="4"/>
      <c r="L25" s="4"/>
      <c r="M25" s="4"/>
      <c r="N25" s="85" t="s">
        <v>132</v>
      </c>
    </row>
    <row r="26" spans="1:14" ht="12.75" hidden="1" customHeight="1">
      <c r="A26" s="6"/>
      <c r="B26" s="5"/>
      <c r="C26" s="5"/>
      <c r="D26" s="5"/>
      <c r="E26" s="5"/>
      <c r="F26" s="5"/>
      <c r="G26" s="5"/>
      <c r="H26" s="5"/>
      <c r="I26" s="4"/>
      <c r="J26" s="4"/>
      <c r="K26" s="4"/>
      <c r="L26" s="4"/>
      <c r="M26" s="4"/>
      <c r="N26" s="85" t="s">
        <v>133</v>
      </c>
    </row>
    <row r="27" spans="1:14" ht="24" hidden="1" customHeight="1">
      <c r="I27" s="4"/>
      <c r="J27" s="4"/>
      <c r="K27" s="4"/>
      <c r="L27" s="4"/>
      <c r="M27" s="4"/>
      <c r="N27" s="85" t="s">
        <v>134</v>
      </c>
    </row>
    <row r="28" spans="1:14" ht="24" hidden="1" customHeight="1">
      <c r="I28" s="4"/>
      <c r="J28" s="4"/>
      <c r="K28" s="4"/>
      <c r="L28" s="4"/>
      <c r="M28" s="4"/>
      <c r="N28" s="85" t="s">
        <v>135</v>
      </c>
    </row>
    <row r="29" spans="1:14" ht="12.75" hidden="1" customHeight="1">
      <c r="I29" s="4"/>
      <c r="J29" s="4"/>
      <c r="K29" s="4"/>
      <c r="L29" s="4"/>
      <c r="M29" s="4"/>
      <c r="N29" s="85" t="s">
        <v>136</v>
      </c>
    </row>
    <row r="30" spans="1:14" ht="12.75" hidden="1" customHeight="1">
      <c r="I30" s="4"/>
      <c r="J30" s="4"/>
      <c r="K30" s="4"/>
      <c r="L30" s="4"/>
      <c r="M30" s="4"/>
      <c r="N30" s="85" t="s">
        <v>137</v>
      </c>
    </row>
    <row r="31" spans="1:14" ht="12.75" hidden="1" customHeight="1">
      <c r="I31" s="4"/>
      <c r="J31" s="4"/>
      <c r="K31" s="4"/>
      <c r="L31" s="4"/>
      <c r="M31" s="4"/>
      <c r="N31" s="85" t="s">
        <v>138</v>
      </c>
    </row>
    <row r="32" spans="1:14" ht="24" hidden="1" customHeight="1">
      <c r="I32" s="4"/>
      <c r="J32" s="4"/>
      <c r="K32" s="4"/>
      <c r="L32" s="4"/>
      <c r="N32" s="85" t="s">
        <v>139</v>
      </c>
    </row>
    <row r="33" spans="9:14" ht="12.75" hidden="1" customHeight="1">
      <c r="I33" s="4"/>
      <c r="J33" s="4"/>
      <c r="K33" s="4"/>
      <c r="L33" s="4"/>
      <c r="N33" s="85" t="s">
        <v>140</v>
      </c>
    </row>
    <row r="34" spans="9:14" ht="12.75" hidden="1" customHeight="1">
      <c r="I34" s="4"/>
      <c r="J34" s="4"/>
      <c r="K34" s="4"/>
      <c r="L34" s="4"/>
      <c r="N34" s="85" t="s">
        <v>141</v>
      </c>
    </row>
    <row r="35" spans="9:14" ht="12.75" hidden="1" customHeight="1">
      <c r="I35" s="4"/>
      <c r="J35" s="4"/>
      <c r="K35" s="4"/>
      <c r="L35" s="4"/>
      <c r="N35" s="85" t="s">
        <v>142</v>
      </c>
    </row>
    <row r="36" spans="9:14" ht="12.75" hidden="1" customHeight="1">
      <c r="I36" s="4"/>
      <c r="J36" s="4"/>
      <c r="K36" s="4"/>
      <c r="L36" s="4"/>
      <c r="N36" s="85" t="s">
        <v>1</v>
      </c>
    </row>
    <row r="37" spans="9:14" ht="24" hidden="1" customHeight="1">
      <c r="I37" s="4"/>
      <c r="J37" s="4"/>
      <c r="K37" s="4"/>
      <c r="L37" s="4"/>
      <c r="N37" s="85" t="s">
        <v>143</v>
      </c>
    </row>
    <row r="38" spans="9:14" ht="12.75" hidden="1" customHeight="1">
      <c r="I38" s="4"/>
      <c r="J38" s="4"/>
      <c r="K38" s="4"/>
      <c r="L38" s="4"/>
      <c r="N38" s="85" t="s">
        <v>144</v>
      </c>
    </row>
    <row r="39" spans="9:14" ht="12.75" hidden="1" customHeight="1">
      <c r="I39" s="4"/>
      <c r="J39" s="4"/>
      <c r="K39" s="4"/>
      <c r="L39" s="4"/>
      <c r="N39" s="85" t="s">
        <v>145</v>
      </c>
    </row>
    <row r="40" spans="9:14" ht="24" hidden="1" customHeight="1">
      <c r="I40" s="4"/>
      <c r="J40" s="4"/>
      <c r="K40" s="4"/>
      <c r="L40" s="4"/>
      <c r="N40" s="85" t="s">
        <v>146</v>
      </c>
    </row>
    <row r="41" spans="9:14" ht="36" hidden="1" customHeight="1">
      <c r="I41" s="4"/>
      <c r="J41" s="4"/>
      <c r="K41" s="4"/>
      <c r="L41" s="4"/>
      <c r="N41" s="85" t="s">
        <v>147</v>
      </c>
    </row>
    <row r="42" spans="9:14" ht="12.75" hidden="1" customHeight="1">
      <c r="I42" s="4"/>
      <c r="J42" s="4"/>
      <c r="K42" s="4"/>
      <c r="L42" s="4"/>
      <c r="N42" s="85" t="s">
        <v>148</v>
      </c>
    </row>
    <row r="43" spans="9:14" ht="12.75" hidden="1" customHeight="1">
      <c r="I43" s="4"/>
      <c r="J43" s="4"/>
      <c r="K43" s="4"/>
      <c r="L43" s="4"/>
      <c r="N43" s="86"/>
    </row>
    <row r="44" spans="9:14" ht="12.75" hidden="1" customHeight="1">
      <c r="I44" s="4"/>
      <c r="J44" s="4"/>
      <c r="K44" s="4"/>
      <c r="L44" s="4"/>
      <c r="N44" s="86"/>
    </row>
    <row r="45" spans="9:14" ht="12.75" hidden="1" customHeight="1">
      <c r="I45" s="4"/>
      <c r="J45" s="4"/>
      <c r="K45" s="4"/>
      <c r="L45" s="4"/>
      <c r="N45" s="86"/>
    </row>
    <row r="46" spans="9:14" ht="12.75" hidden="1" customHeight="1">
      <c r="I46" s="4"/>
      <c r="J46" s="4"/>
      <c r="K46" s="4"/>
      <c r="L46" s="4"/>
    </row>
    <row r="47" spans="9:14" ht="12.75" hidden="1" customHeight="1">
      <c r="I47" s="4"/>
      <c r="J47" s="4"/>
      <c r="K47" s="4"/>
      <c r="L47" s="4"/>
    </row>
    <row r="48" spans="9:14" ht="12.75" hidden="1" customHeight="1">
      <c r="I48" s="4"/>
      <c r="J48" s="4"/>
      <c r="K48" s="4"/>
      <c r="L48" s="4"/>
    </row>
    <row r="49" spans="9:12" ht="12.75" hidden="1" customHeight="1">
      <c r="I49" s="4"/>
      <c r="J49" s="4"/>
      <c r="K49" s="4"/>
      <c r="L49" s="4"/>
    </row>
    <row r="50" spans="9:12" ht="12.75" hidden="1" customHeight="1">
      <c r="I50" s="4"/>
      <c r="J50" s="4"/>
      <c r="K50" s="4"/>
      <c r="L50" s="4"/>
    </row>
    <row r="51" spans="9:12" ht="12.75" hidden="1" customHeight="1">
      <c r="I51" s="4"/>
      <c r="J51" s="4"/>
      <c r="K51" s="4"/>
      <c r="L51" s="4"/>
    </row>
    <row r="52" spans="9:12" ht="12.75" hidden="1" customHeight="1">
      <c r="I52" s="4"/>
      <c r="J52" s="4"/>
      <c r="K52" s="4"/>
      <c r="L52" s="4"/>
    </row>
    <row r="53" spans="9:12" ht="12.75" hidden="1" customHeight="1">
      <c r="I53" s="4"/>
      <c r="J53" s="4"/>
      <c r="K53" s="4"/>
      <c r="L53" s="4"/>
    </row>
    <row r="54" spans="9:12" ht="12.75" hidden="1" customHeight="1">
      <c r="I54" s="4"/>
      <c r="J54" s="4"/>
      <c r="K54" s="4"/>
      <c r="L54" s="4"/>
    </row>
    <row r="55" spans="9:12" ht="12.75" hidden="1" customHeight="1">
      <c r="I55" s="4"/>
      <c r="J55" s="4"/>
      <c r="K55" s="4"/>
      <c r="L55" s="4"/>
    </row>
    <row r="56" spans="9:12" ht="12.75" hidden="1" customHeight="1">
      <c r="I56" s="4"/>
      <c r="J56" s="4"/>
      <c r="K56" s="4"/>
      <c r="L56" s="4"/>
    </row>
    <row r="57" spans="9:12" ht="12.75" hidden="1" customHeight="1">
      <c r="I57" s="4"/>
      <c r="J57" s="4"/>
      <c r="K57" s="4"/>
      <c r="L57" s="4"/>
    </row>
    <row r="58" spans="9:12" ht="12.75" hidden="1" customHeight="1">
      <c r="I58" s="4"/>
      <c r="J58" s="4"/>
      <c r="K58" s="4"/>
      <c r="L58" s="4"/>
    </row>
    <row r="59" spans="9:12" ht="12.75" hidden="1" customHeight="1">
      <c r="I59" s="4"/>
      <c r="J59" s="4"/>
      <c r="K59" s="4"/>
      <c r="L59" s="4"/>
    </row>
    <row r="60" spans="9:12" ht="12.75" hidden="1" customHeight="1">
      <c r="I60" s="4"/>
      <c r="J60" s="4"/>
      <c r="K60" s="4"/>
      <c r="L60" s="4"/>
    </row>
    <row r="61" spans="9:12" ht="12.75" hidden="1" customHeight="1">
      <c r="I61" s="4"/>
      <c r="J61" s="4"/>
      <c r="K61" s="4"/>
      <c r="L61" s="4"/>
    </row>
    <row r="62" spans="9:12" ht="12.75" hidden="1" customHeight="1">
      <c r="I62" s="4"/>
      <c r="J62" s="4"/>
      <c r="K62" s="4"/>
      <c r="L62" s="4"/>
    </row>
    <row r="63" spans="9:12" ht="12.75" hidden="1" customHeight="1">
      <c r="I63" s="4"/>
      <c r="J63" s="4"/>
      <c r="K63" s="4"/>
      <c r="L63" s="4"/>
    </row>
    <row r="64" spans="9:12" ht="12.75" hidden="1" customHeight="1">
      <c r="I64" s="4"/>
      <c r="J64" s="4"/>
      <c r="K64" s="4"/>
      <c r="L64" s="4"/>
    </row>
    <row r="65" spans="9:12" ht="12.75" hidden="1" customHeight="1">
      <c r="I65" s="4"/>
      <c r="J65" s="4"/>
      <c r="K65" s="4"/>
      <c r="L65" s="4"/>
    </row>
    <row r="66" spans="9:12" ht="12.75" hidden="1" customHeight="1">
      <c r="I66" s="4"/>
      <c r="J66" s="4"/>
      <c r="K66" s="4"/>
      <c r="L66" s="4"/>
    </row>
    <row r="67" spans="9:12" ht="12.75" hidden="1" customHeight="1">
      <c r="I67" s="4"/>
      <c r="J67" s="4"/>
      <c r="K67" s="4"/>
      <c r="L67" s="4"/>
    </row>
    <row r="68" spans="9:12" ht="12.75" hidden="1" customHeight="1">
      <c r="I68" s="4"/>
      <c r="J68" s="4"/>
      <c r="K68" s="4"/>
      <c r="L68" s="4"/>
    </row>
    <row r="69" spans="9:12" ht="12.75" hidden="1" customHeight="1">
      <c r="I69" s="4"/>
      <c r="J69" s="4"/>
      <c r="K69" s="4"/>
      <c r="L69" s="4"/>
    </row>
    <row r="70" spans="9:12" ht="12.75" hidden="1" customHeight="1">
      <c r="I70" s="4"/>
      <c r="J70" s="4"/>
      <c r="K70" s="4"/>
      <c r="L70" s="4"/>
    </row>
    <row r="71" spans="9:12" ht="12.75" hidden="1" customHeight="1">
      <c r="I71" s="4"/>
      <c r="J71" s="4"/>
      <c r="K71" s="4"/>
      <c r="L71" s="4"/>
    </row>
    <row r="72" spans="9:12" ht="12.75" hidden="1" customHeight="1">
      <c r="I72" s="4"/>
      <c r="J72" s="4"/>
      <c r="K72" s="4"/>
      <c r="L72" s="4"/>
    </row>
    <row r="73" spans="9:12" ht="12.75" hidden="1" customHeight="1">
      <c r="I73" s="4"/>
      <c r="J73" s="4"/>
      <c r="K73" s="4"/>
      <c r="L73" s="4"/>
    </row>
    <row r="74" spans="9:12" ht="12.75" hidden="1" customHeight="1">
      <c r="I74" s="4"/>
      <c r="J74" s="4"/>
      <c r="K74" s="4"/>
      <c r="L74" s="4"/>
    </row>
    <row r="75" spans="9:12" ht="12.75" hidden="1" customHeight="1">
      <c r="I75" s="4"/>
      <c r="J75" s="4"/>
      <c r="K75" s="4"/>
      <c r="L75" s="4"/>
    </row>
    <row r="76" spans="9:12" ht="12.75" hidden="1" customHeight="1">
      <c r="I76" s="4"/>
      <c r="J76" s="4"/>
      <c r="K76" s="4"/>
      <c r="L76" s="4"/>
    </row>
    <row r="77" spans="9:12" ht="12.75" hidden="1" customHeight="1">
      <c r="I77" s="4"/>
      <c r="J77" s="4"/>
      <c r="K77" s="4"/>
      <c r="L77" s="4"/>
    </row>
    <row r="78" spans="9:12" ht="12.75" hidden="1" customHeight="1">
      <c r="I78" s="4"/>
      <c r="J78" s="4"/>
      <c r="K78" s="4"/>
      <c r="L78" s="4"/>
    </row>
    <row r="79" spans="9:12" ht="12.75" hidden="1" customHeight="1">
      <c r="I79" s="4"/>
      <c r="J79" s="4"/>
      <c r="K79" s="4"/>
      <c r="L79" s="4"/>
    </row>
    <row r="80" spans="9:12" ht="12.75" hidden="1" customHeight="1">
      <c r="I80" s="4"/>
      <c r="J80" s="4"/>
      <c r="K80" s="4"/>
      <c r="L80" s="4"/>
    </row>
    <row r="81" spans="9:12" ht="12.75" hidden="1" customHeight="1">
      <c r="I81" s="4"/>
      <c r="J81" s="4"/>
      <c r="K81" s="4"/>
      <c r="L81" s="4"/>
    </row>
    <row r="82" spans="9:12" ht="12.75" hidden="1" customHeight="1">
      <c r="I82" s="4"/>
      <c r="J82" s="4"/>
      <c r="K82" s="4"/>
      <c r="L82" s="4"/>
    </row>
    <row r="83" spans="9:12" ht="12.75" hidden="1" customHeight="1">
      <c r="I83" s="4"/>
      <c r="J83" s="4"/>
      <c r="K83" s="4"/>
      <c r="L83" s="4"/>
    </row>
    <row r="84" spans="9:12" ht="12.75" hidden="1" customHeight="1">
      <c r="I84" s="4"/>
      <c r="J84" s="4"/>
      <c r="K84" s="4"/>
      <c r="L84" s="4"/>
    </row>
    <row r="85" spans="9:12" ht="12.75" hidden="1" customHeight="1">
      <c r="I85" s="4"/>
      <c r="J85" s="4"/>
      <c r="K85" s="4"/>
      <c r="L85" s="4"/>
    </row>
    <row r="86" spans="9:12" ht="12.75" hidden="1" customHeight="1">
      <c r="I86" s="4"/>
      <c r="J86" s="4"/>
      <c r="K86" s="4"/>
      <c r="L86" s="4"/>
    </row>
    <row r="87" spans="9:12" ht="12.75" hidden="1" customHeight="1">
      <c r="I87" s="4"/>
      <c r="J87" s="4"/>
      <c r="K87" s="4"/>
      <c r="L87" s="4"/>
    </row>
    <row r="88" spans="9:12" ht="12.75" hidden="1" customHeight="1">
      <c r="I88" s="4"/>
      <c r="J88" s="4"/>
      <c r="K88" s="4"/>
      <c r="L88" s="4"/>
    </row>
    <row r="89" spans="9:12" ht="12.75" hidden="1" customHeight="1">
      <c r="I89" s="4"/>
      <c r="J89" s="4"/>
      <c r="K89" s="4"/>
      <c r="L89" s="4"/>
    </row>
    <row r="90" spans="9:12" ht="12.75" hidden="1" customHeight="1">
      <c r="I90" s="4"/>
      <c r="J90" s="4"/>
      <c r="K90" s="4"/>
      <c r="L90" s="4"/>
    </row>
    <row r="91" spans="9:12" ht="12.75" hidden="1" customHeight="1">
      <c r="I91" s="4"/>
      <c r="J91" s="4"/>
      <c r="K91" s="4"/>
      <c r="L91" s="4"/>
    </row>
    <row r="92" spans="9:12" ht="12.75" hidden="1" customHeight="1">
      <c r="I92" s="4"/>
      <c r="J92" s="4"/>
      <c r="K92" s="4"/>
      <c r="L92" s="4"/>
    </row>
    <row r="93" spans="9:12" ht="12.75" hidden="1" customHeight="1">
      <c r="I93" s="4"/>
      <c r="J93" s="4"/>
      <c r="K93" s="4"/>
      <c r="L93" s="4"/>
    </row>
    <row r="94" spans="9:12" ht="12.75" hidden="1" customHeight="1">
      <c r="I94" s="4"/>
      <c r="J94" s="4"/>
      <c r="K94" s="4"/>
      <c r="L94" s="4"/>
    </row>
    <row r="95" spans="9:12" ht="12.75" hidden="1" customHeight="1">
      <c r="I95" s="4"/>
      <c r="J95" s="4"/>
      <c r="K95" s="4"/>
      <c r="L95" s="4"/>
    </row>
    <row r="96" spans="9:12" ht="12.75" hidden="1" customHeight="1">
      <c r="I96" s="4"/>
      <c r="J96" s="4"/>
      <c r="K96" s="4"/>
      <c r="L96" s="4"/>
    </row>
    <row r="97" spans="9:12" ht="12.75" hidden="1" customHeight="1">
      <c r="I97" s="4"/>
      <c r="J97" s="4"/>
      <c r="K97" s="4"/>
      <c r="L97" s="4"/>
    </row>
    <row r="98" spans="9:12" ht="12.75" hidden="1" customHeight="1">
      <c r="I98" s="4"/>
      <c r="J98" s="4"/>
      <c r="K98" s="4"/>
      <c r="L98" s="4"/>
    </row>
    <row r="99" spans="9:12" ht="12.75" hidden="1" customHeight="1">
      <c r="I99" s="4"/>
      <c r="J99" s="4"/>
      <c r="K99" s="4"/>
      <c r="L99" s="4"/>
    </row>
    <row r="100" spans="9:12" ht="12.75" hidden="1" customHeight="1">
      <c r="I100" s="4"/>
      <c r="J100" s="4"/>
      <c r="K100" s="4"/>
      <c r="L100" s="4"/>
    </row>
    <row r="101" spans="9:12" ht="12.75" hidden="1" customHeight="1">
      <c r="I101" s="4"/>
      <c r="J101" s="4"/>
      <c r="K101" s="4"/>
      <c r="L101" s="4"/>
    </row>
    <row r="102" spans="9:12" ht="12.75" hidden="1" customHeight="1">
      <c r="I102" s="4"/>
      <c r="J102" s="4"/>
      <c r="K102" s="4"/>
      <c r="L102" s="4"/>
    </row>
    <row r="103" spans="9:12" ht="12.75" hidden="1" customHeight="1">
      <c r="I103" s="4"/>
      <c r="J103" s="4"/>
      <c r="K103" s="4"/>
      <c r="L103" s="4"/>
    </row>
    <row r="104" spans="9:12" ht="12.75" hidden="1" customHeight="1">
      <c r="I104" s="4"/>
      <c r="J104" s="4"/>
      <c r="K104" s="4"/>
      <c r="L104" s="4"/>
    </row>
    <row r="105" spans="9:12" ht="12.75" hidden="1" customHeight="1">
      <c r="I105" s="4"/>
      <c r="J105" s="4"/>
      <c r="K105" s="4"/>
      <c r="L105" s="4"/>
    </row>
    <row r="106" spans="9:12" ht="12.75" hidden="1" customHeight="1">
      <c r="I106" s="4"/>
      <c r="J106" s="4"/>
      <c r="K106" s="4"/>
      <c r="L106" s="4"/>
    </row>
    <row r="107" spans="9:12" ht="12.75" hidden="1" customHeight="1">
      <c r="I107" s="4"/>
      <c r="J107" s="4"/>
      <c r="K107" s="4"/>
      <c r="L107" s="4"/>
    </row>
    <row r="108" spans="9:12" ht="12.75" hidden="1" customHeight="1">
      <c r="I108" s="4"/>
      <c r="J108" s="4"/>
      <c r="K108" s="4"/>
      <c r="L108" s="4"/>
    </row>
    <row r="109" spans="9:12" ht="12.75" hidden="1" customHeight="1">
      <c r="I109" s="4"/>
      <c r="J109" s="4"/>
      <c r="K109" s="4"/>
      <c r="L109" s="4"/>
    </row>
    <row r="110" spans="9:12" ht="12.75" hidden="1" customHeight="1">
      <c r="I110" s="4"/>
      <c r="J110" s="4"/>
      <c r="K110" s="4"/>
      <c r="L110" s="4"/>
    </row>
    <row r="111" spans="9:12" ht="12.75" hidden="1" customHeight="1">
      <c r="I111" s="4"/>
      <c r="J111" s="4"/>
      <c r="K111" s="4"/>
      <c r="L111" s="4"/>
    </row>
    <row r="112" spans="9:12" ht="12.75" hidden="1" customHeight="1">
      <c r="I112" s="4"/>
      <c r="J112" s="4"/>
      <c r="K112" s="4"/>
      <c r="L112" s="4"/>
    </row>
    <row r="113" spans="9:12" ht="12.75" hidden="1" customHeight="1">
      <c r="I113" s="4"/>
      <c r="J113" s="4"/>
      <c r="K113" s="4"/>
      <c r="L113" s="4"/>
    </row>
    <row r="114" spans="9:12" ht="12.75" hidden="1" customHeight="1">
      <c r="I114" s="4"/>
      <c r="J114" s="4"/>
      <c r="K114" s="4"/>
      <c r="L114" s="4"/>
    </row>
    <row r="115" spans="9:12" ht="12.75" hidden="1" customHeight="1">
      <c r="I115" s="4"/>
      <c r="J115" s="4"/>
      <c r="K115" s="4"/>
      <c r="L115" s="4"/>
    </row>
    <row r="116" spans="9:12" ht="12.75" hidden="1" customHeight="1">
      <c r="I116" s="4"/>
      <c r="J116" s="4"/>
      <c r="K116" s="4"/>
      <c r="L116" s="4"/>
    </row>
    <row r="117" spans="9:12" ht="12.75" hidden="1" customHeight="1">
      <c r="I117" s="4"/>
      <c r="J117" s="4"/>
      <c r="K117" s="4"/>
      <c r="L117" s="4"/>
    </row>
    <row r="118" spans="9:12" ht="12.75" hidden="1" customHeight="1">
      <c r="I118" s="4"/>
      <c r="J118" s="4"/>
      <c r="K118" s="4"/>
      <c r="L118" s="4"/>
    </row>
    <row r="119" spans="9:12" ht="12.75" hidden="1" customHeight="1">
      <c r="I119" s="4"/>
      <c r="J119" s="4"/>
      <c r="K119" s="4"/>
      <c r="L119" s="4"/>
    </row>
    <row r="120" spans="9:12" ht="12.75" hidden="1" customHeight="1">
      <c r="I120" s="4"/>
      <c r="J120" s="4"/>
      <c r="K120" s="4"/>
      <c r="L120" s="4"/>
    </row>
    <row r="121" spans="9:12" ht="12.75" hidden="1" customHeight="1">
      <c r="I121" s="4"/>
      <c r="J121" s="4"/>
      <c r="K121" s="4"/>
      <c r="L121" s="4"/>
    </row>
    <row r="122" spans="9:12" ht="12.75" hidden="1" customHeight="1">
      <c r="I122" s="4"/>
      <c r="J122" s="4"/>
      <c r="K122" s="4"/>
      <c r="L122" s="4"/>
    </row>
    <row r="123" spans="9:12" ht="12.75" hidden="1" customHeight="1">
      <c r="I123" s="4"/>
      <c r="J123" s="4"/>
      <c r="K123" s="4"/>
      <c r="L123" s="4"/>
    </row>
    <row r="124" spans="9:12" ht="12.75" hidden="1" customHeight="1">
      <c r="I124" s="4"/>
      <c r="J124" s="4"/>
      <c r="K124" s="4"/>
      <c r="L124" s="4"/>
    </row>
    <row r="125" spans="9:12" ht="12.75" hidden="1" customHeight="1">
      <c r="I125" s="4"/>
      <c r="J125" s="4"/>
      <c r="K125" s="4"/>
      <c r="L125" s="4"/>
    </row>
    <row r="126" spans="9:12" ht="12.75" hidden="1" customHeight="1">
      <c r="I126" s="4"/>
      <c r="J126" s="4"/>
      <c r="K126" s="4"/>
      <c r="L126" s="4"/>
    </row>
    <row r="127" spans="9:12" ht="12.75" hidden="1" customHeight="1">
      <c r="I127" s="4"/>
      <c r="J127" s="4"/>
      <c r="K127" s="4"/>
      <c r="L127" s="4"/>
    </row>
    <row r="128" spans="9:12" ht="12.75" hidden="1" customHeight="1">
      <c r="I128" s="4"/>
      <c r="J128" s="4"/>
      <c r="K128" s="4"/>
      <c r="L128" s="4"/>
    </row>
    <row r="129" spans="9:12" ht="12.75" hidden="1" customHeight="1">
      <c r="I129" s="4"/>
      <c r="J129" s="4"/>
      <c r="K129" s="4"/>
      <c r="L129" s="4"/>
    </row>
    <row r="130" spans="9:12" ht="12.75" hidden="1" customHeight="1">
      <c r="I130" s="4"/>
      <c r="J130" s="4"/>
      <c r="K130" s="4"/>
      <c r="L130" s="4"/>
    </row>
    <row r="131" spans="9:12" ht="12.75" hidden="1" customHeight="1">
      <c r="I131" s="4"/>
      <c r="J131" s="4"/>
      <c r="K131" s="4"/>
      <c r="L131" s="4"/>
    </row>
    <row r="132" spans="9:12" ht="12.75" hidden="1" customHeight="1">
      <c r="I132" s="4"/>
      <c r="J132" s="4"/>
      <c r="K132" s="4"/>
      <c r="L132" s="4"/>
    </row>
    <row r="133" spans="9:12" ht="12.75" hidden="1" customHeight="1">
      <c r="I133" s="4"/>
      <c r="J133" s="4"/>
      <c r="K133" s="4"/>
      <c r="L133" s="4"/>
    </row>
    <row r="134" spans="9:12" ht="12.75" hidden="1" customHeight="1">
      <c r="I134" s="4"/>
      <c r="J134" s="4"/>
      <c r="K134" s="4"/>
      <c r="L134" s="4"/>
    </row>
    <row r="135" spans="9:12" ht="12.75" hidden="1" customHeight="1">
      <c r="I135" s="4"/>
      <c r="J135" s="4"/>
      <c r="K135" s="4"/>
      <c r="L135" s="4"/>
    </row>
    <row r="136" spans="9:12" ht="12.75" hidden="1" customHeight="1">
      <c r="I136" s="4"/>
      <c r="J136" s="4"/>
      <c r="K136" s="4"/>
      <c r="L136" s="4"/>
    </row>
    <row r="137" spans="9:12" ht="12.75" hidden="1" customHeight="1">
      <c r="I137" s="4"/>
      <c r="J137" s="4"/>
      <c r="K137" s="4"/>
      <c r="L137" s="4"/>
    </row>
    <row r="138" spans="9:12" ht="12.75" hidden="1" customHeight="1">
      <c r="I138" s="4"/>
      <c r="J138" s="4"/>
      <c r="K138" s="4"/>
      <c r="L138" s="4"/>
    </row>
    <row r="139" spans="9:12" ht="12.75" hidden="1" customHeight="1">
      <c r="I139" s="4"/>
      <c r="J139" s="4"/>
      <c r="K139" s="4"/>
      <c r="L139" s="4"/>
    </row>
    <row r="140" spans="9:12" ht="12.75" hidden="1" customHeight="1">
      <c r="I140" s="4"/>
      <c r="J140" s="4"/>
      <c r="K140" s="4"/>
      <c r="L140" s="4"/>
    </row>
    <row r="141" spans="9:12" ht="12.75" hidden="1" customHeight="1">
      <c r="I141" s="4"/>
      <c r="J141" s="4"/>
      <c r="K141" s="4"/>
      <c r="L141" s="4"/>
    </row>
    <row r="142" spans="9:12" ht="12.75" hidden="1" customHeight="1">
      <c r="I142" s="4"/>
      <c r="J142" s="4"/>
      <c r="K142" s="4"/>
      <c r="L142" s="4"/>
    </row>
    <row r="143" spans="9:12" ht="12.75" hidden="1" customHeight="1">
      <c r="I143" s="4"/>
      <c r="J143" s="4"/>
      <c r="K143" s="4"/>
      <c r="L143" s="4"/>
    </row>
    <row r="144" spans="9:12" ht="12.75" hidden="1" customHeight="1">
      <c r="I144" s="4"/>
      <c r="J144" s="4"/>
      <c r="K144" s="4"/>
      <c r="L144" s="4"/>
    </row>
    <row r="145" spans="9:12" ht="12.75" hidden="1" customHeight="1">
      <c r="I145" s="4"/>
      <c r="J145" s="4"/>
      <c r="K145" s="4"/>
      <c r="L145" s="4"/>
    </row>
    <row r="146" spans="9:12" ht="12.75" hidden="1" customHeight="1">
      <c r="I146" s="4"/>
      <c r="J146" s="4"/>
      <c r="K146" s="4"/>
      <c r="L146" s="4"/>
    </row>
    <row r="147" spans="9:12" ht="12.75" hidden="1" customHeight="1">
      <c r="I147" s="4"/>
      <c r="J147" s="4"/>
      <c r="K147" s="4"/>
      <c r="L147" s="4"/>
    </row>
    <row r="148" spans="9:12" ht="12.75" hidden="1" customHeight="1">
      <c r="I148" s="4"/>
      <c r="J148" s="4"/>
      <c r="K148" s="4"/>
      <c r="L148" s="4"/>
    </row>
    <row r="149" spans="9:12" ht="12.75" hidden="1" customHeight="1">
      <c r="I149" s="4"/>
      <c r="J149" s="4"/>
      <c r="K149" s="4"/>
      <c r="L149" s="4"/>
    </row>
    <row r="150" spans="9:12" ht="12.75" hidden="1" customHeight="1">
      <c r="I150" s="4"/>
      <c r="J150" s="4"/>
      <c r="K150" s="4"/>
      <c r="L150" s="4"/>
    </row>
    <row r="151" spans="9:12" ht="12.75" hidden="1" customHeight="1">
      <c r="I151" s="4"/>
      <c r="J151" s="4"/>
      <c r="K151" s="4"/>
      <c r="L151" s="4"/>
    </row>
    <row r="152" spans="9:12" ht="12.75" hidden="1" customHeight="1">
      <c r="I152" s="4"/>
      <c r="J152" s="4"/>
      <c r="K152" s="4"/>
      <c r="L152" s="4"/>
    </row>
    <row r="153" spans="9:12" ht="12.75" hidden="1" customHeight="1">
      <c r="I153" s="4"/>
      <c r="J153" s="4"/>
      <c r="K153" s="4"/>
      <c r="L153" s="4"/>
    </row>
    <row r="154" spans="9:12" ht="12.75" hidden="1" customHeight="1">
      <c r="I154" s="4"/>
      <c r="J154" s="4"/>
      <c r="K154" s="4"/>
      <c r="L154" s="4"/>
    </row>
    <row r="155" spans="9:12" ht="12.75" hidden="1" customHeight="1">
      <c r="I155" s="4"/>
      <c r="J155" s="4"/>
      <c r="K155" s="4"/>
      <c r="L155" s="4"/>
    </row>
    <row r="156" spans="9:12" ht="12.75" hidden="1" customHeight="1">
      <c r="I156" s="4"/>
      <c r="J156" s="4"/>
      <c r="K156" s="4"/>
      <c r="L156" s="4"/>
    </row>
    <row r="157" spans="9:12" ht="12.75" hidden="1" customHeight="1">
      <c r="I157" s="4"/>
      <c r="J157" s="4"/>
      <c r="K157" s="4"/>
      <c r="L157" s="4"/>
    </row>
    <row r="158" spans="9:12" ht="12.75" hidden="1" customHeight="1">
      <c r="I158" s="4"/>
      <c r="J158" s="4"/>
      <c r="K158" s="4"/>
      <c r="L158" s="4"/>
    </row>
    <row r="159" spans="9:12" ht="12.75" hidden="1" customHeight="1">
      <c r="I159" s="4"/>
      <c r="J159" s="4"/>
      <c r="K159" s="4"/>
      <c r="L159" s="4"/>
    </row>
    <row r="160" spans="9:12" ht="12.75" hidden="1" customHeight="1">
      <c r="I160" s="4"/>
      <c r="J160" s="4"/>
      <c r="K160" s="4"/>
      <c r="L160" s="4"/>
    </row>
    <row r="161" spans="9:12" ht="12.75" hidden="1" customHeight="1">
      <c r="I161" s="4"/>
      <c r="J161" s="4"/>
      <c r="K161" s="4"/>
      <c r="L161" s="4"/>
    </row>
    <row r="162" spans="9:12" ht="12.75" hidden="1" customHeight="1">
      <c r="I162" s="4"/>
      <c r="J162" s="4"/>
      <c r="K162" s="4"/>
      <c r="L162" s="4"/>
    </row>
    <row r="163" spans="9:12" ht="12.75" hidden="1" customHeight="1">
      <c r="I163" s="4"/>
      <c r="J163" s="4"/>
      <c r="K163" s="4"/>
      <c r="L163" s="4"/>
    </row>
    <row r="164" spans="9:12" ht="12.75" hidden="1" customHeight="1">
      <c r="I164" s="4"/>
      <c r="J164" s="4"/>
      <c r="K164" s="4"/>
      <c r="L164" s="4"/>
    </row>
    <row r="165" spans="9:12" ht="12.75" hidden="1" customHeight="1">
      <c r="I165" s="4"/>
      <c r="J165" s="4"/>
      <c r="K165" s="4"/>
      <c r="L165" s="4"/>
    </row>
    <row r="166" spans="9:12" ht="12.75" hidden="1" customHeight="1">
      <c r="I166" s="4"/>
      <c r="J166" s="4"/>
      <c r="K166" s="4"/>
      <c r="L166" s="4"/>
    </row>
    <row r="167" spans="9:12" ht="12.75" hidden="1" customHeight="1">
      <c r="I167" s="4"/>
      <c r="J167" s="4"/>
      <c r="K167" s="4"/>
      <c r="L167" s="4"/>
    </row>
    <row r="168" spans="9:12" ht="12.75" hidden="1" customHeight="1">
      <c r="I168" s="4"/>
      <c r="J168" s="4"/>
      <c r="K168" s="4"/>
      <c r="L168" s="4"/>
    </row>
    <row r="169" spans="9:12" ht="12.75" hidden="1" customHeight="1">
      <c r="I169" s="4"/>
      <c r="J169" s="4"/>
      <c r="K169" s="4"/>
      <c r="L169" s="4"/>
    </row>
    <row r="170" spans="9:12" ht="12.75" hidden="1" customHeight="1">
      <c r="I170" s="4"/>
      <c r="J170" s="4"/>
      <c r="K170" s="4"/>
      <c r="L170" s="4"/>
    </row>
    <row r="171" spans="9:12" ht="12.75" hidden="1" customHeight="1">
      <c r="I171" s="4"/>
      <c r="J171" s="4"/>
      <c r="K171" s="4"/>
      <c r="L171" s="4"/>
    </row>
    <row r="172" spans="9:12" ht="12.75" hidden="1" customHeight="1">
      <c r="I172" s="4"/>
      <c r="J172" s="4"/>
      <c r="K172" s="4"/>
      <c r="L172" s="4"/>
    </row>
    <row r="173" spans="9:12" ht="12.75" hidden="1" customHeight="1">
      <c r="I173" s="4"/>
      <c r="J173" s="4"/>
      <c r="K173" s="4"/>
      <c r="L173" s="4"/>
    </row>
    <row r="174" spans="9:12" ht="12.75" hidden="1" customHeight="1">
      <c r="I174" s="4"/>
      <c r="J174" s="4"/>
      <c r="K174" s="4"/>
      <c r="L174" s="4"/>
    </row>
    <row r="175" spans="9:12" ht="12.75" hidden="1" customHeight="1">
      <c r="I175" s="4"/>
      <c r="J175" s="4"/>
      <c r="K175" s="4"/>
      <c r="L175" s="4"/>
    </row>
    <row r="176" spans="9:12" ht="12.75" hidden="1" customHeight="1">
      <c r="I176" s="4"/>
      <c r="J176" s="4"/>
      <c r="K176" s="4"/>
      <c r="L176" s="4"/>
    </row>
    <row r="177" spans="1:12" ht="12.75" hidden="1" customHeight="1">
      <c r="I177" s="4"/>
      <c r="J177" s="4"/>
      <c r="K177" s="4"/>
      <c r="L177" s="4"/>
    </row>
    <row r="178" spans="1:12" ht="12.75" hidden="1" customHeight="1">
      <c r="I178" s="4"/>
      <c r="J178" s="4"/>
      <c r="K178" s="4"/>
      <c r="L178" s="4"/>
    </row>
    <row r="179" spans="1:12" ht="12.75" hidden="1" customHeight="1">
      <c r="I179" s="4"/>
      <c r="J179" s="4"/>
      <c r="K179" s="4"/>
      <c r="L179" s="4"/>
    </row>
    <row r="180" spans="1:12" ht="12.75" hidden="1" customHeight="1">
      <c r="I180" s="4"/>
      <c r="J180" s="4"/>
      <c r="K180" s="4"/>
      <c r="L180" s="4"/>
    </row>
    <row r="181" spans="1:12" ht="44.45" customHeight="1">
      <c r="A181" s="62" t="s">
        <v>77</v>
      </c>
      <c r="B181" s="215"/>
      <c r="C181" s="215"/>
      <c r="D181" s="215"/>
      <c r="I181" s="4"/>
      <c r="J181" s="4"/>
      <c r="K181" s="4"/>
      <c r="L181" s="4"/>
    </row>
    <row r="182" spans="1:12" ht="44.45" customHeight="1">
      <c r="A182" s="62" t="s">
        <v>88</v>
      </c>
      <c r="B182" s="215"/>
      <c r="C182" s="215"/>
      <c r="D182" s="215"/>
    </row>
    <row r="183" spans="1:12" ht="31.9" customHeight="1">
      <c r="A183" s="62" t="s">
        <v>78</v>
      </c>
      <c r="B183" s="215"/>
      <c r="C183" s="215"/>
      <c r="D183" s="215"/>
    </row>
  </sheetData>
  <sheetProtection password="857C" sheet="1" objects="1" scenarios="1" formatCells="0" formatColumns="0" formatRows="0"/>
  <mergeCells count="18">
    <mergeCell ref="D4:E4"/>
    <mergeCell ref="F5:H5"/>
    <mergeCell ref="F3:H3"/>
    <mergeCell ref="F4:H4"/>
    <mergeCell ref="A6:B6"/>
    <mergeCell ref="D6:E6"/>
    <mergeCell ref="F6:H6"/>
    <mergeCell ref="A5:B5"/>
    <mergeCell ref="D5:E5"/>
    <mergeCell ref="A3:B3"/>
    <mergeCell ref="D3:E3"/>
    <mergeCell ref="A4:B4"/>
    <mergeCell ref="B18:D18"/>
    <mergeCell ref="B19:D19"/>
    <mergeCell ref="B20:D20"/>
    <mergeCell ref="B181:D181"/>
    <mergeCell ref="B183:D183"/>
    <mergeCell ref="B182:D182"/>
  </mergeCells>
  <dataValidations count="9">
    <dataValidation type="list" allowBlank="1" showInputMessage="1" showErrorMessage="1" sqref="C5" xr:uid="{00000000-0002-0000-0000-000000000000}">
      <formula1>"Chandigarh,Delhi NCR, Jaipur,Mumbai,Pune,Bhopal,Bangalore,Chennai,Hyderabad,Othes,Ahmedabad"</formula1>
    </dataValidation>
    <dataValidation type="list" allowBlank="1" showInputMessage="1" showErrorMessage="1" sqref="J14" xr:uid="{00000000-0002-0000-0000-000001000000}">
      <formula1>Segment</formula1>
    </dataValidation>
    <dataValidation type="list" allowBlank="1" showInputMessage="1" showErrorMessage="1" sqref="I14" xr:uid="{00000000-0002-0000-0000-000002000000}">
      <formula1>Industry_Type</formula1>
    </dataValidation>
    <dataValidation type="list" allowBlank="1" showInputMessage="1" showErrorMessage="1" sqref="F5:H5" xr:uid="{00000000-0002-0000-0000-000003000000}">
      <formula1>$M$7:$M$10</formula1>
    </dataValidation>
    <dataValidation type="list" allowBlank="1" showInputMessage="1" showErrorMessage="1" sqref="C8:C13" xr:uid="{00000000-0002-0000-0000-000004000000}">
      <formula1>"Partnership,Prop'ship,Pvt Ltd,Ltd, Prop'tor,Partner,Director, Brother, Parent, Spouse, Shareholder, Key administrator, Other"</formula1>
    </dataValidation>
    <dataValidation type="list" allowBlank="1" showInputMessage="1" showErrorMessage="1" sqref="J8:K13" xr:uid="{00000000-0002-0000-0000-000005000000}">
      <formula1>"Not Applicable,Positive,Negative, Refer, Pending"</formula1>
    </dataValidation>
    <dataValidation type="list" allowBlank="1" showInputMessage="1" showErrorMessage="1" sqref="B15:B16" xr:uid="{00000000-0002-0000-0000-000006000000}">
      <formula1>"Yes, No"</formula1>
    </dataValidation>
    <dataValidation type="list" allowBlank="1" showInputMessage="1" showErrorMessage="1" sqref="A8:A13" xr:uid="{00000000-0002-0000-0000-000007000000}">
      <formula1>"Main Applicant, Co Applicant"</formula1>
    </dataValidation>
    <dataValidation type="list" allowBlank="1" showInputMessage="1" showErrorMessage="1" sqref="I8:I13" xr:uid="{00000000-0002-0000-0000-000008000000}">
      <formula1>$N$6:$N$42</formula1>
    </dataValidation>
  </dataValidations>
  <pageMargins left="0.69930555555555596" right="0.69930555555555596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/>
  </sheetPr>
  <dimension ref="A1:J76"/>
  <sheetViews>
    <sheetView showGridLines="0" zoomScale="80" zoomScaleNormal="80" workbookViewId="0">
      <selection activeCell="C38" sqref="C38"/>
    </sheetView>
  </sheetViews>
  <sheetFormatPr defaultRowHeight="15"/>
  <cols>
    <col min="1" max="1" width="9.140625" style="23"/>
    <col min="2" max="2" width="46" style="24" customWidth="1"/>
    <col min="3" max="3" width="16.5703125" style="24" customWidth="1"/>
    <col min="4" max="4" width="23.85546875" style="24" customWidth="1"/>
    <col min="5" max="5" width="19" style="24" customWidth="1"/>
    <col min="6" max="6" width="16.42578125" style="24" customWidth="1"/>
    <col min="7" max="8" width="9.140625" style="24"/>
    <col min="9" max="9" width="9.140625" style="23"/>
    <col min="10" max="10" width="29.5703125" style="24" bestFit="1" customWidth="1"/>
    <col min="11" max="11" width="37.5703125" style="24" customWidth="1"/>
    <col min="12" max="12" width="19.42578125" style="24" customWidth="1"/>
    <col min="13" max="13" width="13.42578125" style="24" customWidth="1"/>
    <col min="14" max="257" width="9.140625" style="24"/>
    <col min="258" max="258" width="46" style="24" customWidth="1"/>
    <col min="259" max="259" width="16.5703125" style="24" customWidth="1"/>
    <col min="260" max="260" width="23.85546875" style="24" customWidth="1"/>
    <col min="261" max="261" width="16.140625" style="24" customWidth="1"/>
    <col min="262" max="262" width="16.42578125" style="24" customWidth="1"/>
    <col min="263" max="513" width="9.140625" style="24"/>
    <col min="514" max="514" width="46" style="24" customWidth="1"/>
    <col min="515" max="515" width="16.5703125" style="24" customWidth="1"/>
    <col min="516" max="516" width="23.85546875" style="24" customWidth="1"/>
    <col min="517" max="517" width="16.140625" style="24" customWidth="1"/>
    <col min="518" max="518" width="16.42578125" style="24" customWidth="1"/>
    <col min="519" max="769" width="9.140625" style="24"/>
    <col min="770" max="770" width="46" style="24" customWidth="1"/>
    <col min="771" max="771" width="16.5703125" style="24" customWidth="1"/>
    <col min="772" max="772" width="23.85546875" style="24" customWidth="1"/>
    <col min="773" max="773" width="16.140625" style="24" customWidth="1"/>
    <col min="774" max="774" width="16.42578125" style="24" customWidth="1"/>
    <col min="775" max="1025" width="9.140625" style="24"/>
    <col min="1026" max="1026" width="46" style="24" customWidth="1"/>
    <col min="1027" max="1027" width="16.5703125" style="24" customWidth="1"/>
    <col min="1028" max="1028" width="23.85546875" style="24" customWidth="1"/>
    <col min="1029" max="1029" width="16.140625" style="24" customWidth="1"/>
    <col min="1030" max="1030" width="16.42578125" style="24" customWidth="1"/>
    <col min="1031" max="1281" width="9.140625" style="24"/>
    <col min="1282" max="1282" width="46" style="24" customWidth="1"/>
    <col min="1283" max="1283" width="16.5703125" style="24" customWidth="1"/>
    <col min="1284" max="1284" width="23.85546875" style="24" customWidth="1"/>
    <col min="1285" max="1285" width="16.140625" style="24" customWidth="1"/>
    <col min="1286" max="1286" width="16.42578125" style="24" customWidth="1"/>
    <col min="1287" max="1537" width="9.140625" style="24"/>
    <col min="1538" max="1538" width="46" style="24" customWidth="1"/>
    <col min="1539" max="1539" width="16.5703125" style="24" customWidth="1"/>
    <col min="1540" max="1540" width="23.85546875" style="24" customWidth="1"/>
    <col min="1541" max="1541" width="16.140625" style="24" customWidth="1"/>
    <col min="1542" max="1542" width="16.42578125" style="24" customWidth="1"/>
    <col min="1543" max="1793" width="9.140625" style="24"/>
    <col min="1794" max="1794" width="46" style="24" customWidth="1"/>
    <col min="1795" max="1795" width="16.5703125" style="24" customWidth="1"/>
    <col min="1796" max="1796" width="23.85546875" style="24" customWidth="1"/>
    <col min="1797" max="1797" width="16.140625" style="24" customWidth="1"/>
    <col min="1798" max="1798" width="16.42578125" style="24" customWidth="1"/>
    <col min="1799" max="2049" width="9.140625" style="24"/>
    <col min="2050" max="2050" width="46" style="24" customWidth="1"/>
    <col min="2051" max="2051" width="16.5703125" style="24" customWidth="1"/>
    <col min="2052" max="2052" width="23.85546875" style="24" customWidth="1"/>
    <col min="2053" max="2053" width="16.140625" style="24" customWidth="1"/>
    <col min="2054" max="2054" width="16.42578125" style="24" customWidth="1"/>
    <col min="2055" max="2305" width="9.140625" style="24"/>
    <col min="2306" max="2306" width="46" style="24" customWidth="1"/>
    <col min="2307" max="2307" width="16.5703125" style="24" customWidth="1"/>
    <col min="2308" max="2308" width="23.85546875" style="24" customWidth="1"/>
    <col min="2309" max="2309" width="16.140625" style="24" customWidth="1"/>
    <col min="2310" max="2310" width="16.42578125" style="24" customWidth="1"/>
    <col min="2311" max="2561" width="9.140625" style="24"/>
    <col min="2562" max="2562" width="46" style="24" customWidth="1"/>
    <col min="2563" max="2563" width="16.5703125" style="24" customWidth="1"/>
    <col min="2564" max="2564" width="23.85546875" style="24" customWidth="1"/>
    <col min="2565" max="2565" width="16.140625" style="24" customWidth="1"/>
    <col min="2566" max="2566" width="16.42578125" style="24" customWidth="1"/>
    <col min="2567" max="2817" width="9.140625" style="24"/>
    <col min="2818" max="2818" width="46" style="24" customWidth="1"/>
    <col min="2819" max="2819" width="16.5703125" style="24" customWidth="1"/>
    <col min="2820" max="2820" width="23.85546875" style="24" customWidth="1"/>
    <col min="2821" max="2821" width="16.140625" style="24" customWidth="1"/>
    <col min="2822" max="2822" width="16.42578125" style="24" customWidth="1"/>
    <col min="2823" max="3073" width="9.140625" style="24"/>
    <col min="3074" max="3074" width="46" style="24" customWidth="1"/>
    <col min="3075" max="3075" width="16.5703125" style="24" customWidth="1"/>
    <col min="3076" max="3076" width="23.85546875" style="24" customWidth="1"/>
    <col min="3077" max="3077" width="16.140625" style="24" customWidth="1"/>
    <col min="3078" max="3078" width="16.42578125" style="24" customWidth="1"/>
    <col min="3079" max="3329" width="9.140625" style="24"/>
    <col min="3330" max="3330" width="46" style="24" customWidth="1"/>
    <col min="3331" max="3331" width="16.5703125" style="24" customWidth="1"/>
    <col min="3332" max="3332" width="23.85546875" style="24" customWidth="1"/>
    <col min="3333" max="3333" width="16.140625" style="24" customWidth="1"/>
    <col min="3334" max="3334" width="16.42578125" style="24" customWidth="1"/>
    <col min="3335" max="3585" width="9.140625" style="24"/>
    <col min="3586" max="3586" width="46" style="24" customWidth="1"/>
    <col min="3587" max="3587" width="16.5703125" style="24" customWidth="1"/>
    <col min="3588" max="3588" width="23.85546875" style="24" customWidth="1"/>
    <col min="3589" max="3589" width="16.140625" style="24" customWidth="1"/>
    <col min="3590" max="3590" width="16.42578125" style="24" customWidth="1"/>
    <col min="3591" max="3841" width="9.140625" style="24"/>
    <col min="3842" max="3842" width="46" style="24" customWidth="1"/>
    <col min="3843" max="3843" width="16.5703125" style="24" customWidth="1"/>
    <col min="3844" max="3844" width="23.85546875" style="24" customWidth="1"/>
    <col min="3845" max="3845" width="16.140625" style="24" customWidth="1"/>
    <col min="3846" max="3846" width="16.42578125" style="24" customWidth="1"/>
    <col min="3847" max="4097" width="9.140625" style="24"/>
    <col min="4098" max="4098" width="46" style="24" customWidth="1"/>
    <col min="4099" max="4099" width="16.5703125" style="24" customWidth="1"/>
    <col min="4100" max="4100" width="23.85546875" style="24" customWidth="1"/>
    <col min="4101" max="4101" width="16.140625" style="24" customWidth="1"/>
    <col min="4102" max="4102" width="16.42578125" style="24" customWidth="1"/>
    <col min="4103" max="4353" width="9.140625" style="24"/>
    <col min="4354" max="4354" width="46" style="24" customWidth="1"/>
    <col min="4355" max="4355" width="16.5703125" style="24" customWidth="1"/>
    <col min="4356" max="4356" width="23.85546875" style="24" customWidth="1"/>
    <col min="4357" max="4357" width="16.140625" style="24" customWidth="1"/>
    <col min="4358" max="4358" width="16.42578125" style="24" customWidth="1"/>
    <col min="4359" max="4609" width="9.140625" style="24"/>
    <col min="4610" max="4610" width="46" style="24" customWidth="1"/>
    <col min="4611" max="4611" width="16.5703125" style="24" customWidth="1"/>
    <col min="4612" max="4612" width="23.85546875" style="24" customWidth="1"/>
    <col min="4613" max="4613" width="16.140625" style="24" customWidth="1"/>
    <col min="4614" max="4614" width="16.42578125" style="24" customWidth="1"/>
    <col min="4615" max="4865" width="9.140625" style="24"/>
    <col min="4866" max="4866" width="46" style="24" customWidth="1"/>
    <col min="4867" max="4867" width="16.5703125" style="24" customWidth="1"/>
    <col min="4868" max="4868" width="23.85546875" style="24" customWidth="1"/>
    <col min="4869" max="4869" width="16.140625" style="24" customWidth="1"/>
    <col min="4870" max="4870" width="16.42578125" style="24" customWidth="1"/>
    <col min="4871" max="5121" width="9.140625" style="24"/>
    <col min="5122" max="5122" width="46" style="24" customWidth="1"/>
    <col min="5123" max="5123" width="16.5703125" style="24" customWidth="1"/>
    <col min="5124" max="5124" width="23.85546875" style="24" customWidth="1"/>
    <col min="5125" max="5125" width="16.140625" style="24" customWidth="1"/>
    <col min="5126" max="5126" width="16.42578125" style="24" customWidth="1"/>
    <col min="5127" max="5377" width="9.140625" style="24"/>
    <col min="5378" max="5378" width="46" style="24" customWidth="1"/>
    <col min="5379" max="5379" width="16.5703125" style="24" customWidth="1"/>
    <col min="5380" max="5380" width="23.85546875" style="24" customWidth="1"/>
    <col min="5381" max="5381" width="16.140625" style="24" customWidth="1"/>
    <col min="5382" max="5382" width="16.42578125" style="24" customWidth="1"/>
    <col min="5383" max="5633" width="9.140625" style="24"/>
    <col min="5634" max="5634" width="46" style="24" customWidth="1"/>
    <col min="5635" max="5635" width="16.5703125" style="24" customWidth="1"/>
    <col min="5636" max="5636" width="23.85546875" style="24" customWidth="1"/>
    <col min="5637" max="5637" width="16.140625" style="24" customWidth="1"/>
    <col min="5638" max="5638" width="16.42578125" style="24" customWidth="1"/>
    <col min="5639" max="5889" width="9.140625" style="24"/>
    <col min="5890" max="5890" width="46" style="24" customWidth="1"/>
    <col min="5891" max="5891" width="16.5703125" style="24" customWidth="1"/>
    <col min="5892" max="5892" width="23.85546875" style="24" customWidth="1"/>
    <col min="5893" max="5893" width="16.140625" style="24" customWidth="1"/>
    <col min="5894" max="5894" width="16.42578125" style="24" customWidth="1"/>
    <col min="5895" max="6145" width="9.140625" style="24"/>
    <col min="6146" max="6146" width="46" style="24" customWidth="1"/>
    <col min="6147" max="6147" width="16.5703125" style="24" customWidth="1"/>
    <col min="6148" max="6148" width="23.85546875" style="24" customWidth="1"/>
    <col min="6149" max="6149" width="16.140625" style="24" customWidth="1"/>
    <col min="6150" max="6150" width="16.42578125" style="24" customWidth="1"/>
    <col min="6151" max="6401" width="9.140625" style="24"/>
    <col min="6402" max="6402" width="46" style="24" customWidth="1"/>
    <col min="6403" max="6403" width="16.5703125" style="24" customWidth="1"/>
    <col min="6404" max="6404" width="23.85546875" style="24" customWidth="1"/>
    <col min="6405" max="6405" width="16.140625" style="24" customWidth="1"/>
    <col min="6406" max="6406" width="16.42578125" style="24" customWidth="1"/>
    <col min="6407" max="6657" width="9.140625" style="24"/>
    <col min="6658" max="6658" width="46" style="24" customWidth="1"/>
    <col min="6659" max="6659" width="16.5703125" style="24" customWidth="1"/>
    <col min="6660" max="6660" width="23.85546875" style="24" customWidth="1"/>
    <col min="6661" max="6661" width="16.140625" style="24" customWidth="1"/>
    <col min="6662" max="6662" width="16.42578125" style="24" customWidth="1"/>
    <col min="6663" max="6913" width="9.140625" style="24"/>
    <col min="6914" max="6914" width="46" style="24" customWidth="1"/>
    <col min="6915" max="6915" width="16.5703125" style="24" customWidth="1"/>
    <col min="6916" max="6916" width="23.85546875" style="24" customWidth="1"/>
    <col min="6917" max="6917" width="16.140625" style="24" customWidth="1"/>
    <col min="6918" max="6918" width="16.42578125" style="24" customWidth="1"/>
    <col min="6919" max="7169" width="9.140625" style="24"/>
    <col min="7170" max="7170" width="46" style="24" customWidth="1"/>
    <col min="7171" max="7171" width="16.5703125" style="24" customWidth="1"/>
    <col min="7172" max="7172" width="23.85546875" style="24" customWidth="1"/>
    <col min="7173" max="7173" width="16.140625" style="24" customWidth="1"/>
    <col min="7174" max="7174" width="16.42578125" style="24" customWidth="1"/>
    <col min="7175" max="7425" width="9.140625" style="24"/>
    <col min="7426" max="7426" width="46" style="24" customWidth="1"/>
    <col min="7427" max="7427" width="16.5703125" style="24" customWidth="1"/>
    <col min="7428" max="7428" width="23.85546875" style="24" customWidth="1"/>
    <col min="7429" max="7429" width="16.140625" style="24" customWidth="1"/>
    <col min="7430" max="7430" width="16.42578125" style="24" customWidth="1"/>
    <col min="7431" max="7681" width="9.140625" style="24"/>
    <col min="7682" max="7682" width="46" style="24" customWidth="1"/>
    <col min="7683" max="7683" width="16.5703125" style="24" customWidth="1"/>
    <col min="7684" max="7684" width="23.85546875" style="24" customWidth="1"/>
    <col min="7685" max="7685" width="16.140625" style="24" customWidth="1"/>
    <col min="7686" max="7686" width="16.42578125" style="24" customWidth="1"/>
    <col min="7687" max="7937" width="9.140625" style="24"/>
    <col min="7938" max="7938" width="46" style="24" customWidth="1"/>
    <col min="7939" max="7939" width="16.5703125" style="24" customWidth="1"/>
    <col min="7940" max="7940" width="23.85546875" style="24" customWidth="1"/>
    <col min="7941" max="7941" width="16.140625" style="24" customWidth="1"/>
    <col min="7942" max="7942" width="16.42578125" style="24" customWidth="1"/>
    <col min="7943" max="8193" width="9.140625" style="24"/>
    <col min="8194" max="8194" width="46" style="24" customWidth="1"/>
    <col min="8195" max="8195" width="16.5703125" style="24" customWidth="1"/>
    <col min="8196" max="8196" width="23.85546875" style="24" customWidth="1"/>
    <col min="8197" max="8197" width="16.140625" style="24" customWidth="1"/>
    <col min="8198" max="8198" width="16.42578125" style="24" customWidth="1"/>
    <col min="8199" max="8449" width="9.140625" style="24"/>
    <col min="8450" max="8450" width="46" style="24" customWidth="1"/>
    <col min="8451" max="8451" width="16.5703125" style="24" customWidth="1"/>
    <col min="8452" max="8452" width="23.85546875" style="24" customWidth="1"/>
    <col min="8453" max="8453" width="16.140625" style="24" customWidth="1"/>
    <col min="8454" max="8454" width="16.42578125" style="24" customWidth="1"/>
    <col min="8455" max="8705" width="9.140625" style="24"/>
    <col min="8706" max="8706" width="46" style="24" customWidth="1"/>
    <col min="8707" max="8707" width="16.5703125" style="24" customWidth="1"/>
    <col min="8708" max="8708" width="23.85546875" style="24" customWidth="1"/>
    <col min="8709" max="8709" width="16.140625" style="24" customWidth="1"/>
    <col min="8710" max="8710" width="16.42578125" style="24" customWidth="1"/>
    <col min="8711" max="8961" width="9.140625" style="24"/>
    <col min="8962" max="8962" width="46" style="24" customWidth="1"/>
    <col min="8963" max="8963" width="16.5703125" style="24" customWidth="1"/>
    <col min="8964" max="8964" width="23.85546875" style="24" customWidth="1"/>
    <col min="8965" max="8965" width="16.140625" style="24" customWidth="1"/>
    <col min="8966" max="8966" width="16.42578125" style="24" customWidth="1"/>
    <col min="8967" max="9217" width="9.140625" style="24"/>
    <col min="9218" max="9218" width="46" style="24" customWidth="1"/>
    <col min="9219" max="9219" width="16.5703125" style="24" customWidth="1"/>
    <col min="9220" max="9220" width="23.85546875" style="24" customWidth="1"/>
    <col min="9221" max="9221" width="16.140625" style="24" customWidth="1"/>
    <col min="9222" max="9222" width="16.42578125" style="24" customWidth="1"/>
    <col min="9223" max="9473" width="9.140625" style="24"/>
    <col min="9474" max="9474" width="46" style="24" customWidth="1"/>
    <col min="9475" max="9475" width="16.5703125" style="24" customWidth="1"/>
    <col min="9476" max="9476" width="23.85546875" style="24" customWidth="1"/>
    <col min="9477" max="9477" width="16.140625" style="24" customWidth="1"/>
    <col min="9478" max="9478" width="16.42578125" style="24" customWidth="1"/>
    <col min="9479" max="9729" width="9.140625" style="24"/>
    <col min="9730" max="9730" width="46" style="24" customWidth="1"/>
    <col min="9731" max="9731" width="16.5703125" style="24" customWidth="1"/>
    <col min="9732" max="9732" width="23.85546875" style="24" customWidth="1"/>
    <col min="9733" max="9733" width="16.140625" style="24" customWidth="1"/>
    <col min="9734" max="9734" width="16.42578125" style="24" customWidth="1"/>
    <col min="9735" max="9985" width="9.140625" style="24"/>
    <col min="9986" max="9986" width="46" style="24" customWidth="1"/>
    <col min="9987" max="9987" width="16.5703125" style="24" customWidth="1"/>
    <col min="9988" max="9988" width="23.85546875" style="24" customWidth="1"/>
    <col min="9989" max="9989" width="16.140625" style="24" customWidth="1"/>
    <col min="9990" max="9990" width="16.42578125" style="24" customWidth="1"/>
    <col min="9991" max="10241" width="9.140625" style="24"/>
    <col min="10242" max="10242" width="46" style="24" customWidth="1"/>
    <col min="10243" max="10243" width="16.5703125" style="24" customWidth="1"/>
    <col min="10244" max="10244" width="23.85546875" style="24" customWidth="1"/>
    <col min="10245" max="10245" width="16.140625" style="24" customWidth="1"/>
    <col min="10246" max="10246" width="16.42578125" style="24" customWidth="1"/>
    <col min="10247" max="10497" width="9.140625" style="24"/>
    <col min="10498" max="10498" width="46" style="24" customWidth="1"/>
    <col min="10499" max="10499" width="16.5703125" style="24" customWidth="1"/>
    <col min="10500" max="10500" width="23.85546875" style="24" customWidth="1"/>
    <col min="10501" max="10501" width="16.140625" style="24" customWidth="1"/>
    <col min="10502" max="10502" width="16.42578125" style="24" customWidth="1"/>
    <col min="10503" max="10753" width="9.140625" style="24"/>
    <col min="10754" max="10754" width="46" style="24" customWidth="1"/>
    <col min="10755" max="10755" width="16.5703125" style="24" customWidth="1"/>
    <col min="10756" max="10756" width="23.85546875" style="24" customWidth="1"/>
    <col min="10757" max="10757" width="16.140625" style="24" customWidth="1"/>
    <col min="10758" max="10758" width="16.42578125" style="24" customWidth="1"/>
    <col min="10759" max="11009" width="9.140625" style="24"/>
    <col min="11010" max="11010" width="46" style="24" customWidth="1"/>
    <col min="11011" max="11011" width="16.5703125" style="24" customWidth="1"/>
    <col min="11012" max="11012" width="23.85546875" style="24" customWidth="1"/>
    <col min="11013" max="11013" width="16.140625" style="24" customWidth="1"/>
    <col min="11014" max="11014" width="16.42578125" style="24" customWidth="1"/>
    <col min="11015" max="11265" width="9.140625" style="24"/>
    <col min="11266" max="11266" width="46" style="24" customWidth="1"/>
    <col min="11267" max="11267" width="16.5703125" style="24" customWidth="1"/>
    <col min="11268" max="11268" width="23.85546875" style="24" customWidth="1"/>
    <col min="11269" max="11269" width="16.140625" style="24" customWidth="1"/>
    <col min="11270" max="11270" width="16.42578125" style="24" customWidth="1"/>
    <col min="11271" max="11521" width="9.140625" style="24"/>
    <col min="11522" max="11522" width="46" style="24" customWidth="1"/>
    <col min="11523" max="11523" width="16.5703125" style="24" customWidth="1"/>
    <col min="11524" max="11524" width="23.85546875" style="24" customWidth="1"/>
    <col min="11525" max="11525" width="16.140625" style="24" customWidth="1"/>
    <col min="11526" max="11526" width="16.42578125" style="24" customWidth="1"/>
    <col min="11527" max="11777" width="9.140625" style="24"/>
    <col min="11778" max="11778" width="46" style="24" customWidth="1"/>
    <col min="11779" max="11779" width="16.5703125" style="24" customWidth="1"/>
    <col min="11780" max="11780" width="23.85546875" style="24" customWidth="1"/>
    <col min="11781" max="11781" width="16.140625" style="24" customWidth="1"/>
    <col min="11782" max="11782" width="16.42578125" style="24" customWidth="1"/>
    <col min="11783" max="12033" width="9.140625" style="24"/>
    <col min="12034" max="12034" width="46" style="24" customWidth="1"/>
    <col min="12035" max="12035" width="16.5703125" style="24" customWidth="1"/>
    <col min="12036" max="12036" width="23.85546875" style="24" customWidth="1"/>
    <col min="12037" max="12037" width="16.140625" style="24" customWidth="1"/>
    <col min="12038" max="12038" width="16.42578125" style="24" customWidth="1"/>
    <col min="12039" max="12289" width="9.140625" style="24"/>
    <col min="12290" max="12290" width="46" style="24" customWidth="1"/>
    <col min="12291" max="12291" width="16.5703125" style="24" customWidth="1"/>
    <col min="12292" max="12292" width="23.85546875" style="24" customWidth="1"/>
    <col min="12293" max="12293" width="16.140625" style="24" customWidth="1"/>
    <col min="12294" max="12294" width="16.42578125" style="24" customWidth="1"/>
    <col min="12295" max="12545" width="9.140625" style="24"/>
    <col min="12546" max="12546" width="46" style="24" customWidth="1"/>
    <col min="12547" max="12547" width="16.5703125" style="24" customWidth="1"/>
    <col min="12548" max="12548" width="23.85546875" style="24" customWidth="1"/>
    <col min="12549" max="12549" width="16.140625" style="24" customWidth="1"/>
    <col min="12550" max="12550" width="16.42578125" style="24" customWidth="1"/>
    <col min="12551" max="12801" width="9.140625" style="24"/>
    <col min="12802" max="12802" width="46" style="24" customWidth="1"/>
    <col min="12803" max="12803" width="16.5703125" style="24" customWidth="1"/>
    <col min="12804" max="12804" width="23.85546875" style="24" customWidth="1"/>
    <col min="12805" max="12805" width="16.140625" style="24" customWidth="1"/>
    <col min="12806" max="12806" width="16.42578125" style="24" customWidth="1"/>
    <col min="12807" max="13057" width="9.140625" style="24"/>
    <col min="13058" max="13058" width="46" style="24" customWidth="1"/>
    <col min="13059" max="13059" width="16.5703125" style="24" customWidth="1"/>
    <col min="13060" max="13060" width="23.85546875" style="24" customWidth="1"/>
    <col min="13061" max="13061" width="16.140625" style="24" customWidth="1"/>
    <col min="13062" max="13062" width="16.42578125" style="24" customWidth="1"/>
    <col min="13063" max="13313" width="9.140625" style="24"/>
    <col min="13314" max="13314" width="46" style="24" customWidth="1"/>
    <col min="13315" max="13315" width="16.5703125" style="24" customWidth="1"/>
    <col min="13316" max="13316" width="23.85546875" style="24" customWidth="1"/>
    <col min="13317" max="13317" width="16.140625" style="24" customWidth="1"/>
    <col min="13318" max="13318" width="16.42578125" style="24" customWidth="1"/>
    <col min="13319" max="13569" width="9.140625" style="24"/>
    <col min="13570" max="13570" width="46" style="24" customWidth="1"/>
    <col min="13571" max="13571" width="16.5703125" style="24" customWidth="1"/>
    <col min="13572" max="13572" width="23.85546875" style="24" customWidth="1"/>
    <col min="13573" max="13573" width="16.140625" style="24" customWidth="1"/>
    <col min="13574" max="13574" width="16.42578125" style="24" customWidth="1"/>
    <col min="13575" max="13825" width="9.140625" style="24"/>
    <col min="13826" max="13826" width="46" style="24" customWidth="1"/>
    <col min="13827" max="13827" width="16.5703125" style="24" customWidth="1"/>
    <col min="13828" max="13828" width="23.85546875" style="24" customWidth="1"/>
    <col min="13829" max="13829" width="16.140625" style="24" customWidth="1"/>
    <col min="13830" max="13830" width="16.42578125" style="24" customWidth="1"/>
    <col min="13831" max="14081" width="9.140625" style="24"/>
    <col min="14082" max="14082" width="46" style="24" customWidth="1"/>
    <col min="14083" max="14083" width="16.5703125" style="24" customWidth="1"/>
    <col min="14084" max="14084" width="23.85546875" style="24" customWidth="1"/>
    <col min="14085" max="14085" width="16.140625" style="24" customWidth="1"/>
    <col min="14086" max="14086" width="16.42578125" style="24" customWidth="1"/>
    <col min="14087" max="14337" width="9.140625" style="24"/>
    <col min="14338" max="14338" width="46" style="24" customWidth="1"/>
    <col min="14339" max="14339" width="16.5703125" style="24" customWidth="1"/>
    <col min="14340" max="14340" width="23.85546875" style="24" customWidth="1"/>
    <col min="14341" max="14341" width="16.140625" style="24" customWidth="1"/>
    <col min="14342" max="14342" width="16.42578125" style="24" customWidth="1"/>
    <col min="14343" max="14593" width="9.140625" style="24"/>
    <col min="14594" max="14594" width="46" style="24" customWidth="1"/>
    <col min="14595" max="14595" width="16.5703125" style="24" customWidth="1"/>
    <col min="14596" max="14596" width="23.85546875" style="24" customWidth="1"/>
    <col min="14597" max="14597" width="16.140625" style="24" customWidth="1"/>
    <col min="14598" max="14598" width="16.42578125" style="24" customWidth="1"/>
    <col min="14599" max="14849" width="9.140625" style="24"/>
    <col min="14850" max="14850" width="46" style="24" customWidth="1"/>
    <col min="14851" max="14851" width="16.5703125" style="24" customWidth="1"/>
    <col min="14852" max="14852" width="23.85546875" style="24" customWidth="1"/>
    <col min="14853" max="14853" width="16.140625" style="24" customWidth="1"/>
    <col min="14854" max="14854" width="16.42578125" style="24" customWidth="1"/>
    <col min="14855" max="15105" width="9.140625" style="24"/>
    <col min="15106" max="15106" width="46" style="24" customWidth="1"/>
    <col min="15107" max="15107" width="16.5703125" style="24" customWidth="1"/>
    <col min="15108" max="15108" width="23.85546875" style="24" customWidth="1"/>
    <col min="15109" max="15109" width="16.140625" style="24" customWidth="1"/>
    <col min="15110" max="15110" width="16.42578125" style="24" customWidth="1"/>
    <col min="15111" max="15361" width="9.140625" style="24"/>
    <col min="15362" max="15362" width="46" style="24" customWidth="1"/>
    <col min="15363" max="15363" width="16.5703125" style="24" customWidth="1"/>
    <col min="15364" max="15364" width="23.85546875" style="24" customWidth="1"/>
    <col min="15365" max="15365" width="16.140625" style="24" customWidth="1"/>
    <col min="15366" max="15366" width="16.42578125" style="24" customWidth="1"/>
    <col min="15367" max="15617" width="9.140625" style="24"/>
    <col min="15618" max="15618" width="46" style="24" customWidth="1"/>
    <col min="15619" max="15619" width="16.5703125" style="24" customWidth="1"/>
    <col min="15620" max="15620" width="23.85546875" style="24" customWidth="1"/>
    <col min="15621" max="15621" width="16.140625" style="24" customWidth="1"/>
    <col min="15622" max="15622" width="16.42578125" style="24" customWidth="1"/>
    <col min="15623" max="15873" width="9.140625" style="24"/>
    <col min="15874" max="15874" width="46" style="24" customWidth="1"/>
    <col min="15875" max="15875" width="16.5703125" style="24" customWidth="1"/>
    <col min="15876" max="15876" width="23.85546875" style="24" customWidth="1"/>
    <col min="15877" max="15877" width="16.140625" style="24" customWidth="1"/>
    <col min="15878" max="15878" width="16.42578125" style="24" customWidth="1"/>
    <col min="15879" max="16129" width="9.140625" style="24"/>
    <col min="16130" max="16130" width="46" style="24" customWidth="1"/>
    <col min="16131" max="16131" width="16.5703125" style="24" customWidth="1"/>
    <col min="16132" max="16132" width="23.85546875" style="24" customWidth="1"/>
    <col min="16133" max="16133" width="16.140625" style="24" customWidth="1"/>
    <col min="16134" max="16134" width="16.42578125" style="24" customWidth="1"/>
    <col min="16135" max="16384" width="9.140625" style="24"/>
  </cols>
  <sheetData>
    <row r="1" spans="1:9">
      <c r="A1" s="42" t="s">
        <v>0</v>
      </c>
      <c r="B1" s="256" t="s">
        <v>41</v>
      </c>
      <c r="C1" s="256"/>
      <c r="D1" s="256"/>
      <c r="E1" s="256"/>
      <c r="F1" s="256"/>
      <c r="I1" s="24"/>
    </row>
    <row r="2" spans="1:9">
      <c r="A2" s="43">
        <v>1</v>
      </c>
      <c r="B2" s="44" t="s">
        <v>42</v>
      </c>
      <c r="C2" s="257">
        <f>'Customer Details'!B8</f>
        <v>0</v>
      </c>
      <c r="D2" s="257"/>
      <c r="E2" s="257"/>
      <c r="F2" s="257"/>
      <c r="I2" s="24"/>
    </row>
    <row r="3" spans="1:9" ht="15" customHeight="1">
      <c r="A3" s="43">
        <v>2</v>
      </c>
      <c r="B3" s="45" t="s">
        <v>43</v>
      </c>
      <c r="C3" s="258" t="str">
        <f>CONCATENATE('Customer Details'!B9," &amp; ",'Customer Details'!B10," &amp; ",'Customer Details'!B11,'Customer Details'!B12,'Customer Details'!B13)</f>
        <v xml:space="preserve"> &amp;  &amp; </v>
      </c>
      <c r="D3" s="259"/>
      <c r="E3" s="259"/>
      <c r="F3" s="260"/>
      <c r="I3" s="24"/>
    </row>
    <row r="4" spans="1:9">
      <c r="A4" s="43">
        <v>3</v>
      </c>
      <c r="B4" s="45" t="s">
        <v>36</v>
      </c>
      <c r="C4" s="258" t="str">
        <f>'Customer Details'!F4</f>
        <v>Loan Against Electronic Payment</v>
      </c>
      <c r="D4" s="259"/>
      <c r="E4" s="259"/>
      <c r="F4" s="260"/>
      <c r="I4" s="24"/>
    </row>
    <row r="5" spans="1:9">
      <c r="A5" s="43">
        <v>4</v>
      </c>
      <c r="B5" s="45" t="s">
        <v>33</v>
      </c>
      <c r="C5" s="258">
        <f>'Customer Details'!F5</f>
        <v>0</v>
      </c>
      <c r="D5" s="259"/>
      <c r="E5" s="259"/>
      <c r="F5" s="260"/>
      <c r="I5" s="24"/>
    </row>
    <row r="6" spans="1:9">
      <c r="A6" s="43">
        <v>5</v>
      </c>
      <c r="B6" s="45" t="s">
        <v>44</v>
      </c>
      <c r="C6" s="264"/>
      <c r="D6" s="265"/>
      <c r="E6" s="265"/>
      <c r="F6" s="266"/>
      <c r="I6" s="24"/>
    </row>
    <row r="7" spans="1:9">
      <c r="A7" s="43">
        <v>6</v>
      </c>
      <c r="B7" s="46" t="s">
        <v>73</v>
      </c>
      <c r="C7" s="267" t="e">
        <f>ROUNDUP(PMT(C9/360,C8,-C6*100000),2)</f>
        <v>#NUM!</v>
      </c>
      <c r="D7" s="268"/>
      <c r="E7" s="268"/>
      <c r="F7" s="269"/>
      <c r="I7" s="24"/>
    </row>
    <row r="8" spans="1:9">
      <c r="A8" s="43">
        <v>7</v>
      </c>
      <c r="B8" s="46" t="s">
        <v>74</v>
      </c>
      <c r="C8" s="258">
        <f>'Customer Details'!K4*30</f>
        <v>0</v>
      </c>
      <c r="D8" s="259"/>
      <c r="E8" s="259"/>
      <c r="F8" s="260"/>
      <c r="I8" s="24"/>
    </row>
    <row r="9" spans="1:9">
      <c r="A9" s="43">
        <v>8</v>
      </c>
      <c r="B9" s="45" t="s">
        <v>38</v>
      </c>
      <c r="C9" s="270">
        <f>'Customer Details'!K3</f>
        <v>0</v>
      </c>
      <c r="D9" s="259"/>
      <c r="E9" s="259"/>
      <c r="F9" s="260"/>
      <c r="I9" s="24"/>
    </row>
    <row r="10" spans="1:9">
      <c r="A10" s="43">
        <v>9</v>
      </c>
      <c r="B10" s="90" t="s">
        <v>149</v>
      </c>
      <c r="C10" s="261"/>
      <c r="D10" s="262"/>
      <c r="E10" s="262"/>
      <c r="F10" s="263"/>
      <c r="I10" s="24"/>
    </row>
    <row r="11" spans="1:9">
      <c r="A11" s="43">
        <v>10</v>
      </c>
      <c r="B11" s="44" t="s">
        <v>32</v>
      </c>
      <c r="C11" s="249">
        <f>'Customer Details'!C6</f>
        <v>0</v>
      </c>
      <c r="D11" s="259"/>
      <c r="E11" s="259"/>
      <c r="F11" s="260"/>
      <c r="I11" s="24"/>
    </row>
    <row r="12" spans="1:9">
      <c r="A12" s="43">
        <v>11</v>
      </c>
      <c r="B12" s="44" t="s">
        <v>45</v>
      </c>
      <c r="C12" s="249">
        <f>'Customer Details'!F6</f>
        <v>0</v>
      </c>
      <c r="D12" s="259"/>
      <c r="E12" s="259"/>
      <c r="F12" s="260"/>
      <c r="I12" s="24"/>
    </row>
    <row r="13" spans="1:9">
      <c r="A13" s="43">
        <v>12</v>
      </c>
      <c r="B13" s="46" t="s">
        <v>71</v>
      </c>
      <c r="C13" s="271"/>
      <c r="D13" s="262"/>
      <c r="E13" s="262"/>
      <c r="F13" s="263"/>
      <c r="I13" s="24"/>
    </row>
    <row r="14" spans="1:9">
      <c r="A14" s="43">
        <v>13</v>
      </c>
      <c r="B14" s="47" t="s">
        <v>70</v>
      </c>
      <c r="C14" s="274"/>
      <c r="D14" s="275"/>
      <c r="E14" s="275"/>
      <c r="F14" s="276"/>
      <c r="I14" s="24"/>
    </row>
    <row r="15" spans="1:9">
      <c r="A15" s="43">
        <v>14</v>
      </c>
      <c r="B15" s="90" t="s">
        <v>151</v>
      </c>
      <c r="C15" s="271">
        <v>12</v>
      </c>
      <c r="D15" s="272"/>
      <c r="E15" s="272"/>
      <c r="F15" s="273"/>
      <c r="I15" s="24"/>
    </row>
    <row r="16" spans="1:9">
      <c r="A16" s="43">
        <v>15</v>
      </c>
      <c r="B16" s="90" t="s">
        <v>152</v>
      </c>
      <c r="C16" s="271">
        <v>12</v>
      </c>
      <c r="D16" s="272"/>
      <c r="E16" s="272"/>
      <c r="F16" s="273"/>
      <c r="I16" s="24"/>
    </row>
    <row r="17" spans="1:9">
      <c r="A17" s="43">
        <v>16</v>
      </c>
      <c r="B17" s="90" t="s">
        <v>153</v>
      </c>
      <c r="C17" s="274">
        <v>1</v>
      </c>
      <c r="D17" s="275"/>
      <c r="E17" s="275"/>
      <c r="F17" s="276"/>
      <c r="I17" s="24"/>
    </row>
    <row r="18" spans="1:9">
      <c r="A18" s="43">
        <v>17</v>
      </c>
      <c r="B18" s="90" t="s">
        <v>154</v>
      </c>
      <c r="C18" s="274">
        <v>1</v>
      </c>
      <c r="D18" s="275"/>
      <c r="E18" s="275"/>
      <c r="F18" s="276"/>
      <c r="I18" s="24"/>
    </row>
    <row r="19" spans="1:9">
      <c r="A19" s="43">
        <v>18</v>
      </c>
      <c r="B19" s="45" t="s">
        <v>46</v>
      </c>
      <c r="C19" s="249">
        <f>C6+C14</f>
        <v>0</v>
      </c>
      <c r="D19" s="250"/>
      <c r="E19" s="250"/>
      <c r="F19" s="251"/>
      <c r="I19" s="24"/>
    </row>
    <row r="20" spans="1:9" ht="15" customHeight="1">
      <c r="I20" s="24"/>
    </row>
    <row r="21" spans="1:9" ht="15" customHeight="1">
      <c r="A21" s="254" t="s">
        <v>102</v>
      </c>
      <c r="B21" s="254"/>
      <c r="C21" s="254"/>
      <c r="D21" s="26"/>
      <c r="E21" s="26"/>
      <c r="F21" s="26"/>
      <c r="I21" s="24"/>
    </row>
    <row r="22" spans="1:9">
      <c r="A22" s="27" t="s">
        <v>0</v>
      </c>
      <c r="B22" s="32" t="s">
        <v>47</v>
      </c>
      <c r="C22" s="32" t="s">
        <v>48</v>
      </c>
      <c r="D22" s="255" t="s">
        <v>49</v>
      </c>
      <c r="E22" s="255"/>
      <c r="F22" s="255"/>
      <c r="I22" s="24"/>
    </row>
    <row r="23" spans="1:9">
      <c r="A23" s="40">
        <v>1</v>
      </c>
      <c r="B23" s="22" t="s">
        <v>50</v>
      </c>
      <c r="C23" s="49"/>
      <c r="D23" s="241"/>
      <c r="E23" s="241"/>
      <c r="F23" s="241"/>
      <c r="I23" s="24"/>
    </row>
    <row r="24" spans="1:9">
      <c r="A24" s="40">
        <v>2</v>
      </c>
      <c r="B24" s="22" t="s">
        <v>52</v>
      </c>
      <c r="C24" s="49"/>
      <c r="D24" s="241"/>
      <c r="E24" s="241"/>
      <c r="F24" s="241"/>
      <c r="I24" s="24"/>
    </row>
    <row r="25" spans="1:9">
      <c r="A25" s="40">
        <v>3</v>
      </c>
      <c r="B25" s="48" t="s">
        <v>53</v>
      </c>
      <c r="C25" s="49"/>
      <c r="D25" s="252"/>
      <c r="E25" s="241"/>
      <c r="F25" s="241"/>
      <c r="I25" s="24"/>
    </row>
    <row r="26" spans="1:9">
      <c r="A26" s="66">
        <v>4</v>
      </c>
      <c r="B26" s="67" t="s">
        <v>97</v>
      </c>
      <c r="C26" s="49"/>
      <c r="D26" s="70"/>
      <c r="E26" s="71"/>
      <c r="F26" s="72"/>
      <c r="I26" s="24"/>
    </row>
    <row r="27" spans="1:9">
      <c r="A27" s="66">
        <v>5</v>
      </c>
      <c r="B27" s="67" t="s">
        <v>98</v>
      </c>
      <c r="C27" s="49"/>
      <c r="D27" s="68"/>
      <c r="E27" s="30"/>
      <c r="F27" s="69"/>
      <c r="I27" s="24"/>
    </row>
    <row r="28" spans="1:9">
      <c r="A28" s="66">
        <v>6</v>
      </c>
      <c r="B28" s="67" t="s">
        <v>99</v>
      </c>
      <c r="C28" s="49"/>
      <c r="D28" s="70"/>
      <c r="E28" s="71"/>
      <c r="F28" s="72"/>
      <c r="I28" s="24"/>
    </row>
    <row r="29" spans="1:9">
      <c r="A29" s="66">
        <v>7</v>
      </c>
      <c r="B29" s="49" t="s">
        <v>75</v>
      </c>
      <c r="C29" s="49"/>
      <c r="D29" s="252"/>
      <c r="E29" s="241"/>
      <c r="F29" s="241"/>
      <c r="I29" s="24"/>
    </row>
    <row r="30" spans="1:9">
      <c r="A30" s="66">
        <v>8</v>
      </c>
      <c r="B30" s="22" t="s">
        <v>54</v>
      </c>
      <c r="C30" s="49"/>
      <c r="D30" s="241"/>
      <c r="E30" s="241"/>
      <c r="F30" s="241"/>
      <c r="I30" s="24"/>
    </row>
    <row r="31" spans="1:9">
      <c r="A31" s="66">
        <v>9</v>
      </c>
      <c r="B31" s="22" t="s">
        <v>55</v>
      </c>
      <c r="C31" s="49"/>
      <c r="D31" s="241"/>
      <c r="E31" s="241"/>
      <c r="F31" s="241"/>
    </row>
    <row r="32" spans="1:9">
      <c r="A32" s="66">
        <v>10</v>
      </c>
      <c r="B32" s="22" t="s">
        <v>56</v>
      </c>
      <c r="C32" s="49"/>
      <c r="D32" s="241"/>
      <c r="E32" s="241"/>
      <c r="F32" s="241"/>
    </row>
    <row r="33" spans="1:6">
      <c r="A33" s="66">
        <v>11</v>
      </c>
      <c r="B33" s="22" t="s">
        <v>57</v>
      </c>
      <c r="C33" s="49"/>
      <c r="D33" s="241"/>
      <c r="E33" s="241"/>
      <c r="F33" s="241"/>
    </row>
    <row r="34" spans="1:6">
      <c r="A34" s="66">
        <v>12</v>
      </c>
      <c r="B34" s="67" t="s">
        <v>103</v>
      </c>
      <c r="C34" s="49"/>
      <c r="D34" s="241"/>
      <c r="E34" s="241"/>
      <c r="F34" s="241"/>
    </row>
    <row r="35" spans="1:6">
      <c r="A35" s="66">
        <v>13</v>
      </c>
      <c r="B35" s="22" t="s">
        <v>58</v>
      </c>
      <c r="C35" s="49"/>
      <c r="D35" s="253"/>
      <c r="E35" s="241"/>
      <c r="F35" s="241"/>
    </row>
    <row r="36" spans="1:6">
      <c r="A36" s="66">
        <v>14</v>
      </c>
      <c r="B36" s="22" t="s">
        <v>59</v>
      </c>
      <c r="C36" s="49"/>
      <c r="D36" s="241"/>
      <c r="E36" s="241"/>
      <c r="F36" s="241"/>
    </row>
    <row r="37" spans="1:6">
      <c r="A37" s="66">
        <v>15</v>
      </c>
      <c r="B37" s="22" t="s">
        <v>3</v>
      </c>
      <c r="C37" s="49"/>
      <c r="D37" s="241"/>
      <c r="E37" s="241"/>
      <c r="F37" s="241"/>
    </row>
    <row r="38" spans="1:6">
      <c r="A38" s="211">
        <v>16</v>
      </c>
      <c r="B38" s="212" t="s">
        <v>287</v>
      </c>
      <c r="C38" s="49" t="s">
        <v>288</v>
      </c>
      <c r="D38" s="213"/>
      <c r="E38" s="213" t="s">
        <v>289</v>
      </c>
      <c r="F38" s="214"/>
    </row>
    <row r="39" spans="1:6">
      <c r="A39" s="29"/>
      <c r="B39" s="30"/>
      <c r="C39" s="74"/>
      <c r="D39" s="29"/>
      <c r="E39" s="29"/>
      <c r="F39" s="29"/>
    </row>
    <row r="40" spans="1:6">
      <c r="A40" s="75" t="s">
        <v>104</v>
      </c>
      <c r="B40" s="75"/>
      <c r="C40" s="76"/>
      <c r="D40" s="76"/>
      <c r="E40" s="76"/>
      <c r="F40" s="76"/>
    </row>
    <row r="41" spans="1:6">
      <c r="A41" s="77" t="s">
        <v>0</v>
      </c>
      <c r="B41" s="78" t="s">
        <v>47</v>
      </c>
      <c r="C41" s="78" t="s">
        <v>48</v>
      </c>
      <c r="D41" s="245" t="s">
        <v>49</v>
      </c>
      <c r="E41" s="245"/>
      <c r="F41" s="245"/>
    </row>
    <row r="42" spans="1:6">
      <c r="A42" s="79">
        <v>1</v>
      </c>
      <c r="B42" s="80" t="s">
        <v>105</v>
      </c>
      <c r="C42" s="81" t="s">
        <v>106</v>
      </c>
      <c r="D42" s="246"/>
      <c r="E42" s="247"/>
      <c r="F42" s="248"/>
    </row>
    <row r="43" spans="1:6">
      <c r="A43" s="79">
        <v>2</v>
      </c>
      <c r="B43" s="80" t="s">
        <v>107</v>
      </c>
      <c r="C43" s="81"/>
      <c r="D43" s="235"/>
      <c r="E43" s="236"/>
      <c r="F43" s="237"/>
    </row>
    <row r="44" spans="1:6">
      <c r="A44" s="79">
        <v>3</v>
      </c>
      <c r="B44" s="80" t="s">
        <v>108</v>
      </c>
      <c r="C44" s="81"/>
      <c r="D44" s="235"/>
      <c r="E44" s="236"/>
      <c r="F44" s="237"/>
    </row>
    <row r="45" spans="1:6">
      <c r="A45" s="79">
        <v>4</v>
      </c>
      <c r="B45" s="80" t="s">
        <v>109</v>
      </c>
      <c r="C45" s="81"/>
      <c r="D45" s="235"/>
      <c r="E45" s="236"/>
      <c r="F45" s="237"/>
    </row>
    <row r="46" spans="1:6">
      <c r="A46" s="79">
        <v>5</v>
      </c>
      <c r="B46" s="80" t="s">
        <v>110</v>
      </c>
      <c r="C46" s="81"/>
      <c r="D46" s="235"/>
      <c r="E46" s="236"/>
      <c r="F46" s="237"/>
    </row>
    <row r="47" spans="1:6">
      <c r="A47" s="79">
        <v>6</v>
      </c>
      <c r="B47" s="80" t="s">
        <v>111</v>
      </c>
      <c r="C47" s="235"/>
      <c r="D47" s="236"/>
      <c r="E47" s="236"/>
      <c r="F47" s="237"/>
    </row>
    <row r="48" spans="1:6">
      <c r="A48" s="29"/>
      <c r="B48" s="30"/>
      <c r="C48" s="74"/>
      <c r="D48" s="29"/>
      <c r="E48" s="29"/>
      <c r="F48" s="29"/>
    </row>
    <row r="49" spans="1:10">
      <c r="A49" s="25" t="s">
        <v>112</v>
      </c>
      <c r="B49" s="25"/>
      <c r="C49" s="26"/>
      <c r="D49" s="26"/>
      <c r="E49" s="26"/>
      <c r="F49" s="26"/>
      <c r="G49" s="26"/>
      <c r="H49" s="26"/>
      <c r="I49" s="31"/>
    </row>
    <row r="50" spans="1:10">
      <c r="A50" s="27" t="s">
        <v>0</v>
      </c>
      <c r="B50" s="28" t="s">
        <v>60</v>
      </c>
      <c r="C50" s="242" t="s">
        <v>61</v>
      </c>
      <c r="D50" s="242"/>
      <c r="E50" s="242"/>
      <c r="F50" s="242"/>
      <c r="G50" s="242"/>
      <c r="H50" s="242"/>
      <c r="I50" s="242"/>
    </row>
    <row r="51" spans="1:10" s="37" customFormat="1" ht="116.25" customHeight="1">
      <c r="A51" s="36">
        <v>1</v>
      </c>
      <c r="B51" s="93" t="s">
        <v>157</v>
      </c>
      <c r="C51" s="243"/>
      <c r="D51" s="244"/>
      <c r="E51" s="244"/>
      <c r="F51" s="244"/>
      <c r="G51" s="244"/>
      <c r="H51" s="244"/>
      <c r="I51" s="244"/>
    </row>
    <row r="52" spans="1:10" s="37" customFormat="1" ht="93.75" customHeight="1">
      <c r="A52" s="36">
        <v>2</v>
      </c>
      <c r="B52" s="73" t="s">
        <v>100</v>
      </c>
      <c r="C52" s="243"/>
      <c r="D52" s="243"/>
      <c r="E52" s="243"/>
      <c r="F52" s="243"/>
      <c r="G52" s="243"/>
      <c r="H52" s="243"/>
      <c r="I52" s="243"/>
    </row>
    <row r="53" spans="1:10" s="37" customFormat="1" ht="66.75" customHeight="1">
      <c r="A53" s="36">
        <v>3</v>
      </c>
      <c r="B53" s="91" t="s">
        <v>155</v>
      </c>
      <c r="C53" s="238"/>
      <c r="D53" s="239"/>
      <c r="E53" s="239"/>
      <c r="F53" s="239"/>
      <c r="G53" s="239"/>
      <c r="H53" s="239"/>
      <c r="I53" s="240"/>
      <c r="J53" s="65"/>
    </row>
    <row r="54" spans="1:10" s="37" customFormat="1" ht="84" customHeight="1">
      <c r="A54" s="36">
        <v>4</v>
      </c>
      <c r="B54" s="73" t="s">
        <v>101</v>
      </c>
      <c r="C54" s="238"/>
      <c r="D54" s="239"/>
      <c r="E54" s="239"/>
      <c r="F54" s="239"/>
      <c r="G54" s="239"/>
      <c r="H54" s="239"/>
      <c r="I54" s="240"/>
    </row>
    <row r="55" spans="1:10" s="37" customFormat="1" ht="84" customHeight="1">
      <c r="A55" s="36">
        <v>5</v>
      </c>
      <c r="B55" s="92" t="s">
        <v>156</v>
      </c>
      <c r="C55" s="238"/>
      <c r="D55" s="239"/>
      <c r="E55" s="239"/>
      <c r="F55" s="239"/>
      <c r="G55" s="239"/>
      <c r="H55" s="239"/>
      <c r="I55" s="240"/>
    </row>
    <row r="56" spans="1:10" s="37" customFormat="1" ht="84" customHeight="1">
      <c r="A56" s="36">
        <v>6</v>
      </c>
      <c r="B56" s="94" t="s">
        <v>158</v>
      </c>
      <c r="C56" s="238"/>
      <c r="D56" s="239"/>
      <c r="E56" s="239"/>
      <c r="F56" s="239"/>
      <c r="G56" s="239"/>
      <c r="H56" s="239"/>
      <c r="I56" s="240"/>
    </row>
    <row r="57" spans="1:10" s="37" customFormat="1" ht="84" customHeight="1">
      <c r="A57" s="36">
        <v>7</v>
      </c>
      <c r="B57" s="73" t="s">
        <v>150</v>
      </c>
      <c r="C57" s="238"/>
      <c r="D57" s="239"/>
      <c r="E57" s="239"/>
      <c r="F57" s="239"/>
      <c r="G57" s="239"/>
      <c r="H57" s="239"/>
      <c r="I57" s="240"/>
    </row>
    <row r="58" spans="1:10" ht="15" customHeight="1">
      <c r="A58" s="232" t="s">
        <v>62</v>
      </c>
      <c r="B58" s="232"/>
      <c r="C58" s="26"/>
      <c r="D58" s="26"/>
      <c r="E58" s="26"/>
      <c r="F58" s="26"/>
      <c r="G58" s="26"/>
      <c r="H58" s="26"/>
      <c r="I58" s="31"/>
    </row>
    <row r="59" spans="1:10">
      <c r="A59" s="27" t="s">
        <v>0</v>
      </c>
      <c r="B59" s="32" t="s">
        <v>63</v>
      </c>
      <c r="C59" s="32" t="s">
        <v>64</v>
      </c>
      <c r="D59" s="233" t="s">
        <v>65</v>
      </c>
      <c r="E59" s="233"/>
      <c r="F59" s="233"/>
      <c r="G59" s="233"/>
      <c r="H59" s="233"/>
      <c r="I59" s="233"/>
    </row>
    <row r="60" spans="1:10" s="37" customFormat="1">
      <c r="A60" s="36">
        <v>1</v>
      </c>
      <c r="B60" s="63" t="s">
        <v>85</v>
      </c>
      <c r="C60" s="50" t="e">
        <f>VLOOKUP(B60,Deviations!#REF!,3,FALSE)</f>
        <v>#REF!</v>
      </c>
      <c r="D60" s="234"/>
      <c r="E60" s="231"/>
      <c r="F60" s="231"/>
      <c r="G60" s="231"/>
      <c r="H60" s="231"/>
      <c r="I60" s="231"/>
    </row>
    <row r="61" spans="1:10" s="37" customFormat="1" ht="51" customHeight="1">
      <c r="A61" s="36">
        <v>2</v>
      </c>
      <c r="B61" s="63"/>
      <c r="C61" s="50"/>
      <c r="D61" s="231"/>
      <c r="E61" s="231"/>
      <c r="F61" s="231"/>
      <c r="G61" s="231"/>
      <c r="H61" s="231"/>
      <c r="I61" s="231"/>
    </row>
    <row r="62" spans="1:10" s="37" customFormat="1" ht="51" customHeight="1">
      <c r="A62" s="36">
        <v>3</v>
      </c>
      <c r="B62" s="63"/>
      <c r="C62" s="50"/>
      <c r="D62" s="231"/>
      <c r="E62" s="231"/>
      <c r="F62" s="231"/>
      <c r="G62" s="231"/>
      <c r="H62" s="231"/>
      <c r="I62" s="231"/>
    </row>
    <row r="63" spans="1:10" s="37" customFormat="1" ht="51" customHeight="1">
      <c r="A63" s="36">
        <v>4</v>
      </c>
      <c r="B63" s="63"/>
      <c r="C63" s="50"/>
      <c r="D63" s="231"/>
      <c r="E63" s="231"/>
      <c r="F63" s="231"/>
      <c r="G63" s="231"/>
      <c r="H63" s="231"/>
      <c r="I63" s="231"/>
    </row>
    <row r="64" spans="1:10" s="37" customFormat="1" ht="51" customHeight="1">
      <c r="A64" s="36">
        <v>5</v>
      </c>
      <c r="B64" s="63"/>
      <c r="C64" s="50"/>
      <c r="D64" s="231"/>
      <c r="E64" s="231"/>
      <c r="F64" s="231"/>
      <c r="G64" s="231"/>
      <c r="H64" s="231"/>
      <c r="I64" s="231"/>
    </row>
    <row r="65" spans="1:10">
      <c r="A65" s="33" t="s">
        <v>66</v>
      </c>
      <c r="B65" s="26"/>
      <c r="C65" s="26"/>
      <c r="D65" s="26"/>
      <c r="E65" s="26"/>
      <c r="F65" s="26"/>
      <c r="G65" s="26"/>
      <c r="H65" s="26"/>
      <c r="I65" s="31"/>
    </row>
    <row r="66" spans="1:10">
      <c r="A66" s="34" t="s">
        <v>0</v>
      </c>
      <c r="B66" s="228" t="s">
        <v>67</v>
      </c>
      <c r="C66" s="228"/>
      <c r="D66" s="228"/>
      <c r="E66" s="228"/>
      <c r="F66" s="228"/>
      <c r="G66" s="228"/>
      <c r="H66" s="228"/>
      <c r="I66" s="228"/>
    </row>
    <row r="67" spans="1:10" s="35" customFormat="1">
      <c r="A67" s="40">
        <v>1</v>
      </c>
      <c r="B67" s="229" t="s">
        <v>92</v>
      </c>
      <c r="C67" s="227"/>
      <c r="D67" s="227"/>
      <c r="E67" s="227"/>
      <c r="F67" s="227"/>
      <c r="G67" s="227"/>
      <c r="H67" s="227"/>
      <c r="I67" s="227"/>
      <c r="J67" s="24"/>
    </row>
    <row r="68" spans="1:10">
      <c r="A68" s="40">
        <v>2</v>
      </c>
      <c r="B68" s="230" t="s">
        <v>96</v>
      </c>
      <c r="C68" s="227"/>
      <c r="D68" s="227"/>
      <c r="E68" s="227"/>
      <c r="F68" s="227"/>
      <c r="G68" s="227"/>
      <c r="H68" s="227"/>
      <c r="I68" s="227"/>
    </row>
    <row r="69" spans="1:10">
      <c r="A69" s="40">
        <v>3</v>
      </c>
      <c r="B69" s="229" t="s">
        <v>93</v>
      </c>
      <c r="C69" s="227"/>
      <c r="D69" s="227"/>
      <c r="E69" s="227"/>
      <c r="F69" s="227"/>
      <c r="G69" s="227"/>
      <c r="H69" s="227"/>
      <c r="I69" s="227"/>
    </row>
    <row r="70" spans="1:10">
      <c r="A70" s="40">
        <v>4</v>
      </c>
      <c r="B70" s="229" t="s">
        <v>94</v>
      </c>
      <c r="C70" s="227"/>
      <c r="D70" s="227"/>
      <c r="E70" s="227"/>
      <c r="F70" s="227"/>
      <c r="G70" s="227"/>
      <c r="H70" s="227"/>
      <c r="I70" s="227"/>
    </row>
    <row r="71" spans="1:10">
      <c r="A71" s="40">
        <v>5</v>
      </c>
      <c r="B71" s="229" t="s">
        <v>95</v>
      </c>
      <c r="C71" s="227"/>
      <c r="D71" s="227"/>
      <c r="E71" s="227"/>
      <c r="F71" s="227"/>
      <c r="G71" s="227"/>
      <c r="H71" s="227"/>
      <c r="I71" s="227"/>
    </row>
    <row r="72" spans="1:10">
      <c r="A72" s="40">
        <v>6</v>
      </c>
      <c r="B72" s="227"/>
      <c r="C72" s="227"/>
      <c r="D72" s="227"/>
      <c r="E72" s="227"/>
      <c r="F72" s="227"/>
      <c r="G72" s="227"/>
      <c r="H72" s="227"/>
      <c r="I72" s="227"/>
    </row>
    <row r="73" spans="1:10">
      <c r="A73" s="40">
        <v>7</v>
      </c>
      <c r="B73" s="227"/>
      <c r="C73" s="227"/>
      <c r="D73" s="227"/>
      <c r="E73" s="227"/>
      <c r="F73" s="227"/>
      <c r="G73" s="227"/>
      <c r="H73" s="227"/>
      <c r="I73" s="227"/>
    </row>
    <row r="74" spans="1:10">
      <c r="A74" s="40">
        <v>8</v>
      </c>
      <c r="B74" s="227"/>
      <c r="C74" s="227"/>
      <c r="D74" s="227"/>
      <c r="E74" s="227"/>
      <c r="F74" s="227"/>
      <c r="G74" s="227"/>
      <c r="H74" s="227"/>
      <c r="I74" s="227"/>
    </row>
    <row r="75" spans="1:10">
      <c r="A75" s="40">
        <v>9</v>
      </c>
      <c r="B75" s="227"/>
      <c r="C75" s="227"/>
      <c r="D75" s="227"/>
      <c r="E75" s="227"/>
      <c r="F75" s="227"/>
      <c r="G75" s="227"/>
      <c r="H75" s="227"/>
      <c r="I75" s="227"/>
    </row>
    <row r="76" spans="1:10">
      <c r="A76" s="40">
        <v>10</v>
      </c>
      <c r="B76" s="227"/>
      <c r="C76" s="227"/>
      <c r="D76" s="227"/>
      <c r="E76" s="227"/>
      <c r="F76" s="227"/>
      <c r="G76" s="227"/>
      <c r="H76" s="227"/>
      <c r="I76" s="227"/>
    </row>
  </sheetData>
  <sheetProtection password="857C" sheet="1" objects="1" scenarios="1" formatCells="0" formatColumns="0" formatRows="0"/>
  <mergeCells count="66">
    <mergeCell ref="C15:F15"/>
    <mergeCell ref="C16:F16"/>
    <mergeCell ref="C17:F17"/>
    <mergeCell ref="C18:F18"/>
    <mergeCell ref="C12:F12"/>
    <mergeCell ref="C13:F13"/>
    <mergeCell ref="C14:F14"/>
    <mergeCell ref="C11:F11"/>
    <mergeCell ref="C5:F5"/>
    <mergeCell ref="C6:F6"/>
    <mergeCell ref="C7:F7"/>
    <mergeCell ref="C8:F8"/>
    <mergeCell ref="C9:F9"/>
    <mergeCell ref="B1:F1"/>
    <mergeCell ref="C2:F2"/>
    <mergeCell ref="C3:F3"/>
    <mergeCell ref="C4:F4"/>
    <mergeCell ref="C10:F10"/>
    <mergeCell ref="C19:F19"/>
    <mergeCell ref="D36:F36"/>
    <mergeCell ref="D24:F24"/>
    <mergeCell ref="D25:F25"/>
    <mergeCell ref="D29:F29"/>
    <mergeCell ref="D30:F30"/>
    <mergeCell ref="D31:F31"/>
    <mergeCell ref="D32:F32"/>
    <mergeCell ref="D33:F33"/>
    <mergeCell ref="D34:F34"/>
    <mergeCell ref="D35:F35"/>
    <mergeCell ref="A21:C21"/>
    <mergeCell ref="D22:F22"/>
    <mergeCell ref="D23:F23"/>
    <mergeCell ref="D45:F45"/>
    <mergeCell ref="D46:F46"/>
    <mergeCell ref="C47:F47"/>
    <mergeCell ref="C57:I57"/>
    <mergeCell ref="D37:F37"/>
    <mergeCell ref="C50:I50"/>
    <mergeCell ref="C51:I51"/>
    <mergeCell ref="C52:I52"/>
    <mergeCell ref="C53:I53"/>
    <mergeCell ref="C54:I54"/>
    <mergeCell ref="D41:F41"/>
    <mergeCell ref="D42:F42"/>
    <mergeCell ref="D43:F43"/>
    <mergeCell ref="D44:F44"/>
    <mergeCell ref="C55:I55"/>
    <mergeCell ref="C56:I56"/>
    <mergeCell ref="D64:I64"/>
    <mergeCell ref="A58:B58"/>
    <mergeCell ref="D59:I59"/>
    <mergeCell ref="D60:I60"/>
    <mergeCell ref="D61:I61"/>
    <mergeCell ref="D62:I62"/>
    <mergeCell ref="D63:I63"/>
    <mergeCell ref="B76:I76"/>
    <mergeCell ref="B66:I66"/>
    <mergeCell ref="B67:I67"/>
    <mergeCell ref="B68:I68"/>
    <mergeCell ref="B69:I69"/>
    <mergeCell ref="B70:I70"/>
    <mergeCell ref="B71:I71"/>
    <mergeCell ref="B72:I72"/>
    <mergeCell ref="B73:I73"/>
    <mergeCell ref="B74:I74"/>
    <mergeCell ref="B75:I75"/>
  </mergeCells>
  <dataValidations count="7">
    <dataValidation type="list" allowBlank="1" showInputMessage="1" showErrorMessage="1" sqref="WVK983038:WVK983053 C65533:C65548 IY65534:IY65549 SU65534:SU65549 ACQ65534:ACQ65549 AMM65534:AMM65549 AWI65534:AWI65549 BGE65534:BGE65549 BQA65534:BQA65549 BZW65534:BZW65549 CJS65534:CJS65549 CTO65534:CTO65549 DDK65534:DDK65549 DNG65534:DNG65549 DXC65534:DXC65549 EGY65534:EGY65549 EQU65534:EQU65549 FAQ65534:FAQ65549 FKM65534:FKM65549 FUI65534:FUI65549 GEE65534:GEE65549 GOA65534:GOA65549 GXW65534:GXW65549 HHS65534:HHS65549 HRO65534:HRO65549 IBK65534:IBK65549 ILG65534:ILG65549 IVC65534:IVC65549 JEY65534:JEY65549 JOU65534:JOU65549 JYQ65534:JYQ65549 KIM65534:KIM65549 KSI65534:KSI65549 LCE65534:LCE65549 LMA65534:LMA65549 LVW65534:LVW65549 MFS65534:MFS65549 MPO65534:MPO65549 MZK65534:MZK65549 NJG65534:NJG65549 NTC65534:NTC65549 OCY65534:OCY65549 OMU65534:OMU65549 OWQ65534:OWQ65549 PGM65534:PGM65549 PQI65534:PQI65549 QAE65534:QAE65549 QKA65534:QKA65549 QTW65534:QTW65549 RDS65534:RDS65549 RNO65534:RNO65549 RXK65534:RXK65549 SHG65534:SHG65549 SRC65534:SRC65549 TAY65534:TAY65549 TKU65534:TKU65549 TUQ65534:TUQ65549 UEM65534:UEM65549 UOI65534:UOI65549 UYE65534:UYE65549 VIA65534:VIA65549 VRW65534:VRW65549 WBS65534:WBS65549 WLO65534:WLO65549 WVK65534:WVK65549 C131069:C131084 IY131070:IY131085 SU131070:SU131085 ACQ131070:ACQ131085 AMM131070:AMM131085 AWI131070:AWI131085 BGE131070:BGE131085 BQA131070:BQA131085 BZW131070:BZW131085 CJS131070:CJS131085 CTO131070:CTO131085 DDK131070:DDK131085 DNG131070:DNG131085 DXC131070:DXC131085 EGY131070:EGY131085 EQU131070:EQU131085 FAQ131070:FAQ131085 FKM131070:FKM131085 FUI131070:FUI131085 GEE131070:GEE131085 GOA131070:GOA131085 GXW131070:GXW131085 HHS131070:HHS131085 HRO131070:HRO131085 IBK131070:IBK131085 ILG131070:ILG131085 IVC131070:IVC131085 JEY131070:JEY131085 JOU131070:JOU131085 JYQ131070:JYQ131085 KIM131070:KIM131085 KSI131070:KSI131085 LCE131070:LCE131085 LMA131070:LMA131085 LVW131070:LVW131085 MFS131070:MFS131085 MPO131070:MPO131085 MZK131070:MZK131085 NJG131070:NJG131085 NTC131070:NTC131085 OCY131070:OCY131085 OMU131070:OMU131085 OWQ131070:OWQ131085 PGM131070:PGM131085 PQI131070:PQI131085 QAE131070:QAE131085 QKA131070:QKA131085 QTW131070:QTW131085 RDS131070:RDS131085 RNO131070:RNO131085 RXK131070:RXK131085 SHG131070:SHG131085 SRC131070:SRC131085 TAY131070:TAY131085 TKU131070:TKU131085 TUQ131070:TUQ131085 UEM131070:UEM131085 UOI131070:UOI131085 UYE131070:UYE131085 VIA131070:VIA131085 VRW131070:VRW131085 WBS131070:WBS131085 WLO131070:WLO131085 WVK131070:WVK131085 C196605:C196620 IY196606:IY196621 SU196606:SU196621 ACQ196606:ACQ196621 AMM196606:AMM196621 AWI196606:AWI196621 BGE196606:BGE196621 BQA196606:BQA196621 BZW196606:BZW196621 CJS196606:CJS196621 CTO196606:CTO196621 DDK196606:DDK196621 DNG196606:DNG196621 DXC196606:DXC196621 EGY196606:EGY196621 EQU196606:EQU196621 FAQ196606:FAQ196621 FKM196606:FKM196621 FUI196606:FUI196621 GEE196606:GEE196621 GOA196606:GOA196621 GXW196606:GXW196621 HHS196606:HHS196621 HRO196606:HRO196621 IBK196606:IBK196621 ILG196606:ILG196621 IVC196606:IVC196621 JEY196606:JEY196621 JOU196606:JOU196621 JYQ196606:JYQ196621 KIM196606:KIM196621 KSI196606:KSI196621 LCE196606:LCE196621 LMA196606:LMA196621 LVW196606:LVW196621 MFS196606:MFS196621 MPO196606:MPO196621 MZK196606:MZK196621 NJG196606:NJG196621 NTC196606:NTC196621 OCY196606:OCY196621 OMU196606:OMU196621 OWQ196606:OWQ196621 PGM196606:PGM196621 PQI196606:PQI196621 QAE196606:QAE196621 QKA196606:QKA196621 QTW196606:QTW196621 RDS196606:RDS196621 RNO196606:RNO196621 RXK196606:RXK196621 SHG196606:SHG196621 SRC196606:SRC196621 TAY196606:TAY196621 TKU196606:TKU196621 TUQ196606:TUQ196621 UEM196606:UEM196621 UOI196606:UOI196621 UYE196606:UYE196621 VIA196606:VIA196621 VRW196606:VRW196621 WBS196606:WBS196621 WLO196606:WLO196621 WVK196606:WVK196621 C262141:C262156 IY262142:IY262157 SU262142:SU262157 ACQ262142:ACQ262157 AMM262142:AMM262157 AWI262142:AWI262157 BGE262142:BGE262157 BQA262142:BQA262157 BZW262142:BZW262157 CJS262142:CJS262157 CTO262142:CTO262157 DDK262142:DDK262157 DNG262142:DNG262157 DXC262142:DXC262157 EGY262142:EGY262157 EQU262142:EQU262157 FAQ262142:FAQ262157 FKM262142:FKM262157 FUI262142:FUI262157 GEE262142:GEE262157 GOA262142:GOA262157 GXW262142:GXW262157 HHS262142:HHS262157 HRO262142:HRO262157 IBK262142:IBK262157 ILG262142:ILG262157 IVC262142:IVC262157 JEY262142:JEY262157 JOU262142:JOU262157 JYQ262142:JYQ262157 KIM262142:KIM262157 KSI262142:KSI262157 LCE262142:LCE262157 LMA262142:LMA262157 LVW262142:LVW262157 MFS262142:MFS262157 MPO262142:MPO262157 MZK262142:MZK262157 NJG262142:NJG262157 NTC262142:NTC262157 OCY262142:OCY262157 OMU262142:OMU262157 OWQ262142:OWQ262157 PGM262142:PGM262157 PQI262142:PQI262157 QAE262142:QAE262157 QKA262142:QKA262157 QTW262142:QTW262157 RDS262142:RDS262157 RNO262142:RNO262157 RXK262142:RXK262157 SHG262142:SHG262157 SRC262142:SRC262157 TAY262142:TAY262157 TKU262142:TKU262157 TUQ262142:TUQ262157 UEM262142:UEM262157 UOI262142:UOI262157 UYE262142:UYE262157 VIA262142:VIA262157 VRW262142:VRW262157 WBS262142:WBS262157 WLO262142:WLO262157 WVK262142:WVK262157 C327677:C327692 IY327678:IY327693 SU327678:SU327693 ACQ327678:ACQ327693 AMM327678:AMM327693 AWI327678:AWI327693 BGE327678:BGE327693 BQA327678:BQA327693 BZW327678:BZW327693 CJS327678:CJS327693 CTO327678:CTO327693 DDK327678:DDK327693 DNG327678:DNG327693 DXC327678:DXC327693 EGY327678:EGY327693 EQU327678:EQU327693 FAQ327678:FAQ327693 FKM327678:FKM327693 FUI327678:FUI327693 GEE327678:GEE327693 GOA327678:GOA327693 GXW327678:GXW327693 HHS327678:HHS327693 HRO327678:HRO327693 IBK327678:IBK327693 ILG327678:ILG327693 IVC327678:IVC327693 JEY327678:JEY327693 JOU327678:JOU327693 JYQ327678:JYQ327693 KIM327678:KIM327693 KSI327678:KSI327693 LCE327678:LCE327693 LMA327678:LMA327693 LVW327678:LVW327693 MFS327678:MFS327693 MPO327678:MPO327693 MZK327678:MZK327693 NJG327678:NJG327693 NTC327678:NTC327693 OCY327678:OCY327693 OMU327678:OMU327693 OWQ327678:OWQ327693 PGM327678:PGM327693 PQI327678:PQI327693 QAE327678:QAE327693 QKA327678:QKA327693 QTW327678:QTW327693 RDS327678:RDS327693 RNO327678:RNO327693 RXK327678:RXK327693 SHG327678:SHG327693 SRC327678:SRC327693 TAY327678:TAY327693 TKU327678:TKU327693 TUQ327678:TUQ327693 UEM327678:UEM327693 UOI327678:UOI327693 UYE327678:UYE327693 VIA327678:VIA327693 VRW327678:VRW327693 WBS327678:WBS327693 WLO327678:WLO327693 WVK327678:WVK327693 C393213:C393228 IY393214:IY393229 SU393214:SU393229 ACQ393214:ACQ393229 AMM393214:AMM393229 AWI393214:AWI393229 BGE393214:BGE393229 BQA393214:BQA393229 BZW393214:BZW393229 CJS393214:CJS393229 CTO393214:CTO393229 DDK393214:DDK393229 DNG393214:DNG393229 DXC393214:DXC393229 EGY393214:EGY393229 EQU393214:EQU393229 FAQ393214:FAQ393229 FKM393214:FKM393229 FUI393214:FUI393229 GEE393214:GEE393229 GOA393214:GOA393229 GXW393214:GXW393229 HHS393214:HHS393229 HRO393214:HRO393229 IBK393214:IBK393229 ILG393214:ILG393229 IVC393214:IVC393229 JEY393214:JEY393229 JOU393214:JOU393229 JYQ393214:JYQ393229 KIM393214:KIM393229 KSI393214:KSI393229 LCE393214:LCE393229 LMA393214:LMA393229 LVW393214:LVW393229 MFS393214:MFS393229 MPO393214:MPO393229 MZK393214:MZK393229 NJG393214:NJG393229 NTC393214:NTC393229 OCY393214:OCY393229 OMU393214:OMU393229 OWQ393214:OWQ393229 PGM393214:PGM393229 PQI393214:PQI393229 QAE393214:QAE393229 QKA393214:QKA393229 QTW393214:QTW393229 RDS393214:RDS393229 RNO393214:RNO393229 RXK393214:RXK393229 SHG393214:SHG393229 SRC393214:SRC393229 TAY393214:TAY393229 TKU393214:TKU393229 TUQ393214:TUQ393229 UEM393214:UEM393229 UOI393214:UOI393229 UYE393214:UYE393229 VIA393214:VIA393229 VRW393214:VRW393229 WBS393214:WBS393229 WLO393214:WLO393229 WVK393214:WVK393229 C458749:C458764 IY458750:IY458765 SU458750:SU458765 ACQ458750:ACQ458765 AMM458750:AMM458765 AWI458750:AWI458765 BGE458750:BGE458765 BQA458750:BQA458765 BZW458750:BZW458765 CJS458750:CJS458765 CTO458750:CTO458765 DDK458750:DDK458765 DNG458750:DNG458765 DXC458750:DXC458765 EGY458750:EGY458765 EQU458750:EQU458765 FAQ458750:FAQ458765 FKM458750:FKM458765 FUI458750:FUI458765 GEE458750:GEE458765 GOA458750:GOA458765 GXW458750:GXW458765 HHS458750:HHS458765 HRO458750:HRO458765 IBK458750:IBK458765 ILG458750:ILG458765 IVC458750:IVC458765 JEY458750:JEY458765 JOU458750:JOU458765 JYQ458750:JYQ458765 KIM458750:KIM458765 KSI458750:KSI458765 LCE458750:LCE458765 LMA458750:LMA458765 LVW458750:LVW458765 MFS458750:MFS458765 MPO458750:MPO458765 MZK458750:MZK458765 NJG458750:NJG458765 NTC458750:NTC458765 OCY458750:OCY458765 OMU458750:OMU458765 OWQ458750:OWQ458765 PGM458750:PGM458765 PQI458750:PQI458765 QAE458750:QAE458765 QKA458750:QKA458765 QTW458750:QTW458765 RDS458750:RDS458765 RNO458750:RNO458765 RXK458750:RXK458765 SHG458750:SHG458765 SRC458750:SRC458765 TAY458750:TAY458765 TKU458750:TKU458765 TUQ458750:TUQ458765 UEM458750:UEM458765 UOI458750:UOI458765 UYE458750:UYE458765 VIA458750:VIA458765 VRW458750:VRW458765 WBS458750:WBS458765 WLO458750:WLO458765 WVK458750:WVK458765 C524285:C524300 IY524286:IY524301 SU524286:SU524301 ACQ524286:ACQ524301 AMM524286:AMM524301 AWI524286:AWI524301 BGE524286:BGE524301 BQA524286:BQA524301 BZW524286:BZW524301 CJS524286:CJS524301 CTO524286:CTO524301 DDK524286:DDK524301 DNG524286:DNG524301 DXC524286:DXC524301 EGY524286:EGY524301 EQU524286:EQU524301 FAQ524286:FAQ524301 FKM524286:FKM524301 FUI524286:FUI524301 GEE524286:GEE524301 GOA524286:GOA524301 GXW524286:GXW524301 HHS524286:HHS524301 HRO524286:HRO524301 IBK524286:IBK524301 ILG524286:ILG524301 IVC524286:IVC524301 JEY524286:JEY524301 JOU524286:JOU524301 JYQ524286:JYQ524301 KIM524286:KIM524301 KSI524286:KSI524301 LCE524286:LCE524301 LMA524286:LMA524301 LVW524286:LVW524301 MFS524286:MFS524301 MPO524286:MPO524301 MZK524286:MZK524301 NJG524286:NJG524301 NTC524286:NTC524301 OCY524286:OCY524301 OMU524286:OMU524301 OWQ524286:OWQ524301 PGM524286:PGM524301 PQI524286:PQI524301 QAE524286:QAE524301 QKA524286:QKA524301 QTW524286:QTW524301 RDS524286:RDS524301 RNO524286:RNO524301 RXK524286:RXK524301 SHG524286:SHG524301 SRC524286:SRC524301 TAY524286:TAY524301 TKU524286:TKU524301 TUQ524286:TUQ524301 UEM524286:UEM524301 UOI524286:UOI524301 UYE524286:UYE524301 VIA524286:VIA524301 VRW524286:VRW524301 WBS524286:WBS524301 WLO524286:WLO524301 WVK524286:WVK524301 C589821:C589836 IY589822:IY589837 SU589822:SU589837 ACQ589822:ACQ589837 AMM589822:AMM589837 AWI589822:AWI589837 BGE589822:BGE589837 BQA589822:BQA589837 BZW589822:BZW589837 CJS589822:CJS589837 CTO589822:CTO589837 DDK589822:DDK589837 DNG589822:DNG589837 DXC589822:DXC589837 EGY589822:EGY589837 EQU589822:EQU589837 FAQ589822:FAQ589837 FKM589822:FKM589837 FUI589822:FUI589837 GEE589822:GEE589837 GOA589822:GOA589837 GXW589822:GXW589837 HHS589822:HHS589837 HRO589822:HRO589837 IBK589822:IBK589837 ILG589822:ILG589837 IVC589822:IVC589837 JEY589822:JEY589837 JOU589822:JOU589837 JYQ589822:JYQ589837 KIM589822:KIM589837 KSI589822:KSI589837 LCE589822:LCE589837 LMA589822:LMA589837 LVW589822:LVW589837 MFS589822:MFS589837 MPO589822:MPO589837 MZK589822:MZK589837 NJG589822:NJG589837 NTC589822:NTC589837 OCY589822:OCY589837 OMU589822:OMU589837 OWQ589822:OWQ589837 PGM589822:PGM589837 PQI589822:PQI589837 QAE589822:QAE589837 QKA589822:QKA589837 QTW589822:QTW589837 RDS589822:RDS589837 RNO589822:RNO589837 RXK589822:RXK589837 SHG589822:SHG589837 SRC589822:SRC589837 TAY589822:TAY589837 TKU589822:TKU589837 TUQ589822:TUQ589837 UEM589822:UEM589837 UOI589822:UOI589837 UYE589822:UYE589837 VIA589822:VIA589837 VRW589822:VRW589837 WBS589822:WBS589837 WLO589822:WLO589837 WVK589822:WVK589837 C655357:C655372 IY655358:IY655373 SU655358:SU655373 ACQ655358:ACQ655373 AMM655358:AMM655373 AWI655358:AWI655373 BGE655358:BGE655373 BQA655358:BQA655373 BZW655358:BZW655373 CJS655358:CJS655373 CTO655358:CTO655373 DDK655358:DDK655373 DNG655358:DNG655373 DXC655358:DXC655373 EGY655358:EGY655373 EQU655358:EQU655373 FAQ655358:FAQ655373 FKM655358:FKM655373 FUI655358:FUI655373 GEE655358:GEE655373 GOA655358:GOA655373 GXW655358:GXW655373 HHS655358:HHS655373 HRO655358:HRO655373 IBK655358:IBK655373 ILG655358:ILG655373 IVC655358:IVC655373 JEY655358:JEY655373 JOU655358:JOU655373 JYQ655358:JYQ655373 KIM655358:KIM655373 KSI655358:KSI655373 LCE655358:LCE655373 LMA655358:LMA655373 LVW655358:LVW655373 MFS655358:MFS655373 MPO655358:MPO655373 MZK655358:MZK655373 NJG655358:NJG655373 NTC655358:NTC655373 OCY655358:OCY655373 OMU655358:OMU655373 OWQ655358:OWQ655373 PGM655358:PGM655373 PQI655358:PQI655373 QAE655358:QAE655373 QKA655358:QKA655373 QTW655358:QTW655373 RDS655358:RDS655373 RNO655358:RNO655373 RXK655358:RXK655373 SHG655358:SHG655373 SRC655358:SRC655373 TAY655358:TAY655373 TKU655358:TKU655373 TUQ655358:TUQ655373 UEM655358:UEM655373 UOI655358:UOI655373 UYE655358:UYE655373 VIA655358:VIA655373 VRW655358:VRW655373 WBS655358:WBS655373 WLO655358:WLO655373 WVK655358:WVK655373 C720893:C720908 IY720894:IY720909 SU720894:SU720909 ACQ720894:ACQ720909 AMM720894:AMM720909 AWI720894:AWI720909 BGE720894:BGE720909 BQA720894:BQA720909 BZW720894:BZW720909 CJS720894:CJS720909 CTO720894:CTO720909 DDK720894:DDK720909 DNG720894:DNG720909 DXC720894:DXC720909 EGY720894:EGY720909 EQU720894:EQU720909 FAQ720894:FAQ720909 FKM720894:FKM720909 FUI720894:FUI720909 GEE720894:GEE720909 GOA720894:GOA720909 GXW720894:GXW720909 HHS720894:HHS720909 HRO720894:HRO720909 IBK720894:IBK720909 ILG720894:ILG720909 IVC720894:IVC720909 JEY720894:JEY720909 JOU720894:JOU720909 JYQ720894:JYQ720909 KIM720894:KIM720909 KSI720894:KSI720909 LCE720894:LCE720909 LMA720894:LMA720909 LVW720894:LVW720909 MFS720894:MFS720909 MPO720894:MPO720909 MZK720894:MZK720909 NJG720894:NJG720909 NTC720894:NTC720909 OCY720894:OCY720909 OMU720894:OMU720909 OWQ720894:OWQ720909 PGM720894:PGM720909 PQI720894:PQI720909 QAE720894:QAE720909 QKA720894:QKA720909 QTW720894:QTW720909 RDS720894:RDS720909 RNO720894:RNO720909 RXK720894:RXK720909 SHG720894:SHG720909 SRC720894:SRC720909 TAY720894:TAY720909 TKU720894:TKU720909 TUQ720894:TUQ720909 UEM720894:UEM720909 UOI720894:UOI720909 UYE720894:UYE720909 VIA720894:VIA720909 VRW720894:VRW720909 WBS720894:WBS720909 WLO720894:WLO720909 WVK720894:WVK720909 C786429:C786444 IY786430:IY786445 SU786430:SU786445 ACQ786430:ACQ786445 AMM786430:AMM786445 AWI786430:AWI786445 BGE786430:BGE786445 BQA786430:BQA786445 BZW786430:BZW786445 CJS786430:CJS786445 CTO786430:CTO786445 DDK786430:DDK786445 DNG786430:DNG786445 DXC786430:DXC786445 EGY786430:EGY786445 EQU786430:EQU786445 FAQ786430:FAQ786445 FKM786430:FKM786445 FUI786430:FUI786445 GEE786430:GEE786445 GOA786430:GOA786445 GXW786430:GXW786445 HHS786430:HHS786445 HRO786430:HRO786445 IBK786430:IBK786445 ILG786430:ILG786445 IVC786430:IVC786445 JEY786430:JEY786445 JOU786430:JOU786445 JYQ786430:JYQ786445 KIM786430:KIM786445 KSI786430:KSI786445 LCE786430:LCE786445 LMA786430:LMA786445 LVW786430:LVW786445 MFS786430:MFS786445 MPO786430:MPO786445 MZK786430:MZK786445 NJG786430:NJG786445 NTC786430:NTC786445 OCY786430:OCY786445 OMU786430:OMU786445 OWQ786430:OWQ786445 PGM786430:PGM786445 PQI786430:PQI786445 QAE786430:QAE786445 QKA786430:QKA786445 QTW786430:QTW786445 RDS786430:RDS786445 RNO786430:RNO786445 RXK786430:RXK786445 SHG786430:SHG786445 SRC786430:SRC786445 TAY786430:TAY786445 TKU786430:TKU786445 TUQ786430:TUQ786445 UEM786430:UEM786445 UOI786430:UOI786445 UYE786430:UYE786445 VIA786430:VIA786445 VRW786430:VRW786445 WBS786430:WBS786445 WLO786430:WLO786445 WVK786430:WVK786445 C851965:C851980 IY851966:IY851981 SU851966:SU851981 ACQ851966:ACQ851981 AMM851966:AMM851981 AWI851966:AWI851981 BGE851966:BGE851981 BQA851966:BQA851981 BZW851966:BZW851981 CJS851966:CJS851981 CTO851966:CTO851981 DDK851966:DDK851981 DNG851966:DNG851981 DXC851966:DXC851981 EGY851966:EGY851981 EQU851966:EQU851981 FAQ851966:FAQ851981 FKM851966:FKM851981 FUI851966:FUI851981 GEE851966:GEE851981 GOA851966:GOA851981 GXW851966:GXW851981 HHS851966:HHS851981 HRO851966:HRO851981 IBK851966:IBK851981 ILG851966:ILG851981 IVC851966:IVC851981 JEY851966:JEY851981 JOU851966:JOU851981 JYQ851966:JYQ851981 KIM851966:KIM851981 KSI851966:KSI851981 LCE851966:LCE851981 LMA851966:LMA851981 LVW851966:LVW851981 MFS851966:MFS851981 MPO851966:MPO851981 MZK851966:MZK851981 NJG851966:NJG851981 NTC851966:NTC851981 OCY851966:OCY851981 OMU851966:OMU851981 OWQ851966:OWQ851981 PGM851966:PGM851981 PQI851966:PQI851981 QAE851966:QAE851981 QKA851966:QKA851981 QTW851966:QTW851981 RDS851966:RDS851981 RNO851966:RNO851981 RXK851966:RXK851981 SHG851966:SHG851981 SRC851966:SRC851981 TAY851966:TAY851981 TKU851966:TKU851981 TUQ851966:TUQ851981 UEM851966:UEM851981 UOI851966:UOI851981 UYE851966:UYE851981 VIA851966:VIA851981 VRW851966:VRW851981 WBS851966:WBS851981 WLO851966:WLO851981 WVK851966:WVK851981 C917501:C917516 IY917502:IY917517 SU917502:SU917517 ACQ917502:ACQ917517 AMM917502:AMM917517 AWI917502:AWI917517 BGE917502:BGE917517 BQA917502:BQA917517 BZW917502:BZW917517 CJS917502:CJS917517 CTO917502:CTO917517 DDK917502:DDK917517 DNG917502:DNG917517 DXC917502:DXC917517 EGY917502:EGY917517 EQU917502:EQU917517 FAQ917502:FAQ917517 FKM917502:FKM917517 FUI917502:FUI917517 GEE917502:GEE917517 GOA917502:GOA917517 GXW917502:GXW917517 HHS917502:HHS917517 HRO917502:HRO917517 IBK917502:IBK917517 ILG917502:ILG917517 IVC917502:IVC917517 JEY917502:JEY917517 JOU917502:JOU917517 JYQ917502:JYQ917517 KIM917502:KIM917517 KSI917502:KSI917517 LCE917502:LCE917517 LMA917502:LMA917517 LVW917502:LVW917517 MFS917502:MFS917517 MPO917502:MPO917517 MZK917502:MZK917517 NJG917502:NJG917517 NTC917502:NTC917517 OCY917502:OCY917517 OMU917502:OMU917517 OWQ917502:OWQ917517 PGM917502:PGM917517 PQI917502:PQI917517 QAE917502:QAE917517 QKA917502:QKA917517 QTW917502:QTW917517 RDS917502:RDS917517 RNO917502:RNO917517 RXK917502:RXK917517 SHG917502:SHG917517 SRC917502:SRC917517 TAY917502:TAY917517 TKU917502:TKU917517 TUQ917502:TUQ917517 UEM917502:UEM917517 UOI917502:UOI917517 UYE917502:UYE917517 VIA917502:VIA917517 VRW917502:VRW917517 WBS917502:WBS917517 WLO917502:WLO917517 WVK917502:WVK917517 C983037:C983052 IY983038:IY983053 SU983038:SU983053 ACQ983038:ACQ983053 AMM983038:AMM983053 AWI983038:AWI983053 BGE983038:BGE983053 BQA983038:BQA983053 BZW983038:BZW983053 CJS983038:CJS983053 CTO983038:CTO983053 DDK983038:DDK983053 DNG983038:DNG983053 DXC983038:DXC983053 EGY983038:EGY983053 EQU983038:EQU983053 FAQ983038:FAQ983053 FKM983038:FKM983053 FUI983038:FUI983053 GEE983038:GEE983053 GOA983038:GOA983053 GXW983038:GXW983053 HHS983038:HHS983053 HRO983038:HRO983053 IBK983038:IBK983053 ILG983038:ILG983053 IVC983038:IVC983053 JEY983038:JEY983053 JOU983038:JOU983053 JYQ983038:JYQ983053 KIM983038:KIM983053 KSI983038:KSI983053 LCE983038:LCE983053 LMA983038:LMA983053 LVW983038:LVW983053 MFS983038:MFS983053 MPO983038:MPO983053 MZK983038:MZK983053 NJG983038:NJG983053 NTC983038:NTC983053 OCY983038:OCY983053 OMU983038:OMU983053 OWQ983038:OWQ983053 PGM983038:PGM983053 PQI983038:PQI983053 QAE983038:QAE983053 QKA983038:QKA983053 QTW983038:QTW983053 RDS983038:RDS983053 RNO983038:RNO983053 RXK983038:RXK983053 SHG983038:SHG983053 SRC983038:SRC983053 TAY983038:TAY983053 TKU983038:TKU983053 TUQ983038:TUQ983053 UEM983038:UEM983053 UOI983038:UOI983053 UYE983038:UYE983053 VIA983038:VIA983053 VRW983038:VRW983053 WBS983038:WBS983053 WLO983038:WLO983053 WVH26:WVH28 WVK23:WVK25 WVK29:WVK48 WLL26:WLL28 WLO23:WLO25 WLO29:WLO48 WBP26:WBP28 WBS23:WBS25 WBS29:WBS48 VRT26:VRT28 VRW23:VRW25 VRW29:VRW48 VHX26:VHX28 VIA23:VIA25 VIA29:VIA48 UYB26:UYB28 UYE23:UYE25 UYE29:UYE48 UOF26:UOF28 UOI23:UOI25 UOI29:UOI48 UEJ26:UEJ28 UEM23:UEM25 UEM29:UEM48 TUN26:TUN28 TUQ23:TUQ25 TUQ29:TUQ48 TKR26:TKR28 TKU23:TKU25 TKU29:TKU48 TAV26:TAV28 TAY23:TAY25 TAY29:TAY48 SQZ26:SQZ28 SRC23:SRC25 SRC29:SRC48 SHD26:SHD28 SHG23:SHG25 SHG29:SHG48 RXH26:RXH28 RXK23:RXK25 RXK29:RXK48 RNL26:RNL28 RNO23:RNO25 RNO29:RNO48 RDP26:RDP28 RDS23:RDS25 RDS29:RDS48 QTT26:QTT28 QTW23:QTW25 QTW29:QTW48 QJX26:QJX28 QKA23:QKA25 QKA29:QKA48 QAB26:QAB28 QAE23:QAE25 QAE29:QAE48 PQF26:PQF28 PQI23:PQI25 PQI29:PQI48 PGJ26:PGJ28 PGM23:PGM25 PGM29:PGM48 OWN26:OWN28 OWQ23:OWQ25 OWQ29:OWQ48 OMR26:OMR28 OMU23:OMU25 OMU29:OMU48 OCV26:OCV28 OCY23:OCY25 OCY29:OCY48 NSZ26:NSZ28 NTC23:NTC25 NTC29:NTC48 NJD26:NJD28 NJG23:NJG25 NJG29:NJG48 MZH26:MZH28 MZK23:MZK25 MZK29:MZK48 MPL26:MPL28 MPO23:MPO25 MPO29:MPO48 MFP26:MFP28 MFS23:MFS25 MFS29:MFS48 LVT26:LVT28 LVW23:LVW25 LVW29:LVW48 LLX26:LLX28 LMA23:LMA25 LMA29:LMA48 LCB26:LCB28 LCE23:LCE25 LCE29:LCE48 KSF26:KSF28 KSI23:KSI25 KSI29:KSI48 KIJ26:KIJ28 KIM23:KIM25 KIM29:KIM48 JYN26:JYN28 JYQ23:JYQ25 JYQ29:JYQ48 JOR26:JOR28 JOU23:JOU25 JOU29:JOU48 JEV26:JEV28 JEY23:JEY25 JEY29:JEY48 IUZ26:IUZ28 IVC23:IVC25 IVC29:IVC48 ILD26:ILD28 ILG23:ILG25 ILG29:ILG48 IBH26:IBH28 IBK23:IBK25 IBK29:IBK48 HRL26:HRL28 HRO23:HRO25 HRO29:HRO48 HHP26:HHP28 HHS23:HHS25 HHS29:HHS48 GXT26:GXT28 GXW23:GXW25 GXW29:GXW48 GNX26:GNX28 GOA23:GOA25 GOA29:GOA48 GEB26:GEB28 GEE23:GEE25 GEE29:GEE48 FUF26:FUF28 FUI23:FUI25 FUI29:FUI48 FKJ26:FKJ28 FKM23:FKM25 FKM29:FKM48 FAN26:FAN28 FAQ23:FAQ25 FAQ29:FAQ48 EQR26:EQR28 EQU23:EQU25 EQU29:EQU48 EGV26:EGV28 EGY23:EGY25 EGY29:EGY48 DWZ26:DWZ28 DXC23:DXC25 DXC29:DXC48 DND26:DND28 DNG23:DNG25 DNG29:DNG48 DDH26:DDH28 DDK23:DDK25 DDK29:DDK48 CTL26:CTL28 CTO23:CTO25 CTO29:CTO48 CJP26:CJP28 CJS23:CJS25 CJS29:CJS48 BZT26:BZT28 BZW23:BZW25 BZW29:BZW48 BPX26:BPX28 BQA23:BQA25 BQA29:BQA48 BGB26:BGB28 BGE23:BGE25 BGE29:BGE48 AWF26:AWF28 AWI23:AWI25 AWI29:AWI48 AMJ26:AMJ28 AMM23:AMM25 AMM29:AMM48 ACN26:ACN28 ACQ23:ACQ25 ACQ29:ACQ48 SR26:SR28 SU23:SU25 SU29:SU48 IV26:IV28 IY23:IY25 IY29:IY48" xr:uid="{00000000-0002-0000-0100-000000000000}">
      <formula1>Status</formula1>
    </dataValidation>
    <dataValidation type="list" allowBlank="1" showInputMessage="1" showErrorMessage="1" sqref="WVK983096:WVK983105 C65591:C65600 IY65592:IY65601 SU65592:SU65601 ACQ65592:ACQ65601 AMM65592:AMM65601 AWI65592:AWI65601 BGE65592:BGE65601 BQA65592:BQA65601 BZW65592:BZW65601 CJS65592:CJS65601 CTO65592:CTO65601 DDK65592:DDK65601 DNG65592:DNG65601 DXC65592:DXC65601 EGY65592:EGY65601 EQU65592:EQU65601 FAQ65592:FAQ65601 FKM65592:FKM65601 FUI65592:FUI65601 GEE65592:GEE65601 GOA65592:GOA65601 GXW65592:GXW65601 HHS65592:HHS65601 HRO65592:HRO65601 IBK65592:IBK65601 ILG65592:ILG65601 IVC65592:IVC65601 JEY65592:JEY65601 JOU65592:JOU65601 JYQ65592:JYQ65601 KIM65592:KIM65601 KSI65592:KSI65601 LCE65592:LCE65601 LMA65592:LMA65601 LVW65592:LVW65601 MFS65592:MFS65601 MPO65592:MPO65601 MZK65592:MZK65601 NJG65592:NJG65601 NTC65592:NTC65601 OCY65592:OCY65601 OMU65592:OMU65601 OWQ65592:OWQ65601 PGM65592:PGM65601 PQI65592:PQI65601 QAE65592:QAE65601 QKA65592:QKA65601 QTW65592:QTW65601 RDS65592:RDS65601 RNO65592:RNO65601 RXK65592:RXK65601 SHG65592:SHG65601 SRC65592:SRC65601 TAY65592:TAY65601 TKU65592:TKU65601 TUQ65592:TUQ65601 UEM65592:UEM65601 UOI65592:UOI65601 UYE65592:UYE65601 VIA65592:VIA65601 VRW65592:VRW65601 WBS65592:WBS65601 WLO65592:WLO65601 WVK65592:WVK65601 C131127:C131136 IY131128:IY131137 SU131128:SU131137 ACQ131128:ACQ131137 AMM131128:AMM131137 AWI131128:AWI131137 BGE131128:BGE131137 BQA131128:BQA131137 BZW131128:BZW131137 CJS131128:CJS131137 CTO131128:CTO131137 DDK131128:DDK131137 DNG131128:DNG131137 DXC131128:DXC131137 EGY131128:EGY131137 EQU131128:EQU131137 FAQ131128:FAQ131137 FKM131128:FKM131137 FUI131128:FUI131137 GEE131128:GEE131137 GOA131128:GOA131137 GXW131128:GXW131137 HHS131128:HHS131137 HRO131128:HRO131137 IBK131128:IBK131137 ILG131128:ILG131137 IVC131128:IVC131137 JEY131128:JEY131137 JOU131128:JOU131137 JYQ131128:JYQ131137 KIM131128:KIM131137 KSI131128:KSI131137 LCE131128:LCE131137 LMA131128:LMA131137 LVW131128:LVW131137 MFS131128:MFS131137 MPO131128:MPO131137 MZK131128:MZK131137 NJG131128:NJG131137 NTC131128:NTC131137 OCY131128:OCY131137 OMU131128:OMU131137 OWQ131128:OWQ131137 PGM131128:PGM131137 PQI131128:PQI131137 QAE131128:QAE131137 QKA131128:QKA131137 QTW131128:QTW131137 RDS131128:RDS131137 RNO131128:RNO131137 RXK131128:RXK131137 SHG131128:SHG131137 SRC131128:SRC131137 TAY131128:TAY131137 TKU131128:TKU131137 TUQ131128:TUQ131137 UEM131128:UEM131137 UOI131128:UOI131137 UYE131128:UYE131137 VIA131128:VIA131137 VRW131128:VRW131137 WBS131128:WBS131137 WLO131128:WLO131137 WVK131128:WVK131137 C196663:C196672 IY196664:IY196673 SU196664:SU196673 ACQ196664:ACQ196673 AMM196664:AMM196673 AWI196664:AWI196673 BGE196664:BGE196673 BQA196664:BQA196673 BZW196664:BZW196673 CJS196664:CJS196673 CTO196664:CTO196673 DDK196664:DDK196673 DNG196664:DNG196673 DXC196664:DXC196673 EGY196664:EGY196673 EQU196664:EQU196673 FAQ196664:FAQ196673 FKM196664:FKM196673 FUI196664:FUI196673 GEE196664:GEE196673 GOA196664:GOA196673 GXW196664:GXW196673 HHS196664:HHS196673 HRO196664:HRO196673 IBK196664:IBK196673 ILG196664:ILG196673 IVC196664:IVC196673 JEY196664:JEY196673 JOU196664:JOU196673 JYQ196664:JYQ196673 KIM196664:KIM196673 KSI196664:KSI196673 LCE196664:LCE196673 LMA196664:LMA196673 LVW196664:LVW196673 MFS196664:MFS196673 MPO196664:MPO196673 MZK196664:MZK196673 NJG196664:NJG196673 NTC196664:NTC196673 OCY196664:OCY196673 OMU196664:OMU196673 OWQ196664:OWQ196673 PGM196664:PGM196673 PQI196664:PQI196673 QAE196664:QAE196673 QKA196664:QKA196673 QTW196664:QTW196673 RDS196664:RDS196673 RNO196664:RNO196673 RXK196664:RXK196673 SHG196664:SHG196673 SRC196664:SRC196673 TAY196664:TAY196673 TKU196664:TKU196673 TUQ196664:TUQ196673 UEM196664:UEM196673 UOI196664:UOI196673 UYE196664:UYE196673 VIA196664:VIA196673 VRW196664:VRW196673 WBS196664:WBS196673 WLO196664:WLO196673 WVK196664:WVK196673 C262199:C262208 IY262200:IY262209 SU262200:SU262209 ACQ262200:ACQ262209 AMM262200:AMM262209 AWI262200:AWI262209 BGE262200:BGE262209 BQA262200:BQA262209 BZW262200:BZW262209 CJS262200:CJS262209 CTO262200:CTO262209 DDK262200:DDK262209 DNG262200:DNG262209 DXC262200:DXC262209 EGY262200:EGY262209 EQU262200:EQU262209 FAQ262200:FAQ262209 FKM262200:FKM262209 FUI262200:FUI262209 GEE262200:GEE262209 GOA262200:GOA262209 GXW262200:GXW262209 HHS262200:HHS262209 HRO262200:HRO262209 IBK262200:IBK262209 ILG262200:ILG262209 IVC262200:IVC262209 JEY262200:JEY262209 JOU262200:JOU262209 JYQ262200:JYQ262209 KIM262200:KIM262209 KSI262200:KSI262209 LCE262200:LCE262209 LMA262200:LMA262209 LVW262200:LVW262209 MFS262200:MFS262209 MPO262200:MPO262209 MZK262200:MZK262209 NJG262200:NJG262209 NTC262200:NTC262209 OCY262200:OCY262209 OMU262200:OMU262209 OWQ262200:OWQ262209 PGM262200:PGM262209 PQI262200:PQI262209 QAE262200:QAE262209 QKA262200:QKA262209 QTW262200:QTW262209 RDS262200:RDS262209 RNO262200:RNO262209 RXK262200:RXK262209 SHG262200:SHG262209 SRC262200:SRC262209 TAY262200:TAY262209 TKU262200:TKU262209 TUQ262200:TUQ262209 UEM262200:UEM262209 UOI262200:UOI262209 UYE262200:UYE262209 VIA262200:VIA262209 VRW262200:VRW262209 WBS262200:WBS262209 WLO262200:WLO262209 WVK262200:WVK262209 C327735:C327744 IY327736:IY327745 SU327736:SU327745 ACQ327736:ACQ327745 AMM327736:AMM327745 AWI327736:AWI327745 BGE327736:BGE327745 BQA327736:BQA327745 BZW327736:BZW327745 CJS327736:CJS327745 CTO327736:CTO327745 DDK327736:DDK327745 DNG327736:DNG327745 DXC327736:DXC327745 EGY327736:EGY327745 EQU327736:EQU327745 FAQ327736:FAQ327745 FKM327736:FKM327745 FUI327736:FUI327745 GEE327736:GEE327745 GOA327736:GOA327745 GXW327736:GXW327745 HHS327736:HHS327745 HRO327736:HRO327745 IBK327736:IBK327745 ILG327736:ILG327745 IVC327736:IVC327745 JEY327736:JEY327745 JOU327736:JOU327745 JYQ327736:JYQ327745 KIM327736:KIM327745 KSI327736:KSI327745 LCE327736:LCE327745 LMA327736:LMA327745 LVW327736:LVW327745 MFS327736:MFS327745 MPO327736:MPO327745 MZK327736:MZK327745 NJG327736:NJG327745 NTC327736:NTC327745 OCY327736:OCY327745 OMU327736:OMU327745 OWQ327736:OWQ327745 PGM327736:PGM327745 PQI327736:PQI327745 QAE327736:QAE327745 QKA327736:QKA327745 QTW327736:QTW327745 RDS327736:RDS327745 RNO327736:RNO327745 RXK327736:RXK327745 SHG327736:SHG327745 SRC327736:SRC327745 TAY327736:TAY327745 TKU327736:TKU327745 TUQ327736:TUQ327745 UEM327736:UEM327745 UOI327736:UOI327745 UYE327736:UYE327745 VIA327736:VIA327745 VRW327736:VRW327745 WBS327736:WBS327745 WLO327736:WLO327745 WVK327736:WVK327745 C393271:C393280 IY393272:IY393281 SU393272:SU393281 ACQ393272:ACQ393281 AMM393272:AMM393281 AWI393272:AWI393281 BGE393272:BGE393281 BQA393272:BQA393281 BZW393272:BZW393281 CJS393272:CJS393281 CTO393272:CTO393281 DDK393272:DDK393281 DNG393272:DNG393281 DXC393272:DXC393281 EGY393272:EGY393281 EQU393272:EQU393281 FAQ393272:FAQ393281 FKM393272:FKM393281 FUI393272:FUI393281 GEE393272:GEE393281 GOA393272:GOA393281 GXW393272:GXW393281 HHS393272:HHS393281 HRO393272:HRO393281 IBK393272:IBK393281 ILG393272:ILG393281 IVC393272:IVC393281 JEY393272:JEY393281 JOU393272:JOU393281 JYQ393272:JYQ393281 KIM393272:KIM393281 KSI393272:KSI393281 LCE393272:LCE393281 LMA393272:LMA393281 LVW393272:LVW393281 MFS393272:MFS393281 MPO393272:MPO393281 MZK393272:MZK393281 NJG393272:NJG393281 NTC393272:NTC393281 OCY393272:OCY393281 OMU393272:OMU393281 OWQ393272:OWQ393281 PGM393272:PGM393281 PQI393272:PQI393281 QAE393272:QAE393281 QKA393272:QKA393281 QTW393272:QTW393281 RDS393272:RDS393281 RNO393272:RNO393281 RXK393272:RXK393281 SHG393272:SHG393281 SRC393272:SRC393281 TAY393272:TAY393281 TKU393272:TKU393281 TUQ393272:TUQ393281 UEM393272:UEM393281 UOI393272:UOI393281 UYE393272:UYE393281 VIA393272:VIA393281 VRW393272:VRW393281 WBS393272:WBS393281 WLO393272:WLO393281 WVK393272:WVK393281 C458807:C458816 IY458808:IY458817 SU458808:SU458817 ACQ458808:ACQ458817 AMM458808:AMM458817 AWI458808:AWI458817 BGE458808:BGE458817 BQA458808:BQA458817 BZW458808:BZW458817 CJS458808:CJS458817 CTO458808:CTO458817 DDK458808:DDK458817 DNG458808:DNG458817 DXC458808:DXC458817 EGY458808:EGY458817 EQU458808:EQU458817 FAQ458808:FAQ458817 FKM458808:FKM458817 FUI458808:FUI458817 GEE458808:GEE458817 GOA458808:GOA458817 GXW458808:GXW458817 HHS458808:HHS458817 HRO458808:HRO458817 IBK458808:IBK458817 ILG458808:ILG458817 IVC458808:IVC458817 JEY458808:JEY458817 JOU458808:JOU458817 JYQ458808:JYQ458817 KIM458808:KIM458817 KSI458808:KSI458817 LCE458808:LCE458817 LMA458808:LMA458817 LVW458808:LVW458817 MFS458808:MFS458817 MPO458808:MPO458817 MZK458808:MZK458817 NJG458808:NJG458817 NTC458808:NTC458817 OCY458808:OCY458817 OMU458808:OMU458817 OWQ458808:OWQ458817 PGM458808:PGM458817 PQI458808:PQI458817 QAE458808:QAE458817 QKA458808:QKA458817 QTW458808:QTW458817 RDS458808:RDS458817 RNO458808:RNO458817 RXK458808:RXK458817 SHG458808:SHG458817 SRC458808:SRC458817 TAY458808:TAY458817 TKU458808:TKU458817 TUQ458808:TUQ458817 UEM458808:UEM458817 UOI458808:UOI458817 UYE458808:UYE458817 VIA458808:VIA458817 VRW458808:VRW458817 WBS458808:WBS458817 WLO458808:WLO458817 WVK458808:WVK458817 C524343:C524352 IY524344:IY524353 SU524344:SU524353 ACQ524344:ACQ524353 AMM524344:AMM524353 AWI524344:AWI524353 BGE524344:BGE524353 BQA524344:BQA524353 BZW524344:BZW524353 CJS524344:CJS524353 CTO524344:CTO524353 DDK524344:DDK524353 DNG524344:DNG524353 DXC524344:DXC524353 EGY524344:EGY524353 EQU524344:EQU524353 FAQ524344:FAQ524353 FKM524344:FKM524353 FUI524344:FUI524353 GEE524344:GEE524353 GOA524344:GOA524353 GXW524344:GXW524353 HHS524344:HHS524353 HRO524344:HRO524353 IBK524344:IBK524353 ILG524344:ILG524353 IVC524344:IVC524353 JEY524344:JEY524353 JOU524344:JOU524353 JYQ524344:JYQ524353 KIM524344:KIM524353 KSI524344:KSI524353 LCE524344:LCE524353 LMA524344:LMA524353 LVW524344:LVW524353 MFS524344:MFS524353 MPO524344:MPO524353 MZK524344:MZK524353 NJG524344:NJG524353 NTC524344:NTC524353 OCY524344:OCY524353 OMU524344:OMU524353 OWQ524344:OWQ524353 PGM524344:PGM524353 PQI524344:PQI524353 QAE524344:QAE524353 QKA524344:QKA524353 QTW524344:QTW524353 RDS524344:RDS524353 RNO524344:RNO524353 RXK524344:RXK524353 SHG524344:SHG524353 SRC524344:SRC524353 TAY524344:TAY524353 TKU524344:TKU524353 TUQ524344:TUQ524353 UEM524344:UEM524353 UOI524344:UOI524353 UYE524344:UYE524353 VIA524344:VIA524353 VRW524344:VRW524353 WBS524344:WBS524353 WLO524344:WLO524353 WVK524344:WVK524353 C589879:C589888 IY589880:IY589889 SU589880:SU589889 ACQ589880:ACQ589889 AMM589880:AMM589889 AWI589880:AWI589889 BGE589880:BGE589889 BQA589880:BQA589889 BZW589880:BZW589889 CJS589880:CJS589889 CTO589880:CTO589889 DDK589880:DDK589889 DNG589880:DNG589889 DXC589880:DXC589889 EGY589880:EGY589889 EQU589880:EQU589889 FAQ589880:FAQ589889 FKM589880:FKM589889 FUI589880:FUI589889 GEE589880:GEE589889 GOA589880:GOA589889 GXW589880:GXW589889 HHS589880:HHS589889 HRO589880:HRO589889 IBK589880:IBK589889 ILG589880:ILG589889 IVC589880:IVC589889 JEY589880:JEY589889 JOU589880:JOU589889 JYQ589880:JYQ589889 KIM589880:KIM589889 KSI589880:KSI589889 LCE589880:LCE589889 LMA589880:LMA589889 LVW589880:LVW589889 MFS589880:MFS589889 MPO589880:MPO589889 MZK589880:MZK589889 NJG589880:NJG589889 NTC589880:NTC589889 OCY589880:OCY589889 OMU589880:OMU589889 OWQ589880:OWQ589889 PGM589880:PGM589889 PQI589880:PQI589889 QAE589880:QAE589889 QKA589880:QKA589889 QTW589880:QTW589889 RDS589880:RDS589889 RNO589880:RNO589889 RXK589880:RXK589889 SHG589880:SHG589889 SRC589880:SRC589889 TAY589880:TAY589889 TKU589880:TKU589889 TUQ589880:TUQ589889 UEM589880:UEM589889 UOI589880:UOI589889 UYE589880:UYE589889 VIA589880:VIA589889 VRW589880:VRW589889 WBS589880:WBS589889 WLO589880:WLO589889 WVK589880:WVK589889 C655415:C655424 IY655416:IY655425 SU655416:SU655425 ACQ655416:ACQ655425 AMM655416:AMM655425 AWI655416:AWI655425 BGE655416:BGE655425 BQA655416:BQA655425 BZW655416:BZW655425 CJS655416:CJS655425 CTO655416:CTO655425 DDK655416:DDK655425 DNG655416:DNG655425 DXC655416:DXC655425 EGY655416:EGY655425 EQU655416:EQU655425 FAQ655416:FAQ655425 FKM655416:FKM655425 FUI655416:FUI655425 GEE655416:GEE655425 GOA655416:GOA655425 GXW655416:GXW655425 HHS655416:HHS655425 HRO655416:HRO655425 IBK655416:IBK655425 ILG655416:ILG655425 IVC655416:IVC655425 JEY655416:JEY655425 JOU655416:JOU655425 JYQ655416:JYQ655425 KIM655416:KIM655425 KSI655416:KSI655425 LCE655416:LCE655425 LMA655416:LMA655425 LVW655416:LVW655425 MFS655416:MFS655425 MPO655416:MPO655425 MZK655416:MZK655425 NJG655416:NJG655425 NTC655416:NTC655425 OCY655416:OCY655425 OMU655416:OMU655425 OWQ655416:OWQ655425 PGM655416:PGM655425 PQI655416:PQI655425 QAE655416:QAE655425 QKA655416:QKA655425 QTW655416:QTW655425 RDS655416:RDS655425 RNO655416:RNO655425 RXK655416:RXK655425 SHG655416:SHG655425 SRC655416:SRC655425 TAY655416:TAY655425 TKU655416:TKU655425 TUQ655416:TUQ655425 UEM655416:UEM655425 UOI655416:UOI655425 UYE655416:UYE655425 VIA655416:VIA655425 VRW655416:VRW655425 WBS655416:WBS655425 WLO655416:WLO655425 WVK655416:WVK655425 C720951:C720960 IY720952:IY720961 SU720952:SU720961 ACQ720952:ACQ720961 AMM720952:AMM720961 AWI720952:AWI720961 BGE720952:BGE720961 BQA720952:BQA720961 BZW720952:BZW720961 CJS720952:CJS720961 CTO720952:CTO720961 DDK720952:DDK720961 DNG720952:DNG720961 DXC720952:DXC720961 EGY720952:EGY720961 EQU720952:EQU720961 FAQ720952:FAQ720961 FKM720952:FKM720961 FUI720952:FUI720961 GEE720952:GEE720961 GOA720952:GOA720961 GXW720952:GXW720961 HHS720952:HHS720961 HRO720952:HRO720961 IBK720952:IBK720961 ILG720952:ILG720961 IVC720952:IVC720961 JEY720952:JEY720961 JOU720952:JOU720961 JYQ720952:JYQ720961 KIM720952:KIM720961 KSI720952:KSI720961 LCE720952:LCE720961 LMA720952:LMA720961 LVW720952:LVW720961 MFS720952:MFS720961 MPO720952:MPO720961 MZK720952:MZK720961 NJG720952:NJG720961 NTC720952:NTC720961 OCY720952:OCY720961 OMU720952:OMU720961 OWQ720952:OWQ720961 PGM720952:PGM720961 PQI720952:PQI720961 QAE720952:QAE720961 QKA720952:QKA720961 QTW720952:QTW720961 RDS720952:RDS720961 RNO720952:RNO720961 RXK720952:RXK720961 SHG720952:SHG720961 SRC720952:SRC720961 TAY720952:TAY720961 TKU720952:TKU720961 TUQ720952:TUQ720961 UEM720952:UEM720961 UOI720952:UOI720961 UYE720952:UYE720961 VIA720952:VIA720961 VRW720952:VRW720961 WBS720952:WBS720961 WLO720952:WLO720961 WVK720952:WVK720961 C786487:C786496 IY786488:IY786497 SU786488:SU786497 ACQ786488:ACQ786497 AMM786488:AMM786497 AWI786488:AWI786497 BGE786488:BGE786497 BQA786488:BQA786497 BZW786488:BZW786497 CJS786488:CJS786497 CTO786488:CTO786497 DDK786488:DDK786497 DNG786488:DNG786497 DXC786488:DXC786497 EGY786488:EGY786497 EQU786488:EQU786497 FAQ786488:FAQ786497 FKM786488:FKM786497 FUI786488:FUI786497 GEE786488:GEE786497 GOA786488:GOA786497 GXW786488:GXW786497 HHS786488:HHS786497 HRO786488:HRO786497 IBK786488:IBK786497 ILG786488:ILG786497 IVC786488:IVC786497 JEY786488:JEY786497 JOU786488:JOU786497 JYQ786488:JYQ786497 KIM786488:KIM786497 KSI786488:KSI786497 LCE786488:LCE786497 LMA786488:LMA786497 LVW786488:LVW786497 MFS786488:MFS786497 MPO786488:MPO786497 MZK786488:MZK786497 NJG786488:NJG786497 NTC786488:NTC786497 OCY786488:OCY786497 OMU786488:OMU786497 OWQ786488:OWQ786497 PGM786488:PGM786497 PQI786488:PQI786497 QAE786488:QAE786497 QKA786488:QKA786497 QTW786488:QTW786497 RDS786488:RDS786497 RNO786488:RNO786497 RXK786488:RXK786497 SHG786488:SHG786497 SRC786488:SRC786497 TAY786488:TAY786497 TKU786488:TKU786497 TUQ786488:TUQ786497 UEM786488:UEM786497 UOI786488:UOI786497 UYE786488:UYE786497 VIA786488:VIA786497 VRW786488:VRW786497 WBS786488:WBS786497 WLO786488:WLO786497 WVK786488:WVK786497 C852023:C852032 IY852024:IY852033 SU852024:SU852033 ACQ852024:ACQ852033 AMM852024:AMM852033 AWI852024:AWI852033 BGE852024:BGE852033 BQA852024:BQA852033 BZW852024:BZW852033 CJS852024:CJS852033 CTO852024:CTO852033 DDK852024:DDK852033 DNG852024:DNG852033 DXC852024:DXC852033 EGY852024:EGY852033 EQU852024:EQU852033 FAQ852024:FAQ852033 FKM852024:FKM852033 FUI852024:FUI852033 GEE852024:GEE852033 GOA852024:GOA852033 GXW852024:GXW852033 HHS852024:HHS852033 HRO852024:HRO852033 IBK852024:IBK852033 ILG852024:ILG852033 IVC852024:IVC852033 JEY852024:JEY852033 JOU852024:JOU852033 JYQ852024:JYQ852033 KIM852024:KIM852033 KSI852024:KSI852033 LCE852024:LCE852033 LMA852024:LMA852033 LVW852024:LVW852033 MFS852024:MFS852033 MPO852024:MPO852033 MZK852024:MZK852033 NJG852024:NJG852033 NTC852024:NTC852033 OCY852024:OCY852033 OMU852024:OMU852033 OWQ852024:OWQ852033 PGM852024:PGM852033 PQI852024:PQI852033 QAE852024:QAE852033 QKA852024:QKA852033 QTW852024:QTW852033 RDS852024:RDS852033 RNO852024:RNO852033 RXK852024:RXK852033 SHG852024:SHG852033 SRC852024:SRC852033 TAY852024:TAY852033 TKU852024:TKU852033 TUQ852024:TUQ852033 UEM852024:UEM852033 UOI852024:UOI852033 UYE852024:UYE852033 VIA852024:VIA852033 VRW852024:VRW852033 WBS852024:WBS852033 WLO852024:WLO852033 WVK852024:WVK852033 C917559:C917568 IY917560:IY917569 SU917560:SU917569 ACQ917560:ACQ917569 AMM917560:AMM917569 AWI917560:AWI917569 BGE917560:BGE917569 BQA917560:BQA917569 BZW917560:BZW917569 CJS917560:CJS917569 CTO917560:CTO917569 DDK917560:DDK917569 DNG917560:DNG917569 DXC917560:DXC917569 EGY917560:EGY917569 EQU917560:EQU917569 FAQ917560:FAQ917569 FKM917560:FKM917569 FUI917560:FUI917569 GEE917560:GEE917569 GOA917560:GOA917569 GXW917560:GXW917569 HHS917560:HHS917569 HRO917560:HRO917569 IBK917560:IBK917569 ILG917560:ILG917569 IVC917560:IVC917569 JEY917560:JEY917569 JOU917560:JOU917569 JYQ917560:JYQ917569 KIM917560:KIM917569 KSI917560:KSI917569 LCE917560:LCE917569 LMA917560:LMA917569 LVW917560:LVW917569 MFS917560:MFS917569 MPO917560:MPO917569 MZK917560:MZK917569 NJG917560:NJG917569 NTC917560:NTC917569 OCY917560:OCY917569 OMU917560:OMU917569 OWQ917560:OWQ917569 PGM917560:PGM917569 PQI917560:PQI917569 QAE917560:QAE917569 QKA917560:QKA917569 QTW917560:QTW917569 RDS917560:RDS917569 RNO917560:RNO917569 RXK917560:RXK917569 SHG917560:SHG917569 SRC917560:SRC917569 TAY917560:TAY917569 TKU917560:TKU917569 TUQ917560:TUQ917569 UEM917560:UEM917569 UOI917560:UOI917569 UYE917560:UYE917569 VIA917560:VIA917569 VRW917560:VRW917569 WBS917560:WBS917569 WLO917560:WLO917569 WVK917560:WVK917569 C983095:C983104 IY983096:IY983105 SU983096:SU983105 ACQ983096:ACQ983105 AMM983096:AMM983105 AWI983096:AWI983105 BGE983096:BGE983105 BQA983096:BQA983105 BZW983096:BZW983105 CJS983096:CJS983105 CTO983096:CTO983105 DDK983096:DDK983105 DNG983096:DNG983105 DXC983096:DXC983105 EGY983096:EGY983105 EQU983096:EQU983105 FAQ983096:FAQ983105 FKM983096:FKM983105 FUI983096:FUI983105 GEE983096:GEE983105 GOA983096:GOA983105 GXW983096:GXW983105 HHS983096:HHS983105 HRO983096:HRO983105 IBK983096:IBK983105 ILG983096:ILG983105 IVC983096:IVC983105 JEY983096:JEY983105 JOU983096:JOU983105 JYQ983096:JYQ983105 KIM983096:KIM983105 KSI983096:KSI983105 LCE983096:LCE983105 LMA983096:LMA983105 LVW983096:LVW983105 MFS983096:MFS983105 MPO983096:MPO983105 MZK983096:MZK983105 NJG983096:NJG983105 NTC983096:NTC983105 OCY983096:OCY983105 OMU983096:OMU983105 OWQ983096:OWQ983105 PGM983096:PGM983105 PQI983096:PQI983105 QAE983096:QAE983105 QKA983096:QKA983105 QTW983096:QTW983105 RDS983096:RDS983105 RNO983096:RNO983105 RXK983096:RXK983105 SHG983096:SHG983105 SRC983096:SRC983105 TAY983096:TAY983105 TKU983096:TKU983105 TUQ983096:TUQ983105 UEM983096:UEM983105 UOI983096:UOI983105 UYE983096:UYE983105 VIA983096:VIA983105 VRW983096:VRW983105 WBS983096:WBS983105 WLO983096:WLO983105 WVK61:WVK65 WLO61:WLO65 WBS61:WBS65 VRW61:VRW65 VIA61:VIA65 UYE61:UYE65 UOI61:UOI65 UEM61:UEM65 TUQ61:TUQ65 TKU61:TKU65 TAY61:TAY65 SRC61:SRC65 SHG61:SHG65 RXK61:RXK65 RNO61:RNO65 RDS61:RDS65 QTW61:QTW65 QKA61:QKA65 QAE61:QAE65 PQI61:PQI65 PGM61:PGM65 OWQ61:OWQ65 OMU61:OMU65 OCY61:OCY65 NTC61:NTC65 NJG61:NJG65 MZK61:MZK65 MPO61:MPO65 MFS61:MFS65 LVW61:LVW65 LMA61:LMA65 LCE61:LCE65 KSI61:KSI65 KIM61:KIM65 JYQ61:JYQ65 JOU61:JOU65 JEY61:JEY65 IVC61:IVC65 ILG61:ILG65 IBK61:IBK65 HRO61:HRO65 HHS61:HHS65 GXW61:GXW65 GOA61:GOA65 GEE61:GEE65 FUI61:FUI65 FKM61:FKM65 FAQ61:FAQ65 EQU61:EQU65 EGY61:EGY65 DXC61:DXC65 DNG61:DNG65 DDK61:DDK65 CTO61:CTO65 CJS61:CJS65 BZW61:BZW65 BQA61:BQA65 BGE61:BGE65 AWI61:AWI65 AMM61:AMM65 ACQ61:ACQ65 SU61:SU65 IY61:IY65" xr:uid="{00000000-0002-0000-0100-000001000000}">
      <formula1>Level</formula1>
    </dataValidation>
    <dataValidation type="list" allowBlank="1" showInputMessage="1" showErrorMessage="1" sqref="C48 C23:C37 C39" xr:uid="{00000000-0002-0000-0100-000002000000}">
      <formula1>"Positive, Negative, Refer, Others, No hit,Not applicable"</formula1>
    </dataValidation>
    <dataValidation type="list" allowBlank="1" showInputMessage="1" showErrorMessage="1" sqref="C43:C46" xr:uid="{00000000-0002-0000-0100-000003000000}">
      <formula1>"Yes, No"</formula1>
    </dataValidation>
    <dataValidation type="list" allowBlank="1" showInputMessage="1" showErrorMessage="1" sqref="C42" xr:uid="{00000000-0002-0000-0100-000004000000}">
      <formula1>"Match, No Match"</formula1>
    </dataValidation>
    <dataValidation type="list" allowBlank="1" showInputMessage="1" showErrorMessage="1" sqref="C38" xr:uid="{00000000-0002-0000-0100-000005000000}">
      <formula1>"Applicable, Not Applicable"</formula1>
    </dataValidation>
    <dataValidation type="list" allowBlank="1" showInputMessage="1" showErrorMessage="1" sqref="E38" xr:uid="{00000000-0002-0000-0100-000006000000}">
      <formula1>"Mfg - Micro Enterprises,Mfg - Small Enterprises,Mfg - Medium Enterprises,Services - Micro Enterprises,Services - Small Enterprises,Services - Medium Enterprises"</formula1>
    </dataValidation>
  </dataValidations>
  <pageMargins left="0.7" right="0.7" top="0.75" bottom="0.75" header="0.3" footer="0.3"/>
  <pageSetup orientation="portrait" r:id="rId1"/>
  <ignoredErrors>
    <ignoredError sqref="C8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7000000}">
          <x14:formula1>
            <xm:f>Deviations!#REF!</xm:f>
          </x14:formula1>
          <xm:sqref>B60:B64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1:W1"/>
  <sheetViews>
    <sheetView showGridLines="0" zoomScaleNormal="100" workbookViewId="0">
      <selection activeCell="C11" sqref="C11"/>
    </sheetView>
  </sheetViews>
  <sheetFormatPr defaultRowHeight="12.75"/>
  <cols>
    <col min="1" max="2" width="9.140625" style="38"/>
    <col min="3" max="3" width="9.140625" style="39"/>
    <col min="4" max="19" width="9.140625" style="38"/>
    <col min="20" max="23" width="9.140625" style="41"/>
    <col min="24" max="16384" width="9.140625" style="38"/>
  </cols>
  <sheetData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ML129"/>
  <sheetViews>
    <sheetView showGridLines="0" zoomScaleNormal="100" workbookViewId="0"/>
  </sheetViews>
  <sheetFormatPr defaultRowHeight="15" zeroHeight="1"/>
  <cols>
    <col min="1" max="1" width="5.140625" style="111" customWidth="1"/>
    <col min="2" max="2" width="10.5703125" style="131" customWidth="1"/>
    <col min="3" max="3" width="17" style="131" customWidth="1"/>
    <col min="4" max="4" width="13.28515625" style="131" customWidth="1"/>
    <col min="5" max="5" width="12.140625" style="131" customWidth="1"/>
    <col min="6" max="6" width="14.140625" style="131" customWidth="1"/>
    <col min="7" max="8" width="9.140625" style="131" customWidth="1"/>
    <col min="9" max="9" width="10.28515625" style="131" customWidth="1"/>
    <col min="10" max="10" width="15.28515625" style="131" customWidth="1"/>
    <col min="11" max="12" width="9.140625" style="131" customWidth="1"/>
    <col min="13" max="13" width="16" style="131" customWidth="1"/>
    <col min="14" max="14" width="11.85546875" style="131" customWidth="1"/>
    <col min="15" max="15" width="13.28515625" style="126" customWidth="1"/>
    <col min="16" max="19" width="9.140625" style="126" customWidth="1"/>
    <col min="20" max="21" width="9.140625" style="110" customWidth="1"/>
    <col min="22" max="29" width="9.140625" style="111"/>
    <col min="30" max="1025" width="9.140625" style="111" hidden="1" customWidth="1"/>
    <col min="1026" max="16384" width="9.140625" style="112"/>
  </cols>
  <sheetData>
    <row r="1" spans="2:1025" s="98" customFormat="1">
      <c r="B1" s="95" t="s">
        <v>159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7"/>
      <c r="U1" s="97"/>
    </row>
    <row r="2" spans="2:1025" s="104" customFormat="1" ht="36" customHeight="1">
      <c r="B2" s="99" t="s">
        <v>160</v>
      </c>
      <c r="C2" s="100" t="s">
        <v>161</v>
      </c>
      <c r="D2" s="101" t="s">
        <v>162</v>
      </c>
      <c r="E2" s="101" t="s">
        <v>163</v>
      </c>
      <c r="F2" s="101" t="s">
        <v>164</v>
      </c>
      <c r="G2" s="102" t="s">
        <v>165</v>
      </c>
      <c r="H2" s="102" t="s">
        <v>166</v>
      </c>
      <c r="I2" s="100" t="s">
        <v>167</v>
      </c>
      <c r="J2" s="102" t="s">
        <v>168</v>
      </c>
      <c r="K2" s="278" t="s">
        <v>169</v>
      </c>
      <c r="L2" s="278"/>
      <c r="M2" s="102" t="s">
        <v>170</v>
      </c>
      <c r="N2" s="102" t="s">
        <v>171</v>
      </c>
      <c r="O2" s="102" t="s">
        <v>172</v>
      </c>
      <c r="P2" s="102" t="s">
        <v>173</v>
      </c>
      <c r="Q2" s="102" t="s">
        <v>174</v>
      </c>
      <c r="R2" s="102" t="s">
        <v>175</v>
      </c>
      <c r="S2" s="102" t="s">
        <v>176</v>
      </c>
      <c r="T2" s="103"/>
      <c r="U2" s="103"/>
    </row>
    <row r="3" spans="2:1025">
      <c r="B3" s="105">
        <v>1</v>
      </c>
      <c r="C3" s="106">
        <f>G15</f>
        <v>0</v>
      </c>
      <c r="D3" s="106">
        <f>C16</f>
        <v>0</v>
      </c>
      <c r="E3" s="106">
        <f>F16</f>
        <v>0</v>
      </c>
      <c r="F3" s="106">
        <f>J16</f>
        <v>0</v>
      </c>
      <c r="G3" s="106" t="str">
        <f>IF(F3="CC/OD Account",M16,"")</f>
        <v/>
      </c>
      <c r="H3" s="107" t="str">
        <f>IF(F3="CC/OD Account",MAX(G18:G23),"")</f>
        <v/>
      </c>
      <c r="I3" s="108" t="str">
        <f>IF(SUM(C18:C23)=0,"",AVERAGE(C18:C23))</f>
        <v/>
      </c>
      <c r="J3" s="107" t="str">
        <f>IF(F3="CC/OD Account",AVERAGE(G18:G23),"")</f>
        <v/>
      </c>
      <c r="K3" s="277" t="str">
        <f>IF(SUM(H18:H23)=0,"",ROUND(AVERAGE(H18:H23),))</f>
        <v/>
      </c>
      <c r="L3" s="277"/>
      <c r="M3" s="109" t="str">
        <f>IF(K24&lt;=0,"",K24/I24)</f>
        <v/>
      </c>
      <c r="N3" s="109" t="str">
        <f>IF(I24&lt;=0,"",L24/H24)</f>
        <v/>
      </c>
      <c r="O3" s="108">
        <f>MIN(M18:M23)</f>
        <v>0</v>
      </c>
      <c r="P3" s="108">
        <f>MAX(M18:M23)</f>
        <v>0</v>
      </c>
      <c r="Q3" s="108">
        <f>E25</f>
        <v>0</v>
      </c>
      <c r="R3" s="106">
        <f>M15</f>
        <v>0</v>
      </c>
      <c r="S3" s="108">
        <f>IF(R3="Y",Q3,0)</f>
        <v>0</v>
      </c>
    </row>
    <row r="4" spans="2:1025">
      <c r="B4" s="105">
        <v>2</v>
      </c>
      <c r="C4" s="106">
        <f>G28</f>
        <v>0</v>
      </c>
      <c r="D4" s="106">
        <f>C29</f>
        <v>0</v>
      </c>
      <c r="E4" s="106">
        <f>F29</f>
        <v>0</v>
      </c>
      <c r="F4" s="106">
        <f>J29</f>
        <v>0</v>
      </c>
      <c r="G4" s="106" t="str">
        <f t="shared" ref="G4:G7" si="0">IF(F4="CC/OD Account",M17,"")</f>
        <v/>
      </c>
      <c r="H4" s="107" t="str">
        <f>IF(F4="CC/OD Account",MAX(G31:G36),"")</f>
        <v/>
      </c>
      <c r="I4" s="108" t="str">
        <f>IF(SUM(C31:C36)=0,"",AVERAGE(C31:C36))</f>
        <v/>
      </c>
      <c r="J4" s="107" t="str">
        <f>IF(F4="CC/OD Account",AVERAGE(G31:G36),"")</f>
        <v/>
      </c>
      <c r="K4" s="277" t="str">
        <f>IF(SUM(H31:H36)=0,"",ROUND(AVERAGE(H31:H36),))</f>
        <v/>
      </c>
      <c r="L4" s="277"/>
      <c r="M4" s="109" t="str">
        <f>IF(I37&lt;=0,"",K37/I37)</f>
        <v/>
      </c>
      <c r="N4" s="109" t="str">
        <f>IF(H37&lt;=0,"",L37/H37)</f>
        <v/>
      </c>
      <c r="O4" s="108">
        <f>MIN(M31:M36)</f>
        <v>0</v>
      </c>
      <c r="P4" s="108">
        <f>MAX(M31:M36)</f>
        <v>0</v>
      </c>
      <c r="Q4" s="108">
        <f>E38</f>
        <v>0</v>
      </c>
      <c r="R4" s="106">
        <f>M28</f>
        <v>0</v>
      </c>
      <c r="S4" s="108">
        <f>IF(R4="Y",Q4,0)</f>
        <v>0</v>
      </c>
    </row>
    <row r="5" spans="2:1025">
      <c r="B5" s="105">
        <v>3</v>
      </c>
      <c r="C5" s="106">
        <f>G41</f>
        <v>0</v>
      </c>
      <c r="D5" s="106">
        <f>C42</f>
        <v>0</v>
      </c>
      <c r="E5" s="106">
        <f>F42</f>
        <v>0</v>
      </c>
      <c r="F5" s="106">
        <f>J42</f>
        <v>0</v>
      </c>
      <c r="G5" s="106" t="str">
        <f t="shared" si="0"/>
        <v/>
      </c>
      <c r="H5" s="107" t="str">
        <f>IF(F5="CC/OD Account",MAX(G44:G49),"")</f>
        <v/>
      </c>
      <c r="I5" s="108" t="str">
        <f>IF(SUM(C44:C49)=0,"",AVERAGE(C44:C49))</f>
        <v/>
      </c>
      <c r="J5" s="107" t="str">
        <f>IF(F5="CC/OD Account",AVERAGE(G44:G49),"")</f>
        <v/>
      </c>
      <c r="K5" s="277" t="str">
        <f>IF(SUM(H44:H49)=0,"",ROUND(AVERAGE(H44:H49),))</f>
        <v/>
      </c>
      <c r="L5" s="277"/>
      <c r="M5" s="109" t="str">
        <f>IF(I50&lt;=0,"",K50/I50)</f>
        <v/>
      </c>
      <c r="N5" s="109" t="str">
        <f>IF(H50&lt;=0,"",L50/H50)</f>
        <v/>
      </c>
      <c r="O5" s="108">
        <f>MIN(M44:M49)</f>
        <v>0</v>
      </c>
      <c r="P5" s="108">
        <f>MAX(M44:M49)</f>
        <v>0</v>
      </c>
      <c r="Q5" s="108">
        <f>E51</f>
        <v>0</v>
      </c>
      <c r="R5" s="106">
        <f>M41</f>
        <v>0</v>
      </c>
      <c r="S5" s="108">
        <f>IF(R5="Y",Q5,0)</f>
        <v>0</v>
      </c>
    </row>
    <row r="6" spans="2:1025">
      <c r="B6" s="105">
        <v>4</v>
      </c>
      <c r="C6" s="106">
        <f>G54</f>
        <v>0</v>
      </c>
      <c r="D6" s="106">
        <f>C55</f>
        <v>0</v>
      </c>
      <c r="E6" s="106">
        <f>F55</f>
        <v>0</v>
      </c>
      <c r="F6" s="106">
        <f>J55</f>
        <v>0</v>
      </c>
      <c r="G6" s="106" t="str">
        <f t="shared" si="0"/>
        <v/>
      </c>
      <c r="H6" s="107" t="str">
        <f>IF(F6="CC/OD Account",MAX(G57:G62),"")</f>
        <v/>
      </c>
      <c r="I6" s="108" t="str">
        <f>IF(SUM(C57:C62)=0,"",AVERAGE(C57:C62))</f>
        <v/>
      </c>
      <c r="J6" s="107" t="str">
        <f>IF(F6="CC/OD Account",AVERAGE(G57:G62),"")</f>
        <v/>
      </c>
      <c r="K6" s="277" t="str">
        <f>IF(SUM(H57:H62)=0,"",ROUND(AVERAGE(H57:H62),))</f>
        <v/>
      </c>
      <c r="L6" s="277"/>
      <c r="M6" s="109" t="str">
        <f>IF(I63&lt;=0,"",K63/I63)</f>
        <v/>
      </c>
      <c r="N6" s="109" t="str">
        <f>IF(H63&lt;=0,"",L63/H63)</f>
        <v/>
      </c>
      <c r="O6" s="108">
        <f>MIN(M57:M62)</f>
        <v>0</v>
      </c>
      <c r="P6" s="108">
        <f>MAX(M57:M62)</f>
        <v>0</v>
      </c>
      <c r="Q6" s="108">
        <f>E64</f>
        <v>0</v>
      </c>
      <c r="R6" s="106" t="str">
        <f>M54</f>
        <v>Y</v>
      </c>
      <c r="S6" s="108">
        <f>IF(R6="Y",Q6,0)</f>
        <v>0</v>
      </c>
    </row>
    <row r="7" spans="2:1025">
      <c r="B7" s="105">
        <v>5</v>
      </c>
      <c r="C7" s="106">
        <f>G67</f>
        <v>0</v>
      </c>
      <c r="D7" s="106">
        <f>C68</f>
        <v>0</v>
      </c>
      <c r="E7" s="106">
        <f>F68</f>
        <v>0</v>
      </c>
      <c r="F7" s="106">
        <f>J68</f>
        <v>0</v>
      </c>
      <c r="G7" s="106" t="str">
        <f t="shared" si="0"/>
        <v/>
      </c>
      <c r="H7" s="107" t="str">
        <f>IF(F7="CC/OD Account",MAX(G70:G75),"")</f>
        <v/>
      </c>
      <c r="I7" s="108" t="str">
        <f>IF(SUM(C70:C75)=0,"",AVERAGE(C70:C75))</f>
        <v/>
      </c>
      <c r="J7" s="107" t="str">
        <f>IF(F7="CC/OD Account",AVERAGE(G70:G75),"")</f>
        <v/>
      </c>
      <c r="K7" s="277" t="str">
        <f>IF(SUM(H70:H75)=0,"",ROUND(AVERAGE(H70:H75),))</f>
        <v/>
      </c>
      <c r="L7" s="277"/>
      <c r="M7" s="109" t="str">
        <f>IF(K76&lt;=0,"",K76/I76)</f>
        <v/>
      </c>
      <c r="N7" s="109" t="str">
        <f>IF(H76&lt;=0,"",L76/H76)</f>
        <v/>
      </c>
      <c r="O7" s="108">
        <f>MIN(M70:M75)</f>
        <v>0</v>
      </c>
      <c r="P7" s="108">
        <f>MAX(M70:M75)</f>
        <v>0</v>
      </c>
      <c r="Q7" s="108">
        <f>E77</f>
        <v>0</v>
      </c>
      <c r="R7" s="106" t="str">
        <f>M67</f>
        <v>Y</v>
      </c>
      <c r="S7" s="108">
        <f>IF(R7="Y",Q7,0)</f>
        <v>0</v>
      </c>
    </row>
    <row r="8" spans="2:1025" s="98" customFormat="1" ht="12">
      <c r="B8" s="277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113">
        <f>SUM(S3:S7)</f>
        <v>0</v>
      </c>
      <c r="T8" s="97"/>
      <c r="U8" s="97"/>
    </row>
    <row r="9" spans="2:1025" s="97" customFormat="1" ht="12.75" thickBot="1">
      <c r="B9" s="114"/>
      <c r="C9" s="114"/>
      <c r="D9" s="114"/>
      <c r="E9" s="114"/>
      <c r="F9" s="114"/>
      <c r="G9" s="114"/>
      <c r="H9" s="114"/>
      <c r="I9" s="115" t="s">
        <v>177</v>
      </c>
      <c r="J9" s="116"/>
      <c r="K9" s="116"/>
      <c r="L9" s="116"/>
      <c r="M9" s="117" t="e">
        <f>SUM(K18:K23,K31:K36,K44:K49,K57:K62,K70:K75)/SUM(I18:I23,I31:I36,I44:I49,I57:I62,I70:I75)</f>
        <v>#DIV/0!</v>
      </c>
      <c r="N9" s="117" t="e">
        <f>SUM(L18:L23,L31:L36,L44:L49,L57:L62,L70:L75)/SUM(H18:H23,H31:H36,H44:H49,H57:H62,H70:H75)</f>
        <v>#DIV/0!</v>
      </c>
      <c r="O9" s="114"/>
      <c r="P9" s="114"/>
      <c r="Q9" s="114"/>
      <c r="R9" s="114"/>
      <c r="S9" s="114"/>
    </row>
    <row r="10" spans="2:1025" s="97" customFormat="1" ht="25.5" customHeight="1" thickBot="1">
      <c r="B10" s="114"/>
      <c r="C10" s="200" t="s">
        <v>258</v>
      </c>
      <c r="D10" s="122"/>
      <c r="E10" s="114"/>
      <c r="F10" s="114"/>
      <c r="G10" s="118" t="s">
        <v>178</v>
      </c>
      <c r="H10" s="119">
        <f>IF(COUNTIFS(F3:F7,"*CC/OD Account*")&gt;0,SUMIF(F3:F7,"*CC/OD Account*",J3:J7)/COUNTIFS(F3:F7,"*CC/OD Account*",J3:J7,"&gt;0"),0)</f>
        <v>0</v>
      </c>
      <c r="I10" s="114"/>
      <c r="J10" s="118" t="s">
        <v>179</v>
      </c>
      <c r="K10" s="120">
        <f>COUNTIF('Existing Loans'!Q4:V135,"*Bounce*")</f>
        <v>0</v>
      </c>
      <c r="L10" s="114"/>
      <c r="O10" s="114"/>
      <c r="P10" s="114"/>
      <c r="Q10" s="114"/>
      <c r="R10" s="114"/>
      <c r="S10" s="114"/>
    </row>
    <row r="11" spans="2:1025" s="97" customFormat="1" ht="12.75" thickBot="1">
      <c r="B11" s="114"/>
      <c r="C11" s="121" t="s">
        <v>180</v>
      </c>
      <c r="D11" s="122" t="e">
        <f>(I24+I37+I50+I63+I76)/(H24+H37+H50+H63+H76)</f>
        <v>#DIV/0!</v>
      </c>
      <c r="E11" s="114"/>
      <c r="F11" s="114"/>
      <c r="G11" s="281" t="s">
        <v>181</v>
      </c>
      <c r="H11" s="281"/>
      <c r="I11" s="281"/>
      <c r="J11" s="123" t="e">
        <f>SUM(F18:F20,F31:F33,F44:F46,F57:F59,F70:F72,)/SUM(F21:F23,F34:F36,F47:F49,F60:F62,F73:F75)-100%</f>
        <v>#DIV/0!</v>
      </c>
      <c r="K11" s="114"/>
      <c r="L11" s="114"/>
      <c r="M11" s="114"/>
      <c r="N11" s="114"/>
      <c r="O11" s="114"/>
      <c r="P11" s="114"/>
      <c r="Q11" s="114"/>
      <c r="R11" s="114"/>
      <c r="S11" s="114"/>
    </row>
    <row r="12" spans="2:1025" s="97" customFormat="1" ht="12.75" thickBot="1">
      <c r="B12" s="114"/>
      <c r="C12" s="121" t="s">
        <v>182</v>
      </c>
      <c r="D12" s="124" t="e">
        <f>(D24+D37+D50+D63+D76)/(C24+C37+C50+C63+C76)</f>
        <v>#DIV/0!</v>
      </c>
      <c r="E12" s="114"/>
      <c r="F12" s="114"/>
      <c r="G12" s="281" t="s">
        <v>183</v>
      </c>
      <c r="H12" s="281"/>
      <c r="I12" s="281"/>
      <c r="J12" s="125" t="e">
        <f>SUM(C18:C20,C31:C33,C44:C46,C57:C59,C70:C72,)/SUM(C21:C23,C34:C36,C47:C49,C60:C62,C73:C75)-100%</f>
        <v>#DIV/0!</v>
      </c>
      <c r="K12" s="114"/>
      <c r="L12" s="114"/>
      <c r="M12" s="114"/>
      <c r="N12" s="114"/>
      <c r="O12" s="114"/>
      <c r="P12" s="114"/>
      <c r="Q12" s="114"/>
      <c r="R12" s="114"/>
      <c r="S12" s="114"/>
    </row>
    <row r="13" spans="2:1025" s="110" customFormat="1" ht="15" customHeight="1" thickBot="1">
      <c r="B13" s="114"/>
      <c r="C13" s="121" t="s">
        <v>257</v>
      </c>
      <c r="D13" s="124" t="e">
        <f>((M24+M37+M50+M63+M76-(D10/10^5))/'Customer Details'!L5)</f>
        <v>#NUM!</v>
      </c>
      <c r="E13" s="126"/>
      <c r="F13" s="126"/>
      <c r="G13" s="281" t="s">
        <v>184</v>
      </c>
      <c r="H13" s="281"/>
      <c r="I13" s="281"/>
      <c r="J13" s="127" t="e">
        <f>SUM(F24,F37,F50,F63,F76)/SUM(C24,C37,C50,C63,C76)</f>
        <v>#DIV/0!</v>
      </c>
      <c r="K13" s="126"/>
      <c r="L13" s="126"/>
      <c r="M13" s="126"/>
      <c r="N13" s="126"/>
      <c r="O13" s="201"/>
      <c r="P13" s="126"/>
      <c r="Q13" s="126"/>
      <c r="R13" s="126"/>
      <c r="S13" s="126"/>
    </row>
    <row r="14" spans="2:1025" s="110" customFormat="1">
      <c r="B14" s="128" t="s">
        <v>185</v>
      </c>
      <c r="C14" s="129"/>
      <c r="D14" s="129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</row>
    <row r="15" spans="2:1025" s="110" customFormat="1" ht="12.75" thickBot="1">
      <c r="B15" s="130" t="s">
        <v>186</v>
      </c>
      <c r="C15" s="131"/>
      <c r="D15" s="282" t="s">
        <v>187</v>
      </c>
      <c r="E15" s="282"/>
      <c r="F15" s="282"/>
      <c r="G15" s="280"/>
      <c r="H15" s="280"/>
      <c r="I15" s="280"/>
      <c r="J15" s="282" t="s">
        <v>188</v>
      </c>
      <c r="K15" s="282"/>
      <c r="L15" s="282"/>
      <c r="M15" s="132"/>
      <c r="O15" s="126"/>
      <c r="P15" s="126"/>
      <c r="Q15" s="126"/>
      <c r="R15" s="126"/>
    </row>
    <row r="16" spans="2:1025">
      <c r="B16" s="133" t="s">
        <v>162</v>
      </c>
      <c r="C16" s="283"/>
      <c r="D16" s="284"/>
      <c r="E16" s="134" t="s">
        <v>163</v>
      </c>
      <c r="F16" s="285"/>
      <c r="G16" s="286"/>
      <c r="H16" s="279" t="s">
        <v>190</v>
      </c>
      <c r="I16" s="279"/>
      <c r="J16" s="135"/>
      <c r="K16" s="279" t="s">
        <v>192</v>
      </c>
      <c r="L16" s="279"/>
      <c r="M16" s="136"/>
      <c r="N16" s="110"/>
      <c r="O16" s="111"/>
      <c r="P16" s="111"/>
      <c r="Q16" s="111"/>
      <c r="R16" s="111"/>
      <c r="S16" s="111"/>
      <c r="T16" s="111"/>
      <c r="U16" s="111"/>
      <c r="AME16" s="112"/>
      <c r="AMF16" s="112"/>
      <c r="AMG16" s="112"/>
      <c r="AMH16" s="112"/>
      <c r="AMI16" s="112"/>
      <c r="AMJ16" s="112"/>
      <c r="AMK16" s="112"/>
    </row>
    <row r="17" spans="2:1026" ht="36">
      <c r="B17" s="137" t="s">
        <v>193</v>
      </c>
      <c r="C17" s="138" t="s">
        <v>194</v>
      </c>
      <c r="D17" s="138" t="s">
        <v>195</v>
      </c>
      <c r="E17" s="138" t="s">
        <v>165</v>
      </c>
      <c r="F17" s="138" t="s">
        <v>196</v>
      </c>
      <c r="G17" s="138" t="s">
        <v>197</v>
      </c>
      <c r="H17" s="138" t="s">
        <v>198</v>
      </c>
      <c r="I17" s="138" t="s">
        <v>199</v>
      </c>
      <c r="J17" s="138" t="s">
        <v>200</v>
      </c>
      <c r="K17" s="138" t="s">
        <v>170</v>
      </c>
      <c r="L17" s="138" t="s">
        <v>171</v>
      </c>
      <c r="M17" s="138" t="s">
        <v>201</v>
      </c>
      <c r="N17" s="138" t="s">
        <v>202</v>
      </c>
      <c r="O17" s="202" t="s">
        <v>203</v>
      </c>
      <c r="P17" s="139" t="s">
        <v>260</v>
      </c>
      <c r="Q17" s="111"/>
      <c r="R17" s="111"/>
      <c r="S17" s="111"/>
      <c r="T17" s="111"/>
      <c r="U17" s="111"/>
      <c r="AMB17" s="112"/>
      <c r="AMC17" s="112"/>
      <c r="AMD17" s="112"/>
      <c r="AME17" s="112"/>
      <c r="AMF17" s="112"/>
      <c r="AMG17" s="112"/>
      <c r="AMH17" s="112"/>
      <c r="AMI17" s="112"/>
      <c r="AMJ17" s="112"/>
      <c r="AMK17" s="112"/>
    </row>
    <row r="18" spans="2:1026" s="147" customFormat="1" ht="12.75">
      <c r="B18" s="140">
        <v>43739</v>
      </c>
      <c r="C18" s="155"/>
      <c r="D18" s="155"/>
      <c r="E18" s="155"/>
      <c r="F18" s="155"/>
      <c r="G18" s="107" t="str">
        <f>IF($J$16="CC/OD Account",IF(N18="","",N18/E18),"")</f>
        <v/>
      </c>
      <c r="H18" s="191"/>
      <c r="I18" s="191"/>
      <c r="J18" s="191"/>
      <c r="K18" s="191"/>
      <c r="L18" s="191"/>
      <c r="M18" s="191"/>
      <c r="N18" s="145"/>
      <c r="O18" s="203"/>
      <c r="P18" s="205" t="e">
        <f>M18/'Customer Details'!L5</f>
        <v>#NUM!</v>
      </c>
      <c r="Q18" s="148" t="s">
        <v>191</v>
      </c>
      <c r="R18" s="149"/>
      <c r="S18" s="149"/>
    </row>
    <row r="19" spans="2:1026">
      <c r="B19" s="150">
        <f>EDATE(B18,-1)</f>
        <v>43709</v>
      </c>
      <c r="C19" s="155"/>
      <c r="D19" s="155"/>
      <c r="E19" s="155"/>
      <c r="F19" s="155"/>
      <c r="G19" s="107" t="str">
        <f>IF($J$16="CC/OD Account",IF(N19="","",N19/E19),"")</f>
        <v/>
      </c>
      <c r="H19" s="191"/>
      <c r="I19" s="191"/>
      <c r="J19" s="191"/>
      <c r="K19" s="191"/>
      <c r="L19" s="191"/>
      <c r="M19" s="191"/>
      <c r="N19" s="145"/>
      <c r="O19" s="203"/>
      <c r="P19" s="205" t="e">
        <f>M19/'Customer Details'!L5</f>
        <v>#NUM!</v>
      </c>
      <c r="Q19" s="151" t="s">
        <v>204</v>
      </c>
      <c r="R19" s="152"/>
      <c r="S19" s="152" t="s">
        <v>189</v>
      </c>
      <c r="T19" s="111"/>
      <c r="U19" s="111"/>
      <c r="AMB19" s="112"/>
      <c r="AMC19" s="112"/>
      <c r="AMD19" s="112"/>
      <c r="AME19" s="112"/>
      <c r="AMF19" s="112"/>
      <c r="AMG19" s="112"/>
      <c r="AMH19" s="112"/>
      <c r="AMI19" s="112"/>
      <c r="AMJ19" s="112"/>
      <c r="AMK19" s="112"/>
      <c r="AML19" s="153"/>
    </row>
    <row r="20" spans="2:1026">
      <c r="B20" s="150">
        <f>EDATE(B19,-1)</f>
        <v>43678</v>
      </c>
      <c r="C20" s="155"/>
      <c r="D20" s="155"/>
      <c r="E20" s="155"/>
      <c r="F20" s="155"/>
      <c r="G20" s="107" t="str">
        <f>IF($J$16="CC/OD Account",IF(N20="","",N20/E20),"")</f>
        <v/>
      </c>
      <c r="H20" s="191"/>
      <c r="I20" s="191"/>
      <c r="J20" s="191"/>
      <c r="K20" s="191"/>
      <c r="L20" s="191"/>
      <c r="M20" s="191"/>
      <c r="N20" s="145"/>
      <c r="O20" s="203"/>
      <c r="P20" s="205" t="e">
        <f>M20/'Customer Details'!L5</f>
        <v>#NUM!</v>
      </c>
      <c r="Q20" s="152" t="s">
        <v>205</v>
      </c>
      <c r="R20" s="152"/>
      <c r="S20" s="152" t="s">
        <v>206</v>
      </c>
      <c r="T20" s="111"/>
      <c r="U20" s="111"/>
      <c r="AMB20" s="112"/>
      <c r="AMC20" s="112"/>
      <c r="AMD20" s="112"/>
      <c r="AME20" s="112"/>
      <c r="AMF20" s="112"/>
      <c r="AMG20" s="112"/>
      <c r="AMH20" s="112"/>
      <c r="AMI20" s="112"/>
      <c r="AMJ20" s="112"/>
      <c r="AMK20" s="112"/>
    </row>
    <row r="21" spans="2:1026">
      <c r="B21" s="150">
        <f>EDATE(B20,-1)</f>
        <v>43647</v>
      </c>
      <c r="C21" s="155"/>
      <c r="D21" s="155"/>
      <c r="E21" s="155"/>
      <c r="F21" s="155"/>
      <c r="G21" s="107" t="str">
        <f>IF($J$16="CC/OD Account",IF(N21="","",N21/E21),"")</f>
        <v/>
      </c>
      <c r="H21" s="191"/>
      <c r="I21" s="191"/>
      <c r="J21" s="191"/>
      <c r="K21" s="191"/>
      <c r="L21" s="191"/>
      <c r="M21" s="191"/>
      <c r="N21" s="145"/>
      <c r="O21" s="203"/>
      <c r="P21" s="205" t="e">
        <f>M21/'Customer Details'!L5</f>
        <v>#NUM!</v>
      </c>
      <c r="Q21" s="111"/>
      <c r="R21" s="111"/>
      <c r="S21" s="111"/>
      <c r="T21" s="111"/>
      <c r="U21" s="111"/>
      <c r="AMB21" s="112"/>
      <c r="AMC21" s="112"/>
      <c r="AMD21" s="112"/>
      <c r="AME21" s="112"/>
      <c r="AMF21" s="112"/>
      <c r="AMG21" s="112"/>
      <c r="AMH21" s="112"/>
      <c r="AMI21" s="112"/>
      <c r="AMJ21" s="112"/>
      <c r="AMK21" s="112"/>
    </row>
    <row r="22" spans="2:1026">
      <c r="B22" s="150">
        <f>EDATE(B21,-1)</f>
        <v>43617</v>
      </c>
      <c r="C22" s="155"/>
      <c r="D22" s="155"/>
      <c r="E22" s="155"/>
      <c r="F22" s="155"/>
      <c r="G22" s="107" t="str">
        <f>IF($J$16="CC/OD Account",IF(N22="","",N22/E22),"")</f>
        <v/>
      </c>
      <c r="H22" s="191"/>
      <c r="I22" s="191"/>
      <c r="J22" s="191"/>
      <c r="K22" s="191"/>
      <c r="L22" s="191"/>
      <c r="M22" s="191"/>
      <c r="N22" s="145"/>
      <c r="O22" s="203"/>
      <c r="P22" s="205" t="e">
        <f>M22/'Customer Details'!L5</f>
        <v>#NUM!</v>
      </c>
      <c r="Q22" s="111"/>
      <c r="R22" s="111"/>
      <c r="S22" s="111"/>
      <c r="T22" s="111"/>
      <c r="U22" s="111"/>
      <c r="AMB22" s="112"/>
      <c r="AMC22" s="112"/>
      <c r="AMD22" s="112"/>
      <c r="AME22" s="112"/>
      <c r="AMF22" s="112"/>
      <c r="AMG22" s="112"/>
      <c r="AMH22" s="112"/>
      <c r="AMI22" s="112"/>
      <c r="AMJ22" s="112"/>
      <c r="AMK22" s="112"/>
    </row>
    <row r="23" spans="2:1026">
      <c r="B23" s="150">
        <f t="shared" ref="B23" si="1">EDATE(B22,-1)</f>
        <v>43586</v>
      </c>
      <c r="C23" s="155"/>
      <c r="D23" s="155"/>
      <c r="E23" s="155"/>
      <c r="F23" s="155"/>
      <c r="G23" s="107" t="str">
        <f t="shared" ref="G23" si="2">IF($J$16="CC/OD Account",IF(N23="","",N23/E23),"")</f>
        <v/>
      </c>
      <c r="H23" s="191"/>
      <c r="I23" s="191"/>
      <c r="J23" s="191"/>
      <c r="K23" s="191"/>
      <c r="L23" s="191"/>
      <c r="M23" s="191"/>
      <c r="N23" s="145"/>
      <c r="O23" s="203"/>
      <c r="P23" s="205" t="e">
        <f>M23/'Customer Details'!L5</f>
        <v>#NUM!</v>
      </c>
      <c r="Q23" s="111"/>
      <c r="R23" s="111"/>
      <c r="S23" s="111"/>
      <c r="T23" s="111"/>
      <c r="U23" s="111"/>
      <c r="AMB23" s="112"/>
      <c r="AMC23" s="112"/>
      <c r="AMD23" s="112"/>
      <c r="AME23" s="112"/>
      <c r="AMF23" s="112"/>
      <c r="AMG23" s="112"/>
      <c r="AMH23" s="112"/>
      <c r="AMI23" s="112"/>
      <c r="AMJ23" s="112"/>
      <c r="AMK23" s="112"/>
    </row>
    <row r="24" spans="2:1026">
      <c r="B24" s="154" t="s">
        <v>207</v>
      </c>
      <c r="C24" s="108">
        <f>SUM(C18:C23)</f>
        <v>0</v>
      </c>
      <c r="D24" s="155">
        <f>SUM(D18:D23)</f>
        <v>0</v>
      </c>
      <c r="E24" s="142"/>
      <c r="F24" s="108">
        <f>SUM(F18:F23)</f>
        <v>0</v>
      </c>
      <c r="G24" s="142"/>
      <c r="H24" s="106">
        <f>SUM(H18:H23)</f>
        <v>0</v>
      </c>
      <c r="I24" s="106">
        <f>SUM(I18:I23)</f>
        <v>0</v>
      </c>
      <c r="J24" s="199">
        <f>SUM(J18:J23)</f>
        <v>0</v>
      </c>
      <c r="K24" s="106">
        <f>SUM(K18:K23)</f>
        <v>0</v>
      </c>
      <c r="L24" s="106">
        <f>SUM(L18:L23)</f>
        <v>0</v>
      </c>
      <c r="M24" s="108">
        <f>IF(SUM(M18:M23)=0,0,AVERAGE(M18:M23))</f>
        <v>0</v>
      </c>
      <c r="N24" s="142">
        <f>IF(SUM(N18:N23)=0,0,AVERAGE(N18:N23))</f>
        <v>0</v>
      </c>
      <c r="O24" s="204">
        <f>IF(SUM(O18:O23)=0,0,AVERAGE(O18:O23))</f>
        <v>0</v>
      </c>
      <c r="P24" s="205" t="e">
        <f>M24/'Customer Details'!L5</f>
        <v>#NUM!</v>
      </c>
      <c r="Q24" s="110"/>
      <c r="R24" s="111"/>
      <c r="S24" s="111"/>
      <c r="T24" s="111"/>
      <c r="U24" s="111"/>
      <c r="AMH24" s="112"/>
      <c r="AMI24" s="112"/>
      <c r="AMJ24" s="112"/>
      <c r="AMK24" s="112"/>
    </row>
    <row r="25" spans="2:1026" ht="15.75" thickBot="1">
      <c r="B25" s="157"/>
      <c r="C25" s="158" t="s">
        <v>208</v>
      </c>
      <c r="D25" s="159"/>
      <c r="E25" s="160">
        <f>C24*2</f>
        <v>0</v>
      </c>
      <c r="F25" s="160"/>
      <c r="G25" s="159"/>
      <c r="H25" s="159"/>
      <c r="I25" s="159"/>
      <c r="J25" s="159"/>
      <c r="K25" s="159"/>
      <c r="L25" s="287" t="s">
        <v>209</v>
      </c>
      <c r="M25" s="287"/>
      <c r="N25" s="287"/>
      <c r="O25" s="110"/>
      <c r="P25" s="110"/>
      <c r="Q25" s="111"/>
      <c r="R25" s="111"/>
      <c r="S25" s="111"/>
      <c r="T25" s="111"/>
      <c r="U25" s="111"/>
      <c r="AMG25" s="112"/>
      <c r="AMH25" s="112"/>
      <c r="AMI25" s="112"/>
      <c r="AMJ25" s="112"/>
      <c r="AMK25" s="112"/>
    </row>
    <row r="26" spans="2:1026" s="98" customFormat="1" ht="12">
      <c r="B26" s="161"/>
      <c r="C26" s="162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97"/>
      <c r="O26" s="97"/>
    </row>
    <row r="27" spans="2:1026" s="98" customFormat="1" ht="12.75" thickBot="1"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97"/>
      <c r="O27" s="97"/>
    </row>
    <row r="28" spans="2:1026">
      <c r="B28" s="133" t="s">
        <v>210</v>
      </c>
      <c r="C28" s="136"/>
      <c r="D28" s="279" t="s">
        <v>187</v>
      </c>
      <c r="E28" s="279"/>
      <c r="F28" s="279"/>
      <c r="G28" s="280"/>
      <c r="H28" s="280"/>
      <c r="I28" s="280"/>
      <c r="J28" s="279" t="s">
        <v>188</v>
      </c>
      <c r="K28" s="279"/>
      <c r="L28" s="279"/>
      <c r="M28" s="163"/>
      <c r="N28" s="110"/>
      <c r="O28" s="111"/>
      <c r="P28" s="111"/>
      <c r="Q28" s="111"/>
      <c r="R28" s="111"/>
      <c r="S28" s="111"/>
      <c r="T28" s="111"/>
      <c r="U28" s="111"/>
      <c r="AME28" s="112"/>
      <c r="AMF28" s="112"/>
      <c r="AMG28" s="112"/>
      <c r="AMH28" s="112"/>
      <c r="AMI28" s="112"/>
      <c r="AMJ28" s="112"/>
      <c r="AMK28" s="112"/>
    </row>
    <row r="29" spans="2:1026">
      <c r="B29" s="164" t="s">
        <v>162</v>
      </c>
      <c r="C29" s="288"/>
      <c r="D29" s="288"/>
      <c r="E29" s="165" t="s">
        <v>163</v>
      </c>
      <c r="F29" s="289"/>
      <c r="G29" s="288"/>
      <c r="H29" s="290" t="s">
        <v>190</v>
      </c>
      <c r="I29" s="290"/>
      <c r="J29" s="166"/>
      <c r="K29" s="290" t="s">
        <v>192</v>
      </c>
      <c r="L29" s="290"/>
      <c r="M29" s="142"/>
      <c r="N29" s="110"/>
      <c r="O29" s="111"/>
      <c r="P29" s="111"/>
      <c r="Q29" s="111"/>
      <c r="R29" s="111"/>
      <c r="S29" s="111"/>
      <c r="T29" s="111"/>
      <c r="U29" s="111"/>
      <c r="AME29" s="112"/>
      <c r="AMF29" s="112"/>
      <c r="AMG29" s="112"/>
      <c r="AMH29" s="112"/>
      <c r="AMI29" s="112"/>
      <c r="AMJ29" s="112"/>
      <c r="AMK29" s="112"/>
    </row>
    <row r="30" spans="2:1026" s="98" customFormat="1" ht="36">
      <c r="B30" s="137" t="s">
        <v>193</v>
      </c>
      <c r="C30" s="138" t="s">
        <v>194</v>
      </c>
      <c r="D30" s="138" t="s">
        <v>195</v>
      </c>
      <c r="E30" s="138" t="s">
        <v>165</v>
      </c>
      <c r="F30" s="138" t="s">
        <v>196</v>
      </c>
      <c r="G30" s="138" t="s">
        <v>197</v>
      </c>
      <c r="H30" s="138" t="s">
        <v>198</v>
      </c>
      <c r="I30" s="138" t="s">
        <v>199</v>
      </c>
      <c r="J30" s="138" t="s">
        <v>200</v>
      </c>
      <c r="K30" s="138" t="s">
        <v>170</v>
      </c>
      <c r="L30" s="138" t="s">
        <v>171</v>
      </c>
      <c r="M30" s="138" t="s">
        <v>201</v>
      </c>
      <c r="N30" s="138" t="s">
        <v>202</v>
      </c>
      <c r="O30" s="139" t="s">
        <v>203</v>
      </c>
    </row>
    <row r="31" spans="2:1026">
      <c r="B31" s="150">
        <f>B18</f>
        <v>43739</v>
      </c>
      <c r="C31" s="167"/>
      <c r="D31" s="141"/>
      <c r="E31" s="142"/>
      <c r="F31" s="142"/>
      <c r="G31" s="107" t="str">
        <f>IF($J$29="CC/OD Account",IF(N31="","",N31/E31),"")</f>
        <v/>
      </c>
      <c r="H31" s="143"/>
      <c r="I31" s="143"/>
      <c r="J31" s="143"/>
      <c r="K31" s="168"/>
      <c r="L31" s="168"/>
      <c r="M31" s="144"/>
      <c r="N31" s="169"/>
      <c r="O31" s="146"/>
      <c r="P31" s="111"/>
      <c r="Q31" s="111"/>
      <c r="R31" s="111"/>
      <c r="S31" s="111"/>
      <c r="T31" s="111"/>
      <c r="U31" s="111"/>
      <c r="AMB31" s="112"/>
      <c r="AMC31" s="112"/>
      <c r="AMD31" s="112"/>
      <c r="AME31" s="112"/>
      <c r="AMF31" s="112"/>
      <c r="AMG31" s="112"/>
      <c r="AMH31" s="112"/>
      <c r="AMI31" s="112"/>
      <c r="AMJ31" s="112"/>
      <c r="AMK31" s="112"/>
    </row>
    <row r="32" spans="2:1026">
      <c r="B32" s="150">
        <f>EDATE(B31,-1)</f>
        <v>43709</v>
      </c>
      <c r="C32" s="167"/>
      <c r="D32" s="141"/>
      <c r="E32" s="142"/>
      <c r="F32" s="142"/>
      <c r="G32" s="107" t="str">
        <f>IF($J$29="CC/OD Account",IF(N32="","",N32/E32),"")</f>
        <v/>
      </c>
      <c r="H32" s="143"/>
      <c r="I32" s="143"/>
      <c r="J32" s="143"/>
      <c r="K32" s="168"/>
      <c r="L32" s="168"/>
      <c r="M32" s="144"/>
      <c r="N32" s="169"/>
      <c r="O32" s="146"/>
      <c r="P32" s="111"/>
      <c r="Q32" s="111"/>
      <c r="R32" s="111"/>
      <c r="S32" s="111"/>
      <c r="T32" s="111"/>
      <c r="U32" s="111"/>
      <c r="AMB32" s="112"/>
      <c r="AMC32" s="112"/>
      <c r="AMD32" s="112"/>
      <c r="AME32" s="112"/>
      <c r="AMF32" s="112"/>
      <c r="AMG32" s="112"/>
      <c r="AMH32" s="112"/>
      <c r="AMI32" s="112"/>
      <c r="AMJ32" s="112"/>
      <c r="AMK32" s="112"/>
      <c r="AML32" s="153"/>
    </row>
    <row r="33" spans="2:1026">
      <c r="B33" s="150">
        <f t="shared" ref="B33:B36" si="3">EDATE(B32,-1)</f>
        <v>43678</v>
      </c>
      <c r="C33" s="167"/>
      <c r="D33" s="141"/>
      <c r="E33" s="142"/>
      <c r="F33" s="142"/>
      <c r="G33" s="107" t="str">
        <f>IF($J$29="CC/OD Account",IF(N33="","",N33/E33),"")</f>
        <v/>
      </c>
      <c r="H33" s="143"/>
      <c r="I33" s="143"/>
      <c r="J33" s="143"/>
      <c r="K33" s="168"/>
      <c r="L33" s="168"/>
      <c r="M33" s="144"/>
      <c r="N33" s="169"/>
      <c r="O33" s="146"/>
      <c r="P33" s="111"/>
      <c r="Q33" s="111"/>
      <c r="R33" s="111"/>
      <c r="S33" s="111"/>
      <c r="T33" s="111"/>
      <c r="U33" s="111"/>
      <c r="AMB33" s="112"/>
      <c r="AMC33" s="112"/>
      <c r="AMD33" s="112"/>
      <c r="AME33" s="112"/>
      <c r="AMF33" s="112"/>
      <c r="AMG33" s="112"/>
      <c r="AMH33" s="112"/>
      <c r="AMI33" s="112"/>
      <c r="AMJ33" s="112"/>
      <c r="AMK33" s="112"/>
    </row>
    <row r="34" spans="2:1026">
      <c r="B34" s="150">
        <f t="shared" si="3"/>
        <v>43647</v>
      </c>
      <c r="C34" s="167"/>
      <c r="D34" s="141"/>
      <c r="E34" s="142"/>
      <c r="F34" s="142"/>
      <c r="G34" s="107" t="str">
        <f t="shared" ref="G34:G36" si="4">IF($J$29="CC/OD Account",IF(N34="","",N34/E34),"")</f>
        <v/>
      </c>
      <c r="H34" s="143"/>
      <c r="I34" s="143"/>
      <c r="J34" s="143"/>
      <c r="K34" s="168"/>
      <c r="L34" s="168"/>
      <c r="M34" s="144"/>
      <c r="N34" s="169"/>
      <c r="O34" s="146"/>
      <c r="P34" s="111"/>
      <c r="Q34" s="111"/>
      <c r="R34" s="111"/>
      <c r="S34" s="111"/>
      <c r="T34" s="111"/>
      <c r="U34" s="111"/>
      <c r="AMB34" s="112"/>
      <c r="AMC34" s="112"/>
      <c r="AMD34" s="112"/>
      <c r="AME34" s="112"/>
      <c r="AMF34" s="112"/>
      <c r="AMG34" s="112"/>
      <c r="AMH34" s="112"/>
      <c r="AMI34" s="112"/>
      <c r="AMJ34" s="112"/>
      <c r="AMK34" s="112"/>
    </row>
    <row r="35" spans="2:1026">
      <c r="B35" s="150">
        <f t="shared" si="3"/>
        <v>43617</v>
      </c>
      <c r="C35" s="167"/>
      <c r="D35" s="141"/>
      <c r="E35" s="142"/>
      <c r="F35" s="142"/>
      <c r="G35" s="107" t="str">
        <f t="shared" si="4"/>
        <v/>
      </c>
      <c r="H35" s="143"/>
      <c r="I35" s="143"/>
      <c r="J35" s="143"/>
      <c r="K35" s="168"/>
      <c r="L35" s="168"/>
      <c r="M35" s="144"/>
      <c r="N35" s="169"/>
      <c r="O35" s="146"/>
      <c r="P35" s="111"/>
      <c r="Q35" s="111"/>
      <c r="R35" s="111"/>
      <c r="S35" s="111"/>
      <c r="T35" s="111"/>
      <c r="U35" s="111"/>
      <c r="AMB35" s="112"/>
      <c r="AMC35" s="112"/>
      <c r="AMD35" s="112"/>
      <c r="AME35" s="112"/>
      <c r="AMF35" s="112"/>
      <c r="AMG35" s="112"/>
      <c r="AMH35" s="112"/>
      <c r="AMI35" s="112"/>
      <c r="AMJ35" s="112"/>
      <c r="AMK35" s="112"/>
    </row>
    <row r="36" spans="2:1026">
      <c r="B36" s="150">
        <f t="shared" si="3"/>
        <v>43586</v>
      </c>
      <c r="C36" s="167"/>
      <c r="D36" s="141"/>
      <c r="E36" s="142"/>
      <c r="F36" s="142"/>
      <c r="G36" s="107" t="str">
        <f t="shared" si="4"/>
        <v/>
      </c>
      <c r="H36" s="143"/>
      <c r="I36" s="143"/>
      <c r="J36" s="143"/>
      <c r="K36" s="168"/>
      <c r="L36" s="168"/>
      <c r="M36" s="144"/>
      <c r="N36" s="169"/>
      <c r="O36" s="146"/>
      <c r="P36" s="111"/>
      <c r="Q36" s="111"/>
      <c r="R36" s="111"/>
      <c r="S36" s="111"/>
      <c r="T36" s="111"/>
      <c r="U36" s="111"/>
      <c r="AMB36" s="112"/>
      <c r="AMC36" s="112"/>
      <c r="AMD36" s="112"/>
      <c r="AME36" s="112"/>
      <c r="AMF36" s="112"/>
      <c r="AMG36" s="112"/>
      <c r="AMH36" s="112"/>
      <c r="AMI36" s="112"/>
      <c r="AMJ36" s="112"/>
      <c r="AMK36" s="112"/>
    </row>
    <row r="37" spans="2:1026" s="98" customFormat="1" ht="12">
      <c r="B37" s="154" t="s">
        <v>207</v>
      </c>
      <c r="C37" s="106">
        <f>SUM(C31:C36)</f>
        <v>0</v>
      </c>
      <c r="D37" s="155">
        <f>SUM(D31:D36)</f>
        <v>0</v>
      </c>
      <c r="E37" s="142"/>
      <c r="F37" s="106">
        <f>SUM(F31:F36)</f>
        <v>0</v>
      </c>
      <c r="G37" s="142"/>
      <c r="H37" s="106">
        <f>SUM(H31:H36)</f>
        <v>0</v>
      </c>
      <c r="I37" s="106">
        <f>SUM(I31:I36)</f>
        <v>0</v>
      </c>
      <c r="J37" s="199">
        <f>SUM(J31:J36)</f>
        <v>0</v>
      </c>
      <c r="K37" s="106">
        <f>SUM(K31:K36)</f>
        <v>0</v>
      </c>
      <c r="L37" s="106">
        <f>SUM(L31:L36)</f>
        <v>0</v>
      </c>
      <c r="M37" s="108">
        <f>IF(SUM(M31:M36)=0,0,AVERAGE(M31:M36))</f>
        <v>0</v>
      </c>
      <c r="N37" s="142">
        <f>IF(SUM(N31:N36)=0,0,AVERAGE(N31:N36))</f>
        <v>0</v>
      </c>
      <c r="O37" s="156">
        <f>IF(SUM(O31:O36)=0,0,AVERAGE(O31:O36))</f>
        <v>0</v>
      </c>
      <c r="P37" s="97"/>
      <c r="Q37" s="97"/>
    </row>
    <row r="38" spans="2:1026" s="98" customFormat="1" ht="12.75" thickBot="1">
      <c r="B38" s="157"/>
      <c r="C38" s="158" t="s">
        <v>208</v>
      </c>
      <c r="D38" s="170"/>
      <c r="E38" s="171">
        <f>C37*2</f>
        <v>0</v>
      </c>
      <c r="F38" s="171"/>
      <c r="G38" s="170"/>
      <c r="H38" s="170"/>
      <c r="I38" s="170"/>
      <c r="J38" s="170"/>
      <c r="K38" s="170"/>
      <c r="L38" s="170"/>
      <c r="M38" s="287" t="s">
        <v>209</v>
      </c>
      <c r="N38" s="287"/>
      <c r="O38" s="287"/>
      <c r="P38" s="97"/>
      <c r="Q38" s="97"/>
    </row>
    <row r="39" spans="2:1026" s="98" customFormat="1" ht="12"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97"/>
      <c r="O39" s="97"/>
    </row>
    <row r="40" spans="2:1026" s="98" customFormat="1" ht="12"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97"/>
      <c r="O40" s="97"/>
    </row>
    <row r="41" spans="2:1026" ht="15.75" thickBot="1">
      <c r="B41" s="130" t="s">
        <v>211</v>
      </c>
      <c r="D41" s="282" t="s">
        <v>187</v>
      </c>
      <c r="E41" s="282"/>
      <c r="F41" s="282"/>
      <c r="G41" s="280"/>
      <c r="H41" s="280"/>
      <c r="I41" s="280"/>
      <c r="J41" s="282" t="s">
        <v>188</v>
      </c>
      <c r="K41" s="282"/>
      <c r="L41" s="282"/>
      <c r="M41" s="132"/>
      <c r="N41" s="110"/>
      <c r="O41" s="111"/>
      <c r="P41" s="111"/>
      <c r="Q41" s="111"/>
      <c r="R41" s="111"/>
      <c r="S41" s="111"/>
      <c r="T41" s="111"/>
      <c r="U41" s="111"/>
      <c r="AME41" s="112"/>
      <c r="AMF41" s="112"/>
      <c r="AMG41" s="112"/>
      <c r="AMH41" s="112"/>
      <c r="AMI41" s="112"/>
      <c r="AMJ41" s="112"/>
      <c r="AMK41" s="112"/>
    </row>
    <row r="42" spans="2:1026">
      <c r="B42" s="133" t="s">
        <v>162</v>
      </c>
      <c r="C42" s="286"/>
      <c r="D42" s="286"/>
      <c r="E42" s="134" t="s">
        <v>163</v>
      </c>
      <c r="F42" s="285"/>
      <c r="G42" s="286"/>
      <c r="H42" s="279" t="s">
        <v>190</v>
      </c>
      <c r="I42" s="279"/>
      <c r="J42" s="163"/>
      <c r="K42" s="279" t="s">
        <v>192</v>
      </c>
      <c r="L42" s="279"/>
      <c r="M42" s="136"/>
      <c r="N42" s="110"/>
      <c r="O42" s="111"/>
      <c r="P42" s="111"/>
      <c r="Q42" s="111"/>
      <c r="R42" s="111"/>
      <c r="S42" s="111"/>
      <c r="T42" s="111"/>
      <c r="U42" s="111"/>
      <c r="AME42" s="112"/>
      <c r="AMF42" s="112"/>
      <c r="AMG42" s="112"/>
      <c r="AMH42" s="112"/>
      <c r="AMI42" s="112"/>
      <c r="AMJ42" s="112"/>
      <c r="AMK42" s="112"/>
    </row>
    <row r="43" spans="2:1026" s="98" customFormat="1" ht="36">
      <c r="B43" s="137" t="s">
        <v>193</v>
      </c>
      <c r="C43" s="138" t="s">
        <v>194</v>
      </c>
      <c r="D43" s="138" t="s">
        <v>195</v>
      </c>
      <c r="E43" s="138" t="s">
        <v>165</v>
      </c>
      <c r="F43" s="138" t="s">
        <v>196</v>
      </c>
      <c r="G43" s="138" t="s">
        <v>197</v>
      </c>
      <c r="H43" s="138" t="s">
        <v>198</v>
      </c>
      <c r="I43" s="138" t="s">
        <v>199</v>
      </c>
      <c r="J43" s="138" t="s">
        <v>200</v>
      </c>
      <c r="K43" s="138" t="s">
        <v>170</v>
      </c>
      <c r="L43" s="138" t="s">
        <v>171</v>
      </c>
      <c r="M43" s="138" t="s">
        <v>201</v>
      </c>
      <c r="N43" s="138" t="s">
        <v>202</v>
      </c>
      <c r="O43" s="139" t="s">
        <v>203</v>
      </c>
    </row>
    <row r="44" spans="2:1026">
      <c r="B44" s="150">
        <f>B31</f>
        <v>43739</v>
      </c>
      <c r="C44" s="144"/>
      <c r="D44" s="141"/>
      <c r="E44" s="142"/>
      <c r="F44" s="142"/>
      <c r="G44" s="107" t="str">
        <f>IF($J$42="CC/OD Account",IF(N44="","",N44/E44),"")</f>
        <v/>
      </c>
      <c r="H44" s="142"/>
      <c r="I44" s="142"/>
      <c r="J44" s="142"/>
      <c r="K44" s="142"/>
      <c r="L44" s="142"/>
      <c r="M44" s="144"/>
      <c r="N44" s="172"/>
      <c r="O44" s="146"/>
      <c r="P44" s="111"/>
      <c r="Q44" s="111"/>
      <c r="R44" s="111"/>
      <c r="S44" s="111"/>
      <c r="T44" s="111"/>
      <c r="U44" s="111"/>
      <c r="AMB44" s="112"/>
      <c r="AMC44" s="112"/>
      <c r="AMD44" s="112"/>
      <c r="AME44" s="112"/>
      <c r="AMF44" s="112"/>
      <c r="AMG44" s="112"/>
      <c r="AMH44" s="112"/>
      <c r="AMI44" s="112"/>
      <c r="AMJ44" s="112"/>
      <c r="AMK44" s="112"/>
    </row>
    <row r="45" spans="2:1026">
      <c r="B45" s="150">
        <f>EDATE(B44,-1)</f>
        <v>43709</v>
      </c>
      <c r="C45" s="172"/>
      <c r="D45" s="141"/>
      <c r="E45" s="142"/>
      <c r="F45" s="142"/>
      <c r="G45" s="107" t="str">
        <f t="shared" ref="G45:G49" si="5">IF($J$42="CC/OD Account",IF(N45="","",N45/E45),"")</f>
        <v/>
      </c>
      <c r="H45" s="142"/>
      <c r="I45" s="142"/>
      <c r="J45" s="142"/>
      <c r="K45" s="142"/>
      <c r="L45" s="142"/>
      <c r="M45" s="144"/>
      <c r="N45" s="172"/>
      <c r="O45" s="146"/>
      <c r="P45" s="111"/>
      <c r="Q45" s="111"/>
      <c r="R45" s="111"/>
      <c r="S45" s="111"/>
      <c r="T45" s="111"/>
      <c r="U45" s="111"/>
      <c r="AMB45" s="112"/>
      <c r="AMC45" s="112"/>
      <c r="AMD45" s="112"/>
      <c r="AME45" s="112"/>
      <c r="AMF45" s="112"/>
      <c r="AMG45" s="112"/>
      <c r="AMH45" s="112"/>
      <c r="AMI45" s="112"/>
      <c r="AMJ45" s="112"/>
      <c r="AMK45" s="112"/>
      <c r="AML45" s="153"/>
    </row>
    <row r="46" spans="2:1026">
      <c r="B46" s="150">
        <f>EDATE(B45,-1)</f>
        <v>43678</v>
      </c>
      <c r="C46" s="172"/>
      <c r="D46" s="141"/>
      <c r="E46" s="142"/>
      <c r="F46" s="142"/>
      <c r="G46" s="107" t="str">
        <f t="shared" si="5"/>
        <v/>
      </c>
      <c r="H46" s="142"/>
      <c r="I46" s="142"/>
      <c r="J46" s="142"/>
      <c r="K46" s="142"/>
      <c r="L46" s="142"/>
      <c r="M46" s="144"/>
      <c r="N46" s="172"/>
      <c r="O46" s="146"/>
      <c r="P46" s="111"/>
      <c r="Q46" s="111"/>
      <c r="R46" s="111"/>
      <c r="S46" s="111"/>
      <c r="T46" s="111"/>
      <c r="U46" s="111"/>
      <c r="AMB46" s="112"/>
      <c r="AMC46" s="112"/>
      <c r="AMD46" s="112"/>
      <c r="AME46" s="112"/>
      <c r="AMF46" s="112"/>
      <c r="AMG46" s="112"/>
      <c r="AMH46" s="112"/>
      <c r="AMI46" s="112"/>
      <c r="AMJ46" s="112"/>
      <c r="AMK46" s="112"/>
    </row>
    <row r="47" spans="2:1026">
      <c r="B47" s="150">
        <f t="shared" ref="B47:B49" si="6">EDATE(B46,-1)</f>
        <v>43647</v>
      </c>
      <c r="C47" s="172"/>
      <c r="D47" s="141"/>
      <c r="E47" s="142"/>
      <c r="F47" s="142"/>
      <c r="G47" s="107" t="str">
        <f t="shared" si="5"/>
        <v/>
      </c>
      <c r="H47" s="142"/>
      <c r="I47" s="142"/>
      <c r="J47" s="142"/>
      <c r="K47" s="142"/>
      <c r="L47" s="142"/>
      <c r="M47" s="144"/>
      <c r="N47" s="172"/>
      <c r="O47" s="146"/>
      <c r="P47" s="111"/>
      <c r="Q47" s="111"/>
      <c r="R47" s="111"/>
      <c r="S47" s="111"/>
      <c r="T47" s="111"/>
      <c r="U47" s="111"/>
      <c r="AMB47" s="112"/>
      <c r="AMC47" s="112"/>
      <c r="AMD47" s="112"/>
      <c r="AME47" s="112"/>
      <c r="AMF47" s="112"/>
      <c r="AMG47" s="112"/>
      <c r="AMH47" s="112"/>
      <c r="AMI47" s="112"/>
      <c r="AMJ47" s="112"/>
      <c r="AMK47" s="112"/>
    </row>
    <row r="48" spans="2:1026">
      <c r="B48" s="150">
        <f t="shared" si="6"/>
        <v>43617</v>
      </c>
      <c r="C48" s="172"/>
      <c r="D48" s="141"/>
      <c r="E48" s="142"/>
      <c r="F48" s="142"/>
      <c r="G48" s="107" t="str">
        <f t="shared" si="5"/>
        <v/>
      </c>
      <c r="H48" s="142"/>
      <c r="I48" s="142"/>
      <c r="J48" s="142"/>
      <c r="K48" s="142"/>
      <c r="L48" s="142"/>
      <c r="M48" s="144"/>
      <c r="N48" s="172"/>
      <c r="O48" s="146"/>
      <c r="P48" s="111"/>
      <c r="Q48" s="111"/>
      <c r="R48" s="111"/>
      <c r="S48" s="111"/>
      <c r="T48" s="111"/>
      <c r="U48" s="111"/>
      <c r="AMB48" s="112"/>
      <c r="AMC48" s="112"/>
      <c r="AMD48" s="112"/>
      <c r="AME48" s="112"/>
      <c r="AMF48" s="112"/>
      <c r="AMG48" s="112"/>
      <c r="AMH48" s="112"/>
      <c r="AMI48" s="112"/>
      <c r="AMJ48" s="112"/>
      <c r="AMK48" s="112"/>
    </row>
    <row r="49" spans="2:1026">
      <c r="B49" s="150">
        <f t="shared" si="6"/>
        <v>43586</v>
      </c>
      <c r="C49" s="172"/>
      <c r="D49" s="141"/>
      <c r="E49" s="142"/>
      <c r="F49" s="142"/>
      <c r="G49" s="107" t="str">
        <f t="shared" si="5"/>
        <v/>
      </c>
      <c r="H49" s="142"/>
      <c r="I49" s="142"/>
      <c r="J49" s="142"/>
      <c r="K49" s="142"/>
      <c r="L49" s="142"/>
      <c r="M49" s="144"/>
      <c r="N49" s="172"/>
      <c r="O49" s="146"/>
      <c r="P49" s="111"/>
      <c r="Q49" s="111"/>
      <c r="R49" s="111"/>
      <c r="S49" s="111"/>
      <c r="T49" s="111"/>
      <c r="U49" s="111"/>
      <c r="AMB49" s="112"/>
      <c r="AMC49" s="112"/>
      <c r="AMD49" s="112"/>
      <c r="AME49" s="112"/>
      <c r="AMF49" s="112"/>
      <c r="AMG49" s="112"/>
      <c r="AMH49" s="112"/>
      <c r="AMI49" s="112"/>
      <c r="AMJ49" s="112"/>
      <c r="AMK49" s="112"/>
    </row>
    <row r="50" spans="2:1026" s="98" customFormat="1" ht="12">
      <c r="B50" s="154" t="s">
        <v>207</v>
      </c>
      <c r="C50" s="106">
        <f>SUM(C44:C49)</f>
        <v>0</v>
      </c>
      <c r="D50" s="155">
        <f>SUM(D44:D49)</f>
        <v>0</v>
      </c>
      <c r="E50" s="142"/>
      <c r="F50" s="106">
        <f>SUM(F44:F49)</f>
        <v>0</v>
      </c>
      <c r="G50" s="142"/>
      <c r="H50" s="142">
        <f>SUM(H44:H49)</f>
        <v>0</v>
      </c>
      <c r="I50" s="106">
        <f>SUM(I44:I49)</f>
        <v>0</v>
      </c>
      <c r="J50" s="199">
        <f>SUM(J44:J49)</f>
        <v>0</v>
      </c>
      <c r="K50" s="106">
        <f>SUM(K44:K49)</f>
        <v>0</v>
      </c>
      <c r="L50" s="106">
        <f>SUM(L44:L49)</f>
        <v>0</v>
      </c>
      <c r="M50" s="108">
        <f>IF(SUM(M44:M49)=0,0,AVERAGE(M44:M49))</f>
        <v>0</v>
      </c>
      <c r="N50" s="142">
        <f>IF(SUM(N44:N49)=0,0,AVERAGE(N44:N49))</f>
        <v>0</v>
      </c>
      <c r="O50" s="156">
        <f>IF(SUM(O44:O49)=0,0,AVERAGE(O44:O49))</f>
        <v>0</v>
      </c>
    </row>
    <row r="51" spans="2:1026" s="98" customFormat="1" ht="12.75" thickBot="1">
      <c r="B51" s="157"/>
      <c r="C51" s="158" t="s">
        <v>208</v>
      </c>
      <c r="D51" s="170"/>
      <c r="E51" s="171">
        <f>C50*2</f>
        <v>0</v>
      </c>
      <c r="F51" s="171"/>
      <c r="G51" s="170"/>
      <c r="H51" s="170"/>
      <c r="I51" s="170"/>
      <c r="J51" s="170"/>
      <c r="K51" s="170"/>
      <c r="L51" s="170"/>
      <c r="M51" s="287" t="s">
        <v>209</v>
      </c>
      <c r="N51" s="287"/>
      <c r="O51" s="287"/>
      <c r="P51" s="97"/>
      <c r="Q51" s="97"/>
    </row>
    <row r="52" spans="2:1026" s="98" customFormat="1" ht="12"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97"/>
      <c r="O52" s="97"/>
    </row>
    <row r="53" spans="2:1026" s="98" customFormat="1" ht="12"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97"/>
      <c r="O53" s="97"/>
    </row>
    <row r="54" spans="2:1026" ht="15.75" thickBot="1">
      <c r="B54" s="130" t="s">
        <v>212</v>
      </c>
      <c r="D54" s="282" t="s">
        <v>187</v>
      </c>
      <c r="E54" s="282"/>
      <c r="F54" s="282"/>
      <c r="G54" s="280"/>
      <c r="H54" s="280"/>
      <c r="I54" s="280"/>
      <c r="J54" s="282" t="s">
        <v>188</v>
      </c>
      <c r="K54" s="282"/>
      <c r="L54" s="282"/>
      <c r="M54" s="132" t="s">
        <v>189</v>
      </c>
      <c r="N54" s="110"/>
      <c r="O54" s="111"/>
      <c r="P54" s="111"/>
      <c r="Q54" s="111"/>
      <c r="R54" s="111"/>
      <c r="S54" s="111"/>
      <c r="T54" s="111"/>
      <c r="U54" s="111"/>
      <c r="AME54" s="112"/>
      <c r="AMF54" s="112"/>
      <c r="AMG54" s="112"/>
      <c r="AMH54" s="112"/>
      <c r="AMI54" s="112"/>
      <c r="AMJ54" s="112"/>
      <c r="AMK54" s="112"/>
    </row>
    <row r="55" spans="2:1026">
      <c r="B55" s="133" t="s">
        <v>162</v>
      </c>
      <c r="C55" s="286"/>
      <c r="D55" s="286"/>
      <c r="E55" s="134" t="s">
        <v>163</v>
      </c>
      <c r="F55" s="286"/>
      <c r="G55" s="286"/>
      <c r="H55" s="279" t="s">
        <v>190</v>
      </c>
      <c r="I55" s="279"/>
      <c r="J55" s="163"/>
      <c r="K55" s="279" t="s">
        <v>192</v>
      </c>
      <c r="L55" s="279"/>
      <c r="M55" s="136"/>
      <c r="N55" s="110"/>
      <c r="O55" s="111"/>
      <c r="P55" s="111"/>
      <c r="Q55" s="111"/>
      <c r="R55" s="111"/>
      <c r="S55" s="111"/>
      <c r="T55" s="111"/>
      <c r="U55" s="111"/>
      <c r="AME55" s="112"/>
      <c r="AMF55" s="112"/>
      <c r="AMG55" s="112"/>
      <c r="AMH55" s="112"/>
      <c r="AMI55" s="112"/>
      <c r="AMJ55" s="112"/>
      <c r="AMK55" s="112"/>
    </row>
    <row r="56" spans="2:1026" s="98" customFormat="1" ht="36">
      <c r="B56" s="137" t="s">
        <v>193</v>
      </c>
      <c r="C56" s="138" t="s">
        <v>194</v>
      </c>
      <c r="D56" s="138" t="s">
        <v>195</v>
      </c>
      <c r="E56" s="138" t="s">
        <v>165</v>
      </c>
      <c r="F56" s="138" t="s">
        <v>196</v>
      </c>
      <c r="G56" s="138" t="s">
        <v>197</v>
      </c>
      <c r="H56" s="138" t="s">
        <v>198</v>
      </c>
      <c r="I56" s="138" t="s">
        <v>199</v>
      </c>
      <c r="J56" s="138" t="s">
        <v>200</v>
      </c>
      <c r="K56" s="138" t="s">
        <v>170</v>
      </c>
      <c r="L56" s="138" t="s">
        <v>171</v>
      </c>
      <c r="M56" s="138" t="s">
        <v>201</v>
      </c>
      <c r="N56" s="138" t="s">
        <v>202</v>
      </c>
      <c r="O56" s="139" t="s">
        <v>203</v>
      </c>
    </row>
    <row r="57" spans="2:1026">
      <c r="B57" s="150">
        <f>B44</f>
        <v>43739</v>
      </c>
      <c r="C57" s="142"/>
      <c r="D57" s="173"/>
      <c r="E57" s="142"/>
      <c r="F57" s="142"/>
      <c r="G57" s="107" t="str">
        <f>IF($J$55="CC/OD Account",IF(N57="","",N57/E57),"")</f>
        <v/>
      </c>
      <c r="H57" s="142"/>
      <c r="I57" s="142"/>
      <c r="J57" s="142"/>
      <c r="K57" s="142"/>
      <c r="L57" s="142"/>
      <c r="M57" s="144"/>
      <c r="N57" s="172"/>
      <c r="O57" s="146"/>
      <c r="P57" s="111"/>
      <c r="Q57" s="111"/>
      <c r="R57" s="111"/>
      <c r="S57" s="111"/>
      <c r="T57" s="111"/>
      <c r="U57" s="111"/>
      <c r="AMB57" s="112"/>
      <c r="AMC57" s="112"/>
      <c r="AMD57" s="112"/>
      <c r="AME57" s="112"/>
      <c r="AMF57" s="112"/>
      <c r="AMG57" s="112"/>
      <c r="AMH57" s="112"/>
      <c r="AMI57" s="112"/>
      <c r="AMJ57" s="112"/>
      <c r="AMK57" s="112"/>
    </row>
    <row r="58" spans="2:1026">
      <c r="B58" s="150">
        <f>EDATE(B57,-1)</f>
        <v>43709</v>
      </c>
      <c r="C58" s="142"/>
      <c r="D58" s="173"/>
      <c r="E58" s="142"/>
      <c r="F58" s="142"/>
      <c r="G58" s="107" t="str">
        <f>IF($J$55="CC/OD Account",IF(N58="","",N58/E58),"")</f>
        <v/>
      </c>
      <c r="H58" s="142"/>
      <c r="I58" s="142"/>
      <c r="J58" s="142"/>
      <c r="K58" s="142"/>
      <c r="L58" s="142"/>
      <c r="M58" s="144"/>
      <c r="N58" s="172"/>
      <c r="O58" s="146"/>
      <c r="P58" s="111"/>
      <c r="Q58" s="111"/>
      <c r="R58" s="111"/>
      <c r="S58" s="111"/>
      <c r="T58" s="111"/>
      <c r="U58" s="111"/>
      <c r="AMB58" s="112"/>
      <c r="AMC58" s="112"/>
      <c r="AMD58" s="112"/>
      <c r="AME58" s="112"/>
      <c r="AMF58" s="112"/>
      <c r="AMG58" s="112"/>
      <c r="AMH58" s="112"/>
      <c r="AMI58" s="112"/>
      <c r="AMJ58" s="112"/>
      <c r="AMK58" s="112"/>
      <c r="AML58" s="153"/>
    </row>
    <row r="59" spans="2:1026">
      <c r="B59" s="150">
        <f>EDATE(B58,-1)</f>
        <v>43678</v>
      </c>
      <c r="C59" s="142"/>
      <c r="D59" s="173"/>
      <c r="E59" s="142"/>
      <c r="F59" s="142"/>
      <c r="G59" s="107" t="str">
        <f>IF($J$55="CC/OD Account",IF(N59="","",N59/E59),"")</f>
        <v/>
      </c>
      <c r="H59" s="142"/>
      <c r="I59" s="142"/>
      <c r="J59" s="142"/>
      <c r="K59" s="142"/>
      <c r="L59" s="142"/>
      <c r="M59" s="144"/>
      <c r="N59" s="172"/>
      <c r="O59" s="146"/>
      <c r="P59" s="111"/>
      <c r="Q59" s="111"/>
      <c r="R59" s="111"/>
      <c r="S59" s="111"/>
      <c r="T59" s="111"/>
      <c r="U59" s="111"/>
      <c r="AMB59" s="112"/>
      <c r="AMC59" s="112"/>
      <c r="AMD59" s="112"/>
      <c r="AME59" s="112"/>
      <c r="AMF59" s="112"/>
      <c r="AMG59" s="112"/>
      <c r="AMH59" s="112"/>
      <c r="AMI59" s="112"/>
      <c r="AMJ59" s="112"/>
      <c r="AMK59" s="112"/>
    </row>
    <row r="60" spans="2:1026">
      <c r="B60" s="150">
        <f t="shared" ref="B60:B62" si="7">EDATE(B59,-1)</f>
        <v>43647</v>
      </c>
      <c r="C60" s="142"/>
      <c r="D60" s="173"/>
      <c r="E60" s="142"/>
      <c r="F60" s="142"/>
      <c r="G60" s="107" t="str">
        <f t="shared" ref="G60:G62" si="8">IF($J$55="CC/OD Account",IF(N60="","",N60/E60),"")</f>
        <v/>
      </c>
      <c r="H60" s="142"/>
      <c r="I60" s="142"/>
      <c r="J60" s="142"/>
      <c r="K60" s="142"/>
      <c r="L60" s="142"/>
      <c r="M60" s="144"/>
      <c r="N60" s="172"/>
      <c r="O60" s="146"/>
      <c r="P60" s="111"/>
      <c r="Q60" s="111"/>
      <c r="R60" s="111"/>
      <c r="S60" s="111"/>
      <c r="T60" s="111"/>
      <c r="U60" s="111"/>
      <c r="AMB60" s="112"/>
      <c r="AMC60" s="112"/>
      <c r="AMD60" s="112"/>
      <c r="AME60" s="112"/>
      <c r="AMF60" s="112"/>
      <c r="AMG60" s="112"/>
      <c r="AMH60" s="112"/>
      <c r="AMI60" s="112"/>
      <c r="AMJ60" s="112"/>
      <c r="AMK60" s="112"/>
    </row>
    <row r="61" spans="2:1026">
      <c r="B61" s="150">
        <f t="shared" si="7"/>
        <v>43617</v>
      </c>
      <c r="C61" s="142"/>
      <c r="D61" s="173"/>
      <c r="E61" s="142"/>
      <c r="F61" s="142"/>
      <c r="G61" s="107" t="str">
        <f t="shared" si="8"/>
        <v/>
      </c>
      <c r="H61" s="142"/>
      <c r="I61" s="142"/>
      <c r="J61" s="142"/>
      <c r="K61" s="142"/>
      <c r="L61" s="142"/>
      <c r="M61" s="144"/>
      <c r="N61" s="172"/>
      <c r="O61" s="146"/>
      <c r="P61" s="111"/>
      <c r="Q61" s="111"/>
      <c r="R61" s="111"/>
      <c r="S61" s="111"/>
      <c r="T61" s="111"/>
      <c r="U61" s="111"/>
      <c r="AMB61" s="112"/>
      <c r="AMC61" s="112"/>
      <c r="AMD61" s="112"/>
      <c r="AME61" s="112"/>
      <c r="AMF61" s="112"/>
      <c r="AMG61" s="112"/>
      <c r="AMH61" s="112"/>
      <c r="AMI61" s="112"/>
      <c r="AMJ61" s="112"/>
      <c r="AMK61" s="112"/>
    </row>
    <row r="62" spans="2:1026">
      <c r="B62" s="150">
        <f t="shared" si="7"/>
        <v>43586</v>
      </c>
      <c r="C62" s="142"/>
      <c r="D62" s="173"/>
      <c r="E62" s="142"/>
      <c r="F62" s="142"/>
      <c r="G62" s="107" t="str">
        <f t="shared" si="8"/>
        <v/>
      </c>
      <c r="H62" s="142"/>
      <c r="I62" s="142"/>
      <c r="J62" s="142"/>
      <c r="K62" s="142"/>
      <c r="L62" s="142"/>
      <c r="M62" s="144"/>
      <c r="N62" s="172"/>
      <c r="O62" s="146"/>
      <c r="P62" s="111"/>
      <c r="Q62" s="111"/>
      <c r="R62" s="111"/>
      <c r="S62" s="111"/>
      <c r="T62" s="111"/>
      <c r="U62" s="111"/>
      <c r="AMB62" s="112"/>
      <c r="AMC62" s="112"/>
      <c r="AMD62" s="112"/>
      <c r="AME62" s="112"/>
      <c r="AMF62" s="112"/>
      <c r="AMG62" s="112"/>
      <c r="AMH62" s="112"/>
      <c r="AMI62" s="112"/>
      <c r="AMJ62" s="112"/>
      <c r="AMK62" s="112"/>
    </row>
    <row r="63" spans="2:1026" s="98" customFormat="1" ht="12">
      <c r="B63" s="154" t="s">
        <v>207</v>
      </c>
      <c r="C63" s="106">
        <f>SUM(C57:C62)</f>
        <v>0</v>
      </c>
      <c r="D63" s="155">
        <f>SUM(D57:D62)</f>
        <v>0</v>
      </c>
      <c r="E63" s="142"/>
      <c r="F63" s="106">
        <f>SUM(F57:F62)</f>
        <v>0</v>
      </c>
      <c r="G63" s="142"/>
      <c r="H63" s="142">
        <f>SUM(H57:H62)</f>
        <v>0</v>
      </c>
      <c r="I63" s="106">
        <f>SUM(I57:I62)</f>
        <v>0</v>
      </c>
      <c r="J63" s="199">
        <f>SUM(J57:J62)</f>
        <v>0</v>
      </c>
      <c r="K63" s="106">
        <f>SUM(K57:K62)</f>
        <v>0</v>
      </c>
      <c r="L63" s="106">
        <f>SUM(L57:L62)</f>
        <v>0</v>
      </c>
      <c r="M63" s="108">
        <f>IF(SUM(M57:M62)=0,0,AVERAGE(M57:M62))</f>
        <v>0</v>
      </c>
      <c r="N63" s="142">
        <f>IF(SUM(N57:N62)=0,0,AVERAGE(N57:N62))</f>
        <v>0</v>
      </c>
      <c r="O63" s="156">
        <f>IF(SUM(O57:O62)=0,0,AVERAGE(O57:O62))</f>
        <v>0</v>
      </c>
      <c r="P63" s="97"/>
      <c r="Q63" s="97"/>
    </row>
    <row r="64" spans="2:1026" s="98" customFormat="1" ht="12.75" thickBot="1">
      <c r="B64" s="157"/>
      <c r="C64" s="158" t="s">
        <v>208</v>
      </c>
      <c r="D64" s="170"/>
      <c r="E64" s="171">
        <f>C63*2</f>
        <v>0</v>
      </c>
      <c r="F64" s="170"/>
      <c r="G64" s="170"/>
      <c r="H64" s="170"/>
      <c r="I64" s="170"/>
      <c r="J64" s="170"/>
      <c r="K64" s="170"/>
      <c r="L64" s="170"/>
      <c r="M64" s="287" t="s">
        <v>209</v>
      </c>
      <c r="N64" s="287"/>
      <c r="O64" s="287"/>
      <c r="P64" s="97"/>
      <c r="Q64" s="97"/>
    </row>
    <row r="65" spans="2:1026" s="98" customFormat="1" ht="12"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97"/>
      <c r="O65" s="97"/>
    </row>
    <row r="66" spans="2:1026" s="98" customFormat="1" ht="12"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97"/>
      <c r="O66" s="97"/>
    </row>
    <row r="67" spans="2:1026" ht="15.75" thickBot="1">
      <c r="B67" s="130" t="s">
        <v>213</v>
      </c>
      <c r="D67" s="282" t="s">
        <v>187</v>
      </c>
      <c r="E67" s="282"/>
      <c r="F67" s="282"/>
      <c r="G67" s="280"/>
      <c r="H67" s="280"/>
      <c r="I67" s="280"/>
      <c r="J67" s="282" t="s">
        <v>188</v>
      </c>
      <c r="K67" s="282"/>
      <c r="L67" s="282"/>
      <c r="M67" s="132" t="s">
        <v>189</v>
      </c>
      <c r="N67" s="110"/>
      <c r="O67" s="111"/>
      <c r="P67" s="111"/>
      <c r="Q67" s="111"/>
      <c r="R67" s="111"/>
      <c r="S67" s="111"/>
      <c r="T67" s="111"/>
      <c r="U67" s="111"/>
      <c r="AME67" s="112"/>
      <c r="AMF67" s="112"/>
      <c r="AMG67" s="112"/>
      <c r="AMH67" s="112"/>
      <c r="AMI67" s="112"/>
      <c r="AMJ67" s="112"/>
      <c r="AMK67" s="112"/>
    </row>
    <row r="68" spans="2:1026">
      <c r="B68" s="133" t="s">
        <v>162</v>
      </c>
      <c r="C68" s="286"/>
      <c r="D68" s="286"/>
      <c r="E68" s="134" t="s">
        <v>163</v>
      </c>
      <c r="F68" s="286"/>
      <c r="G68" s="286"/>
      <c r="H68" s="279" t="s">
        <v>190</v>
      </c>
      <c r="I68" s="279"/>
      <c r="J68" s="163"/>
      <c r="K68" s="279" t="s">
        <v>192</v>
      </c>
      <c r="L68" s="279"/>
      <c r="M68" s="136"/>
      <c r="N68" s="110"/>
      <c r="O68" s="111"/>
      <c r="P68" s="111"/>
      <c r="Q68" s="111"/>
      <c r="R68" s="111"/>
      <c r="S68" s="111"/>
      <c r="T68" s="111"/>
      <c r="U68" s="111"/>
      <c r="AME68" s="112"/>
      <c r="AMF68" s="112"/>
      <c r="AMG68" s="112"/>
      <c r="AMH68" s="112"/>
      <c r="AMI68" s="112"/>
      <c r="AMJ68" s="112"/>
      <c r="AMK68" s="112"/>
    </row>
    <row r="69" spans="2:1026" s="98" customFormat="1" ht="36">
      <c r="B69" s="137" t="s">
        <v>193</v>
      </c>
      <c r="C69" s="138" t="s">
        <v>194</v>
      </c>
      <c r="D69" s="138" t="s">
        <v>195</v>
      </c>
      <c r="E69" s="138" t="s">
        <v>165</v>
      </c>
      <c r="F69" s="138" t="s">
        <v>196</v>
      </c>
      <c r="G69" s="138" t="s">
        <v>197</v>
      </c>
      <c r="H69" s="138" t="s">
        <v>198</v>
      </c>
      <c r="I69" s="138" t="s">
        <v>199</v>
      </c>
      <c r="J69" s="138" t="s">
        <v>200</v>
      </c>
      <c r="K69" s="138" t="s">
        <v>170</v>
      </c>
      <c r="L69" s="138" t="s">
        <v>171</v>
      </c>
      <c r="M69" s="138" t="s">
        <v>201</v>
      </c>
      <c r="N69" s="138" t="s">
        <v>202</v>
      </c>
      <c r="O69" s="139" t="s">
        <v>203</v>
      </c>
    </row>
    <row r="70" spans="2:1026">
      <c r="B70" s="150">
        <f>B57</f>
        <v>43739</v>
      </c>
      <c r="C70" s="142"/>
      <c r="D70" s="173"/>
      <c r="E70" s="142"/>
      <c r="F70" s="142"/>
      <c r="G70" s="107" t="str">
        <f>IF($J$68="CC/OD Account",IF(N70="","",N70/E70),"")</f>
        <v/>
      </c>
      <c r="H70" s="142"/>
      <c r="I70" s="142"/>
      <c r="J70" s="142"/>
      <c r="K70" s="142"/>
      <c r="L70" s="142"/>
      <c r="M70" s="144"/>
      <c r="N70" s="172"/>
      <c r="O70" s="146"/>
      <c r="P70" s="111"/>
      <c r="Q70" s="111"/>
      <c r="R70" s="111"/>
      <c r="S70" s="111"/>
      <c r="T70" s="111"/>
      <c r="U70" s="111"/>
      <c r="AMB70" s="112"/>
      <c r="AMC70" s="112"/>
      <c r="AMD70" s="112"/>
      <c r="AME70" s="112"/>
      <c r="AMF70" s="112"/>
      <c r="AMG70" s="112"/>
      <c r="AMH70" s="112"/>
      <c r="AMI70" s="112"/>
      <c r="AMJ70" s="112"/>
      <c r="AMK70" s="112"/>
    </row>
    <row r="71" spans="2:1026">
      <c r="B71" s="150">
        <f>EDATE(B70,-1)</f>
        <v>43709</v>
      </c>
      <c r="C71" s="142"/>
      <c r="D71" s="173"/>
      <c r="E71" s="142"/>
      <c r="F71" s="142"/>
      <c r="G71" s="107" t="str">
        <f>IF($J$68="CC/OD Account",IF(N71="","",N71/E71),"")</f>
        <v/>
      </c>
      <c r="H71" s="142"/>
      <c r="I71" s="142"/>
      <c r="J71" s="142"/>
      <c r="K71" s="142"/>
      <c r="L71" s="142"/>
      <c r="M71" s="144"/>
      <c r="N71" s="172"/>
      <c r="O71" s="146"/>
      <c r="P71" s="111"/>
      <c r="Q71" s="111"/>
      <c r="R71" s="111"/>
      <c r="S71" s="111"/>
      <c r="T71" s="111"/>
      <c r="U71" s="111"/>
      <c r="AMB71" s="112"/>
      <c r="AMC71" s="112"/>
      <c r="AMD71" s="112"/>
      <c r="AME71" s="112"/>
      <c r="AMF71" s="112"/>
      <c r="AMG71" s="112"/>
      <c r="AMH71" s="112"/>
      <c r="AMI71" s="112"/>
      <c r="AMJ71" s="112"/>
      <c r="AMK71" s="112"/>
      <c r="AML71" s="153"/>
    </row>
    <row r="72" spans="2:1026">
      <c r="B72" s="150">
        <f>EDATE(B71,-1)</f>
        <v>43678</v>
      </c>
      <c r="C72" s="142"/>
      <c r="D72" s="173"/>
      <c r="E72" s="142"/>
      <c r="F72" s="142"/>
      <c r="G72" s="107" t="str">
        <f>IF($J$68="CC/OD Account",IF(N72="","",N72/E72),"")</f>
        <v/>
      </c>
      <c r="H72" s="142"/>
      <c r="I72" s="142"/>
      <c r="J72" s="142"/>
      <c r="K72" s="142"/>
      <c r="L72" s="142"/>
      <c r="M72" s="144"/>
      <c r="N72" s="172"/>
      <c r="O72" s="146"/>
      <c r="P72" s="111"/>
      <c r="Q72" s="111"/>
      <c r="R72" s="111"/>
      <c r="S72" s="111"/>
      <c r="T72" s="111"/>
      <c r="U72" s="111"/>
      <c r="AMB72" s="112"/>
      <c r="AMC72" s="112"/>
      <c r="AMD72" s="112"/>
      <c r="AME72" s="112"/>
      <c r="AMF72" s="112"/>
      <c r="AMG72" s="112"/>
      <c r="AMH72" s="112"/>
      <c r="AMI72" s="112"/>
      <c r="AMJ72" s="112"/>
      <c r="AMK72" s="112"/>
    </row>
    <row r="73" spans="2:1026">
      <c r="B73" s="150">
        <f t="shared" ref="B73:B75" si="9">EDATE(B72,-1)</f>
        <v>43647</v>
      </c>
      <c r="C73" s="142"/>
      <c r="D73" s="173"/>
      <c r="E73" s="142"/>
      <c r="F73" s="142"/>
      <c r="G73" s="107" t="str">
        <f t="shared" ref="G73:G75" si="10">IF($J$68="CC/OD Account",IF(N73="","",N73/E73),"")</f>
        <v/>
      </c>
      <c r="H73" s="142"/>
      <c r="I73" s="142"/>
      <c r="J73" s="142"/>
      <c r="K73" s="142"/>
      <c r="L73" s="142"/>
      <c r="M73" s="144"/>
      <c r="N73" s="172"/>
      <c r="O73" s="146"/>
      <c r="P73" s="111"/>
      <c r="Q73" s="111"/>
      <c r="R73" s="111"/>
      <c r="S73" s="111"/>
      <c r="T73" s="111"/>
      <c r="U73" s="111"/>
      <c r="AMB73" s="112"/>
      <c r="AMC73" s="112"/>
      <c r="AMD73" s="112"/>
      <c r="AME73" s="112"/>
      <c r="AMF73" s="112"/>
      <c r="AMG73" s="112"/>
      <c r="AMH73" s="112"/>
      <c r="AMI73" s="112"/>
      <c r="AMJ73" s="112"/>
      <c r="AMK73" s="112"/>
    </row>
    <row r="74" spans="2:1026">
      <c r="B74" s="150">
        <f t="shared" si="9"/>
        <v>43617</v>
      </c>
      <c r="C74" s="142"/>
      <c r="D74" s="173"/>
      <c r="E74" s="142"/>
      <c r="F74" s="142"/>
      <c r="G74" s="107" t="str">
        <f t="shared" si="10"/>
        <v/>
      </c>
      <c r="H74" s="142"/>
      <c r="I74" s="142"/>
      <c r="J74" s="142"/>
      <c r="K74" s="142"/>
      <c r="L74" s="142"/>
      <c r="M74" s="144"/>
      <c r="N74" s="172"/>
      <c r="O74" s="146"/>
      <c r="P74" s="111"/>
      <c r="Q74" s="111"/>
      <c r="R74" s="111"/>
      <c r="S74" s="111"/>
      <c r="T74" s="111"/>
      <c r="U74" s="111"/>
      <c r="AMB74" s="112"/>
      <c r="AMC74" s="112"/>
      <c r="AMD74" s="112"/>
      <c r="AME74" s="112"/>
      <c r="AMF74" s="112"/>
      <c r="AMG74" s="112"/>
      <c r="AMH74" s="112"/>
      <c r="AMI74" s="112"/>
      <c r="AMJ74" s="112"/>
      <c r="AMK74" s="112"/>
    </row>
    <row r="75" spans="2:1026">
      <c r="B75" s="150">
        <f t="shared" si="9"/>
        <v>43586</v>
      </c>
      <c r="C75" s="142"/>
      <c r="D75" s="173"/>
      <c r="E75" s="142"/>
      <c r="F75" s="142"/>
      <c r="G75" s="107" t="str">
        <f t="shared" si="10"/>
        <v/>
      </c>
      <c r="H75" s="142"/>
      <c r="I75" s="142"/>
      <c r="J75" s="142"/>
      <c r="K75" s="142"/>
      <c r="L75" s="142"/>
      <c r="M75" s="144"/>
      <c r="N75" s="172"/>
      <c r="O75" s="146"/>
      <c r="P75" s="111"/>
      <c r="Q75" s="111"/>
      <c r="R75" s="111"/>
      <c r="S75" s="111"/>
      <c r="T75" s="111"/>
      <c r="U75" s="111"/>
      <c r="AMB75" s="112"/>
      <c r="AMC75" s="112"/>
      <c r="AMD75" s="112"/>
      <c r="AME75" s="112"/>
      <c r="AMF75" s="112"/>
      <c r="AMG75" s="112"/>
      <c r="AMH75" s="112"/>
      <c r="AMI75" s="112"/>
      <c r="AMJ75" s="112"/>
      <c r="AMK75" s="112"/>
    </row>
    <row r="76" spans="2:1026" s="98" customFormat="1" ht="12">
      <c r="B76" s="154" t="s">
        <v>207</v>
      </c>
      <c r="C76" s="106">
        <f>SUM(C70:C75)</f>
        <v>0</v>
      </c>
      <c r="D76" s="155">
        <f>SUM(D70:D75)</f>
        <v>0</v>
      </c>
      <c r="E76" s="142"/>
      <c r="F76" s="106">
        <f>SUM(F70:F75)</f>
        <v>0</v>
      </c>
      <c r="G76" s="142"/>
      <c r="H76" s="142">
        <f>SUM(H70:H75)</f>
        <v>0</v>
      </c>
      <c r="I76" s="106">
        <f>SUM(I70:I75)</f>
        <v>0</v>
      </c>
      <c r="J76" s="199">
        <f>SUM(J70:J75)</f>
        <v>0</v>
      </c>
      <c r="K76" s="106">
        <f>SUM(K70:K75)</f>
        <v>0</v>
      </c>
      <c r="L76" s="106">
        <f>SUM(L70:L75)</f>
        <v>0</v>
      </c>
      <c r="M76" s="108">
        <f>IF(SUM(M70:M75)=0,0,AVERAGE(M70:M75))</f>
        <v>0</v>
      </c>
      <c r="N76" s="142">
        <f>IF(SUM(N70:N75)=0,0,AVERAGE(N70:N75))</f>
        <v>0</v>
      </c>
      <c r="O76" s="156">
        <f>IF(SUM(O70:O75)=0,0,AVERAGE(O70:O75))</f>
        <v>0</v>
      </c>
    </row>
    <row r="77" spans="2:1026" s="98" customFormat="1" ht="12.75" thickBot="1">
      <c r="B77" s="157"/>
      <c r="C77" s="158" t="s">
        <v>208</v>
      </c>
      <c r="D77" s="170"/>
      <c r="E77" s="171">
        <f>C76*2</f>
        <v>0</v>
      </c>
      <c r="F77" s="170"/>
      <c r="G77" s="170"/>
      <c r="H77" s="170"/>
      <c r="I77" s="170"/>
      <c r="J77" s="170"/>
      <c r="K77" s="170"/>
      <c r="L77" s="170"/>
      <c r="M77" s="287" t="s">
        <v>209</v>
      </c>
      <c r="N77" s="287"/>
      <c r="O77" s="287"/>
      <c r="P77" s="97"/>
      <c r="Q77" s="97"/>
    </row>
    <row r="78" spans="2:1026"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</row>
    <row r="79" spans="2:1026"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</row>
    <row r="80" spans="2:1026"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</row>
    <row r="81" spans="1:1026"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</row>
    <row r="82" spans="1:1026"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</row>
    <row r="83" spans="1:1026" s="126" customFormat="1">
      <c r="A83" s="111"/>
      <c r="T83" s="110"/>
      <c r="U83" s="110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  <c r="BW83" s="111"/>
      <c r="BX83" s="111"/>
      <c r="BY83" s="111"/>
      <c r="BZ83" s="111"/>
      <c r="CA83" s="111"/>
      <c r="CB83" s="111"/>
      <c r="CC83" s="111"/>
      <c r="CD83" s="111"/>
      <c r="CE83" s="111"/>
      <c r="CF83" s="111"/>
      <c r="CG83" s="111"/>
      <c r="CH83" s="111"/>
      <c r="CI83" s="111"/>
      <c r="CJ83" s="111"/>
      <c r="CK83" s="111"/>
      <c r="CL83" s="111"/>
      <c r="CM83" s="111"/>
      <c r="CN83" s="111"/>
      <c r="CO83" s="111"/>
      <c r="CP83" s="111"/>
      <c r="CQ83" s="111"/>
      <c r="CR83" s="111"/>
      <c r="CS83" s="111"/>
      <c r="CT83" s="111"/>
      <c r="CU83" s="111"/>
      <c r="CV83" s="111"/>
      <c r="CW83" s="111"/>
      <c r="CX83" s="111"/>
      <c r="CY83" s="111"/>
      <c r="CZ83" s="111"/>
      <c r="DA83" s="111"/>
      <c r="DB83" s="111"/>
      <c r="DC83" s="111"/>
      <c r="DD83" s="111"/>
      <c r="DE83" s="111"/>
      <c r="DF83" s="111"/>
      <c r="DG83" s="111"/>
      <c r="DH83" s="111"/>
      <c r="DI83" s="111"/>
      <c r="DJ83" s="111"/>
      <c r="DK83" s="111"/>
      <c r="DL83" s="111"/>
      <c r="DM83" s="111"/>
      <c r="DN83" s="111"/>
      <c r="DO83" s="111"/>
      <c r="DP83" s="111"/>
      <c r="DQ83" s="111"/>
      <c r="DR83" s="111"/>
      <c r="DS83" s="111"/>
      <c r="DT83" s="111"/>
      <c r="DU83" s="111"/>
      <c r="DV83" s="111"/>
      <c r="DW83" s="111"/>
      <c r="DX83" s="111"/>
      <c r="DY83" s="111"/>
      <c r="DZ83" s="111"/>
      <c r="EA83" s="111"/>
      <c r="EB83" s="111"/>
      <c r="EC83" s="111"/>
      <c r="ED83" s="111"/>
      <c r="EE83" s="111"/>
      <c r="EF83" s="111"/>
      <c r="EG83" s="111"/>
      <c r="EH83" s="111"/>
      <c r="EI83" s="111"/>
      <c r="EJ83" s="111"/>
      <c r="EK83" s="111"/>
      <c r="EL83" s="111"/>
      <c r="EM83" s="111"/>
      <c r="EN83" s="111"/>
      <c r="EO83" s="111"/>
      <c r="EP83" s="111"/>
      <c r="EQ83" s="111"/>
      <c r="ER83" s="111"/>
      <c r="ES83" s="111"/>
      <c r="ET83" s="111"/>
      <c r="EU83" s="111"/>
      <c r="EV83" s="111"/>
      <c r="EW83" s="111"/>
      <c r="EX83" s="111"/>
      <c r="EY83" s="111"/>
      <c r="EZ83" s="111"/>
      <c r="FA83" s="111"/>
      <c r="FB83" s="111"/>
      <c r="FC83" s="111"/>
      <c r="FD83" s="111"/>
      <c r="FE83" s="111"/>
      <c r="FF83" s="111"/>
      <c r="FG83" s="111"/>
      <c r="FH83" s="111"/>
      <c r="FI83" s="111"/>
      <c r="FJ83" s="111"/>
      <c r="FK83" s="111"/>
      <c r="FL83" s="111"/>
      <c r="FM83" s="111"/>
      <c r="FN83" s="111"/>
      <c r="FO83" s="111"/>
      <c r="FP83" s="111"/>
      <c r="FQ83" s="111"/>
      <c r="FR83" s="111"/>
      <c r="FS83" s="111"/>
      <c r="FT83" s="111"/>
      <c r="FU83" s="111"/>
      <c r="FV83" s="111"/>
      <c r="FW83" s="111"/>
      <c r="FX83" s="111"/>
      <c r="FY83" s="111"/>
      <c r="FZ83" s="111"/>
      <c r="GA83" s="111"/>
      <c r="GB83" s="111"/>
      <c r="GC83" s="111"/>
      <c r="GD83" s="111"/>
      <c r="GE83" s="111"/>
      <c r="GF83" s="111"/>
      <c r="GG83" s="111"/>
      <c r="GH83" s="111"/>
      <c r="GI83" s="111"/>
      <c r="GJ83" s="111"/>
      <c r="GK83" s="111"/>
      <c r="GL83" s="111"/>
      <c r="GM83" s="111"/>
      <c r="GN83" s="111"/>
      <c r="GO83" s="111"/>
      <c r="GP83" s="111"/>
      <c r="GQ83" s="111"/>
      <c r="GR83" s="111"/>
      <c r="GS83" s="111"/>
      <c r="GT83" s="111"/>
      <c r="GU83" s="111"/>
      <c r="GV83" s="111"/>
      <c r="GW83" s="111"/>
      <c r="GX83" s="111"/>
      <c r="GY83" s="111"/>
      <c r="GZ83" s="111"/>
      <c r="HA83" s="111"/>
      <c r="HB83" s="111"/>
      <c r="HC83" s="111"/>
      <c r="HD83" s="111"/>
      <c r="HE83" s="111"/>
      <c r="HF83" s="111"/>
      <c r="HG83" s="111"/>
      <c r="HH83" s="111"/>
      <c r="HI83" s="111"/>
      <c r="HJ83" s="111"/>
      <c r="HK83" s="111"/>
      <c r="HL83" s="111"/>
      <c r="HM83" s="111"/>
      <c r="HN83" s="111"/>
      <c r="HO83" s="111"/>
      <c r="HP83" s="111"/>
      <c r="HQ83" s="111"/>
      <c r="HR83" s="111"/>
      <c r="HS83" s="111"/>
      <c r="HT83" s="111"/>
      <c r="HU83" s="111"/>
      <c r="HV83" s="111"/>
      <c r="HW83" s="111"/>
      <c r="HX83" s="111"/>
      <c r="HY83" s="111"/>
      <c r="HZ83" s="111"/>
      <c r="IA83" s="111"/>
      <c r="IB83" s="111"/>
      <c r="IC83" s="111"/>
      <c r="ID83" s="111"/>
      <c r="IE83" s="111"/>
      <c r="IF83" s="111"/>
      <c r="IG83" s="111"/>
      <c r="IH83" s="111"/>
      <c r="II83" s="111"/>
      <c r="IJ83" s="111"/>
      <c r="IK83" s="111"/>
      <c r="IL83" s="111"/>
      <c r="IM83" s="111"/>
      <c r="IN83" s="111"/>
      <c r="IO83" s="111"/>
      <c r="IP83" s="111"/>
      <c r="IQ83" s="111"/>
      <c r="IR83" s="111"/>
      <c r="IS83" s="111"/>
      <c r="IT83" s="111"/>
      <c r="IU83" s="111"/>
      <c r="IV83" s="111"/>
      <c r="IW83" s="111"/>
      <c r="IX83" s="111"/>
      <c r="IY83" s="111"/>
      <c r="IZ83" s="111"/>
      <c r="JA83" s="111"/>
      <c r="JB83" s="111"/>
      <c r="JC83" s="111"/>
      <c r="JD83" s="111"/>
      <c r="JE83" s="111"/>
      <c r="JF83" s="111"/>
      <c r="JG83" s="111"/>
      <c r="JH83" s="111"/>
      <c r="JI83" s="111"/>
      <c r="JJ83" s="111"/>
      <c r="JK83" s="111"/>
      <c r="JL83" s="111"/>
      <c r="JM83" s="111"/>
      <c r="JN83" s="111"/>
      <c r="JO83" s="111"/>
      <c r="JP83" s="111"/>
      <c r="JQ83" s="111"/>
      <c r="JR83" s="111"/>
      <c r="JS83" s="111"/>
      <c r="JT83" s="111"/>
      <c r="JU83" s="111"/>
      <c r="JV83" s="111"/>
      <c r="JW83" s="111"/>
      <c r="JX83" s="111"/>
      <c r="JY83" s="111"/>
      <c r="JZ83" s="111"/>
      <c r="KA83" s="111"/>
      <c r="KB83" s="111"/>
      <c r="KC83" s="111"/>
      <c r="KD83" s="111"/>
      <c r="KE83" s="111"/>
      <c r="KF83" s="111"/>
      <c r="KG83" s="111"/>
      <c r="KH83" s="111"/>
      <c r="KI83" s="111"/>
      <c r="KJ83" s="111"/>
      <c r="KK83" s="111"/>
      <c r="KL83" s="111"/>
      <c r="KM83" s="111"/>
      <c r="KN83" s="111"/>
      <c r="KO83" s="111"/>
      <c r="KP83" s="111"/>
      <c r="KQ83" s="111"/>
      <c r="KR83" s="111"/>
      <c r="KS83" s="111"/>
      <c r="KT83" s="111"/>
      <c r="KU83" s="111"/>
      <c r="KV83" s="111"/>
      <c r="KW83" s="111"/>
      <c r="KX83" s="111"/>
      <c r="KY83" s="111"/>
      <c r="KZ83" s="111"/>
      <c r="LA83" s="111"/>
      <c r="LB83" s="111"/>
      <c r="LC83" s="111"/>
      <c r="LD83" s="111"/>
      <c r="LE83" s="111"/>
      <c r="LF83" s="111"/>
      <c r="LG83" s="111"/>
      <c r="LH83" s="111"/>
      <c r="LI83" s="111"/>
      <c r="LJ83" s="111"/>
      <c r="LK83" s="111"/>
      <c r="LL83" s="111"/>
      <c r="LM83" s="111"/>
      <c r="LN83" s="111"/>
      <c r="LO83" s="111"/>
      <c r="LP83" s="111"/>
      <c r="LQ83" s="111"/>
      <c r="LR83" s="111"/>
      <c r="LS83" s="111"/>
      <c r="LT83" s="111"/>
      <c r="LU83" s="111"/>
      <c r="LV83" s="111"/>
      <c r="LW83" s="111"/>
      <c r="LX83" s="111"/>
      <c r="LY83" s="111"/>
      <c r="LZ83" s="111"/>
      <c r="MA83" s="111"/>
      <c r="MB83" s="111"/>
      <c r="MC83" s="111"/>
      <c r="MD83" s="111"/>
      <c r="ME83" s="111"/>
      <c r="MF83" s="111"/>
      <c r="MG83" s="111"/>
      <c r="MH83" s="111"/>
      <c r="MI83" s="111"/>
      <c r="MJ83" s="111"/>
      <c r="MK83" s="111"/>
      <c r="ML83" s="111"/>
      <c r="MM83" s="111"/>
      <c r="MN83" s="111"/>
      <c r="MO83" s="111"/>
      <c r="MP83" s="111"/>
      <c r="MQ83" s="111"/>
      <c r="MR83" s="111"/>
      <c r="MS83" s="111"/>
      <c r="MT83" s="111"/>
      <c r="MU83" s="111"/>
      <c r="MV83" s="111"/>
      <c r="MW83" s="111"/>
      <c r="MX83" s="111"/>
      <c r="MY83" s="111"/>
      <c r="MZ83" s="111"/>
      <c r="NA83" s="111"/>
      <c r="NB83" s="111"/>
      <c r="NC83" s="111"/>
      <c r="ND83" s="111"/>
      <c r="NE83" s="111"/>
      <c r="NF83" s="111"/>
      <c r="NG83" s="111"/>
      <c r="NH83" s="111"/>
      <c r="NI83" s="111"/>
      <c r="NJ83" s="111"/>
      <c r="NK83" s="111"/>
      <c r="NL83" s="111"/>
      <c r="NM83" s="111"/>
      <c r="NN83" s="111"/>
      <c r="NO83" s="111"/>
      <c r="NP83" s="111"/>
      <c r="NQ83" s="111"/>
      <c r="NR83" s="111"/>
      <c r="NS83" s="111"/>
      <c r="NT83" s="111"/>
      <c r="NU83" s="111"/>
      <c r="NV83" s="111"/>
      <c r="NW83" s="111"/>
      <c r="NX83" s="111"/>
      <c r="NY83" s="111"/>
      <c r="NZ83" s="111"/>
      <c r="OA83" s="111"/>
      <c r="OB83" s="111"/>
      <c r="OC83" s="111"/>
      <c r="OD83" s="111"/>
      <c r="OE83" s="111"/>
      <c r="OF83" s="111"/>
      <c r="OG83" s="111"/>
      <c r="OH83" s="111"/>
      <c r="OI83" s="111"/>
      <c r="OJ83" s="111"/>
      <c r="OK83" s="111"/>
      <c r="OL83" s="111"/>
      <c r="OM83" s="111"/>
      <c r="ON83" s="111"/>
      <c r="OO83" s="111"/>
      <c r="OP83" s="111"/>
      <c r="OQ83" s="111"/>
      <c r="OR83" s="111"/>
      <c r="OS83" s="111"/>
      <c r="OT83" s="111"/>
      <c r="OU83" s="111"/>
      <c r="OV83" s="111"/>
      <c r="OW83" s="111"/>
      <c r="OX83" s="111"/>
      <c r="OY83" s="111"/>
      <c r="OZ83" s="111"/>
      <c r="PA83" s="111"/>
      <c r="PB83" s="111"/>
      <c r="PC83" s="111"/>
      <c r="PD83" s="111"/>
      <c r="PE83" s="111"/>
      <c r="PF83" s="111"/>
      <c r="PG83" s="111"/>
      <c r="PH83" s="111"/>
      <c r="PI83" s="111"/>
      <c r="PJ83" s="111"/>
      <c r="PK83" s="111"/>
      <c r="PL83" s="111"/>
      <c r="PM83" s="111"/>
      <c r="PN83" s="111"/>
      <c r="PO83" s="111"/>
      <c r="PP83" s="111"/>
      <c r="PQ83" s="111"/>
      <c r="PR83" s="111"/>
      <c r="PS83" s="111"/>
      <c r="PT83" s="111"/>
      <c r="PU83" s="111"/>
      <c r="PV83" s="111"/>
      <c r="PW83" s="111"/>
      <c r="PX83" s="111"/>
      <c r="PY83" s="111"/>
      <c r="PZ83" s="111"/>
      <c r="QA83" s="111"/>
      <c r="QB83" s="111"/>
      <c r="QC83" s="111"/>
      <c r="QD83" s="111"/>
      <c r="QE83" s="111"/>
      <c r="QF83" s="111"/>
      <c r="QG83" s="111"/>
      <c r="QH83" s="111"/>
      <c r="QI83" s="111"/>
      <c r="QJ83" s="111"/>
      <c r="QK83" s="111"/>
      <c r="QL83" s="111"/>
      <c r="QM83" s="111"/>
      <c r="QN83" s="111"/>
      <c r="QO83" s="111"/>
      <c r="QP83" s="111"/>
      <c r="QQ83" s="111"/>
      <c r="QR83" s="111"/>
      <c r="QS83" s="111"/>
      <c r="QT83" s="111"/>
      <c r="QU83" s="111"/>
      <c r="QV83" s="111"/>
      <c r="QW83" s="111"/>
      <c r="QX83" s="111"/>
      <c r="QY83" s="111"/>
      <c r="QZ83" s="111"/>
      <c r="RA83" s="111"/>
      <c r="RB83" s="111"/>
      <c r="RC83" s="111"/>
      <c r="RD83" s="111"/>
      <c r="RE83" s="111"/>
      <c r="RF83" s="111"/>
      <c r="RG83" s="111"/>
      <c r="RH83" s="111"/>
      <c r="RI83" s="111"/>
      <c r="RJ83" s="111"/>
      <c r="RK83" s="111"/>
      <c r="RL83" s="111"/>
      <c r="RM83" s="111"/>
      <c r="RN83" s="111"/>
      <c r="RO83" s="111"/>
      <c r="RP83" s="111"/>
      <c r="RQ83" s="111"/>
      <c r="RR83" s="111"/>
      <c r="RS83" s="111"/>
      <c r="RT83" s="111"/>
      <c r="RU83" s="111"/>
      <c r="RV83" s="111"/>
      <c r="RW83" s="111"/>
      <c r="RX83" s="111"/>
      <c r="RY83" s="111"/>
      <c r="RZ83" s="111"/>
      <c r="SA83" s="111"/>
      <c r="SB83" s="111"/>
      <c r="SC83" s="111"/>
      <c r="SD83" s="111"/>
      <c r="SE83" s="111"/>
      <c r="SF83" s="111"/>
      <c r="SG83" s="111"/>
      <c r="SH83" s="111"/>
      <c r="SI83" s="111"/>
      <c r="SJ83" s="111"/>
      <c r="SK83" s="111"/>
      <c r="SL83" s="111"/>
      <c r="SM83" s="111"/>
      <c r="SN83" s="111"/>
      <c r="SO83" s="111"/>
      <c r="SP83" s="111"/>
      <c r="SQ83" s="111"/>
      <c r="SR83" s="111"/>
      <c r="SS83" s="111"/>
      <c r="ST83" s="111"/>
      <c r="SU83" s="111"/>
      <c r="SV83" s="111"/>
      <c r="SW83" s="111"/>
      <c r="SX83" s="111"/>
      <c r="SY83" s="111"/>
      <c r="SZ83" s="111"/>
      <c r="TA83" s="111"/>
      <c r="TB83" s="111"/>
      <c r="TC83" s="111"/>
      <c r="TD83" s="111"/>
      <c r="TE83" s="111"/>
      <c r="TF83" s="111"/>
      <c r="TG83" s="111"/>
      <c r="TH83" s="111"/>
      <c r="TI83" s="111"/>
      <c r="TJ83" s="111"/>
      <c r="TK83" s="111"/>
      <c r="TL83" s="111"/>
      <c r="TM83" s="111"/>
      <c r="TN83" s="111"/>
      <c r="TO83" s="111"/>
      <c r="TP83" s="111"/>
      <c r="TQ83" s="111"/>
      <c r="TR83" s="111"/>
      <c r="TS83" s="111"/>
      <c r="TT83" s="111"/>
      <c r="TU83" s="111"/>
      <c r="TV83" s="111"/>
      <c r="TW83" s="111"/>
      <c r="TX83" s="111"/>
      <c r="TY83" s="111"/>
      <c r="TZ83" s="111"/>
      <c r="UA83" s="111"/>
      <c r="UB83" s="111"/>
      <c r="UC83" s="111"/>
      <c r="UD83" s="111"/>
      <c r="UE83" s="111"/>
      <c r="UF83" s="111"/>
      <c r="UG83" s="111"/>
      <c r="UH83" s="111"/>
      <c r="UI83" s="111"/>
      <c r="UJ83" s="111"/>
      <c r="UK83" s="111"/>
      <c r="UL83" s="111"/>
      <c r="UM83" s="111"/>
      <c r="UN83" s="111"/>
      <c r="UO83" s="111"/>
      <c r="UP83" s="111"/>
      <c r="UQ83" s="111"/>
      <c r="UR83" s="111"/>
      <c r="US83" s="111"/>
      <c r="UT83" s="111"/>
      <c r="UU83" s="111"/>
      <c r="UV83" s="111"/>
      <c r="UW83" s="111"/>
      <c r="UX83" s="111"/>
      <c r="UY83" s="111"/>
      <c r="UZ83" s="111"/>
      <c r="VA83" s="111"/>
      <c r="VB83" s="111"/>
      <c r="VC83" s="111"/>
      <c r="VD83" s="111"/>
      <c r="VE83" s="111"/>
      <c r="VF83" s="111"/>
      <c r="VG83" s="111"/>
      <c r="VH83" s="111"/>
      <c r="VI83" s="111"/>
      <c r="VJ83" s="111"/>
      <c r="VK83" s="111"/>
      <c r="VL83" s="111"/>
      <c r="VM83" s="111"/>
      <c r="VN83" s="111"/>
      <c r="VO83" s="111"/>
      <c r="VP83" s="111"/>
      <c r="VQ83" s="111"/>
      <c r="VR83" s="111"/>
      <c r="VS83" s="111"/>
      <c r="VT83" s="111"/>
      <c r="VU83" s="111"/>
      <c r="VV83" s="111"/>
      <c r="VW83" s="111"/>
      <c r="VX83" s="111"/>
      <c r="VY83" s="111"/>
      <c r="VZ83" s="111"/>
      <c r="WA83" s="111"/>
      <c r="WB83" s="111"/>
      <c r="WC83" s="111"/>
      <c r="WD83" s="111"/>
      <c r="WE83" s="111"/>
      <c r="WF83" s="111"/>
      <c r="WG83" s="111"/>
      <c r="WH83" s="111"/>
      <c r="WI83" s="111"/>
      <c r="WJ83" s="111"/>
      <c r="WK83" s="111"/>
      <c r="WL83" s="111"/>
      <c r="WM83" s="111"/>
      <c r="WN83" s="111"/>
      <c r="WO83" s="111"/>
      <c r="WP83" s="111"/>
      <c r="WQ83" s="111"/>
      <c r="WR83" s="111"/>
      <c r="WS83" s="111"/>
      <c r="WT83" s="111"/>
      <c r="WU83" s="111"/>
      <c r="WV83" s="111"/>
      <c r="WW83" s="111"/>
      <c r="WX83" s="111"/>
      <c r="WY83" s="111"/>
      <c r="WZ83" s="111"/>
      <c r="XA83" s="111"/>
      <c r="XB83" s="111"/>
      <c r="XC83" s="111"/>
      <c r="XD83" s="111"/>
      <c r="XE83" s="111"/>
      <c r="XF83" s="111"/>
      <c r="XG83" s="111"/>
      <c r="XH83" s="111"/>
      <c r="XI83" s="111"/>
      <c r="XJ83" s="111"/>
      <c r="XK83" s="111"/>
      <c r="XL83" s="111"/>
      <c r="XM83" s="111"/>
      <c r="XN83" s="111"/>
      <c r="XO83" s="111"/>
      <c r="XP83" s="111"/>
      <c r="XQ83" s="111"/>
      <c r="XR83" s="111"/>
      <c r="XS83" s="111"/>
      <c r="XT83" s="111"/>
      <c r="XU83" s="111"/>
      <c r="XV83" s="111"/>
      <c r="XW83" s="111"/>
      <c r="XX83" s="111"/>
      <c r="XY83" s="111"/>
      <c r="XZ83" s="111"/>
      <c r="YA83" s="111"/>
      <c r="YB83" s="111"/>
      <c r="YC83" s="111"/>
      <c r="YD83" s="111"/>
      <c r="YE83" s="111"/>
      <c r="YF83" s="111"/>
      <c r="YG83" s="111"/>
      <c r="YH83" s="111"/>
      <c r="YI83" s="111"/>
      <c r="YJ83" s="111"/>
      <c r="YK83" s="111"/>
      <c r="YL83" s="111"/>
      <c r="YM83" s="111"/>
      <c r="YN83" s="111"/>
      <c r="YO83" s="111"/>
      <c r="YP83" s="111"/>
      <c r="YQ83" s="111"/>
      <c r="YR83" s="111"/>
      <c r="YS83" s="111"/>
      <c r="YT83" s="111"/>
      <c r="YU83" s="111"/>
      <c r="YV83" s="111"/>
      <c r="YW83" s="111"/>
      <c r="YX83" s="111"/>
      <c r="YY83" s="111"/>
      <c r="YZ83" s="111"/>
      <c r="ZA83" s="111"/>
      <c r="ZB83" s="111"/>
      <c r="ZC83" s="111"/>
      <c r="ZD83" s="111"/>
      <c r="ZE83" s="111"/>
      <c r="ZF83" s="111"/>
      <c r="ZG83" s="111"/>
      <c r="ZH83" s="111"/>
      <c r="ZI83" s="111"/>
      <c r="ZJ83" s="111"/>
      <c r="ZK83" s="111"/>
      <c r="ZL83" s="111"/>
      <c r="ZM83" s="111"/>
      <c r="ZN83" s="111"/>
      <c r="ZO83" s="111"/>
      <c r="ZP83" s="111"/>
      <c r="ZQ83" s="111"/>
      <c r="ZR83" s="111"/>
      <c r="ZS83" s="111"/>
      <c r="ZT83" s="111"/>
      <c r="ZU83" s="111"/>
      <c r="ZV83" s="111"/>
      <c r="ZW83" s="111"/>
      <c r="ZX83" s="111"/>
      <c r="ZY83" s="111"/>
      <c r="ZZ83" s="111"/>
      <c r="AAA83" s="111"/>
      <c r="AAB83" s="111"/>
      <c r="AAC83" s="111"/>
      <c r="AAD83" s="111"/>
      <c r="AAE83" s="111"/>
      <c r="AAF83" s="111"/>
      <c r="AAG83" s="111"/>
      <c r="AAH83" s="111"/>
      <c r="AAI83" s="111"/>
      <c r="AAJ83" s="111"/>
      <c r="AAK83" s="111"/>
      <c r="AAL83" s="111"/>
      <c r="AAM83" s="111"/>
      <c r="AAN83" s="111"/>
      <c r="AAO83" s="111"/>
      <c r="AAP83" s="111"/>
      <c r="AAQ83" s="111"/>
      <c r="AAR83" s="111"/>
      <c r="AAS83" s="111"/>
      <c r="AAT83" s="111"/>
      <c r="AAU83" s="111"/>
      <c r="AAV83" s="111"/>
      <c r="AAW83" s="111"/>
      <c r="AAX83" s="111"/>
      <c r="AAY83" s="111"/>
      <c r="AAZ83" s="111"/>
      <c r="ABA83" s="111"/>
      <c r="ABB83" s="111"/>
      <c r="ABC83" s="111"/>
      <c r="ABD83" s="111"/>
      <c r="ABE83" s="111"/>
      <c r="ABF83" s="111"/>
      <c r="ABG83" s="111"/>
      <c r="ABH83" s="111"/>
      <c r="ABI83" s="111"/>
      <c r="ABJ83" s="111"/>
      <c r="ABK83" s="111"/>
      <c r="ABL83" s="111"/>
      <c r="ABM83" s="111"/>
      <c r="ABN83" s="111"/>
      <c r="ABO83" s="111"/>
      <c r="ABP83" s="111"/>
      <c r="ABQ83" s="111"/>
      <c r="ABR83" s="111"/>
      <c r="ABS83" s="111"/>
      <c r="ABT83" s="111"/>
      <c r="ABU83" s="111"/>
      <c r="ABV83" s="111"/>
      <c r="ABW83" s="111"/>
      <c r="ABX83" s="111"/>
      <c r="ABY83" s="111"/>
      <c r="ABZ83" s="111"/>
      <c r="ACA83" s="111"/>
      <c r="ACB83" s="111"/>
      <c r="ACC83" s="111"/>
      <c r="ACD83" s="111"/>
      <c r="ACE83" s="111"/>
      <c r="ACF83" s="111"/>
      <c r="ACG83" s="111"/>
      <c r="ACH83" s="111"/>
      <c r="ACI83" s="111"/>
      <c r="ACJ83" s="111"/>
      <c r="ACK83" s="111"/>
      <c r="ACL83" s="111"/>
      <c r="ACM83" s="111"/>
      <c r="ACN83" s="111"/>
      <c r="ACO83" s="111"/>
      <c r="ACP83" s="111"/>
      <c r="ACQ83" s="111"/>
      <c r="ACR83" s="111"/>
      <c r="ACS83" s="111"/>
      <c r="ACT83" s="111"/>
      <c r="ACU83" s="111"/>
      <c r="ACV83" s="111"/>
      <c r="ACW83" s="111"/>
      <c r="ACX83" s="111"/>
      <c r="ACY83" s="111"/>
      <c r="ACZ83" s="111"/>
      <c r="ADA83" s="111"/>
      <c r="ADB83" s="111"/>
      <c r="ADC83" s="111"/>
      <c r="ADD83" s="111"/>
      <c r="ADE83" s="111"/>
      <c r="ADF83" s="111"/>
      <c r="ADG83" s="111"/>
      <c r="ADH83" s="111"/>
      <c r="ADI83" s="111"/>
      <c r="ADJ83" s="111"/>
      <c r="ADK83" s="111"/>
      <c r="ADL83" s="111"/>
      <c r="ADM83" s="111"/>
      <c r="ADN83" s="111"/>
      <c r="ADO83" s="111"/>
      <c r="ADP83" s="111"/>
      <c r="ADQ83" s="111"/>
      <c r="ADR83" s="111"/>
      <c r="ADS83" s="111"/>
      <c r="ADT83" s="111"/>
      <c r="ADU83" s="111"/>
      <c r="ADV83" s="111"/>
      <c r="ADW83" s="111"/>
      <c r="ADX83" s="111"/>
      <c r="ADY83" s="111"/>
      <c r="ADZ83" s="111"/>
      <c r="AEA83" s="111"/>
      <c r="AEB83" s="111"/>
      <c r="AEC83" s="111"/>
      <c r="AED83" s="111"/>
      <c r="AEE83" s="111"/>
      <c r="AEF83" s="111"/>
      <c r="AEG83" s="111"/>
      <c r="AEH83" s="111"/>
      <c r="AEI83" s="111"/>
      <c r="AEJ83" s="111"/>
      <c r="AEK83" s="111"/>
      <c r="AEL83" s="111"/>
      <c r="AEM83" s="111"/>
      <c r="AEN83" s="111"/>
      <c r="AEO83" s="111"/>
      <c r="AEP83" s="111"/>
      <c r="AEQ83" s="111"/>
      <c r="AER83" s="111"/>
      <c r="AES83" s="111"/>
      <c r="AET83" s="111"/>
      <c r="AEU83" s="111"/>
      <c r="AEV83" s="111"/>
      <c r="AEW83" s="111"/>
      <c r="AEX83" s="111"/>
      <c r="AEY83" s="111"/>
      <c r="AEZ83" s="111"/>
      <c r="AFA83" s="111"/>
      <c r="AFB83" s="111"/>
      <c r="AFC83" s="111"/>
      <c r="AFD83" s="111"/>
      <c r="AFE83" s="111"/>
      <c r="AFF83" s="111"/>
      <c r="AFG83" s="111"/>
      <c r="AFH83" s="111"/>
      <c r="AFI83" s="111"/>
      <c r="AFJ83" s="111"/>
      <c r="AFK83" s="111"/>
      <c r="AFL83" s="111"/>
      <c r="AFM83" s="111"/>
      <c r="AFN83" s="111"/>
      <c r="AFO83" s="111"/>
      <c r="AFP83" s="111"/>
      <c r="AFQ83" s="111"/>
      <c r="AFR83" s="111"/>
      <c r="AFS83" s="111"/>
      <c r="AFT83" s="111"/>
      <c r="AFU83" s="111"/>
      <c r="AFV83" s="111"/>
      <c r="AFW83" s="111"/>
      <c r="AFX83" s="111"/>
      <c r="AFY83" s="111"/>
      <c r="AFZ83" s="111"/>
      <c r="AGA83" s="111"/>
      <c r="AGB83" s="111"/>
      <c r="AGC83" s="111"/>
      <c r="AGD83" s="111"/>
      <c r="AGE83" s="111"/>
      <c r="AGF83" s="111"/>
      <c r="AGG83" s="111"/>
      <c r="AGH83" s="111"/>
      <c r="AGI83" s="111"/>
      <c r="AGJ83" s="111"/>
      <c r="AGK83" s="111"/>
      <c r="AGL83" s="111"/>
      <c r="AGM83" s="111"/>
      <c r="AGN83" s="111"/>
      <c r="AGO83" s="111"/>
      <c r="AGP83" s="111"/>
      <c r="AGQ83" s="111"/>
      <c r="AGR83" s="111"/>
      <c r="AGS83" s="111"/>
      <c r="AGT83" s="111"/>
      <c r="AGU83" s="111"/>
      <c r="AGV83" s="111"/>
      <c r="AGW83" s="111"/>
      <c r="AGX83" s="111"/>
      <c r="AGY83" s="111"/>
      <c r="AGZ83" s="111"/>
      <c r="AHA83" s="111"/>
      <c r="AHB83" s="111"/>
      <c r="AHC83" s="111"/>
      <c r="AHD83" s="111"/>
      <c r="AHE83" s="111"/>
      <c r="AHF83" s="111"/>
      <c r="AHG83" s="111"/>
      <c r="AHH83" s="111"/>
      <c r="AHI83" s="111"/>
      <c r="AHJ83" s="111"/>
      <c r="AHK83" s="111"/>
      <c r="AHL83" s="111"/>
      <c r="AHM83" s="111"/>
      <c r="AHN83" s="111"/>
      <c r="AHO83" s="111"/>
      <c r="AHP83" s="111"/>
      <c r="AHQ83" s="111"/>
      <c r="AHR83" s="111"/>
      <c r="AHS83" s="111"/>
      <c r="AHT83" s="111"/>
      <c r="AHU83" s="111"/>
      <c r="AHV83" s="111"/>
      <c r="AHW83" s="111"/>
      <c r="AHX83" s="111"/>
      <c r="AHY83" s="111"/>
      <c r="AHZ83" s="111"/>
      <c r="AIA83" s="111"/>
      <c r="AIB83" s="111"/>
      <c r="AIC83" s="111"/>
      <c r="AID83" s="111"/>
      <c r="AIE83" s="111"/>
      <c r="AIF83" s="111"/>
      <c r="AIG83" s="111"/>
      <c r="AIH83" s="111"/>
      <c r="AII83" s="111"/>
      <c r="AIJ83" s="111"/>
      <c r="AIK83" s="111"/>
      <c r="AIL83" s="111"/>
      <c r="AIM83" s="111"/>
      <c r="AIN83" s="111"/>
      <c r="AIO83" s="111"/>
      <c r="AIP83" s="111"/>
      <c r="AIQ83" s="111"/>
      <c r="AIR83" s="111"/>
      <c r="AIS83" s="111"/>
      <c r="AIT83" s="111"/>
      <c r="AIU83" s="111"/>
      <c r="AIV83" s="111"/>
      <c r="AIW83" s="111"/>
      <c r="AIX83" s="111"/>
      <c r="AIY83" s="111"/>
      <c r="AIZ83" s="111"/>
      <c r="AJA83" s="111"/>
      <c r="AJB83" s="111"/>
      <c r="AJC83" s="111"/>
      <c r="AJD83" s="111"/>
      <c r="AJE83" s="111"/>
      <c r="AJF83" s="111"/>
      <c r="AJG83" s="111"/>
      <c r="AJH83" s="111"/>
      <c r="AJI83" s="111"/>
      <c r="AJJ83" s="111"/>
      <c r="AJK83" s="111"/>
      <c r="AJL83" s="111"/>
      <c r="AJM83" s="111"/>
      <c r="AJN83" s="111"/>
      <c r="AJO83" s="111"/>
      <c r="AJP83" s="111"/>
      <c r="AJQ83" s="111"/>
      <c r="AJR83" s="111"/>
      <c r="AJS83" s="111"/>
      <c r="AJT83" s="111"/>
      <c r="AJU83" s="111"/>
      <c r="AJV83" s="111"/>
      <c r="AJW83" s="111"/>
      <c r="AJX83" s="111"/>
      <c r="AJY83" s="111"/>
      <c r="AJZ83" s="111"/>
      <c r="AKA83" s="111"/>
      <c r="AKB83" s="111"/>
      <c r="AKC83" s="111"/>
      <c r="AKD83" s="111"/>
      <c r="AKE83" s="111"/>
      <c r="AKF83" s="111"/>
      <c r="AKG83" s="111"/>
      <c r="AKH83" s="111"/>
      <c r="AKI83" s="111"/>
      <c r="AKJ83" s="111"/>
      <c r="AKK83" s="111"/>
      <c r="AKL83" s="111"/>
      <c r="AKM83" s="111"/>
      <c r="AKN83" s="111"/>
      <c r="AKO83" s="111"/>
      <c r="AKP83" s="111"/>
      <c r="AKQ83" s="111"/>
      <c r="AKR83" s="111"/>
      <c r="AKS83" s="111"/>
      <c r="AKT83" s="111"/>
      <c r="AKU83" s="111"/>
      <c r="AKV83" s="111"/>
      <c r="AKW83" s="111"/>
      <c r="AKX83" s="111"/>
      <c r="AKY83" s="111"/>
      <c r="AKZ83" s="111"/>
      <c r="ALA83" s="111"/>
      <c r="ALB83" s="111"/>
      <c r="ALC83" s="111"/>
      <c r="ALD83" s="111"/>
      <c r="ALE83" s="111"/>
      <c r="ALF83" s="111"/>
      <c r="ALG83" s="111"/>
      <c r="ALH83" s="111"/>
      <c r="ALI83" s="111"/>
      <c r="ALJ83" s="111"/>
      <c r="ALK83" s="111"/>
      <c r="ALL83" s="111"/>
      <c r="ALM83" s="111"/>
      <c r="ALN83" s="111"/>
      <c r="ALO83" s="111"/>
      <c r="ALP83" s="111"/>
      <c r="ALQ83" s="111"/>
      <c r="ALR83" s="111"/>
      <c r="ALS83" s="111"/>
      <c r="ALT83" s="111"/>
      <c r="ALU83" s="111"/>
      <c r="ALV83" s="111"/>
      <c r="ALW83" s="111"/>
      <c r="ALX83" s="111"/>
      <c r="ALY83" s="111"/>
      <c r="ALZ83" s="111"/>
      <c r="AMA83" s="111"/>
      <c r="AMB83" s="111"/>
      <c r="AMC83" s="111"/>
      <c r="AMD83" s="111"/>
      <c r="AME83" s="111"/>
      <c r="AMF83" s="111"/>
      <c r="AMG83" s="111"/>
      <c r="AMH83" s="111"/>
      <c r="AMI83" s="111"/>
      <c r="AMJ83" s="111"/>
      <c r="AMK83" s="111"/>
      <c r="AML83" s="112"/>
    </row>
    <row r="84" spans="1:1026" s="126" customFormat="1">
      <c r="A84" s="111"/>
      <c r="T84" s="110"/>
      <c r="U84" s="110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  <c r="BJ84" s="111"/>
      <c r="BK84" s="111"/>
      <c r="BL84" s="111"/>
      <c r="BM84" s="111"/>
      <c r="BN84" s="111"/>
      <c r="BO84" s="111"/>
      <c r="BP84" s="111"/>
      <c r="BQ84" s="111"/>
      <c r="BR84" s="111"/>
      <c r="BS84" s="111"/>
      <c r="BT84" s="111"/>
      <c r="BU84" s="111"/>
      <c r="BV84" s="111"/>
      <c r="BW84" s="111"/>
      <c r="BX84" s="111"/>
      <c r="BY84" s="111"/>
      <c r="BZ84" s="111"/>
      <c r="CA84" s="111"/>
      <c r="CB84" s="111"/>
      <c r="CC84" s="111"/>
      <c r="CD84" s="111"/>
      <c r="CE84" s="111"/>
      <c r="CF84" s="111"/>
      <c r="CG84" s="111"/>
      <c r="CH84" s="111"/>
      <c r="CI84" s="111"/>
      <c r="CJ84" s="111"/>
      <c r="CK84" s="111"/>
      <c r="CL84" s="111"/>
      <c r="CM84" s="111"/>
      <c r="CN84" s="111"/>
      <c r="CO84" s="111"/>
      <c r="CP84" s="111"/>
      <c r="CQ84" s="111"/>
      <c r="CR84" s="111"/>
      <c r="CS84" s="111"/>
      <c r="CT84" s="111"/>
      <c r="CU84" s="111"/>
      <c r="CV84" s="111"/>
      <c r="CW84" s="111"/>
      <c r="CX84" s="111"/>
      <c r="CY84" s="111"/>
      <c r="CZ84" s="111"/>
      <c r="DA84" s="111"/>
      <c r="DB84" s="111"/>
      <c r="DC84" s="111"/>
      <c r="DD84" s="111"/>
      <c r="DE84" s="111"/>
      <c r="DF84" s="111"/>
      <c r="DG84" s="111"/>
      <c r="DH84" s="111"/>
      <c r="DI84" s="111"/>
      <c r="DJ84" s="111"/>
      <c r="DK84" s="111"/>
      <c r="DL84" s="111"/>
      <c r="DM84" s="111"/>
      <c r="DN84" s="111"/>
      <c r="DO84" s="111"/>
      <c r="DP84" s="111"/>
      <c r="DQ84" s="111"/>
      <c r="DR84" s="111"/>
      <c r="DS84" s="111"/>
      <c r="DT84" s="111"/>
      <c r="DU84" s="111"/>
      <c r="DV84" s="111"/>
      <c r="DW84" s="111"/>
      <c r="DX84" s="111"/>
      <c r="DY84" s="111"/>
      <c r="DZ84" s="111"/>
      <c r="EA84" s="111"/>
      <c r="EB84" s="111"/>
      <c r="EC84" s="111"/>
      <c r="ED84" s="111"/>
      <c r="EE84" s="111"/>
      <c r="EF84" s="111"/>
      <c r="EG84" s="111"/>
      <c r="EH84" s="111"/>
      <c r="EI84" s="111"/>
      <c r="EJ84" s="111"/>
      <c r="EK84" s="111"/>
      <c r="EL84" s="111"/>
      <c r="EM84" s="111"/>
      <c r="EN84" s="111"/>
      <c r="EO84" s="111"/>
      <c r="EP84" s="111"/>
      <c r="EQ84" s="111"/>
      <c r="ER84" s="111"/>
      <c r="ES84" s="111"/>
      <c r="ET84" s="111"/>
      <c r="EU84" s="111"/>
      <c r="EV84" s="111"/>
      <c r="EW84" s="111"/>
      <c r="EX84" s="111"/>
      <c r="EY84" s="111"/>
      <c r="EZ84" s="111"/>
      <c r="FA84" s="111"/>
      <c r="FB84" s="111"/>
      <c r="FC84" s="111"/>
      <c r="FD84" s="111"/>
      <c r="FE84" s="111"/>
      <c r="FF84" s="111"/>
      <c r="FG84" s="111"/>
      <c r="FH84" s="111"/>
      <c r="FI84" s="111"/>
      <c r="FJ84" s="111"/>
      <c r="FK84" s="111"/>
      <c r="FL84" s="111"/>
      <c r="FM84" s="111"/>
      <c r="FN84" s="111"/>
      <c r="FO84" s="111"/>
      <c r="FP84" s="111"/>
      <c r="FQ84" s="111"/>
      <c r="FR84" s="111"/>
      <c r="FS84" s="111"/>
      <c r="FT84" s="111"/>
      <c r="FU84" s="111"/>
      <c r="FV84" s="111"/>
      <c r="FW84" s="111"/>
      <c r="FX84" s="111"/>
      <c r="FY84" s="111"/>
      <c r="FZ84" s="111"/>
      <c r="GA84" s="111"/>
      <c r="GB84" s="111"/>
      <c r="GC84" s="111"/>
      <c r="GD84" s="111"/>
      <c r="GE84" s="111"/>
      <c r="GF84" s="111"/>
      <c r="GG84" s="111"/>
      <c r="GH84" s="111"/>
      <c r="GI84" s="111"/>
      <c r="GJ84" s="111"/>
      <c r="GK84" s="111"/>
      <c r="GL84" s="111"/>
      <c r="GM84" s="111"/>
      <c r="GN84" s="111"/>
      <c r="GO84" s="111"/>
      <c r="GP84" s="111"/>
      <c r="GQ84" s="111"/>
      <c r="GR84" s="111"/>
      <c r="GS84" s="111"/>
      <c r="GT84" s="111"/>
      <c r="GU84" s="111"/>
      <c r="GV84" s="111"/>
      <c r="GW84" s="111"/>
      <c r="GX84" s="111"/>
      <c r="GY84" s="111"/>
      <c r="GZ84" s="111"/>
      <c r="HA84" s="111"/>
      <c r="HB84" s="111"/>
      <c r="HC84" s="111"/>
      <c r="HD84" s="111"/>
      <c r="HE84" s="111"/>
      <c r="HF84" s="111"/>
      <c r="HG84" s="111"/>
      <c r="HH84" s="111"/>
      <c r="HI84" s="111"/>
      <c r="HJ84" s="111"/>
      <c r="HK84" s="111"/>
      <c r="HL84" s="111"/>
      <c r="HM84" s="111"/>
      <c r="HN84" s="111"/>
      <c r="HO84" s="111"/>
      <c r="HP84" s="111"/>
      <c r="HQ84" s="111"/>
      <c r="HR84" s="111"/>
      <c r="HS84" s="111"/>
      <c r="HT84" s="111"/>
      <c r="HU84" s="111"/>
      <c r="HV84" s="111"/>
      <c r="HW84" s="111"/>
      <c r="HX84" s="111"/>
      <c r="HY84" s="111"/>
      <c r="HZ84" s="111"/>
      <c r="IA84" s="111"/>
      <c r="IB84" s="111"/>
      <c r="IC84" s="111"/>
      <c r="ID84" s="111"/>
      <c r="IE84" s="111"/>
      <c r="IF84" s="111"/>
      <c r="IG84" s="111"/>
      <c r="IH84" s="111"/>
      <c r="II84" s="111"/>
      <c r="IJ84" s="111"/>
      <c r="IK84" s="111"/>
      <c r="IL84" s="111"/>
      <c r="IM84" s="111"/>
      <c r="IN84" s="111"/>
      <c r="IO84" s="111"/>
      <c r="IP84" s="111"/>
      <c r="IQ84" s="111"/>
      <c r="IR84" s="111"/>
      <c r="IS84" s="111"/>
      <c r="IT84" s="111"/>
      <c r="IU84" s="111"/>
      <c r="IV84" s="111"/>
      <c r="IW84" s="111"/>
      <c r="IX84" s="111"/>
      <c r="IY84" s="111"/>
      <c r="IZ84" s="111"/>
      <c r="JA84" s="111"/>
      <c r="JB84" s="111"/>
      <c r="JC84" s="111"/>
      <c r="JD84" s="111"/>
      <c r="JE84" s="111"/>
      <c r="JF84" s="111"/>
      <c r="JG84" s="111"/>
      <c r="JH84" s="111"/>
      <c r="JI84" s="111"/>
      <c r="JJ84" s="111"/>
      <c r="JK84" s="111"/>
      <c r="JL84" s="111"/>
      <c r="JM84" s="111"/>
      <c r="JN84" s="111"/>
      <c r="JO84" s="111"/>
      <c r="JP84" s="111"/>
      <c r="JQ84" s="111"/>
      <c r="JR84" s="111"/>
      <c r="JS84" s="111"/>
      <c r="JT84" s="111"/>
      <c r="JU84" s="111"/>
      <c r="JV84" s="111"/>
      <c r="JW84" s="111"/>
      <c r="JX84" s="111"/>
      <c r="JY84" s="111"/>
      <c r="JZ84" s="111"/>
      <c r="KA84" s="111"/>
      <c r="KB84" s="111"/>
      <c r="KC84" s="111"/>
      <c r="KD84" s="111"/>
      <c r="KE84" s="111"/>
      <c r="KF84" s="111"/>
      <c r="KG84" s="111"/>
      <c r="KH84" s="111"/>
      <c r="KI84" s="111"/>
      <c r="KJ84" s="111"/>
      <c r="KK84" s="111"/>
      <c r="KL84" s="111"/>
      <c r="KM84" s="111"/>
      <c r="KN84" s="111"/>
      <c r="KO84" s="111"/>
      <c r="KP84" s="111"/>
      <c r="KQ84" s="111"/>
      <c r="KR84" s="111"/>
      <c r="KS84" s="111"/>
      <c r="KT84" s="111"/>
      <c r="KU84" s="111"/>
      <c r="KV84" s="111"/>
      <c r="KW84" s="111"/>
      <c r="KX84" s="111"/>
      <c r="KY84" s="111"/>
      <c r="KZ84" s="111"/>
      <c r="LA84" s="111"/>
      <c r="LB84" s="111"/>
      <c r="LC84" s="111"/>
      <c r="LD84" s="111"/>
      <c r="LE84" s="111"/>
      <c r="LF84" s="111"/>
      <c r="LG84" s="111"/>
      <c r="LH84" s="111"/>
      <c r="LI84" s="111"/>
      <c r="LJ84" s="111"/>
      <c r="LK84" s="111"/>
      <c r="LL84" s="111"/>
      <c r="LM84" s="111"/>
      <c r="LN84" s="111"/>
      <c r="LO84" s="111"/>
      <c r="LP84" s="111"/>
      <c r="LQ84" s="111"/>
      <c r="LR84" s="111"/>
      <c r="LS84" s="111"/>
      <c r="LT84" s="111"/>
      <c r="LU84" s="111"/>
      <c r="LV84" s="111"/>
      <c r="LW84" s="111"/>
      <c r="LX84" s="111"/>
      <c r="LY84" s="111"/>
      <c r="LZ84" s="111"/>
      <c r="MA84" s="111"/>
      <c r="MB84" s="111"/>
      <c r="MC84" s="111"/>
      <c r="MD84" s="111"/>
      <c r="ME84" s="111"/>
      <c r="MF84" s="111"/>
      <c r="MG84" s="111"/>
      <c r="MH84" s="111"/>
      <c r="MI84" s="111"/>
      <c r="MJ84" s="111"/>
      <c r="MK84" s="111"/>
      <c r="ML84" s="111"/>
      <c r="MM84" s="111"/>
      <c r="MN84" s="111"/>
      <c r="MO84" s="111"/>
      <c r="MP84" s="111"/>
      <c r="MQ84" s="111"/>
      <c r="MR84" s="111"/>
      <c r="MS84" s="111"/>
      <c r="MT84" s="111"/>
      <c r="MU84" s="111"/>
      <c r="MV84" s="111"/>
      <c r="MW84" s="111"/>
      <c r="MX84" s="111"/>
      <c r="MY84" s="111"/>
      <c r="MZ84" s="111"/>
      <c r="NA84" s="111"/>
      <c r="NB84" s="111"/>
      <c r="NC84" s="111"/>
      <c r="ND84" s="111"/>
      <c r="NE84" s="111"/>
      <c r="NF84" s="111"/>
      <c r="NG84" s="111"/>
      <c r="NH84" s="111"/>
      <c r="NI84" s="111"/>
      <c r="NJ84" s="111"/>
      <c r="NK84" s="111"/>
      <c r="NL84" s="111"/>
      <c r="NM84" s="111"/>
      <c r="NN84" s="111"/>
      <c r="NO84" s="111"/>
      <c r="NP84" s="111"/>
      <c r="NQ84" s="111"/>
      <c r="NR84" s="111"/>
      <c r="NS84" s="111"/>
      <c r="NT84" s="111"/>
      <c r="NU84" s="111"/>
      <c r="NV84" s="111"/>
      <c r="NW84" s="111"/>
      <c r="NX84" s="111"/>
      <c r="NY84" s="111"/>
      <c r="NZ84" s="111"/>
      <c r="OA84" s="111"/>
      <c r="OB84" s="111"/>
      <c r="OC84" s="111"/>
      <c r="OD84" s="111"/>
      <c r="OE84" s="111"/>
      <c r="OF84" s="111"/>
      <c r="OG84" s="111"/>
      <c r="OH84" s="111"/>
      <c r="OI84" s="111"/>
      <c r="OJ84" s="111"/>
      <c r="OK84" s="111"/>
      <c r="OL84" s="111"/>
      <c r="OM84" s="111"/>
      <c r="ON84" s="111"/>
      <c r="OO84" s="111"/>
      <c r="OP84" s="111"/>
      <c r="OQ84" s="111"/>
      <c r="OR84" s="111"/>
      <c r="OS84" s="111"/>
      <c r="OT84" s="111"/>
      <c r="OU84" s="111"/>
      <c r="OV84" s="111"/>
      <c r="OW84" s="111"/>
      <c r="OX84" s="111"/>
      <c r="OY84" s="111"/>
      <c r="OZ84" s="111"/>
      <c r="PA84" s="111"/>
      <c r="PB84" s="111"/>
      <c r="PC84" s="111"/>
      <c r="PD84" s="111"/>
      <c r="PE84" s="111"/>
      <c r="PF84" s="111"/>
      <c r="PG84" s="111"/>
      <c r="PH84" s="111"/>
      <c r="PI84" s="111"/>
      <c r="PJ84" s="111"/>
      <c r="PK84" s="111"/>
      <c r="PL84" s="111"/>
      <c r="PM84" s="111"/>
      <c r="PN84" s="111"/>
      <c r="PO84" s="111"/>
      <c r="PP84" s="111"/>
      <c r="PQ84" s="111"/>
      <c r="PR84" s="111"/>
      <c r="PS84" s="111"/>
      <c r="PT84" s="111"/>
      <c r="PU84" s="111"/>
      <c r="PV84" s="111"/>
      <c r="PW84" s="111"/>
      <c r="PX84" s="111"/>
      <c r="PY84" s="111"/>
      <c r="PZ84" s="111"/>
      <c r="QA84" s="111"/>
      <c r="QB84" s="111"/>
      <c r="QC84" s="111"/>
      <c r="QD84" s="111"/>
      <c r="QE84" s="111"/>
      <c r="QF84" s="111"/>
      <c r="QG84" s="111"/>
      <c r="QH84" s="111"/>
      <c r="QI84" s="111"/>
      <c r="QJ84" s="111"/>
      <c r="QK84" s="111"/>
      <c r="QL84" s="111"/>
      <c r="QM84" s="111"/>
      <c r="QN84" s="111"/>
      <c r="QO84" s="111"/>
      <c r="QP84" s="111"/>
      <c r="QQ84" s="111"/>
      <c r="QR84" s="111"/>
      <c r="QS84" s="111"/>
      <c r="QT84" s="111"/>
      <c r="QU84" s="111"/>
      <c r="QV84" s="111"/>
      <c r="QW84" s="111"/>
      <c r="QX84" s="111"/>
      <c r="QY84" s="111"/>
      <c r="QZ84" s="111"/>
      <c r="RA84" s="111"/>
      <c r="RB84" s="111"/>
      <c r="RC84" s="111"/>
      <c r="RD84" s="111"/>
      <c r="RE84" s="111"/>
      <c r="RF84" s="111"/>
      <c r="RG84" s="111"/>
      <c r="RH84" s="111"/>
      <c r="RI84" s="111"/>
      <c r="RJ84" s="111"/>
      <c r="RK84" s="111"/>
      <c r="RL84" s="111"/>
      <c r="RM84" s="111"/>
      <c r="RN84" s="111"/>
      <c r="RO84" s="111"/>
      <c r="RP84" s="111"/>
      <c r="RQ84" s="111"/>
      <c r="RR84" s="111"/>
      <c r="RS84" s="111"/>
      <c r="RT84" s="111"/>
      <c r="RU84" s="111"/>
      <c r="RV84" s="111"/>
      <c r="RW84" s="111"/>
      <c r="RX84" s="111"/>
      <c r="RY84" s="111"/>
      <c r="RZ84" s="111"/>
      <c r="SA84" s="111"/>
      <c r="SB84" s="111"/>
      <c r="SC84" s="111"/>
      <c r="SD84" s="111"/>
      <c r="SE84" s="111"/>
      <c r="SF84" s="111"/>
      <c r="SG84" s="111"/>
      <c r="SH84" s="111"/>
      <c r="SI84" s="111"/>
      <c r="SJ84" s="111"/>
      <c r="SK84" s="111"/>
      <c r="SL84" s="111"/>
      <c r="SM84" s="111"/>
      <c r="SN84" s="111"/>
      <c r="SO84" s="111"/>
      <c r="SP84" s="111"/>
      <c r="SQ84" s="111"/>
      <c r="SR84" s="111"/>
      <c r="SS84" s="111"/>
      <c r="ST84" s="111"/>
      <c r="SU84" s="111"/>
      <c r="SV84" s="111"/>
      <c r="SW84" s="111"/>
      <c r="SX84" s="111"/>
      <c r="SY84" s="111"/>
      <c r="SZ84" s="111"/>
      <c r="TA84" s="111"/>
      <c r="TB84" s="111"/>
      <c r="TC84" s="111"/>
      <c r="TD84" s="111"/>
      <c r="TE84" s="111"/>
      <c r="TF84" s="111"/>
      <c r="TG84" s="111"/>
      <c r="TH84" s="111"/>
      <c r="TI84" s="111"/>
      <c r="TJ84" s="111"/>
      <c r="TK84" s="111"/>
      <c r="TL84" s="111"/>
      <c r="TM84" s="111"/>
      <c r="TN84" s="111"/>
      <c r="TO84" s="111"/>
      <c r="TP84" s="111"/>
      <c r="TQ84" s="111"/>
      <c r="TR84" s="111"/>
      <c r="TS84" s="111"/>
      <c r="TT84" s="111"/>
      <c r="TU84" s="111"/>
      <c r="TV84" s="111"/>
      <c r="TW84" s="111"/>
      <c r="TX84" s="111"/>
      <c r="TY84" s="111"/>
      <c r="TZ84" s="111"/>
      <c r="UA84" s="111"/>
      <c r="UB84" s="111"/>
      <c r="UC84" s="111"/>
      <c r="UD84" s="111"/>
      <c r="UE84" s="111"/>
      <c r="UF84" s="111"/>
      <c r="UG84" s="111"/>
      <c r="UH84" s="111"/>
      <c r="UI84" s="111"/>
      <c r="UJ84" s="111"/>
      <c r="UK84" s="111"/>
      <c r="UL84" s="111"/>
      <c r="UM84" s="111"/>
      <c r="UN84" s="111"/>
      <c r="UO84" s="111"/>
      <c r="UP84" s="111"/>
      <c r="UQ84" s="111"/>
      <c r="UR84" s="111"/>
      <c r="US84" s="111"/>
      <c r="UT84" s="111"/>
      <c r="UU84" s="111"/>
      <c r="UV84" s="111"/>
      <c r="UW84" s="111"/>
      <c r="UX84" s="111"/>
      <c r="UY84" s="111"/>
      <c r="UZ84" s="111"/>
      <c r="VA84" s="111"/>
      <c r="VB84" s="111"/>
      <c r="VC84" s="111"/>
      <c r="VD84" s="111"/>
      <c r="VE84" s="111"/>
      <c r="VF84" s="111"/>
      <c r="VG84" s="111"/>
      <c r="VH84" s="111"/>
      <c r="VI84" s="111"/>
      <c r="VJ84" s="111"/>
      <c r="VK84" s="111"/>
      <c r="VL84" s="111"/>
      <c r="VM84" s="111"/>
      <c r="VN84" s="111"/>
      <c r="VO84" s="111"/>
      <c r="VP84" s="111"/>
      <c r="VQ84" s="111"/>
      <c r="VR84" s="111"/>
      <c r="VS84" s="111"/>
      <c r="VT84" s="111"/>
      <c r="VU84" s="111"/>
      <c r="VV84" s="111"/>
      <c r="VW84" s="111"/>
      <c r="VX84" s="111"/>
      <c r="VY84" s="111"/>
      <c r="VZ84" s="111"/>
      <c r="WA84" s="111"/>
      <c r="WB84" s="111"/>
      <c r="WC84" s="111"/>
      <c r="WD84" s="111"/>
      <c r="WE84" s="111"/>
      <c r="WF84" s="111"/>
      <c r="WG84" s="111"/>
      <c r="WH84" s="111"/>
      <c r="WI84" s="111"/>
      <c r="WJ84" s="111"/>
      <c r="WK84" s="111"/>
      <c r="WL84" s="111"/>
      <c r="WM84" s="111"/>
      <c r="WN84" s="111"/>
      <c r="WO84" s="111"/>
      <c r="WP84" s="111"/>
      <c r="WQ84" s="111"/>
      <c r="WR84" s="111"/>
      <c r="WS84" s="111"/>
      <c r="WT84" s="111"/>
      <c r="WU84" s="111"/>
      <c r="WV84" s="111"/>
      <c r="WW84" s="111"/>
      <c r="WX84" s="111"/>
      <c r="WY84" s="111"/>
      <c r="WZ84" s="111"/>
      <c r="XA84" s="111"/>
      <c r="XB84" s="111"/>
      <c r="XC84" s="111"/>
      <c r="XD84" s="111"/>
      <c r="XE84" s="111"/>
      <c r="XF84" s="111"/>
      <c r="XG84" s="111"/>
      <c r="XH84" s="111"/>
      <c r="XI84" s="111"/>
      <c r="XJ84" s="111"/>
      <c r="XK84" s="111"/>
      <c r="XL84" s="111"/>
      <c r="XM84" s="111"/>
      <c r="XN84" s="111"/>
      <c r="XO84" s="111"/>
      <c r="XP84" s="111"/>
      <c r="XQ84" s="111"/>
      <c r="XR84" s="111"/>
      <c r="XS84" s="111"/>
      <c r="XT84" s="111"/>
      <c r="XU84" s="111"/>
      <c r="XV84" s="111"/>
      <c r="XW84" s="111"/>
      <c r="XX84" s="111"/>
      <c r="XY84" s="111"/>
      <c r="XZ84" s="111"/>
      <c r="YA84" s="111"/>
      <c r="YB84" s="111"/>
      <c r="YC84" s="111"/>
      <c r="YD84" s="111"/>
      <c r="YE84" s="111"/>
      <c r="YF84" s="111"/>
      <c r="YG84" s="111"/>
      <c r="YH84" s="111"/>
      <c r="YI84" s="111"/>
      <c r="YJ84" s="111"/>
      <c r="YK84" s="111"/>
      <c r="YL84" s="111"/>
      <c r="YM84" s="111"/>
      <c r="YN84" s="111"/>
      <c r="YO84" s="111"/>
      <c r="YP84" s="111"/>
      <c r="YQ84" s="111"/>
      <c r="YR84" s="111"/>
      <c r="YS84" s="111"/>
      <c r="YT84" s="111"/>
      <c r="YU84" s="111"/>
      <c r="YV84" s="111"/>
      <c r="YW84" s="111"/>
      <c r="YX84" s="111"/>
      <c r="YY84" s="111"/>
      <c r="YZ84" s="111"/>
      <c r="ZA84" s="111"/>
      <c r="ZB84" s="111"/>
      <c r="ZC84" s="111"/>
      <c r="ZD84" s="111"/>
      <c r="ZE84" s="111"/>
      <c r="ZF84" s="111"/>
      <c r="ZG84" s="111"/>
      <c r="ZH84" s="111"/>
      <c r="ZI84" s="111"/>
      <c r="ZJ84" s="111"/>
      <c r="ZK84" s="111"/>
      <c r="ZL84" s="111"/>
      <c r="ZM84" s="111"/>
      <c r="ZN84" s="111"/>
      <c r="ZO84" s="111"/>
      <c r="ZP84" s="111"/>
      <c r="ZQ84" s="111"/>
      <c r="ZR84" s="111"/>
      <c r="ZS84" s="111"/>
      <c r="ZT84" s="111"/>
      <c r="ZU84" s="111"/>
      <c r="ZV84" s="111"/>
      <c r="ZW84" s="111"/>
      <c r="ZX84" s="111"/>
      <c r="ZY84" s="111"/>
      <c r="ZZ84" s="111"/>
      <c r="AAA84" s="111"/>
      <c r="AAB84" s="111"/>
      <c r="AAC84" s="111"/>
      <c r="AAD84" s="111"/>
      <c r="AAE84" s="111"/>
      <c r="AAF84" s="111"/>
      <c r="AAG84" s="111"/>
      <c r="AAH84" s="111"/>
      <c r="AAI84" s="111"/>
      <c r="AAJ84" s="111"/>
      <c r="AAK84" s="111"/>
      <c r="AAL84" s="111"/>
      <c r="AAM84" s="111"/>
      <c r="AAN84" s="111"/>
      <c r="AAO84" s="111"/>
      <c r="AAP84" s="111"/>
      <c r="AAQ84" s="111"/>
      <c r="AAR84" s="111"/>
      <c r="AAS84" s="111"/>
      <c r="AAT84" s="111"/>
      <c r="AAU84" s="111"/>
      <c r="AAV84" s="111"/>
      <c r="AAW84" s="111"/>
      <c r="AAX84" s="111"/>
      <c r="AAY84" s="111"/>
      <c r="AAZ84" s="111"/>
      <c r="ABA84" s="111"/>
      <c r="ABB84" s="111"/>
      <c r="ABC84" s="111"/>
      <c r="ABD84" s="111"/>
      <c r="ABE84" s="111"/>
      <c r="ABF84" s="111"/>
      <c r="ABG84" s="111"/>
      <c r="ABH84" s="111"/>
      <c r="ABI84" s="111"/>
      <c r="ABJ84" s="111"/>
      <c r="ABK84" s="111"/>
      <c r="ABL84" s="111"/>
      <c r="ABM84" s="111"/>
      <c r="ABN84" s="111"/>
      <c r="ABO84" s="111"/>
      <c r="ABP84" s="111"/>
      <c r="ABQ84" s="111"/>
      <c r="ABR84" s="111"/>
      <c r="ABS84" s="111"/>
      <c r="ABT84" s="111"/>
      <c r="ABU84" s="111"/>
      <c r="ABV84" s="111"/>
      <c r="ABW84" s="111"/>
      <c r="ABX84" s="111"/>
      <c r="ABY84" s="111"/>
      <c r="ABZ84" s="111"/>
      <c r="ACA84" s="111"/>
      <c r="ACB84" s="111"/>
      <c r="ACC84" s="111"/>
      <c r="ACD84" s="111"/>
      <c r="ACE84" s="111"/>
      <c r="ACF84" s="111"/>
      <c r="ACG84" s="111"/>
      <c r="ACH84" s="111"/>
      <c r="ACI84" s="111"/>
      <c r="ACJ84" s="111"/>
      <c r="ACK84" s="111"/>
      <c r="ACL84" s="111"/>
      <c r="ACM84" s="111"/>
      <c r="ACN84" s="111"/>
      <c r="ACO84" s="111"/>
      <c r="ACP84" s="111"/>
      <c r="ACQ84" s="111"/>
      <c r="ACR84" s="111"/>
      <c r="ACS84" s="111"/>
      <c r="ACT84" s="111"/>
      <c r="ACU84" s="111"/>
      <c r="ACV84" s="111"/>
      <c r="ACW84" s="111"/>
      <c r="ACX84" s="111"/>
      <c r="ACY84" s="111"/>
      <c r="ACZ84" s="111"/>
      <c r="ADA84" s="111"/>
      <c r="ADB84" s="111"/>
      <c r="ADC84" s="111"/>
      <c r="ADD84" s="111"/>
      <c r="ADE84" s="111"/>
      <c r="ADF84" s="111"/>
      <c r="ADG84" s="111"/>
      <c r="ADH84" s="111"/>
      <c r="ADI84" s="111"/>
      <c r="ADJ84" s="111"/>
      <c r="ADK84" s="111"/>
      <c r="ADL84" s="111"/>
      <c r="ADM84" s="111"/>
      <c r="ADN84" s="111"/>
      <c r="ADO84" s="111"/>
      <c r="ADP84" s="111"/>
      <c r="ADQ84" s="111"/>
      <c r="ADR84" s="111"/>
      <c r="ADS84" s="111"/>
      <c r="ADT84" s="111"/>
      <c r="ADU84" s="111"/>
      <c r="ADV84" s="111"/>
      <c r="ADW84" s="111"/>
      <c r="ADX84" s="111"/>
      <c r="ADY84" s="111"/>
      <c r="ADZ84" s="111"/>
      <c r="AEA84" s="111"/>
      <c r="AEB84" s="111"/>
      <c r="AEC84" s="111"/>
      <c r="AED84" s="111"/>
      <c r="AEE84" s="111"/>
      <c r="AEF84" s="111"/>
      <c r="AEG84" s="111"/>
      <c r="AEH84" s="111"/>
      <c r="AEI84" s="111"/>
      <c r="AEJ84" s="111"/>
      <c r="AEK84" s="111"/>
      <c r="AEL84" s="111"/>
      <c r="AEM84" s="111"/>
      <c r="AEN84" s="111"/>
      <c r="AEO84" s="111"/>
      <c r="AEP84" s="111"/>
      <c r="AEQ84" s="111"/>
      <c r="AER84" s="111"/>
      <c r="AES84" s="111"/>
      <c r="AET84" s="111"/>
      <c r="AEU84" s="111"/>
      <c r="AEV84" s="111"/>
      <c r="AEW84" s="111"/>
      <c r="AEX84" s="111"/>
      <c r="AEY84" s="111"/>
      <c r="AEZ84" s="111"/>
      <c r="AFA84" s="111"/>
      <c r="AFB84" s="111"/>
      <c r="AFC84" s="111"/>
      <c r="AFD84" s="111"/>
      <c r="AFE84" s="111"/>
      <c r="AFF84" s="111"/>
      <c r="AFG84" s="111"/>
      <c r="AFH84" s="111"/>
      <c r="AFI84" s="111"/>
      <c r="AFJ84" s="111"/>
      <c r="AFK84" s="111"/>
      <c r="AFL84" s="111"/>
      <c r="AFM84" s="111"/>
      <c r="AFN84" s="111"/>
      <c r="AFO84" s="111"/>
      <c r="AFP84" s="111"/>
      <c r="AFQ84" s="111"/>
      <c r="AFR84" s="111"/>
      <c r="AFS84" s="111"/>
      <c r="AFT84" s="111"/>
      <c r="AFU84" s="111"/>
      <c r="AFV84" s="111"/>
      <c r="AFW84" s="111"/>
      <c r="AFX84" s="111"/>
      <c r="AFY84" s="111"/>
      <c r="AFZ84" s="111"/>
      <c r="AGA84" s="111"/>
      <c r="AGB84" s="111"/>
      <c r="AGC84" s="111"/>
      <c r="AGD84" s="111"/>
      <c r="AGE84" s="111"/>
      <c r="AGF84" s="111"/>
      <c r="AGG84" s="111"/>
      <c r="AGH84" s="111"/>
      <c r="AGI84" s="111"/>
      <c r="AGJ84" s="111"/>
      <c r="AGK84" s="111"/>
      <c r="AGL84" s="111"/>
      <c r="AGM84" s="111"/>
      <c r="AGN84" s="111"/>
      <c r="AGO84" s="111"/>
      <c r="AGP84" s="111"/>
      <c r="AGQ84" s="111"/>
      <c r="AGR84" s="111"/>
      <c r="AGS84" s="111"/>
      <c r="AGT84" s="111"/>
      <c r="AGU84" s="111"/>
      <c r="AGV84" s="111"/>
      <c r="AGW84" s="111"/>
      <c r="AGX84" s="111"/>
      <c r="AGY84" s="111"/>
      <c r="AGZ84" s="111"/>
      <c r="AHA84" s="111"/>
      <c r="AHB84" s="111"/>
      <c r="AHC84" s="111"/>
      <c r="AHD84" s="111"/>
      <c r="AHE84" s="111"/>
      <c r="AHF84" s="111"/>
      <c r="AHG84" s="111"/>
      <c r="AHH84" s="111"/>
      <c r="AHI84" s="111"/>
      <c r="AHJ84" s="111"/>
      <c r="AHK84" s="111"/>
      <c r="AHL84" s="111"/>
      <c r="AHM84" s="111"/>
      <c r="AHN84" s="111"/>
      <c r="AHO84" s="111"/>
      <c r="AHP84" s="111"/>
      <c r="AHQ84" s="111"/>
      <c r="AHR84" s="111"/>
      <c r="AHS84" s="111"/>
      <c r="AHT84" s="111"/>
      <c r="AHU84" s="111"/>
      <c r="AHV84" s="111"/>
      <c r="AHW84" s="111"/>
      <c r="AHX84" s="111"/>
      <c r="AHY84" s="111"/>
      <c r="AHZ84" s="111"/>
      <c r="AIA84" s="111"/>
      <c r="AIB84" s="111"/>
      <c r="AIC84" s="111"/>
      <c r="AID84" s="111"/>
      <c r="AIE84" s="111"/>
      <c r="AIF84" s="111"/>
      <c r="AIG84" s="111"/>
      <c r="AIH84" s="111"/>
      <c r="AII84" s="111"/>
      <c r="AIJ84" s="111"/>
      <c r="AIK84" s="111"/>
      <c r="AIL84" s="111"/>
      <c r="AIM84" s="111"/>
      <c r="AIN84" s="111"/>
      <c r="AIO84" s="111"/>
      <c r="AIP84" s="111"/>
      <c r="AIQ84" s="111"/>
      <c r="AIR84" s="111"/>
      <c r="AIS84" s="111"/>
      <c r="AIT84" s="111"/>
      <c r="AIU84" s="111"/>
      <c r="AIV84" s="111"/>
      <c r="AIW84" s="111"/>
      <c r="AIX84" s="111"/>
      <c r="AIY84" s="111"/>
      <c r="AIZ84" s="111"/>
      <c r="AJA84" s="111"/>
      <c r="AJB84" s="111"/>
      <c r="AJC84" s="111"/>
      <c r="AJD84" s="111"/>
      <c r="AJE84" s="111"/>
      <c r="AJF84" s="111"/>
      <c r="AJG84" s="111"/>
      <c r="AJH84" s="111"/>
      <c r="AJI84" s="111"/>
      <c r="AJJ84" s="111"/>
      <c r="AJK84" s="111"/>
      <c r="AJL84" s="111"/>
      <c r="AJM84" s="111"/>
      <c r="AJN84" s="111"/>
      <c r="AJO84" s="111"/>
      <c r="AJP84" s="111"/>
      <c r="AJQ84" s="111"/>
      <c r="AJR84" s="111"/>
      <c r="AJS84" s="111"/>
      <c r="AJT84" s="111"/>
      <c r="AJU84" s="111"/>
      <c r="AJV84" s="111"/>
      <c r="AJW84" s="111"/>
      <c r="AJX84" s="111"/>
      <c r="AJY84" s="111"/>
      <c r="AJZ84" s="111"/>
      <c r="AKA84" s="111"/>
      <c r="AKB84" s="111"/>
      <c r="AKC84" s="111"/>
      <c r="AKD84" s="111"/>
      <c r="AKE84" s="111"/>
      <c r="AKF84" s="111"/>
      <c r="AKG84" s="111"/>
      <c r="AKH84" s="111"/>
      <c r="AKI84" s="111"/>
      <c r="AKJ84" s="111"/>
      <c r="AKK84" s="111"/>
      <c r="AKL84" s="111"/>
      <c r="AKM84" s="111"/>
      <c r="AKN84" s="111"/>
      <c r="AKO84" s="111"/>
      <c r="AKP84" s="111"/>
      <c r="AKQ84" s="111"/>
      <c r="AKR84" s="111"/>
      <c r="AKS84" s="111"/>
      <c r="AKT84" s="111"/>
      <c r="AKU84" s="111"/>
      <c r="AKV84" s="111"/>
      <c r="AKW84" s="111"/>
      <c r="AKX84" s="111"/>
      <c r="AKY84" s="111"/>
      <c r="AKZ84" s="111"/>
      <c r="ALA84" s="111"/>
      <c r="ALB84" s="111"/>
      <c r="ALC84" s="111"/>
      <c r="ALD84" s="111"/>
      <c r="ALE84" s="111"/>
      <c r="ALF84" s="111"/>
      <c r="ALG84" s="111"/>
      <c r="ALH84" s="111"/>
      <c r="ALI84" s="111"/>
      <c r="ALJ84" s="111"/>
      <c r="ALK84" s="111"/>
      <c r="ALL84" s="111"/>
      <c r="ALM84" s="111"/>
      <c r="ALN84" s="111"/>
      <c r="ALO84" s="111"/>
      <c r="ALP84" s="111"/>
      <c r="ALQ84" s="111"/>
      <c r="ALR84" s="111"/>
      <c r="ALS84" s="111"/>
      <c r="ALT84" s="111"/>
      <c r="ALU84" s="111"/>
      <c r="ALV84" s="111"/>
      <c r="ALW84" s="111"/>
      <c r="ALX84" s="111"/>
      <c r="ALY84" s="111"/>
      <c r="ALZ84" s="111"/>
      <c r="AMA84" s="111"/>
      <c r="AMB84" s="111"/>
      <c r="AMC84" s="111"/>
      <c r="AMD84" s="111"/>
      <c r="AME84" s="111"/>
      <c r="AMF84" s="111"/>
      <c r="AMG84" s="111"/>
      <c r="AMH84" s="111"/>
      <c r="AMI84" s="111"/>
      <c r="AMJ84" s="111"/>
      <c r="AMK84" s="111"/>
      <c r="AML84" s="112"/>
    </row>
    <row r="85" spans="1:1026" s="126" customFormat="1">
      <c r="A85" s="111"/>
      <c r="B85" s="131"/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T85" s="110"/>
      <c r="U85" s="110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  <c r="BJ85" s="111"/>
      <c r="BK85" s="111"/>
      <c r="BL85" s="111"/>
      <c r="BM85" s="111"/>
      <c r="BN85" s="111"/>
      <c r="BO85" s="111"/>
      <c r="BP85" s="111"/>
      <c r="BQ85" s="111"/>
      <c r="BR85" s="111"/>
      <c r="BS85" s="111"/>
      <c r="BT85" s="111"/>
      <c r="BU85" s="111"/>
      <c r="BV85" s="111"/>
      <c r="BW85" s="111"/>
      <c r="BX85" s="111"/>
      <c r="BY85" s="111"/>
      <c r="BZ85" s="111"/>
      <c r="CA85" s="111"/>
      <c r="CB85" s="111"/>
      <c r="CC85" s="111"/>
      <c r="CD85" s="111"/>
      <c r="CE85" s="111"/>
      <c r="CF85" s="111"/>
      <c r="CG85" s="111"/>
      <c r="CH85" s="111"/>
      <c r="CI85" s="111"/>
      <c r="CJ85" s="111"/>
      <c r="CK85" s="111"/>
      <c r="CL85" s="111"/>
      <c r="CM85" s="111"/>
      <c r="CN85" s="111"/>
      <c r="CO85" s="111"/>
      <c r="CP85" s="111"/>
      <c r="CQ85" s="111"/>
      <c r="CR85" s="111"/>
      <c r="CS85" s="111"/>
      <c r="CT85" s="111"/>
      <c r="CU85" s="111"/>
      <c r="CV85" s="111"/>
      <c r="CW85" s="111"/>
      <c r="CX85" s="111"/>
      <c r="CY85" s="111"/>
      <c r="CZ85" s="111"/>
      <c r="DA85" s="111"/>
      <c r="DB85" s="111"/>
      <c r="DC85" s="111"/>
      <c r="DD85" s="111"/>
      <c r="DE85" s="111"/>
      <c r="DF85" s="111"/>
      <c r="DG85" s="111"/>
      <c r="DH85" s="111"/>
      <c r="DI85" s="111"/>
      <c r="DJ85" s="111"/>
      <c r="DK85" s="111"/>
      <c r="DL85" s="111"/>
      <c r="DM85" s="111"/>
      <c r="DN85" s="111"/>
      <c r="DO85" s="111"/>
      <c r="DP85" s="111"/>
      <c r="DQ85" s="111"/>
      <c r="DR85" s="111"/>
      <c r="DS85" s="111"/>
      <c r="DT85" s="111"/>
      <c r="DU85" s="111"/>
      <c r="DV85" s="111"/>
      <c r="DW85" s="111"/>
      <c r="DX85" s="111"/>
      <c r="DY85" s="111"/>
      <c r="DZ85" s="111"/>
      <c r="EA85" s="111"/>
      <c r="EB85" s="111"/>
      <c r="EC85" s="111"/>
      <c r="ED85" s="111"/>
      <c r="EE85" s="111"/>
      <c r="EF85" s="111"/>
      <c r="EG85" s="111"/>
      <c r="EH85" s="111"/>
      <c r="EI85" s="111"/>
      <c r="EJ85" s="111"/>
      <c r="EK85" s="111"/>
      <c r="EL85" s="111"/>
      <c r="EM85" s="111"/>
      <c r="EN85" s="111"/>
      <c r="EO85" s="111"/>
      <c r="EP85" s="111"/>
      <c r="EQ85" s="111"/>
      <c r="ER85" s="111"/>
      <c r="ES85" s="111"/>
      <c r="ET85" s="111"/>
      <c r="EU85" s="111"/>
      <c r="EV85" s="111"/>
      <c r="EW85" s="111"/>
      <c r="EX85" s="111"/>
      <c r="EY85" s="111"/>
      <c r="EZ85" s="111"/>
      <c r="FA85" s="111"/>
      <c r="FB85" s="111"/>
      <c r="FC85" s="111"/>
      <c r="FD85" s="111"/>
      <c r="FE85" s="111"/>
      <c r="FF85" s="111"/>
      <c r="FG85" s="111"/>
      <c r="FH85" s="111"/>
      <c r="FI85" s="111"/>
      <c r="FJ85" s="111"/>
      <c r="FK85" s="111"/>
      <c r="FL85" s="111"/>
      <c r="FM85" s="111"/>
      <c r="FN85" s="111"/>
      <c r="FO85" s="111"/>
      <c r="FP85" s="111"/>
      <c r="FQ85" s="111"/>
      <c r="FR85" s="111"/>
      <c r="FS85" s="111"/>
      <c r="FT85" s="111"/>
      <c r="FU85" s="111"/>
      <c r="FV85" s="111"/>
      <c r="FW85" s="111"/>
      <c r="FX85" s="111"/>
      <c r="FY85" s="111"/>
      <c r="FZ85" s="111"/>
      <c r="GA85" s="111"/>
      <c r="GB85" s="111"/>
      <c r="GC85" s="111"/>
      <c r="GD85" s="111"/>
      <c r="GE85" s="111"/>
      <c r="GF85" s="111"/>
      <c r="GG85" s="111"/>
      <c r="GH85" s="111"/>
      <c r="GI85" s="111"/>
      <c r="GJ85" s="111"/>
      <c r="GK85" s="111"/>
      <c r="GL85" s="111"/>
      <c r="GM85" s="111"/>
      <c r="GN85" s="111"/>
      <c r="GO85" s="111"/>
      <c r="GP85" s="111"/>
      <c r="GQ85" s="111"/>
      <c r="GR85" s="111"/>
      <c r="GS85" s="111"/>
      <c r="GT85" s="111"/>
      <c r="GU85" s="111"/>
      <c r="GV85" s="111"/>
      <c r="GW85" s="111"/>
      <c r="GX85" s="111"/>
      <c r="GY85" s="111"/>
      <c r="GZ85" s="111"/>
      <c r="HA85" s="111"/>
      <c r="HB85" s="111"/>
      <c r="HC85" s="111"/>
      <c r="HD85" s="111"/>
      <c r="HE85" s="111"/>
      <c r="HF85" s="111"/>
      <c r="HG85" s="111"/>
      <c r="HH85" s="111"/>
      <c r="HI85" s="111"/>
      <c r="HJ85" s="111"/>
      <c r="HK85" s="111"/>
      <c r="HL85" s="111"/>
      <c r="HM85" s="111"/>
      <c r="HN85" s="111"/>
      <c r="HO85" s="111"/>
      <c r="HP85" s="111"/>
      <c r="HQ85" s="111"/>
      <c r="HR85" s="111"/>
      <c r="HS85" s="111"/>
      <c r="HT85" s="111"/>
      <c r="HU85" s="111"/>
      <c r="HV85" s="111"/>
      <c r="HW85" s="111"/>
      <c r="HX85" s="111"/>
      <c r="HY85" s="111"/>
      <c r="HZ85" s="111"/>
      <c r="IA85" s="111"/>
      <c r="IB85" s="111"/>
      <c r="IC85" s="111"/>
      <c r="ID85" s="111"/>
      <c r="IE85" s="111"/>
      <c r="IF85" s="111"/>
      <c r="IG85" s="111"/>
      <c r="IH85" s="111"/>
      <c r="II85" s="111"/>
      <c r="IJ85" s="111"/>
      <c r="IK85" s="111"/>
      <c r="IL85" s="111"/>
      <c r="IM85" s="111"/>
      <c r="IN85" s="111"/>
      <c r="IO85" s="111"/>
      <c r="IP85" s="111"/>
      <c r="IQ85" s="111"/>
      <c r="IR85" s="111"/>
      <c r="IS85" s="111"/>
      <c r="IT85" s="111"/>
      <c r="IU85" s="111"/>
      <c r="IV85" s="111"/>
      <c r="IW85" s="111"/>
      <c r="IX85" s="111"/>
      <c r="IY85" s="111"/>
      <c r="IZ85" s="111"/>
      <c r="JA85" s="111"/>
      <c r="JB85" s="111"/>
      <c r="JC85" s="111"/>
      <c r="JD85" s="111"/>
      <c r="JE85" s="111"/>
      <c r="JF85" s="111"/>
      <c r="JG85" s="111"/>
      <c r="JH85" s="111"/>
      <c r="JI85" s="111"/>
      <c r="JJ85" s="111"/>
      <c r="JK85" s="111"/>
      <c r="JL85" s="111"/>
      <c r="JM85" s="111"/>
      <c r="JN85" s="111"/>
      <c r="JO85" s="111"/>
      <c r="JP85" s="111"/>
      <c r="JQ85" s="111"/>
      <c r="JR85" s="111"/>
      <c r="JS85" s="111"/>
      <c r="JT85" s="111"/>
      <c r="JU85" s="111"/>
      <c r="JV85" s="111"/>
      <c r="JW85" s="111"/>
      <c r="JX85" s="111"/>
      <c r="JY85" s="111"/>
      <c r="JZ85" s="111"/>
      <c r="KA85" s="111"/>
      <c r="KB85" s="111"/>
      <c r="KC85" s="111"/>
      <c r="KD85" s="111"/>
      <c r="KE85" s="111"/>
      <c r="KF85" s="111"/>
      <c r="KG85" s="111"/>
      <c r="KH85" s="111"/>
      <c r="KI85" s="111"/>
      <c r="KJ85" s="111"/>
      <c r="KK85" s="111"/>
      <c r="KL85" s="111"/>
      <c r="KM85" s="111"/>
      <c r="KN85" s="111"/>
      <c r="KO85" s="111"/>
      <c r="KP85" s="111"/>
      <c r="KQ85" s="111"/>
      <c r="KR85" s="111"/>
      <c r="KS85" s="111"/>
      <c r="KT85" s="111"/>
      <c r="KU85" s="111"/>
      <c r="KV85" s="111"/>
      <c r="KW85" s="111"/>
      <c r="KX85" s="111"/>
      <c r="KY85" s="111"/>
      <c r="KZ85" s="111"/>
      <c r="LA85" s="111"/>
      <c r="LB85" s="111"/>
      <c r="LC85" s="111"/>
      <c r="LD85" s="111"/>
      <c r="LE85" s="111"/>
      <c r="LF85" s="111"/>
      <c r="LG85" s="111"/>
      <c r="LH85" s="111"/>
      <c r="LI85" s="111"/>
      <c r="LJ85" s="111"/>
      <c r="LK85" s="111"/>
      <c r="LL85" s="111"/>
      <c r="LM85" s="111"/>
      <c r="LN85" s="111"/>
      <c r="LO85" s="111"/>
      <c r="LP85" s="111"/>
      <c r="LQ85" s="111"/>
      <c r="LR85" s="111"/>
      <c r="LS85" s="111"/>
      <c r="LT85" s="111"/>
      <c r="LU85" s="111"/>
      <c r="LV85" s="111"/>
      <c r="LW85" s="111"/>
      <c r="LX85" s="111"/>
      <c r="LY85" s="111"/>
      <c r="LZ85" s="111"/>
      <c r="MA85" s="111"/>
      <c r="MB85" s="111"/>
      <c r="MC85" s="111"/>
      <c r="MD85" s="111"/>
      <c r="ME85" s="111"/>
      <c r="MF85" s="111"/>
      <c r="MG85" s="111"/>
      <c r="MH85" s="111"/>
      <c r="MI85" s="111"/>
      <c r="MJ85" s="111"/>
      <c r="MK85" s="111"/>
      <c r="ML85" s="111"/>
      <c r="MM85" s="111"/>
      <c r="MN85" s="111"/>
      <c r="MO85" s="111"/>
      <c r="MP85" s="111"/>
      <c r="MQ85" s="111"/>
      <c r="MR85" s="111"/>
      <c r="MS85" s="111"/>
      <c r="MT85" s="111"/>
      <c r="MU85" s="111"/>
      <c r="MV85" s="111"/>
      <c r="MW85" s="111"/>
      <c r="MX85" s="111"/>
      <c r="MY85" s="111"/>
      <c r="MZ85" s="111"/>
      <c r="NA85" s="111"/>
      <c r="NB85" s="111"/>
      <c r="NC85" s="111"/>
      <c r="ND85" s="111"/>
      <c r="NE85" s="111"/>
      <c r="NF85" s="111"/>
      <c r="NG85" s="111"/>
      <c r="NH85" s="111"/>
      <c r="NI85" s="111"/>
      <c r="NJ85" s="111"/>
      <c r="NK85" s="111"/>
      <c r="NL85" s="111"/>
      <c r="NM85" s="111"/>
      <c r="NN85" s="111"/>
      <c r="NO85" s="111"/>
      <c r="NP85" s="111"/>
      <c r="NQ85" s="111"/>
      <c r="NR85" s="111"/>
      <c r="NS85" s="111"/>
      <c r="NT85" s="111"/>
      <c r="NU85" s="111"/>
      <c r="NV85" s="111"/>
      <c r="NW85" s="111"/>
      <c r="NX85" s="111"/>
      <c r="NY85" s="111"/>
      <c r="NZ85" s="111"/>
      <c r="OA85" s="111"/>
      <c r="OB85" s="111"/>
      <c r="OC85" s="111"/>
      <c r="OD85" s="111"/>
      <c r="OE85" s="111"/>
      <c r="OF85" s="111"/>
      <c r="OG85" s="111"/>
      <c r="OH85" s="111"/>
      <c r="OI85" s="111"/>
      <c r="OJ85" s="111"/>
      <c r="OK85" s="111"/>
      <c r="OL85" s="111"/>
      <c r="OM85" s="111"/>
      <c r="ON85" s="111"/>
      <c r="OO85" s="111"/>
      <c r="OP85" s="111"/>
      <c r="OQ85" s="111"/>
      <c r="OR85" s="111"/>
      <c r="OS85" s="111"/>
      <c r="OT85" s="111"/>
      <c r="OU85" s="111"/>
      <c r="OV85" s="111"/>
      <c r="OW85" s="111"/>
      <c r="OX85" s="111"/>
      <c r="OY85" s="111"/>
      <c r="OZ85" s="111"/>
      <c r="PA85" s="111"/>
      <c r="PB85" s="111"/>
      <c r="PC85" s="111"/>
      <c r="PD85" s="111"/>
      <c r="PE85" s="111"/>
      <c r="PF85" s="111"/>
      <c r="PG85" s="111"/>
      <c r="PH85" s="111"/>
      <c r="PI85" s="111"/>
      <c r="PJ85" s="111"/>
      <c r="PK85" s="111"/>
      <c r="PL85" s="111"/>
      <c r="PM85" s="111"/>
      <c r="PN85" s="111"/>
      <c r="PO85" s="111"/>
      <c r="PP85" s="111"/>
      <c r="PQ85" s="111"/>
      <c r="PR85" s="111"/>
      <c r="PS85" s="111"/>
      <c r="PT85" s="111"/>
      <c r="PU85" s="111"/>
      <c r="PV85" s="111"/>
      <c r="PW85" s="111"/>
      <c r="PX85" s="111"/>
      <c r="PY85" s="111"/>
      <c r="PZ85" s="111"/>
      <c r="QA85" s="111"/>
      <c r="QB85" s="111"/>
      <c r="QC85" s="111"/>
      <c r="QD85" s="111"/>
      <c r="QE85" s="111"/>
      <c r="QF85" s="111"/>
      <c r="QG85" s="111"/>
      <c r="QH85" s="111"/>
      <c r="QI85" s="111"/>
      <c r="QJ85" s="111"/>
      <c r="QK85" s="111"/>
      <c r="QL85" s="111"/>
      <c r="QM85" s="111"/>
      <c r="QN85" s="111"/>
      <c r="QO85" s="111"/>
      <c r="QP85" s="111"/>
      <c r="QQ85" s="111"/>
      <c r="QR85" s="111"/>
      <c r="QS85" s="111"/>
      <c r="QT85" s="111"/>
      <c r="QU85" s="111"/>
      <c r="QV85" s="111"/>
      <c r="QW85" s="111"/>
      <c r="QX85" s="111"/>
      <c r="QY85" s="111"/>
      <c r="QZ85" s="111"/>
      <c r="RA85" s="111"/>
      <c r="RB85" s="111"/>
      <c r="RC85" s="111"/>
      <c r="RD85" s="111"/>
      <c r="RE85" s="111"/>
      <c r="RF85" s="111"/>
      <c r="RG85" s="111"/>
      <c r="RH85" s="111"/>
      <c r="RI85" s="111"/>
      <c r="RJ85" s="111"/>
      <c r="RK85" s="111"/>
      <c r="RL85" s="111"/>
      <c r="RM85" s="111"/>
      <c r="RN85" s="111"/>
      <c r="RO85" s="111"/>
      <c r="RP85" s="111"/>
      <c r="RQ85" s="111"/>
      <c r="RR85" s="111"/>
      <c r="RS85" s="111"/>
      <c r="RT85" s="111"/>
      <c r="RU85" s="111"/>
      <c r="RV85" s="111"/>
      <c r="RW85" s="111"/>
      <c r="RX85" s="111"/>
      <c r="RY85" s="111"/>
      <c r="RZ85" s="111"/>
      <c r="SA85" s="111"/>
      <c r="SB85" s="111"/>
      <c r="SC85" s="111"/>
      <c r="SD85" s="111"/>
      <c r="SE85" s="111"/>
      <c r="SF85" s="111"/>
      <c r="SG85" s="111"/>
      <c r="SH85" s="111"/>
      <c r="SI85" s="111"/>
      <c r="SJ85" s="111"/>
      <c r="SK85" s="111"/>
      <c r="SL85" s="111"/>
      <c r="SM85" s="111"/>
      <c r="SN85" s="111"/>
      <c r="SO85" s="111"/>
      <c r="SP85" s="111"/>
      <c r="SQ85" s="111"/>
      <c r="SR85" s="111"/>
      <c r="SS85" s="111"/>
      <c r="ST85" s="111"/>
      <c r="SU85" s="111"/>
      <c r="SV85" s="111"/>
      <c r="SW85" s="111"/>
      <c r="SX85" s="111"/>
      <c r="SY85" s="111"/>
      <c r="SZ85" s="111"/>
      <c r="TA85" s="111"/>
      <c r="TB85" s="111"/>
      <c r="TC85" s="111"/>
      <c r="TD85" s="111"/>
      <c r="TE85" s="111"/>
      <c r="TF85" s="111"/>
      <c r="TG85" s="111"/>
      <c r="TH85" s="111"/>
      <c r="TI85" s="111"/>
      <c r="TJ85" s="111"/>
      <c r="TK85" s="111"/>
      <c r="TL85" s="111"/>
      <c r="TM85" s="111"/>
      <c r="TN85" s="111"/>
      <c r="TO85" s="111"/>
      <c r="TP85" s="111"/>
      <c r="TQ85" s="111"/>
      <c r="TR85" s="111"/>
      <c r="TS85" s="111"/>
      <c r="TT85" s="111"/>
      <c r="TU85" s="111"/>
      <c r="TV85" s="111"/>
      <c r="TW85" s="111"/>
      <c r="TX85" s="111"/>
      <c r="TY85" s="111"/>
      <c r="TZ85" s="111"/>
      <c r="UA85" s="111"/>
      <c r="UB85" s="111"/>
      <c r="UC85" s="111"/>
      <c r="UD85" s="111"/>
      <c r="UE85" s="111"/>
      <c r="UF85" s="111"/>
      <c r="UG85" s="111"/>
      <c r="UH85" s="111"/>
      <c r="UI85" s="111"/>
      <c r="UJ85" s="111"/>
      <c r="UK85" s="111"/>
      <c r="UL85" s="111"/>
      <c r="UM85" s="111"/>
      <c r="UN85" s="111"/>
      <c r="UO85" s="111"/>
      <c r="UP85" s="111"/>
      <c r="UQ85" s="111"/>
      <c r="UR85" s="111"/>
      <c r="US85" s="111"/>
      <c r="UT85" s="111"/>
      <c r="UU85" s="111"/>
      <c r="UV85" s="111"/>
      <c r="UW85" s="111"/>
      <c r="UX85" s="111"/>
      <c r="UY85" s="111"/>
      <c r="UZ85" s="111"/>
      <c r="VA85" s="111"/>
      <c r="VB85" s="111"/>
      <c r="VC85" s="111"/>
      <c r="VD85" s="111"/>
      <c r="VE85" s="111"/>
      <c r="VF85" s="111"/>
      <c r="VG85" s="111"/>
      <c r="VH85" s="111"/>
      <c r="VI85" s="111"/>
      <c r="VJ85" s="111"/>
      <c r="VK85" s="111"/>
      <c r="VL85" s="111"/>
      <c r="VM85" s="111"/>
      <c r="VN85" s="111"/>
      <c r="VO85" s="111"/>
      <c r="VP85" s="111"/>
      <c r="VQ85" s="111"/>
      <c r="VR85" s="111"/>
      <c r="VS85" s="111"/>
      <c r="VT85" s="111"/>
      <c r="VU85" s="111"/>
      <c r="VV85" s="111"/>
      <c r="VW85" s="111"/>
      <c r="VX85" s="111"/>
      <c r="VY85" s="111"/>
      <c r="VZ85" s="111"/>
      <c r="WA85" s="111"/>
      <c r="WB85" s="111"/>
      <c r="WC85" s="111"/>
      <c r="WD85" s="111"/>
      <c r="WE85" s="111"/>
      <c r="WF85" s="111"/>
      <c r="WG85" s="111"/>
      <c r="WH85" s="111"/>
      <c r="WI85" s="111"/>
      <c r="WJ85" s="111"/>
      <c r="WK85" s="111"/>
      <c r="WL85" s="111"/>
      <c r="WM85" s="111"/>
      <c r="WN85" s="111"/>
      <c r="WO85" s="111"/>
      <c r="WP85" s="111"/>
      <c r="WQ85" s="111"/>
      <c r="WR85" s="111"/>
      <c r="WS85" s="111"/>
      <c r="WT85" s="111"/>
      <c r="WU85" s="111"/>
      <c r="WV85" s="111"/>
      <c r="WW85" s="111"/>
      <c r="WX85" s="111"/>
      <c r="WY85" s="111"/>
      <c r="WZ85" s="111"/>
      <c r="XA85" s="111"/>
      <c r="XB85" s="111"/>
      <c r="XC85" s="111"/>
      <c r="XD85" s="111"/>
      <c r="XE85" s="111"/>
      <c r="XF85" s="111"/>
      <c r="XG85" s="111"/>
      <c r="XH85" s="111"/>
      <c r="XI85" s="111"/>
      <c r="XJ85" s="111"/>
      <c r="XK85" s="111"/>
      <c r="XL85" s="111"/>
      <c r="XM85" s="111"/>
      <c r="XN85" s="111"/>
      <c r="XO85" s="111"/>
      <c r="XP85" s="111"/>
      <c r="XQ85" s="111"/>
      <c r="XR85" s="111"/>
      <c r="XS85" s="111"/>
      <c r="XT85" s="111"/>
      <c r="XU85" s="111"/>
      <c r="XV85" s="111"/>
      <c r="XW85" s="111"/>
      <c r="XX85" s="111"/>
      <c r="XY85" s="111"/>
      <c r="XZ85" s="111"/>
      <c r="YA85" s="111"/>
      <c r="YB85" s="111"/>
      <c r="YC85" s="111"/>
      <c r="YD85" s="111"/>
      <c r="YE85" s="111"/>
      <c r="YF85" s="111"/>
      <c r="YG85" s="111"/>
      <c r="YH85" s="111"/>
      <c r="YI85" s="111"/>
      <c r="YJ85" s="111"/>
      <c r="YK85" s="111"/>
      <c r="YL85" s="111"/>
      <c r="YM85" s="111"/>
      <c r="YN85" s="111"/>
      <c r="YO85" s="111"/>
      <c r="YP85" s="111"/>
      <c r="YQ85" s="111"/>
      <c r="YR85" s="111"/>
      <c r="YS85" s="111"/>
      <c r="YT85" s="111"/>
      <c r="YU85" s="111"/>
      <c r="YV85" s="111"/>
      <c r="YW85" s="111"/>
      <c r="YX85" s="111"/>
      <c r="YY85" s="111"/>
      <c r="YZ85" s="111"/>
      <c r="ZA85" s="111"/>
      <c r="ZB85" s="111"/>
      <c r="ZC85" s="111"/>
      <c r="ZD85" s="111"/>
      <c r="ZE85" s="111"/>
      <c r="ZF85" s="111"/>
      <c r="ZG85" s="111"/>
      <c r="ZH85" s="111"/>
      <c r="ZI85" s="111"/>
      <c r="ZJ85" s="111"/>
      <c r="ZK85" s="111"/>
      <c r="ZL85" s="111"/>
      <c r="ZM85" s="111"/>
      <c r="ZN85" s="111"/>
      <c r="ZO85" s="111"/>
      <c r="ZP85" s="111"/>
      <c r="ZQ85" s="111"/>
      <c r="ZR85" s="111"/>
      <c r="ZS85" s="111"/>
      <c r="ZT85" s="111"/>
      <c r="ZU85" s="111"/>
      <c r="ZV85" s="111"/>
      <c r="ZW85" s="111"/>
      <c r="ZX85" s="111"/>
      <c r="ZY85" s="111"/>
      <c r="ZZ85" s="111"/>
      <c r="AAA85" s="111"/>
      <c r="AAB85" s="111"/>
      <c r="AAC85" s="111"/>
      <c r="AAD85" s="111"/>
      <c r="AAE85" s="111"/>
      <c r="AAF85" s="111"/>
      <c r="AAG85" s="111"/>
      <c r="AAH85" s="111"/>
      <c r="AAI85" s="111"/>
      <c r="AAJ85" s="111"/>
      <c r="AAK85" s="111"/>
      <c r="AAL85" s="111"/>
      <c r="AAM85" s="111"/>
      <c r="AAN85" s="111"/>
      <c r="AAO85" s="111"/>
      <c r="AAP85" s="111"/>
      <c r="AAQ85" s="111"/>
      <c r="AAR85" s="111"/>
      <c r="AAS85" s="111"/>
      <c r="AAT85" s="111"/>
      <c r="AAU85" s="111"/>
      <c r="AAV85" s="111"/>
      <c r="AAW85" s="111"/>
      <c r="AAX85" s="111"/>
      <c r="AAY85" s="111"/>
      <c r="AAZ85" s="111"/>
      <c r="ABA85" s="111"/>
      <c r="ABB85" s="111"/>
      <c r="ABC85" s="111"/>
      <c r="ABD85" s="111"/>
      <c r="ABE85" s="111"/>
      <c r="ABF85" s="111"/>
      <c r="ABG85" s="111"/>
      <c r="ABH85" s="111"/>
      <c r="ABI85" s="111"/>
      <c r="ABJ85" s="111"/>
      <c r="ABK85" s="111"/>
      <c r="ABL85" s="111"/>
      <c r="ABM85" s="111"/>
      <c r="ABN85" s="111"/>
      <c r="ABO85" s="111"/>
      <c r="ABP85" s="111"/>
      <c r="ABQ85" s="111"/>
      <c r="ABR85" s="111"/>
      <c r="ABS85" s="111"/>
      <c r="ABT85" s="111"/>
      <c r="ABU85" s="111"/>
      <c r="ABV85" s="111"/>
      <c r="ABW85" s="111"/>
      <c r="ABX85" s="111"/>
      <c r="ABY85" s="111"/>
      <c r="ABZ85" s="111"/>
      <c r="ACA85" s="111"/>
      <c r="ACB85" s="111"/>
      <c r="ACC85" s="111"/>
      <c r="ACD85" s="111"/>
      <c r="ACE85" s="111"/>
      <c r="ACF85" s="111"/>
      <c r="ACG85" s="111"/>
      <c r="ACH85" s="111"/>
      <c r="ACI85" s="111"/>
      <c r="ACJ85" s="111"/>
      <c r="ACK85" s="111"/>
      <c r="ACL85" s="111"/>
      <c r="ACM85" s="111"/>
      <c r="ACN85" s="111"/>
      <c r="ACO85" s="111"/>
      <c r="ACP85" s="111"/>
      <c r="ACQ85" s="111"/>
      <c r="ACR85" s="111"/>
      <c r="ACS85" s="111"/>
      <c r="ACT85" s="111"/>
      <c r="ACU85" s="111"/>
      <c r="ACV85" s="111"/>
      <c r="ACW85" s="111"/>
      <c r="ACX85" s="111"/>
      <c r="ACY85" s="111"/>
      <c r="ACZ85" s="111"/>
      <c r="ADA85" s="111"/>
      <c r="ADB85" s="111"/>
      <c r="ADC85" s="111"/>
      <c r="ADD85" s="111"/>
      <c r="ADE85" s="111"/>
      <c r="ADF85" s="111"/>
      <c r="ADG85" s="111"/>
      <c r="ADH85" s="111"/>
      <c r="ADI85" s="111"/>
      <c r="ADJ85" s="111"/>
      <c r="ADK85" s="111"/>
      <c r="ADL85" s="111"/>
      <c r="ADM85" s="111"/>
      <c r="ADN85" s="111"/>
      <c r="ADO85" s="111"/>
      <c r="ADP85" s="111"/>
      <c r="ADQ85" s="111"/>
      <c r="ADR85" s="111"/>
      <c r="ADS85" s="111"/>
      <c r="ADT85" s="111"/>
      <c r="ADU85" s="111"/>
      <c r="ADV85" s="111"/>
      <c r="ADW85" s="111"/>
      <c r="ADX85" s="111"/>
      <c r="ADY85" s="111"/>
      <c r="ADZ85" s="111"/>
      <c r="AEA85" s="111"/>
      <c r="AEB85" s="111"/>
      <c r="AEC85" s="111"/>
      <c r="AED85" s="111"/>
      <c r="AEE85" s="111"/>
      <c r="AEF85" s="111"/>
      <c r="AEG85" s="111"/>
      <c r="AEH85" s="111"/>
      <c r="AEI85" s="111"/>
      <c r="AEJ85" s="111"/>
      <c r="AEK85" s="111"/>
      <c r="AEL85" s="111"/>
      <c r="AEM85" s="111"/>
      <c r="AEN85" s="111"/>
      <c r="AEO85" s="111"/>
      <c r="AEP85" s="111"/>
      <c r="AEQ85" s="111"/>
      <c r="AER85" s="111"/>
      <c r="AES85" s="111"/>
      <c r="AET85" s="111"/>
      <c r="AEU85" s="111"/>
      <c r="AEV85" s="111"/>
      <c r="AEW85" s="111"/>
      <c r="AEX85" s="111"/>
      <c r="AEY85" s="111"/>
      <c r="AEZ85" s="111"/>
      <c r="AFA85" s="111"/>
      <c r="AFB85" s="111"/>
      <c r="AFC85" s="111"/>
      <c r="AFD85" s="111"/>
      <c r="AFE85" s="111"/>
      <c r="AFF85" s="111"/>
      <c r="AFG85" s="111"/>
      <c r="AFH85" s="111"/>
      <c r="AFI85" s="111"/>
      <c r="AFJ85" s="111"/>
      <c r="AFK85" s="111"/>
      <c r="AFL85" s="111"/>
      <c r="AFM85" s="111"/>
      <c r="AFN85" s="111"/>
      <c r="AFO85" s="111"/>
      <c r="AFP85" s="111"/>
      <c r="AFQ85" s="111"/>
      <c r="AFR85" s="111"/>
      <c r="AFS85" s="111"/>
      <c r="AFT85" s="111"/>
      <c r="AFU85" s="111"/>
      <c r="AFV85" s="111"/>
      <c r="AFW85" s="111"/>
      <c r="AFX85" s="111"/>
      <c r="AFY85" s="111"/>
      <c r="AFZ85" s="111"/>
      <c r="AGA85" s="111"/>
      <c r="AGB85" s="111"/>
      <c r="AGC85" s="111"/>
      <c r="AGD85" s="111"/>
      <c r="AGE85" s="111"/>
      <c r="AGF85" s="111"/>
      <c r="AGG85" s="111"/>
      <c r="AGH85" s="111"/>
      <c r="AGI85" s="111"/>
      <c r="AGJ85" s="111"/>
      <c r="AGK85" s="111"/>
      <c r="AGL85" s="111"/>
      <c r="AGM85" s="111"/>
      <c r="AGN85" s="111"/>
      <c r="AGO85" s="111"/>
      <c r="AGP85" s="111"/>
      <c r="AGQ85" s="111"/>
      <c r="AGR85" s="111"/>
      <c r="AGS85" s="111"/>
      <c r="AGT85" s="111"/>
      <c r="AGU85" s="111"/>
      <c r="AGV85" s="111"/>
      <c r="AGW85" s="111"/>
      <c r="AGX85" s="111"/>
      <c r="AGY85" s="111"/>
      <c r="AGZ85" s="111"/>
      <c r="AHA85" s="111"/>
      <c r="AHB85" s="111"/>
      <c r="AHC85" s="111"/>
      <c r="AHD85" s="111"/>
      <c r="AHE85" s="111"/>
      <c r="AHF85" s="111"/>
      <c r="AHG85" s="111"/>
      <c r="AHH85" s="111"/>
      <c r="AHI85" s="111"/>
      <c r="AHJ85" s="111"/>
      <c r="AHK85" s="111"/>
      <c r="AHL85" s="111"/>
      <c r="AHM85" s="111"/>
      <c r="AHN85" s="111"/>
      <c r="AHO85" s="111"/>
      <c r="AHP85" s="111"/>
      <c r="AHQ85" s="111"/>
      <c r="AHR85" s="111"/>
      <c r="AHS85" s="111"/>
      <c r="AHT85" s="111"/>
      <c r="AHU85" s="111"/>
      <c r="AHV85" s="111"/>
      <c r="AHW85" s="111"/>
      <c r="AHX85" s="111"/>
      <c r="AHY85" s="111"/>
      <c r="AHZ85" s="111"/>
      <c r="AIA85" s="111"/>
      <c r="AIB85" s="111"/>
      <c r="AIC85" s="111"/>
      <c r="AID85" s="111"/>
      <c r="AIE85" s="111"/>
      <c r="AIF85" s="111"/>
      <c r="AIG85" s="111"/>
      <c r="AIH85" s="111"/>
      <c r="AII85" s="111"/>
      <c r="AIJ85" s="111"/>
      <c r="AIK85" s="111"/>
      <c r="AIL85" s="111"/>
      <c r="AIM85" s="111"/>
      <c r="AIN85" s="111"/>
      <c r="AIO85" s="111"/>
      <c r="AIP85" s="111"/>
      <c r="AIQ85" s="111"/>
      <c r="AIR85" s="111"/>
      <c r="AIS85" s="111"/>
      <c r="AIT85" s="111"/>
      <c r="AIU85" s="111"/>
      <c r="AIV85" s="111"/>
      <c r="AIW85" s="111"/>
      <c r="AIX85" s="111"/>
      <c r="AIY85" s="111"/>
      <c r="AIZ85" s="111"/>
      <c r="AJA85" s="111"/>
      <c r="AJB85" s="111"/>
      <c r="AJC85" s="111"/>
      <c r="AJD85" s="111"/>
      <c r="AJE85" s="111"/>
      <c r="AJF85" s="111"/>
      <c r="AJG85" s="111"/>
      <c r="AJH85" s="111"/>
      <c r="AJI85" s="111"/>
      <c r="AJJ85" s="111"/>
      <c r="AJK85" s="111"/>
      <c r="AJL85" s="111"/>
      <c r="AJM85" s="111"/>
      <c r="AJN85" s="111"/>
      <c r="AJO85" s="111"/>
      <c r="AJP85" s="111"/>
      <c r="AJQ85" s="111"/>
      <c r="AJR85" s="111"/>
      <c r="AJS85" s="111"/>
      <c r="AJT85" s="111"/>
      <c r="AJU85" s="111"/>
      <c r="AJV85" s="111"/>
      <c r="AJW85" s="111"/>
      <c r="AJX85" s="111"/>
      <c r="AJY85" s="111"/>
      <c r="AJZ85" s="111"/>
      <c r="AKA85" s="111"/>
      <c r="AKB85" s="111"/>
      <c r="AKC85" s="111"/>
      <c r="AKD85" s="111"/>
      <c r="AKE85" s="111"/>
      <c r="AKF85" s="111"/>
      <c r="AKG85" s="111"/>
      <c r="AKH85" s="111"/>
      <c r="AKI85" s="111"/>
      <c r="AKJ85" s="111"/>
      <c r="AKK85" s="111"/>
      <c r="AKL85" s="111"/>
      <c r="AKM85" s="111"/>
      <c r="AKN85" s="111"/>
      <c r="AKO85" s="111"/>
      <c r="AKP85" s="111"/>
      <c r="AKQ85" s="111"/>
      <c r="AKR85" s="111"/>
      <c r="AKS85" s="111"/>
      <c r="AKT85" s="111"/>
      <c r="AKU85" s="111"/>
      <c r="AKV85" s="111"/>
      <c r="AKW85" s="111"/>
      <c r="AKX85" s="111"/>
      <c r="AKY85" s="111"/>
      <c r="AKZ85" s="111"/>
      <c r="ALA85" s="111"/>
      <c r="ALB85" s="111"/>
      <c r="ALC85" s="111"/>
      <c r="ALD85" s="111"/>
      <c r="ALE85" s="111"/>
      <c r="ALF85" s="111"/>
      <c r="ALG85" s="111"/>
      <c r="ALH85" s="111"/>
      <c r="ALI85" s="111"/>
      <c r="ALJ85" s="111"/>
      <c r="ALK85" s="111"/>
      <c r="ALL85" s="111"/>
      <c r="ALM85" s="111"/>
      <c r="ALN85" s="111"/>
      <c r="ALO85" s="111"/>
      <c r="ALP85" s="111"/>
      <c r="ALQ85" s="111"/>
      <c r="ALR85" s="111"/>
      <c r="ALS85" s="111"/>
      <c r="ALT85" s="111"/>
      <c r="ALU85" s="111"/>
      <c r="ALV85" s="111"/>
      <c r="ALW85" s="111"/>
      <c r="ALX85" s="111"/>
      <c r="ALY85" s="111"/>
      <c r="ALZ85" s="111"/>
      <c r="AMA85" s="111"/>
      <c r="AMB85" s="111"/>
      <c r="AMC85" s="111"/>
      <c r="AMD85" s="111"/>
      <c r="AME85" s="111"/>
      <c r="AMF85" s="111"/>
      <c r="AMG85" s="111"/>
      <c r="AMH85" s="111"/>
      <c r="AMI85" s="111"/>
      <c r="AMJ85" s="111"/>
      <c r="AMK85" s="111"/>
      <c r="AML85" s="112"/>
    </row>
    <row r="86" spans="1:1026" s="126" customFormat="1">
      <c r="A86" s="111"/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T86" s="110"/>
      <c r="U86" s="110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  <c r="BJ86" s="111"/>
      <c r="BK86" s="111"/>
      <c r="BL86" s="111"/>
      <c r="BM86" s="111"/>
      <c r="BN86" s="111"/>
      <c r="BO86" s="111"/>
      <c r="BP86" s="111"/>
      <c r="BQ86" s="111"/>
      <c r="BR86" s="111"/>
      <c r="BS86" s="111"/>
      <c r="BT86" s="111"/>
      <c r="BU86" s="111"/>
      <c r="BV86" s="111"/>
      <c r="BW86" s="111"/>
      <c r="BX86" s="111"/>
      <c r="BY86" s="111"/>
      <c r="BZ86" s="111"/>
      <c r="CA86" s="111"/>
      <c r="CB86" s="111"/>
      <c r="CC86" s="111"/>
      <c r="CD86" s="111"/>
      <c r="CE86" s="111"/>
      <c r="CF86" s="111"/>
      <c r="CG86" s="111"/>
      <c r="CH86" s="111"/>
      <c r="CI86" s="111"/>
      <c r="CJ86" s="111"/>
      <c r="CK86" s="111"/>
      <c r="CL86" s="111"/>
      <c r="CM86" s="111"/>
      <c r="CN86" s="111"/>
      <c r="CO86" s="111"/>
      <c r="CP86" s="111"/>
      <c r="CQ86" s="111"/>
      <c r="CR86" s="111"/>
      <c r="CS86" s="111"/>
      <c r="CT86" s="111"/>
      <c r="CU86" s="111"/>
      <c r="CV86" s="111"/>
      <c r="CW86" s="111"/>
      <c r="CX86" s="111"/>
      <c r="CY86" s="111"/>
      <c r="CZ86" s="111"/>
      <c r="DA86" s="111"/>
      <c r="DB86" s="111"/>
      <c r="DC86" s="111"/>
      <c r="DD86" s="111"/>
      <c r="DE86" s="111"/>
      <c r="DF86" s="111"/>
      <c r="DG86" s="111"/>
      <c r="DH86" s="111"/>
      <c r="DI86" s="111"/>
      <c r="DJ86" s="111"/>
      <c r="DK86" s="111"/>
      <c r="DL86" s="111"/>
      <c r="DM86" s="111"/>
      <c r="DN86" s="111"/>
      <c r="DO86" s="111"/>
      <c r="DP86" s="111"/>
      <c r="DQ86" s="111"/>
      <c r="DR86" s="111"/>
      <c r="DS86" s="111"/>
      <c r="DT86" s="111"/>
      <c r="DU86" s="111"/>
      <c r="DV86" s="111"/>
      <c r="DW86" s="111"/>
      <c r="DX86" s="111"/>
      <c r="DY86" s="111"/>
      <c r="DZ86" s="111"/>
      <c r="EA86" s="111"/>
      <c r="EB86" s="111"/>
      <c r="EC86" s="111"/>
      <c r="ED86" s="111"/>
      <c r="EE86" s="111"/>
      <c r="EF86" s="111"/>
      <c r="EG86" s="111"/>
      <c r="EH86" s="111"/>
      <c r="EI86" s="111"/>
      <c r="EJ86" s="111"/>
      <c r="EK86" s="111"/>
      <c r="EL86" s="111"/>
      <c r="EM86" s="111"/>
      <c r="EN86" s="111"/>
      <c r="EO86" s="111"/>
      <c r="EP86" s="111"/>
      <c r="EQ86" s="111"/>
      <c r="ER86" s="111"/>
      <c r="ES86" s="111"/>
      <c r="ET86" s="111"/>
      <c r="EU86" s="111"/>
      <c r="EV86" s="111"/>
      <c r="EW86" s="111"/>
      <c r="EX86" s="111"/>
      <c r="EY86" s="111"/>
      <c r="EZ86" s="111"/>
      <c r="FA86" s="111"/>
      <c r="FB86" s="111"/>
      <c r="FC86" s="111"/>
      <c r="FD86" s="111"/>
      <c r="FE86" s="111"/>
      <c r="FF86" s="111"/>
      <c r="FG86" s="111"/>
      <c r="FH86" s="111"/>
      <c r="FI86" s="111"/>
      <c r="FJ86" s="111"/>
      <c r="FK86" s="111"/>
      <c r="FL86" s="111"/>
      <c r="FM86" s="111"/>
      <c r="FN86" s="111"/>
      <c r="FO86" s="111"/>
      <c r="FP86" s="111"/>
      <c r="FQ86" s="111"/>
      <c r="FR86" s="111"/>
      <c r="FS86" s="111"/>
      <c r="FT86" s="111"/>
      <c r="FU86" s="111"/>
      <c r="FV86" s="111"/>
      <c r="FW86" s="111"/>
      <c r="FX86" s="111"/>
      <c r="FY86" s="111"/>
      <c r="FZ86" s="111"/>
      <c r="GA86" s="111"/>
      <c r="GB86" s="111"/>
      <c r="GC86" s="111"/>
      <c r="GD86" s="111"/>
      <c r="GE86" s="111"/>
      <c r="GF86" s="111"/>
      <c r="GG86" s="111"/>
      <c r="GH86" s="111"/>
      <c r="GI86" s="111"/>
      <c r="GJ86" s="111"/>
      <c r="GK86" s="111"/>
      <c r="GL86" s="111"/>
      <c r="GM86" s="111"/>
      <c r="GN86" s="111"/>
      <c r="GO86" s="111"/>
      <c r="GP86" s="111"/>
      <c r="GQ86" s="111"/>
      <c r="GR86" s="111"/>
      <c r="GS86" s="111"/>
      <c r="GT86" s="111"/>
      <c r="GU86" s="111"/>
      <c r="GV86" s="111"/>
      <c r="GW86" s="111"/>
      <c r="GX86" s="111"/>
      <c r="GY86" s="111"/>
      <c r="GZ86" s="111"/>
      <c r="HA86" s="111"/>
      <c r="HB86" s="111"/>
      <c r="HC86" s="111"/>
      <c r="HD86" s="111"/>
      <c r="HE86" s="111"/>
      <c r="HF86" s="111"/>
      <c r="HG86" s="111"/>
      <c r="HH86" s="111"/>
      <c r="HI86" s="111"/>
      <c r="HJ86" s="111"/>
      <c r="HK86" s="111"/>
      <c r="HL86" s="111"/>
      <c r="HM86" s="111"/>
      <c r="HN86" s="111"/>
      <c r="HO86" s="111"/>
      <c r="HP86" s="111"/>
      <c r="HQ86" s="111"/>
      <c r="HR86" s="111"/>
      <c r="HS86" s="111"/>
      <c r="HT86" s="111"/>
      <c r="HU86" s="111"/>
      <c r="HV86" s="111"/>
      <c r="HW86" s="111"/>
      <c r="HX86" s="111"/>
      <c r="HY86" s="111"/>
      <c r="HZ86" s="111"/>
      <c r="IA86" s="111"/>
      <c r="IB86" s="111"/>
      <c r="IC86" s="111"/>
      <c r="ID86" s="111"/>
      <c r="IE86" s="111"/>
      <c r="IF86" s="111"/>
      <c r="IG86" s="111"/>
      <c r="IH86" s="111"/>
      <c r="II86" s="111"/>
      <c r="IJ86" s="111"/>
      <c r="IK86" s="111"/>
      <c r="IL86" s="111"/>
      <c r="IM86" s="111"/>
      <c r="IN86" s="111"/>
      <c r="IO86" s="111"/>
      <c r="IP86" s="111"/>
      <c r="IQ86" s="111"/>
      <c r="IR86" s="111"/>
      <c r="IS86" s="111"/>
      <c r="IT86" s="111"/>
      <c r="IU86" s="111"/>
      <c r="IV86" s="111"/>
      <c r="IW86" s="111"/>
      <c r="IX86" s="111"/>
      <c r="IY86" s="111"/>
      <c r="IZ86" s="111"/>
      <c r="JA86" s="111"/>
      <c r="JB86" s="111"/>
      <c r="JC86" s="111"/>
      <c r="JD86" s="111"/>
      <c r="JE86" s="111"/>
      <c r="JF86" s="111"/>
      <c r="JG86" s="111"/>
      <c r="JH86" s="111"/>
      <c r="JI86" s="111"/>
      <c r="JJ86" s="111"/>
      <c r="JK86" s="111"/>
      <c r="JL86" s="111"/>
      <c r="JM86" s="111"/>
      <c r="JN86" s="111"/>
      <c r="JO86" s="111"/>
      <c r="JP86" s="111"/>
      <c r="JQ86" s="111"/>
      <c r="JR86" s="111"/>
      <c r="JS86" s="111"/>
      <c r="JT86" s="111"/>
      <c r="JU86" s="111"/>
      <c r="JV86" s="111"/>
      <c r="JW86" s="111"/>
      <c r="JX86" s="111"/>
      <c r="JY86" s="111"/>
      <c r="JZ86" s="111"/>
      <c r="KA86" s="111"/>
      <c r="KB86" s="111"/>
      <c r="KC86" s="111"/>
      <c r="KD86" s="111"/>
      <c r="KE86" s="111"/>
      <c r="KF86" s="111"/>
      <c r="KG86" s="111"/>
      <c r="KH86" s="111"/>
      <c r="KI86" s="111"/>
      <c r="KJ86" s="111"/>
      <c r="KK86" s="111"/>
      <c r="KL86" s="111"/>
      <c r="KM86" s="111"/>
      <c r="KN86" s="111"/>
      <c r="KO86" s="111"/>
      <c r="KP86" s="111"/>
      <c r="KQ86" s="111"/>
      <c r="KR86" s="111"/>
      <c r="KS86" s="111"/>
      <c r="KT86" s="111"/>
      <c r="KU86" s="111"/>
      <c r="KV86" s="111"/>
      <c r="KW86" s="111"/>
      <c r="KX86" s="111"/>
      <c r="KY86" s="111"/>
      <c r="KZ86" s="111"/>
      <c r="LA86" s="111"/>
      <c r="LB86" s="111"/>
      <c r="LC86" s="111"/>
      <c r="LD86" s="111"/>
      <c r="LE86" s="111"/>
      <c r="LF86" s="111"/>
      <c r="LG86" s="111"/>
      <c r="LH86" s="111"/>
      <c r="LI86" s="111"/>
      <c r="LJ86" s="111"/>
      <c r="LK86" s="111"/>
      <c r="LL86" s="111"/>
      <c r="LM86" s="111"/>
      <c r="LN86" s="111"/>
      <c r="LO86" s="111"/>
      <c r="LP86" s="111"/>
      <c r="LQ86" s="111"/>
      <c r="LR86" s="111"/>
      <c r="LS86" s="111"/>
      <c r="LT86" s="111"/>
      <c r="LU86" s="111"/>
      <c r="LV86" s="111"/>
      <c r="LW86" s="111"/>
      <c r="LX86" s="111"/>
      <c r="LY86" s="111"/>
      <c r="LZ86" s="111"/>
      <c r="MA86" s="111"/>
      <c r="MB86" s="111"/>
      <c r="MC86" s="111"/>
      <c r="MD86" s="111"/>
      <c r="ME86" s="111"/>
      <c r="MF86" s="111"/>
      <c r="MG86" s="111"/>
      <c r="MH86" s="111"/>
      <c r="MI86" s="111"/>
      <c r="MJ86" s="111"/>
      <c r="MK86" s="111"/>
      <c r="ML86" s="111"/>
      <c r="MM86" s="111"/>
      <c r="MN86" s="111"/>
      <c r="MO86" s="111"/>
      <c r="MP86" s="111"/>
      <c r="MQ86" s="111"/>
      <c r="MR86" s="111"/>
      <c r="MS86" s="111"/>
      <c r="MT86" s="111"/>
      <c r="MU86" s="111"/>
      <c r="MV86" s="111"/>
      <c r="MW86" s="111"/>
      <c r="MX86" s="111"/>
      <c r="MY86" s="111"/>
      <c r="MZ86" s="111"/>
      <c r="NA86" s="111"/>
      <c r="NB86" s="111"/>
      <c r="NC86" s="111"/>
      <c r="ND86" s="111"/>
      <c r="NE86" s="111"/>
      <c r="NF86" s="111"/>
      <c r="NG86" s="111"/>
      <c r="NH86" s="111"/>
      <c r="NI86" s="111"/>
      <c r="NJ86" s="111"/>
      <c r="NK86" s="111"/>
      <c r="NL86" s="111"/>
      <c r="NM86" s="111"/>
      <c r="NN86" s="111"/>
      <c r="NO86" s="111"/>
      <c r="NP86" s="111"/>
      <c r="NQ86" s="111"/>
      <c r="NR86" s="111"/>
      <c r="NS86" s="111"/>
      <c r="NT86" s="111"/>
      <c r="NU86" s="111"/>
      <c r="NV86" s="111"/>
      <c r="NW86" s="111"/>
      <c r="NX86" s="111"/>
      <c r="NY86" s="111"/>
      <c r="NZ86" s="111"/>
      <c r="OA86" s="111"/>
      <c r="OB86" s="111"/>
      <c r="OC86" s="111"/>
      <c r="OD86" s="111"/>
      <c r="OE86" s="111"/>
      <c r="OF86" s="111"/>
      <c r="OG86" s="111"/>
      <c r="OH86" s="111"/>
      <c r="OI86" s="111"/>
      <c r="OJ86" s="111"/>
      <c r="OK86" s="111"/>
      <c r="OL86" s="111"/>
      <c r="OM86" s="111"/>
      <c r="ON86" s="111"/>
      <c r="OO86" s="111"/>
      <c r="OP86" s="111"/>
      <c r="OQ86" s="111"/>
      <c r="OR86" s="111"/>
      <c r="OS86" s="111"/>
      <c r="OT86" s="111"/>
      <c r="OU86" s="111"/>
      <c r="OV86" s="111"/>
      <c r="OW86" s="111"/>
      <c r="OX86" s="111"/>
      <c r="OY86" s="111"/>
      <c r="OZ86" s="111"/>
      <c r="PA86" s="111"/>
      <c r="PB86" s="111"/>
      <c r="PC86" s="111"/>
      <c r="PD86" s="111"/>
      <c r="PE86" s="111"/>
      <c r="PF86" s="111"/>
      <c r="PG86" s="111"/>
      <c r="PH86" s="111"/>
      <c r="PI86" s="111"/>
      <c r="PJ86" s="111"/>
      <c r="PK86" s="111"/>
      <c r="PL86" s="111"/>
      <c r="PM86" s="111"/>
      <c r="PN86" s="111"/>
      <c r="PO86" s="111"/>
      <c r="PP86" s="111"/>
      <c r="PQ86" s="111"/>
      <c r="PR86" s="111"/>
      <c r="PS86" s="111"/>
      <c r="PT86" s="111"/>
      <c r="PU86" s="111"/>
      <c r="PV86" s="111"/>
      <c r="PW86" s="111"/>
      <c r="PX86" s="111"/>
      <c r="PY86" s="111"/>
      <c r="PZ86" s="111"/>
      <c r="QA86" s="111"/>
      <c r="QB86" s="111"/>
      <c r="QC86" s="111"/>
      <c r="QD86" s="111"/>
      <c r="QE86" s="111"/>
      <c r="QF86" s="111"/>
      <c r="QG86" s="111"/>
      <c r="QH86" s="111"/>
      <c r="QI86" s="111"/>
      <c r="QJ86" s="111"/>
      <c r="QK86" s="111"/>
      <c r="QL86" s="111"/>
      <c r="QM86" s="111"/>
      <c r="QN86" s="111"/>
      <c r="QO86" s="111"/>
      <c r="QP86" s="111"/>
      <c r="QQ86" s="111"/>
      <c r="QR86" s="111"/>
      <c r="QS86" s="111"/>
      <c r="QT86" s="111"/>
      <c r="QU86" s="111"/>
      <c r="QV86" s="111"/>
      <c r="QW86" s="111"/>
      <c r="QX86" s="111"/>
      <c r="QY86" s="111"/>
      <c r="QZ86" s="111"/>
      <c r="RA86" s="111"/>
      <c r="RB86" s="111"/>
      <c r="RC86" s="111"/>
      <c r="RD86" s="111"/>
      <c r="RE86" s="111"/>
      <c r="RF86" s="111"/>
      <c r="RG86" s="111"/>
      <c r="RH86" s="111"/>
      <c r="RI86" s="111"/>
      <c r="RJ86" s="111"/>
      <c r="RK86" s="111"/>
      <c r="RL86" s="111"/>
      <c r="RM86" s="111"/>
      <c r="RN86" s="111"/>
      <c r="RO86" s="111"/>
      <c r="RP86" s="111"/>
      <c r="RQ86" s="111"/>
      <c r="RR86" s="111"/>
      <c r="RS86" s="111"/>
      <c r="RT86" s="111"/>
      <c r="RU86" s="111"/>
      <c r="RV86" s="111"/>
      <c r="RW86" s="111"/>
      <c r="RX86" s="111"/>
      <c r="RY86" s="111"/>
      <c r="RZ86" s="111"/>
      <c r="SA86" s="111"/>
      <c r="SB86" s="111"/>
      <c r="SC86" s="111"/>
      <c r="SD86" s="111"/>
      <c r="SE86" s="111"/>
      <c r="SF86" s="111"/>
      <c r="SG86" s="111"/>
      <c r="SH86" s="111"/>
      <c r="SI86" s="111"/>
      <c r="SJ86" s="111"/>
      <c r="SK86" s="111"/>
      <c r="SL86" s="111"/>
      <c r="SM86" s="111"/>
      <c r="SN86" s="111"/>
      <c r="SO86" s="111"/>
      <c r="SP86" s="111"/>
      <c r="SQ86" s="111"/>
      <c r="SR86" s="111"/>
      <c r="SS86" s="111"/>
      <c r="ST86" s="111"/>
      <c r="SU86" s="111"/>
      <c r="SV86" s="111"/>
      <c r="SW86" s="111"/>
      <c r="SX86" s="111"/>
      <c r="SY86" s="111"/>
      <c r="SZ86" s="111"/>
      <c r="TA86" s="111"/>
      <c r="TB86" s="111"/>
      <c r="TC86" s="111"/>
      <c r="TD86" s="111"/>
      <c r="TE86" s="111"/>
      <c r="TF86" s="111"/>
      <c r="TG86" s="111"/>
      <c r="TH86" s="111"/>
      <c r="TI86" s="111"/>
      <c r="TJ86" s="111"/>
      <c r="TK86" s="111"/>
      <c r="TL86" s="111"/>
      <c r="TM86" s="111"/>
      <c r="TN86" s="111"/>
      <c r="TO86" s="111"/>
      <c r="TP86" s="111"/>
      <c r="TQ86" s="111"/>
      <c r="TR86" s="111"/>
      <c r="TS86" s="111"/>
      <c r="TT86" s="111"/>
      <c r="TU86" s="111"/>
      <c r="TV86" s="111"/>
      <c r="TW86" s="111"/>
      <c r="TX86" s="111"/>
      <c r="TY86" s="111"/>
      <c r="TZ86" s="111"/>
      <c r="UA86" s="111"/>
      <c r="UB86" s="111"/>
      <c r="UC86" s="111"/>
      <c r="UD86" s="111"/>
      <c r="UE86" s="111"/>
      <c r="UF86" s="111"/>
      <c r="UG86" s="111"/>
      <c r="UH86" s="111"/>
      <c r="UI86" s="111"/>
      <c r="UJ86" s="111"/>
      <c r="UK86" s="111"/>
      <c r="UL86" s="111"/>
      <c r="UM86" s="111"/>
      <c r="UN86" s="111"/>
      <c r="UO86" s="111"/>
      <c r="UP86" s="111"/>
      <c r="UQ86" s="111"/>
      <c r="UR86" s="111"/>
      <c r="US86" s="111"/>
      <c r="UT86" s="111"/>
      <c r="UU86" s="111"/>
      <c r="UV86" s="111"/>
      <c r="UW86" s="111"/>
      <c r="UX86" s="111"/>
      <c r="UY86" s="111"/>
      <c r="UZ86" s="111"/>
      <c r="VA86" s="111"/>
      <c r="VB86" s="111"/>
      <c r="VC86" s="111"/>
      <c r="VD86" s="111"/>
      <c r="VE86" s="111"/>
      <c r="VF86" s="111"/>
      <c r="VG86" s="111"/>
      <c r="VH86" s="111"/>
      <c r="VI86" s="111"/>
      <c r="VJ86" s="111"/>
      <c r="VK86" s="111"/>
      <c r="VL86" s="111"/>
      <c r="VM86" s="111"/>
      <c r="VN86" s="111"/>
      <c r="VO86" s="111"/>
      <c r="VP86" s="111"/>
      <c r="VQ86" s="111"/>
      <c r="VR86" s="111"/>
      <c r="VS86" s="111"/>
      <c r="VT86" s="111"/>
      <c r="VU86" s="111"/>
      <c r="VV86" s="111"/>
      <c r="VW86" s="111"/>
      <c r="VX86" s="111"/>
      <c r="VY86" s="111"/>
      <c r="VZ86" s="111"/>
      <c r="WA86" s="111"/>
      <c r="WB86" s="111"/>
      <c r="WC86" s="111"/>
      <c r="WD86" s="111"/>
      <c r="WE86" s="111"/>
      <c r="WF86" s="111"/>
      <c r="WG86" s="111"/>
      <c r="WH86" s="111"/>
      <c r="WI86" s="111"/>
      <c r="WJ86" s="111"/>
      <c r="WK86" s="111"/>
      <c r="WL86" s="111"/>
      <c r="WM86" s="111"/>
      <c r="WN86" s="111"/>
      <c r="WO86" s="111"/>
      <c r="WP86" s="111"/>
      <c r="WQ86" s="111"/>
      <c r="WR86" s="111"/>
      <c r="WS86" s="111"/>
      <c r="WT86" s="111"/>
      <c r="WU86" s="111"/>
      <c r="WV86" s="111"/>
      <c r="WW86" s="111"/>
      <c r="WX86" s="111"/>
      <c r="WY86" s="111"/>
      <c r="WZ86" s="111"/>
      <c r="XA86" s="111"/>
      <c r="XB86" s="111"/>
      <c r="XC86" s="111"/>
      <c r="XD86" s="111"/>
      <c r="XE86" s="111"/>
      <c r="XF86" s="111"/>
      <c r="XG86" s="111"/>
      <c r="XH86" s="111"/>
      <c r="XI86" s="111"/>
      <c r="XJ86" s="111"/>
      <c r="XK86" s="111"/>
      <c r="XL86" s="111"/>
      <c r="XM86" s="111"/>
      <c r="XN86" s="111"/>
      <c r="XO86" s="111"/>
      <c r="XP86" s="111"/>
      <c r="XQ86" s="111"/>
      <c r="XR86" s="111"/>
      <c r="XS86" s="111"/>
      <c r="XT86" s="111"/>
      <c r="XU86" s="111"/>
      <c r="XV86" s="111"/>
      <c r="XW86" s="111"/>
      <c r="XX86" s="111"/>
      <c r="XY86" s="111"/>
      <c r="XZ86" s="111"/>
      <c r="YA86" s="111"/>
      <c r="YB86" s="111"/>
      <c r="YC86" s="111"/>
      <c r="YD86" s="111"/>
      <c r="YE86" s="111"/>
      <c r="YF86" s="111"/>
      <c r="YG86" s="111"/>
      <c r="YH86" s="111"/>
      <c r="YI86" s="111"/>
      <c r="YJ86" s="111"/>
      <c r="YK86" s="111"/>
      <c r="YL86" s="111"/>
      <c r="YM86" s="111"/>
      <c r="YN86" s="111"/>
      <c r="YO86" s="111"/>
      <c r="YP86" s="111"/>
      <c r="YQ86" s="111"/>
      <c r="YR86" s="111"/>
      <c r="YS86" s="111"/>
      <c r="YT86" s="111"/>
      <c r="YU86" s="111"/>
      <c r="YV86" s="111"/>
      <c r="YW86" s="111"/>
      <c r="YX86" s="111"/>
      <c r="YY86" s="111"/>
      <c r="YZ86" s="111"/>
      <c r="ZA86" s="111"/>
      <c r="ZB86" s="111"/>
      <c r="ZC86" s="111"/>
      <c r="ZD86" s="111"/>
      <c r="ZE86" s="111"/>
      <c r="ZF86" s="111"/>
      <c r="ZG86" s="111"/>
      <c r="ZH86" s="111"/>
      <c r="ZI86" s="111"/>
      <c r="ZJ86" s="111"/>
      <c r="ZK86" s="111"/>
      <c r="ZL86" s="111"/>
      <c r="ZM86" s="111"/>
      <c r="ZN86" s="111"/>
      <c r="ZO86" s="111"/>
      <c r="ZP86" s="111"/>
      <c r="ZQ86" s="111"/>
      <c r="ZR86" s="111"/>
      <c r="ZS86" s="111"/>
      <c r="ZT86" s="111"/>
      <c r="ZU86" s="111"/>
      <c r="ZV86" s="111"/>
      <c r="ZW86" s="111"/>
      <c r="ZX86" s="111"/>
      <c r="ZY86" s="111"/>
      <c r="ZZ86" s="111"/>
      <c r="AAA86" s="111"/>
      <c r="AAB86" s="111"/>
      <c r="AAC86" s="111"/>
      <c r="AAD86" s="111"/>
      <c r="AAE86" s="111"/>
      <c r="AAF86" s="111"/>
      <c r="AAG86" s="111"/>
      <c r="AAH86" s="111"/>
      <c r="AAI86" s="111"/>
      <c r="AAJ86" s="111"/>
      <c r="AAK86" s="111"/>
      <c r="AAL86" s="111"/>
      <c r="AAM86" s="111"/>
      <c r="AAN86" s="111"/>
      <c r="AAO86" s="111"/>
      <c r="AAP86" s="111"/>
      <c r="AAQ86" s="111"/>
      <c r="AAR86" s="111"/>
      <c r="AAS86" s="111"/>
      <c r="AAT86" s="111"/>
      <c r="AAU86" s="111"/>
      <c r="AAV86" s="111"/>
      <c r="AAW86" s="111"/>
      <c r="AAX86" s="111"/>
      <c r="AAY86" s="111"/>
      <c r="AAZ86" s="111"/>
      <c r="ABA86" s="111"/>
      <c r="ABB86" s="111"/>
      <c r="ABC86" s="111"/>
      <c r="ABD86" s="111"/>
      <c r="ABE86" s="111"/>
      <c r="ABF86" s="111"/>
      <c r="ABG86" s="111"/>
      <c r="ABH86" s="111"/>
      <c r="ABI86" s="111"/>
      <c r="ABJ86" s="111"/>
      <c r="ABK86" s="111"/>
      <c r="ABL86" s="111"/>
      <c r="ABM86" s="111"/>
      <c r="ABN86" s="111"/>
      <c r="ABO86" s="111"/>
      <c r="ABP86" s="111"/>
      <c r="ABQ86" s="111"/>
      <c r="ABR86" s="111"/>
      <c r="ABS86" s="111"/>
      <c r="ABT86" s="111"/>
      <c r="ABU86" s="111"/>
      <c r="ABV86" s="111"/>
      <c r="ABW86" s="111"/>
      <c r="ABX86" s="111"/>
      <c r="ABY86" s="111"/>
      <c r="ABZ86" s="111"/>
      <c r="ACA86" s="111"/>
      <c r="ACB86" s="111"/>
      <c r="ACC86" s="111"/>
      <c r="ACD86" s="111"/>
      <c r="ACE86" s="111"/>
      <c r="ACF86" s="111"/>
      <c r="ACG86" s="111"/>
      <c r="ACH86" s="111"/>
      <c r="ACI86" s="111"/>
      <c r="ACJ86" s="111"/>
      <c r="ACK86" s="111"/>
      <c r="ACL86" s="111"/>
      <c r="ACM86" s="111"/>
      <c r="ACN86" s="111"/>
      <c r="ACO86" s="111"/>
      <c r="ACP86" s="111"/>
      <c r="ACQ86" s="111"/>
      <c r="ACR86" s="111"/>
      <c r="ACS86" s="111"/>
      <c r="ACT86" s="111"/>
      <c r="ACU86" s="111"/>
      <c r="ACV86" s="111"/>
      <c r="ACW86" s="111"/>
      <c r="ACX86" s="111"/>
      <c r="ACY86" s="111"/>
      <c r="ACZ86" s="111"/>
      <c r="ADA86" s="111"/>
      <c r="ADB86" s="111"/>
      <c r="ADC86" s="111"/>
      <c r="ADD86" s="111"/>
      <c r="ADE86" s="111"/>
      <c r="ADF86" s="111"/>
      <c r="ADG86" s="111"/>
      <c r="ADH86" s="111"/>
      <c r="ADI86" s="111"/>
      <c r="ADJ86" s="111"/>
      <c r="ADK86" s="111"/>
      <c r="ADL86" s="111"/>
      <c r="ADM86" s="111"/>
      <c r="ADN86" s="111"/>
      <c r="ADO86" s="111"/>
      <c r="ADP86" s="111"/>
      <c r="ADQ86" s="111"/>
      <c r="ADR86" s="111"/>
      <c r="ADS86" s="111"/>
      <c r="ADT86" s="111"/>
      <c r="ADU86" s="111"/>
      <c r="ADV86" s="111"/>
      <c r="ADW86" s="111"/>
      <c r="ADX86" s="111"/>
      <c r="ADY86" s="111"/>
      <c r="ADZ86" s="111"/>
      <c r="AEA86" s="111"/>
      <c r="AEB86" s="111"/>
      <c r="AEC86" s="111"/>
      <c r="AED86" s="111"/>
      <c r="AEE86" s="111"/>
      <c r="AEF86" s="111"/>
      <c r="AEG86" s="111"/>
      <c r="AEH86" s="111"/>
      <c r="AEI86" s="111"/>
      <c r="AEJ86" s="111"/>
      <c r="AEK86" s="111"/>
      <c r="AEL86" s="111"/>
      <c r="AEM86" s="111"/>
      <c r="AEN86" s="111"/>
      <c r="AEO86" s="111"/>
      <c r="AEP86" s="111"/>
      <c r="AEQ86" s="111"/>
      <c r="AER86" s="111"/>
      <c r="AES86" s="111"/>
      <c r="AET86" s="111"/>
      <c r="AEU86" s="111"/>
      <c r="AEV86" s="111"/>
      <c r="AEW86" s="111"/>
      <c r="AEX86" s="111"/>
      <c r="AEY86" s="111"/>
      <c r="AEZ86" s="111"/>
      <c r="AFA86" s="111"/>
      <c r="AFB86" s="111"/>
      <c r="AFC86" s="111"/>
      <c r="AFD86" s="111"/>
      <c r="AFE86" s="111"/>
      <c r="AFF86" s="111"/>
      <c r="AFG86" s="111"/>
      <c r="AFH86" s="111"/>
      <c r="AFI86" s="111"/>
      <c r="AFJ86" s="111"/>
      <c r="AFK86" s="111"/>
      <c r="AFL86" s="111"/>
      <c r="AFM86" s="111"/>
      <c r="AFN86" s="111"/>
      <c r="AFO86" s="111"/>
      <c r="AFP86" s="111"/>
      <c r="AFQ86" s="111"/>
      <c r="AFR86" s="111"/>
      <c r="AFS86" s="111"/>
      <c r="AFT86" s="111"/>
      <c r="AFU86" s="111"/>
      <c r="AFV86" s="111"/>
      <c r="AFW86" s="111"/>
      <c r="AFX86" s="111"/>
      <c r="AFY86" s="111"/>
      <c r="AFZ86" s="111"/>
      <c r="AGA86" s="111"/>
      <c r="AGB86" s="111"/>
      <c r="AGC86" s="111"/>
      <c r="AGD86" s="111"/>
      <c r="AGE86" s="111"/>
      <c r="AGF86" s="111"/>
      <c r="AGG86" s="111"/>
      <c r="AGH86" s="111"/>
      <c r="AGI86" s="111"/>
      <c r="AGJ86" s="111"/>
      <c r="AGK86" s="111"/>
      <c r="AGL86" s="111"/>
      <c r="AGM86" s="111"/>
      <c r="AGN86" s="111"/>
      <c r="AGO86" s="111"/>
      <c r="AGP86" s="111"/>
      <c r="AGQ86" s="111"/>
      <c r="AGR86" s="111"/>
      <c r="AGS86" s="111"/>
      <c r="AGT86" s="111"/>
      <c r="AGU86" s="111"/>
      <c r="AGV86" s="111"/>
      <c r="AGW86" s="111"/>
      <c r="AGX86" s="111"/>
      <c r="AGY86" s="111"/>
      <c r="AGZ86" s="111"/>
      <c r="AHA86" s="111"/>
      <c r="AHB86" s="111"/>
      <c r="AHC86" s="111"/>
      <c r="AHD86" s="111"/>
      <c r="AHE86" s="111"/>
      <c r="AHF86" s="111"/>
      <c r="AHG86" s="111"/>
      <c r="AHH86" s="111"/>
      <c r="AHI86" s="111"/>
      <c r="AHJ86" s="111"/>
      <c r="AHK86" s="111"/>
      <c r="AHL86" s="111"/>
      <c r="AHM86" s="111"/>
      <c r="AHN86" s="111"/>
      <c r="AHO86" s="111"/>
      <c r="AHP86" s="111"/>
      <c r="AHQ86" s="111"/>
      <c r="AHR86" s="111"/>
      <c r="AHS86" s="111"/>
      <c r="AHT86" s="111"/>
      <c r="AHU86" s="111"/>
      <c r="AHV86" s="111"/>
      <c r="AHW86" s="111"/>
      <c r="AHX86" s="111"/>
      <c r="AHY86" s="111"/>
      <c r="AHZ86" s="111"/>
      <c r="AIA86" s="111"/>
      <c r="AIB86" s="111"/>
      <c r="AIC86" s="111"/>
      <c r="AID86" s="111"/>
      <c r="AIE86" s="111"/>
      <c r="AIF86" s="111"/>
      <c r="AIG86" s="111"/>
      <c r="AIH86" s="111"/>
      <c r="AII86" s="111"/>
      <c r="AIJ86" s="111"/>
      <c r="AIK86" s="111"/>
      <c r="AIL86" s="111"/>
      <c r="AIM86" s="111"/>
      <c r="AIN86" s="111"/>
      <c r="AIO86" s="111"/>
      <c r="AIP86" s="111"/>
      <c r="AIQ86" s="111"/>
      <c r="AIR86" s="111"/>
      <c r="AIS86" s="111"/>
      <c r="AIT86" s="111"/>
      <c r="AIU86" s="111"/>
      <c r="AIV86" s="111"/>
      <c r="AIW86" s="111"/>
      <c r="AIX86" s="111"/>
      <c r="AIY86" s="111"/>
      <c r="AIZ86" s="111"/>
      <c r="AJA86" s="111"/>
      <c r="AJB86" s="111"/>
      <c r="AJC86" s="111"/>
      <c r="AJD86" s="111"/>
      <c r="AJE86" s="111"/>
      <c r="AJF86" s="111"/>
      <c r="AJG86" s="111"/>
      <c r="AJH86" s="111"/>
      <c r="AJI86" s="111"/>
      <c r="AJJ86" s="111"/>
      <c r="AJK86" s="111"/>
      <c r="AJL86" s="111"/>
      <c r="AJM86" s="111"/>
      <c r="AJN86" s="111"/>
      <c r="AJO86" s="111"/>
      <c r="AJP86" s="111"/>
      <c r="AJQ86" s="111"/>
      <c r="AJR86" s="111"/>
      <c r="AJS86" s="111"/>
      <c r="AJT86" s="111"/>
      <c r="AJU86" s="111"/>
      <c r="AJV86" s="111"/>
      <c r="AJW86" s="111"/>
      <c r="AJX86" s="111"/>
      <c r="AJY86" s="111"/>
      <c r="AJZ86" s="111"/>
      <c r="AKA86" s="111"/>
      <c r="AKB86" s="111"/>
      <c r="AKC86" s="111"/>
      <c r="AKD86" s="111"/>
      <c r="AKE86" s="111"/>
      <c r="AKF86" s="111"/>
      <c r="AKG86" s="111"/>
      <c r="AKH86" s="111"/>
      <c r="AKI86" s="111"/>
      <c r="AKJ86" s="111"/>
      <c r="AKK86" s="111"/>
      <c r="AKL86" s="111"/>
      <c r="AKM86" s="111"/>
      <c r="AKN86" s="111"/>
      <c r="AKO86" s="111"/>
      <c r="AKP86" s="111"/>
      <c r="AKQ86" s="111"/>
      <c r="AKR86" s="111"/>
      <c r="AKS86" s="111"/>
      <c r="AKT86" s="111"/>
      <c r="AKU86" s="111"/>
      <c r="AKV86" s="111"/>
      <c r="AKW86" s="111"/>
      <c r="AKX86" s="111"/>
      <c r="AKY86" s="111"/>
      <c r="AKZ86" s="111"/>
      <c r="ALA86" s="111"/>
      <c r="ALB86" s="111"/>
      <c r="ALC86" s="111"/>
      <c r="ALD86" s="111"/>
      <c r="ALE86" s="111"/>
      <c r="ALF86" s="111"/>
      <c r="ALG86" s="111"/>
      <c r="ALH86" s="111"/>
      <c r="ALI86" s="111"/>
      <c r="ALJ86" s="111"/>
      <c r="ALK86" s="111"/>
      <c r="ALL86" s="111"/>
      <c r="ALM86" s="111"/>
      <c r="ALN86" s="111"/>
      <c r="ALO86" s="111"/>
      <c r="ALP86" s="111"/>
      <c r="ALQ86" s="111"/>
      <c r="ALR86" s="111"/>
      <c r="ALS86" s="111"/>
      <c r="ALT86" s="111"/>
      <c r="ALU86" s="111"/>
      <c r="ALV86" s="111"/>
      <c r="ALW86" s="111"/>
      <c r="ALX86" s="111"/>
      <c r="ALY86" s="111"/>
      <c r="ALZ86" s="111"/>
      <c r="AMA86" s="111"/>
      <c r="AMB86" s="111"/>
      <c r="AMC86" s="111"/>
      <c r="AMD86" s="111"/>
      <c r="AME86" s="111"/>
      <c r="AMF86" s="111"/>
      <c r="AMG86" s="111"/>
      <c r="AMH86" s="111"/>
      <c r="AMI86" s="111"/>
      <c r="AMJ86" s="111"/>
      <c r="AMK86" s="111"/>
      <c r="AML86" s="112"/>
    </row>
    <row r="87" spans="1:1026" s="126" customFormat="1">
      <c r="A87" s="111"/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T87" s="110"/>
      <c r="U87" s="110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  <c r="BJ87" s="111"/>
      <c r="BK87" s="111"/>
      <c r="BL87" s="111"/>
      <c r="BM87" s="111"/>
      <c r="BN87" s="111"/>
      <c r="BO87" s="111"/>
      <c r="BP87" s="111"/>
      <c r="BQ87" s="111"/>
      <c r="BR87" s="111"/>
      <c r="BS87" s="111"/>
      <c r="BT87" s="111"/>
      <c r="BU87" s="111"/>
      <c r="BV87" s="111"/>
      <c r="BW87" s="111"/>
      <c r="BX87" s="111"/>
      <c r="BY87" s="111"/>
      <c r="BZ87" s="111"/>
      <c r="CA87" s="111"/>
      <c r="CB87" s="111"/>
      <c r="CC87" s="111"/>
      <c r="CD87" s="111"/>
      <c r="CE87" s="111"/>
      <c r="CF87" s="111"/>
      <c r="CG87" s="111"/>
      <c r="CH87" s="111"/>
      <c r="CI87" s="111"/>
      <c r="CJ87" s="111"/>
      <c r="CK87" s="111"/>
      <c r="CL87" s="111"/>
      <c r="CM87" s="111"/>
      <c r="CN87" s="111"/>
      <c r="CO87" s="111"/>
      <c r="CP87" s="111"/>
      <c r="CQ87" s="111"/>
      <c r="CR87" s="111"/>
      <c r="CS87" s="111"/>
      <c r="CT87" s="111"/>
      <c r="CU87" s="111"/>
      <c r="CV87" s="111"/>
      <c r="CW87" s="111"/>
      <c r="CX87" s="111"/>
      <c r="CY87" s="111"/>
      <c r="CZ87" s="111"/>
      <c r="DA87" s="111"/>
      <c r="DB87" s="111"/>
      <c r="DC87" s="111"/>
      <c r="DD87" s="111"/>
      <c r="DE87" s="111"/>
      <c r="DF87" s="111"/>
      <c r="DG87" s="111"/>
      <c r="DH87" s="111"/>
      <c r="DI87" s="111"/>
      <c r="DJ87" s="111"/>
      <c r="DK87" s="111"/>
      <c r="DL87" s="111"/>
      <c r="DM87" s="111"/>
      <c r="DN87" s="111"/>
      <c r="DO87" s="111"/>
      <c r="DP87" s="111"/>
      <c r="DQ87" s="111"/>
      <c r="DR87" s="111"/>
      <c r="DS87" s="111"/>
      <c r="DT87" s="111"/>
      <c r="DU87" s="111"/>
      <c r="DV87" s="111"/>
      <c r="DW87" s="111"/>
      <c r="DX87" s="111"/>
      <c r="DY87" s="111"/>
      <c r="DZ87" s="111"/>
      <c r="EA87" s="111"/>
      <c r="EB87" s="111"/>
      <c r="EC87" s="111"/>
      <c r="ED87" s="111"/>
      <c r="EE87" s="111"/>
      <c r="EF87" s="111"/>
      <c r="EG87" s="111"/>
      <c r="EH87" s="111"/>
      <c r="EI87" s="111"/>
      <c r="EJ87" s="111"/>
      <c r="EK87" s="111"/>
      <c r="EL87" s="111"/>
      <c r="EM87" s="111"/>
      <c r="EN87" s="111"/>
      <c r="EO87" s="111"/>
      <c r="EP87" s="111"/>
      <c r="EQ87" s="111"/>
      <c r="ER87" s="111"/>
      <c r="ES87" s="111"/>
      <c r="ET87" s="111"/>
      <c r="EU87" s="111"/>
      <c r="EV87" s="111"/>
      <c r="EW87" s="111"/>
      <c r="EX87" s="111"/>
      <c r="EY87" s="111"/>
      <c r="EZ87" s="111"/>
      <c r="FA87" s="111"/>
      <c r="FB87" s="111"/>
      <c r="FC87" s="111"/>
      <c r="FD87" s="111"/>
      <c r="FE87" s="111"/>
      <c r="FF87" s="111"/>
      <c r="FG87" s="111"/>
      <c r="FH87" s="111"/>
      <c r="FI87" s="111"/>
      <c r="FJ87" s="111"/>
      <c r="FK87" s="111"/>
      <c r="FL87" s="111"/>
      <c r="FM87" s="111"/>
      <c r="FN87" s="111"/>
      <c r="FO87" s="111"/>
      <c r="FP87" s="111"/>
      <c r="FQ87" s="111"/>
      <c r="FR87" s="111"/>
      <c r="FS87" s="111"/>
      <c r="FT87" s="111"/>
      <c r="FU87" s="111"/>
      <c r="FV87" s="111"/>
      <c r="FW87" s="111"/>
      <c r="FX87" s="111"/>
      <c r="FY87" s="111"/>
      <c r="FZ87" s="111"/>
      <c r="GA87" s="111"/>
      <c r="GB87" s="111"/>
      <c r="GC87" s="111"/>
      <c r="GD87" s="111"/>
      <c r="GE87" s="111"/>
      <c r="GF87" s="111"/>
      <c r="GG87" s="111"/>
      <c r="GH87" s="111"/>
      <c r="GI87" s="111"/>
      <c r="GJ87" s="111"/>
      <c r="GK87" s="111"/>
      <c r="GL87" s="111"/>
      <c r="GM87" s="111"/>
      <c r="GN87" s="111"/>
      <c r="GO87" s="111"/>
      <c r="GP87" s="111"/>
      <c r="GQ87" s="111"/>
      <c r="GR87" s="111"/>
      <c r="GS87" s="111"/>
      <c r="GT87" s="111"/>
      <c r="GU87" s="111"/>
      <c r="GV87" s="111"/>
      <c r="GW87" s="111"/>
      <c r="GX87" s="111"/>
      <c r="GY87" s="111"/>
      <c r="GZ87" s="111"/>
      <c r="HA87" s="111"/>
      <c r="HB87" s="111"/>
      <c r="HC87" s="111"/>
      <c r="HD87" s="111"/>
      <c r="HE87" s="111"/>
      <c r="HF87" s="111"/>
      <c r="HG87" s="111"/>
      <c r="HH87" s="111"/>
      <c r="HI87" s="111"/>
      <c r="HJ87" s="111"/>
      <c r="HK87" s="111"/>
      <c r="HL87" s="111"/>
      <c r="HM87" s="111"/>
      <c r="HN87" s="111"/>
      <c r="HO87" s="111"/>
      <c r="HP87" s="111"/>
      <c r="HQ87" s="111"/>
      <c r="HR87" s="111"/>
      <c r="HS87" s="111"/>
      <c r="HT87" s="111"/>
      <c r="HU87" s="111"/>
      <c r="HV87" s="111"/>
      <c r="HW87" s="111"/>
      <c r="HX87" s="111"/>
      <c r="HY87" s="111"/>
      <c r="HZ87" s="111"/>
      <c r="IA87" s="111"/>
      <c r="IB87" s="111"/>
      <c r="IC87" s="111"/>
      <c r="ID87" s="111"/>
      <c r="IE87" s="111"/>
      <c r="IF87" s="111"/>
      <c r="IG87" s="111"/>
      <c r="IH87" s="111"/>
      <c r="II87" s="111"/>
      <c r="IJ87" s="111"/>
      <c r="IK87" s="111"/>
      <c r="IL87" s="111"/>
      <c r="IM87" s="111"/>
      <c r="IN87" s="111"/>
      <c r="IO87" s="111"/>
      <c r="IP87" s="111"/>
      <c r="IQ87" s="111"/>
      <c r="IR87" s="111"/>
      <c r="IS87" s="111"/>
      <c r="IT87" s="111"/>
      <c r="IU87" s="111"/>
      <c r="IV87" s="111"/>
      <c r="IW87" s="111"/>
      <c r="IX87" s="111"/>
      <c r="IY87" s="111"/>
      <c r="IZ87" s="111"/>
      <c r="JA87" s="111"/>
      <c r="JB87" s="111"/>
      <c r="JC87" s="111"/>
      <c r="JD87" s="111"/>
      <c r="JE87" s="111"/>
      <c r="JF87" s="111"/>
      <c r="JG87" s="111"/>
      <c r="JH87" s="111"/>
      <c r="JI87" s="111"/>
      <c r="JJ87" s="111"/>
      <c r="JK87" s="111"/>
      <c r="JL87" s="111"/>
      <c r="JM87" s="111"/>
      <c r="JN87" s="111"/>
      <c r="JO87" s="111"/>
      <c r="JP87" s="111"/>
      <c r="JQ87" s="111"/>
      <c r="JR87" s="111"/>
      <c r="JS87" s="111"/>
      <c r="JT87" s="111"/>
      <c r="JU87" s="111"/>
      <c r="JV87" s="111"/>
      <c r="JW87" s="111"/>
      <c r="JX87" s="111"/>
      <c r="JY87" s="111"/>
      <c r="JZ87" s="111"/>
      <c r="KA87" s="111"/>
      <c r="KB87" s="111"/>
      <c r="KC87" s="111"/>
      <c r="KD87" s="111"/>
      <c r="KE87" s="111"/>
      <c r="KF87" s="111"/>
      <c r="KG87" s="111"/>
      <c r="KH87" s="111"/>
      <c r="KI87" s="111"/>
      <c r="KJ87" s="111"/>
      <c r="KK87" s="111"/>
      <c r="KL87" s="111"/>
      <c r="KM87" s="111"/>
      <c r="KN87" s="111"/>
      <c r="KO87" s="111"/>
      <c r="KP87" s="111"/>
      <c r="KQ87" s="111"/>
      <c r="KR87" s="111"/>
      <c r="KS87" s="111"/>
      <c r="KT87" s="111"/>
      <c r="KU87" s="111"/>
      <c r="KV87" s="111"/>
      <c r="KW87" s="111"/>
      <c r="KX87" s="111"/>
      <c r="KY87" s="111"/>
      <c r="KZ87" s="111"/>
      <c r="LA87" s="111"/>
      <c r="LB87" s="111"/>
      <c r="LC87" s="111"/>
      <c r="LD87" s="111"/>
      <c r="LE87" s="111"/>
      <c r="LF87" s="111"/>
      <c r="LG87" s="111"/>
      <c r="LH87" s="111"/>
      <c r="LI87" s="111"/>
      <c r="LJ87" s="111"/>
      <c r="LK87" s="111"/>
      <c r="LL87" s="111"/>
      <c r="LM87" s="111"/>
      <c r="LN87" s="111"/>
      <c r="LO87" s="111"/>
      <c r="LP87" s="111"/>
      <c r="LQ87" s="111"/>
      <c r="LR87" s="111"/>
      <c r="LS87" s="111"/>
      <c r="LT87" s="111"/>
      <c r="LU87" s="111"/>
      <c r="LV87" s="111"/>
      <c r="LW87" s="111"/>
      <c r="LX87" s="111"/>
      <c r="LY87" s="111"/>
      <c r="LZ87" s="111"/>
      <c r="MA87" s="111"/>
      <c r="MB87" s="111"/>
      <c r="MC87" s="111"/>
      <c r="MD87" s="111"/>
      <c r="ME87" s="111"/>
      <c r="MF87" s="111"/>
      <c r="MG87" s="111"/>
      <c r="MH87" s="111"/>
      <c r="MI87" s="111"/>
      <c r="MJ87" s="111"/>
      <c r="MK87" s="111"/>
      <c r="ML87" s="111"/>
      <c r="MM87" s="111"/>
      <c r="MN87" s="111"/>
      <c r="MO87" s="111"/>
      <c r="MP87" s="111"/>
      <c r="MQ87" s="111"/>
      <c r="MR87" s="111"/>
      <c r="MS87" s="111"/>
      <c r="MT87" s="111"/>
      <c r="MU87" s="111"/>
      <c r="MV87" s="111"/>
      <c r="MW87" s="111"/>
      <c r="MX87" s="111"/>
      <c r="MY87" s="111"/>
      <c r="MZ87" s="111"/>
      <c r="NA87" s="111"/>
      <c r="NB87" s="111"/>
      <c r="NC87" s="111"/>
      <c r="ND87" s="111"/>
      <c r="NE87" s="111"/>
      <c r="NF87" s="111"/>
      <c r="NG87" s="111"/>
      <c r="NH87" s="111"/>
      <c r="NI87" s="111"/>
      <c r="NJ87" s="111"/>
      <c r="NK87" s="111"/>
      <c r="NL87" s="111"/>
      <c r="NM87" s="111"/>
      <c r="NN87" s="111"/>
      <c r="NO87" s="111"/>
      <c r="NP87" s="111"/>
      <c r="NQ87" s="111"/>
      <c r="NR87" s="111"/>
      <c r="NS87" s="111"/>
      <c r="NT87" s="111"/>
      <c r="NU87" s="111"/>
      <c r="NV87" s="111"/>
      <c r="NW87" s="111"/>
      <c r="NX87" s="111"/>
      <c r="NY87" s="111"/>
      <c r="NZ87" s="111"/>
      <c r="OA87" s="111"/>
      <c r="OB87" s="111"/>
      <c r="OC87" s="111"/>
      <c r="OD87" s="111"/>
      <c r="OE87" s="111"/>
      <c r="OF87" s="111"/>
      <c r="OG87" s="111"/>
      <c r="OH87" s="111"/>
      <c r="OI87" s="111"/>
      <c r="OJ87" s="111"/>
      <c r="OK87" s="111"/>
      <c r="OL87" s="111"/>
      <c r="OM87" s="111"/>
      <c r="ON87" s="111"/>
      <c r="OO87" s="111"/>
      <c r="OP87" s="111"/>
      <c r="OQ87" s="111"/>
      <c r="OR87" s="111"/>
      <c r="OS87" s="111"/>
      <c r="OT87" s="111"/>
      <c r="OU87" s="111"/>
      <c r="OV87" s="111"/>
      <c r="OW87" s="111"/>
      <c r="OX87" s="111"/>
      <c r="OY87" s="111"/>
      <c r="OZ87" s="111"/>
      <c r="PA87" s="111"/>
      <c r="PB87" s="111"/>
      <c r="PC87" s="111"/>
      <c r="PD87" s="111"/>
      <c r="PE87" s="111"/>
      <c r="PF87" s="111"/>
      <c r="PG87" s="111"/>
      <c r="PH87" s="111"/>
      <c r="PI87" s="111"/>
      <c r="PJ87" s="111"/>
      <c r="PK87" s="111"/>
      <c r="PL87" s="111"/>
      <c r="PM87" s="111"/>
      <c r="PN87" s="111"/>
      <c r="PO87" s="111"/>
      <c r="PP87" s="111"/>
      <c r="PQ87" s="111"/>
      <c r="PR87" s="111"/>
      <c r="PS87" s="111"/>
      <c r="PT87" s="111"/>
      <c r="PU87" s="111"/>
      <c r="PV87" s="111"/>
      <c r="PW87" s="111"/>
      <c r="PX87" s="111"/>
      <c r="PY87" s="111"/>
      <c r="PZ87" s="111"/>
      <c r="QA87" s="111"/>
      <c r="QB87" s="111"/>
      <c r="QC87" s="111"/>
      <c r="QD87" s="111"/>
      <c r="QE87" s="111"/>
      <c r="QF87" s="111"/>
      <c r="QG87" s="111"/>
      <c r="QH87" s="111"/>
      <c r="QI87" s="111"/>
      <c r="QJ87" s="111"/>
      <c r="QK87" s="111"/>
      <c r="QL87" s="111"/>
      <c r="QM87" s="111"/>
      <c r="QN87" s="111"/>
      <c r="QO87" s="111"/>
      <c r="QP87" s="111"/>
      <c r="QQ87" s="111"/>
      <c r="QR87" s="111"/>
      <c r="QS87" s="111"/>
      <c r="QT87" s="111"/>
      <c r="QU87" s="111"/>
      <c r="QV87" s="111"/>
      <c r="QW87" s="111"/>
      <c r="QX87" s="111"/>
      <c r="QY87" s="111"/>
      <c r="QZ87" s="111"/>
      <c r="RA87" s="111"/>
      <c r="RB87" s="111"/>
      <c r="RC87" s="111"/>
      <c r="RD87" s="111"/>
      <c r="RE87" s="111"/>
      <c r="RF87" s="111"/>
      <c r="RG87" s="111"/>
      <c r="RH87" s="111"/>
      <c r="RI87" s="111"/>
      <c r="RJ87" s="111"/>
      <c r="RK87" s="111"/>
      <c r="RL87" s="111"/>
      <c r="RM87" s="111"/>
      <c r="RN87" s="111"/>
      <c r="RO87" s="111"/>
      <c r="RP87" s="111"/>
      <c r="RQ87" s="111"/>
      <c r="RR87" s="111"/>
      <c r="RS87" s="111"/>
      <c r="RT87" s="111"/>
      <c r="RU87" s="111"/>
      <c r="RV87" s="111"/>
      <c r="RW87" s="111"/>
      <c r="RX87" s="111"/>
      <c r="RY87" s="111"/>
      <c r="RZ87" s="111"/>
      <c r="SA87" s="111"/>
      <c r="SB87" s="111"/>
      <c r="SC87" s="111"/>
      <c r="SD87" s="111"/>
      <c r="SE87" s="111"/>
      <c r="SF87" s="111"/>
      <c r="SG87" s="111"/>
      <c r="SH87" s="111"/>
      <c r="SI87" s="111"/>
      <c r="SJ87" s="111"/>
      <c r="SK87" s="111"/>
      <c r="SL87" s="111"/>
      <c r="SM87" s="111"/>
      <c r="SN87" s="111"/>
      <c r="SO87" s="111"/>
      <c r="SP87" s="111"/>
      <c r="SQ87" s="111"/>
      <c r="SR87" s="111"/>
      <c r="SS87" s="111"/>
      <c r="ST87" s="111"/>
      <c r="SU87" s="111"/>
      <c r="SV87" s="111"/>
      <c r="SW87" s="111"/>
      <c r="SX87" s="111"/>
      <c r="SY87" s="111"/>
      <c r="SZ87" s="111"/>
      <c r="TA87" s="111"/>
      <c r="TB87" s="111"/>
      <c r="TC87" s="111"/>
      <c r="TD87" s="111"/>
      <c r="TE87" s="111"/>
      <c r="TF87" s="111"/>
      <c r="TG87" s="111"/>
      <c r="TH87" s="111"/>
      <c r="TI87" s="111"/>
      <c r="TJ87" s="111"/>
      <c r="TK87" s="111"/>
      <c r="TL87" s="111"/>
      <c r="TM87" s="111"/>
      <c r="TN87" s="111"/>
      <c r="TO87" s="111"/>
      <c r="TP87" s="111"/>
      <c r="TQ87" s="111"/>
      <c r="TR87" s="111"/>
      <c r="TS87" s="111"/>
      <c r="TT87" s="111"/>
      <c r="TU87" s="111"/>
      <c r="TV87" s="111"/>
      <c r="TW87" s="111"/>
      <c r="TX87" s="111"/>
      <c r="TY87" s="111"/>
      <c r="TZ87" s="111"/>
      <c r="UA87" s="111"/>
      <c r="UB87" s="111"/>
      <c r="UC87" s="111"/>
      <c r="UD87" s="111"/>
      <c r="UE87" s="111"/>
      <c r="UF87" s="111"/>
      <c r="UG87" s="111"/>
      <c r="UH87" s="111"/>
      <c r="UI87" s="111"/>
      <c r="UJ87" s="111"/>
      <c r="UK87" s="111"/>
      <c r="UL87" s="111"/>
      <c r="UM87" s="111"/>
      <c r="UN87" s="111"/>
      <c r="UO87" s="111"/>
      <c r="UP87" s="111"/>
      <c r="UQ87" s="111"/>
      <c r="UR87" s="111"/>
      <c r="US87" s="111"/>
      <c r="UT87" s="111"/>
      <c r="UU87" s="111"/>
      <c r="UV87" s="111"/>
      <c r="UW87" s="111"/>
      <c r="UX87" s="111"/>
      <c r="UY87" s="111"/>
      <c r="UZ87" s="111"/>
      <c r="VA87" s="111"/>
      <c r="VB87" s="111"/>
      <c r="VC87" s="111"/>
      <c r="VD87" s="111"/>
      <c r="VE87" s="111"/>
      <c r="VF87" s="111"/>
      <c r="VG87" s="111"/>
      <c r="VH87" s="111"/>
      <c r="VI87" s="111"/>
      <c r="VJ87" s="111"/>
      <c r="VK87" s="111"/>
      <c r="VL87" s="111"/>
      <c r="VM87" s="111"/>
      <c r="VN87" s="111"/>
      <c r="VO87" s="111"/>
      <c r="VP87" s="111"/>
      <c r="VQ87" s="111"/>
      <c r="VR87" s="111"/>
      <c r="VS87" s="111"/>
      <c r="VT87" s="111"/>
      <c r="VU87" s="111"/>
      <c r="VV87" s="111"/>
      <c r="VW87" s="111"/>
      <c r="VX87" s="111"/>
      <c r="VY87" s="111"/>
      <c r="VZ87" s="111"/>
      <c r="WA87" s="111"/>
      <c r="WB87" s="111"/>
      <c r="WC87" s="111"/>
      <c r="WD87" s="111"/>
      <c r="WE87" s="111"/>
      <c r="WF87" s="111"/>
      <c r="WG87" s="111"/>
      <c r="WH87" s="111"/>
      <c r="WI87" s="111"/>
      <c r="WJ87" s="111"/>
      <c r="WK87" s="111"/>
      <c r="WL87" s="111"/>
      <c r="WM87" s="111"/>
      <c r="WN87" s="111"/>
      <c r="WO87" s="111"/>
      <c r="WP87" s="111"/>
      <c r="WQ87" s="111"/>
      <c r="WR87" s="111"/>
      <c r="WS87" s="111"/>
      <c r="WT87" s="111"/>
      <c r="WU87" s="111"/>
      <c r="WV87" s="111"/>
      <c r="WW87" s="111"/>
      <c r="WX87" s="111"/>
      <c r="WY87" s="111"/>
      <c r="WZ87" s="111"/>
      <c r="XA87" s="111"/>
      <c r="XB87" s="111"/>
      <c r="XC87" s="111"/>
      <c r="XD87" s="111"/>
      <c r="XE87" s="111"/>
      <c r="XF87" s="111"/>
      <c r="XG87" s="111"/>
      <c r="XH87" s="111"/>
      <c r="XI87" s="111"/>
      <c r="XJ87" s="111"/>
      <c r="XK87" s="111"/>
      <c r="XL87" s="111"/>
      <c r="XM87" s="111"/>
      <c r="XN87" s="111"/>
      <c r="XO87" s="111"/>
      <c r="XP87" s="111"/>
      <c r="XQ87" s="111"/>
      <c r="XR87" s="111"/>
      <c r="XS87" s="111"/>
      <c r="XT87" s="111"/>
      <c r="XU87" s="111"/>
      <c r="XV87" s="111"/>
      <c r="XW87" s="111"/>
      <c r="XX87" s="111"/>
      <c r="XY87" s="111"/>
      <c r="XZ87" s="111"/>
      <c r="YA87" s="111"/>
      <c r="YB87" s="111"/>
      <c r="YC87" s="111"/>
      <c r="YD87" s="111"/>
      <c r="YE87" s="111"/>
      <c r="YF87" s="111"/>
      <c r="YG87" s="111"/>
      <c r="YH87" s="111"/>
      <c r="YI87" s="111"/>
      <c r="YJ87" s="111"/>
      <c r="YK87" s="111"/>
      <c r="YL87" s="111"/>
      <c r="YM87" s="111"/>
      <c r="YN87" s="111"/>
      <c r="YO87" s="111"/>
      <c r="YP87" s="111"/>
      <c r="YQ87" s="111"/>
      <c r="YR87" s="111"/>
      <c r="YS87" s="111"/>
      <c r="YT87" s="111"/>
      <c r="YU87" s="111"/>
      <c r="YV87" s="111"/>
      <c r="YW87" s="111"/>
      <c r="YX87" s="111"/>
      <c r="YY87" s="111"/>
      <c r="YZ87" s="111"/>
      <c r="ZA87" s="111"/>
      <c r="ZB87" s="111"/>
      <c r="ZC87" s="111"/>
      <c r="ZD87" s="111"/>
      <c r="ZE87" s="111"/>
      <c r="ZF87" s="111"/>
      <c r="ZG87" s="111"/>
      <c r="ZH87" s="111"/>
      <c r="ZI87" s="111"/>
      <c r="ZJ87" s="111"/>
      <c r="ZK87" s="111"/>
      <c r="ZL87" s="111"/>
      <c r="ZM87" s="111"/>
      <c r="ZN87" s="111"/>
      <c r="ZO87" s="111"/>
      <c r="ZP87" s="111"/>
      <c r="ZQ87" s="111"/>
      <c r="ZR87" s="111"/>
      <c r="ZS87" s="111"/>
      <c r="ZT87" s="111"/>
      <c r="ZU87" s="111"/>
      <c r="ZV87" s="111"/>
      <c r="ZW87" s="111"/>
      <c r="ZX87" s="111"/>
      <c r="ZY87" s="111"/>
      <c r="ZZ87" s="111"/>
      <c r="AAA87" s="111"/>
      <c r="AAB87" s="111"/>
      <c r="AAC87" s="111"/>
      <c r="AAD87" s="111"/>
      <c r="AAE87" s="111"/>
      <c r="AAF87" s="111"/>
      <c r="AAG87" s="111"/>
      <c r="AAH87" s="111"/>
      <c r="AAI87" s="111"/>
      <c r="AAJ87" s="111"/>
      <c r="AAK87" s="111"/>
      <c r="AAL87" s="111"/>
      <c r="AAM87" s="111"/>
      <c r="AAN87" s="111"/>
      <c r="AAO87" s="111"/>
      <c r="AAP87" s="111"/>
      <c r="AAQ87" s="111"/>
      <c r="AAR87" s="111"/>
      <c r="AAS87" s="111"/>
      <c r="AAT87" s="111"/>
      <c r="AAU87" s="111"/>
      <c r="AAV87" s="111"/>
      <c r="AAW87" s="111"/>
      <c r="AAX87" s="111"/>
      <c r="AAY87" s="111"/>
      <c r="AAZ87" s="111"/>
      <c r="ABA87" s="111"/>
      <c r="ABB87" s="111"/>
      <c r="ABC87" s="111"/>
      <c r="ABD87" s="111"/>
      <c r="ABE87" s="111"/>
      <c r="ABF87" s="111"/>
      <c r="ABG87" s="111"/>
      <c r="ABH87" s="111"/>
      <c r="ABI87" s="111"/>
      <c r="ABJ87" s="111"/>
      <c r="ABK87" s="111"/>
      <c r="ABL87" s="111"/>
      <c r="ABM87" s="111"/>
      <c r="ABN87" s="111"/>
      <c r="ABO87" s="111"/>
      <c r="ABP87" s="111"/>
      <c r="ABQ87" s="111"/>
      <c r="ABR87" s="111"/>
      <c r="ABS87" s="111"/>
      <c r="ABT87" s="111"/>
      <c r="ABU87" s="111"/>
      <c r="ABV87" s="111"/>
      <c r="ABW87" s="111"/>
      <c r="ABX87" s="111"/>
      <c r="ABY87" s="111"/>
      <c r="ABZ87" s="111"/>
      <c r="ACA87" s="111"/>
      <c r="ACB87" s="111"/>
      <c r="ACC87" s="111"/>
      <c r="ACD87" s="111"/>
      <c r="ACE87" s="111"/>
      <c r="ACF87" s="111"/>
      <c r="ACG87" s="111"/>
      <c r="ACH87" s="111"/>
      <c r="ACI87" s="111"/>
      <c r="ACJ87" s="111"/>
      <c r="ACK87" s="111"/>
      <c r="ACL87" s="111"/>
      <c r="ACM87" s="111"/>
      <c r="ACN87" s="111"/>
      <c r="ACO87" s="111"/>
      <c r="ACP87" s="111"/>
      <c r="ACQ87" s="111"/>
      <c r="ACR87" s="111"/>
      <c r="ACS87" s="111"/>
      <c r="ACT87" s="111"/>
      <c r="ACU87" s="111"/>
      <c r="ACV87" s="111"/>
      <c r="ACW87" s="111"/>
      <c r="ACX87" s="111"/>
      <c r="ACY87" s="111"/>
      <c r="ACZ87" s="111"/>
      <c r="ADA87" s="111"/>
      <c r="ADB87" s="111"/>
      <c r="ADC87" s="111"/>
      <c r="ADD87" s="111"/>
      <c r="ADE87" s="111"/>
      <c r="ADF87" s="111"/>
      <c r="ADG87" s="111"/>
      <c r="ADH87" s="111"/>
      <c r="ADI87" s="111"/>
      <c r="ADJ87" s="111"/>
      <c r="ADK87" s="111"/>
      <c r="ADL87" s="111"/>
      <c r="ADM87" s="111"/>
      <c r="ADN87" s="111"/>
      <c r="ADO87" s="111"/>
      <c r="ADP87" s="111"/>
      <c r="ADQ87" s="111"/>
      <c r="ADR87" s="111"/>
      <c r="ADS87" s="111"/>
      <c r="ADT87" s="111"/>
      <c r="ADU87" s="111"/>
      <c r="ADV87" s="111"/>
      <c r="ADW87" s="111"/>
      <c r="ADX87" s="111"/>
      <c r="ADY87" s="111"/>
      <c r="ADZ87" s="111"/>
      <c r="AEA87" s="111"/>
      <c r="AEB87" s="111"/>
      <c r="AEC87" s="111"/>
      <c r="AED87" s="111"/>
      <c r="AEE87" s="111"/>
      <c r="AEF87" s="111"/>
      <c r="AEG87" s="111"/>
      <c r="AEH87" s="111"/>
      <c r="AEI87" s="111"/>
      <c r="AEJ87" s="111"/>
      <c r="AEK87" s="111"/>
      <c r="AEL87" s="111"/>
      <c r="AEM87" s="111"/>
      <c r="AEN87" s="111"/>
      <c r="AEO87" s="111"/>
      <c r="AEP87" s="111"/>
      <c r="AEQ87" s="111"/>
      <c r="AER87" s="111"/>
      <c r="AES87" s="111"/>
      <c r="AET87" s="111"/>
      <c r="AEU87" s="111"/>
      <c r="AEV87" s="111"/>
      <c r="AEW87" s="111"/>
      <c r="AEX87" s="111"/>
      <c r="AEY87" s="111"/>
      <c r="AEZ87" s="111"/>
      <c r="AFA87" s="111"/>
      <c r="AFB87" s="111"/>
      <c r="AFC87" s="111"/>
      <c r="AFD87" s="111"/>
      <c r="AFE87" s="111"/>
      <c r="AFF87" s="111"/>
      <c r="AFG87" s="111"/>
      <c r="AFH87" s="111"/>
      <c r="AFI87" s="111"/>
      <c r="AFJ87" s="111"/>
      <c r="AFK87" s="111"/>
      <c r="AFL87" s="111"/>
      <c r="AFM87" s="111"/>
      <c r="AFN87" s="111"/>
      <c r="AFO87" s="111"/>
      <c r="AFP87" s="111"/>
      <c r="AFQ87" s="111"/>
      <c r="AFR87" s="111"/>
      <c r="AFS87" s="111"/>
      <c r="AFT87" s="111"/>
      <c r="AFU87" s="111"/>
      <c r="AFV87" s="111"/>
      <c r="AFW87" s="111"/>
      <c r="AFX87" s="111"/>
      <c r="AFY87" s="111"/>
      <c r="AFZ87" s="111"/>
      <c r="AGA87" s="111"/>
      <c r="AGB87" s="111"/>
      <c r="AGC87" s="111"/>
      <c r="AGD87" s="111"/>
      <c r="AGE87" s="111"/>
      <c r="AGF87" s="111"/>
      <c r="AGG87" s="111"/>
      <c r="AGH87" s="111"/>
      <c r="AGI87" s="111"/>
      <c r="AGJ87" s="111"/>
      <c r="AGK87" s="111"/>
      <c r="AGL87" s="111"/>
      <c r="AGM87" s="111"/>
      <c r="AGN87" s="111"/>
      <c r="AGO87" s="111"/>
      <c r="AGP87" s="111"/>
      <c r="AGQ87" s="111"/>
      <c r="AGR87" s="111"/>
      <c r="AGS87" s="111"/>
      <c r="AGT87" s="111"/>
      <c r="AGU87" s="111"/>
      <c r="AGV87" s="111"/>
      <c r="AGW87" s="111"/>
      <c r="AGX87" s="111"/>
      <c r="AGY87" s="111"/>
      <c r="AGZ87" s="111"/>
      <c r="AHA87" s="111"/>
      <c r="AHB87" s="111"/>
      <c r="AHC87" s="111"/>
      <c r="AHD87" s="111"/>
      <c r="AHE87" s="111"/>
      <c r="AHF87" s="111"/>
      <c r="AHG87" s="111"/>
      <c r="AHH87" s="111"/>
      <c r="AHI87" s="111"/>
      <c r="AHJ87" s="111"/>
      <c r="AHK87" s="111"/>
      <c r="AHL87" s="111"/>
      <c r="AHM87" s="111"/>
      <c r="AHN87" s="111"/>
      <c r="AHO87" s="111"/>
      <c r="AHP87" s="111"/>
      <c r="AHQ87" s="111"/>
      <c r="AHR87" s="111"/>
      <c r="AHS87" s="111"/>
      <c r="AHT87" s="111"/>
      <c r="AHU87" s="111"/>
      <c r="AHV87" s="111"/>
      <c r="AHW87" s="111"/>
      <c r="AHX87" s="111"/>
      <c r="AHY87" s="111"/>
      <c r="AHZ87" s="111"/>
      <c r="AIA87" s="111"/>
      <c r="AIB87" s="111"/>
      <c r="AIC87" s="111"/>
      <c r="AID87" s="111"/>
      <c r="AIE87" s="111"/>
      <c r="AIF87" s="111"/>
      <c r="AIG87" s="111"/>
      <c r="AIH87" s="111"/>
      <c r="AII87" s="111"/>
      <c r="AIJ87" s="111"/>
      <c r="AIK87" s="111"/>
      <c r="AIL87" s="111"/>
      <c r="AIM87" s="111"/>
      <c r="AIN87" s="111"/>
      <c r="AIO87" s="111"/>
      <c r="AIP87" s="111"/>
      <c r="AIQ87" s="111"/>
      <c r="AIR87" s="111"/>
      <c r="AIS87" s="111"/>
      <c r="AIT87" s="111"/>
      <c r="AIU87" s="111"/>
      <c r="AIV87" s="111"/>
      <c r="AIW87" s="111"/>
      <c r="AIX87" s="111"/>
      <c r="AIY87" s="111"/>
      <c r="AIZ87" s="111"/>
      <c r="AJA87" s="111"/>
      <c r="AJB87" s="111"/>
      <c r="AJC87" s="111"/>
      <c r="AJD87" s="111"/>
      <c r="AJE87" s="111"/>
      <c r="AJF87" s="111"/>
      <c r="AJG87" s="111"/>
      <c r="AJH87" s="111"/>
      <c r="AJI87" s="111"/>
      <c r="AJJ87" s="111"/>
      <c r="AJK87" s="111"/>
      <c r="AJL87" s="111"/>
      <c r="AJM87" s="111"/>
      <c r="AJN87" s="111"/>
      <c r="AJO87" s="111"/>
      <c r="AJP87" s="111"/>
      <c r="AJQ87" s="111"/>
      <c r="AJR87" s="111"/>
      <c r="AJS87" s="111"/>
      <c r="AJT87" s="111"/>
      <c r="AJU87" s="111"/>
      <c r="AJV87" s="111"/>
      <c r="AJW87" s="111"/>
      <c r="AJX87" s="111"/>
      <c r="AJY87" s="111"/>
      <c r="AJZ87" s="111"/>
      <c r="AKA87" s="111"/>
      <c r="AKB87" s="111"/>
      <c r="AKC87" s="111"/>
      <c r="AKD87" s="111"/>
      <c r="AKE87" s="111"/>
      <c r="AKF87" s="111"/>
      <c r="AKG87" s="111"/>
      <c r="AKH87" s="111"/>
      <c r="AKI87" s="111"/>
      <c r="AKJ87" s="111"/>
      <c r="AKK87" s="111"/>
      <c r="AKL87" s="111"/>
      <c r="AKM87" s="111"/>
      <c r="AKN87" s="111"/>
      <c r="AKO87" s="111"/>
      <c r="AKP87" s="111"/>
      <c r="AKQ87" s="111"/>
      <c r="AKR87" s="111"/>
      <c r="AKS87" s="111"/>
      <c r="AKT87" s="111"/>
      <c r="AKU87" s="111"/>
      <c r="AKV87" s="111"/>
      <c r="AKW87" s="111"/>
      <c r="AKX87" s="111"/>
      <c r="AKY87" s="111"/>
      <c r="AKZ87" s="111"/>
      <c r="ALA87" s="111"/>
      <c r="ALB87" s="111"/>
      <c r="ALC87" s="111"/>
      <c r="ALD87" s="111"/>
      <c r="ALE87" s="111"/>
      <c r="ALF87" s="111"/>
      <c r="ALG87" s="111"/>
      <c r="ALH87" s="111"/>
      <c r="ALI87" s="111"/>
      <c r="ALJ87" s="111"/>
      <c r="ALK87" s="111"/>
      <c r="ALL87" s="111"/>
      <c r="ALM87" s="111"/>
      <c r="ALN87" s="111"/>
      <c r="ALO87" s="111"/>
      <c r="ALP87" s="111"/>
      <c r="ALQ87" s="111"/>
      <c r="ALR87" s="111"/>
      <c r="ALS87" s="111"/>
      <c r="ALT87" s="111"/>
      <c r="ALU87" s="111"/>
      <c r="ALV87" s="111"/>
      <c r="ALW87" s="111"/>
      <c r="ALX87" s="111"/>
      <c r="ALY87" s="111"/>
      <c r="ALZ87" s="111"/>
      <c r="AMA87" s="111"/>
      <c r="AMB87" s="111"/>
      <c r="AMC87" s="111"/>
      <c r="AMD87" s="111"/>
      <c r="AME87" s="111"/>
      <c r="AMF87" s="111"/>
      <c r="AMG87" s="111"/>
      <c r="AMH87" s="111"/>
      <c r="AMI87" s="111"/>
      <c r="AMJ87" s="111"/>
      <c r="AMK87" s="111"/>
      <c r="AML87" s="112"/>
    </row>
    <row r="88" spans="1:1026" s="126" customFormat="1">
      <c r="A88" s="111"/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T88" s="110"/>
      <c r="U88" s="110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  <c r="BJ88" s="111"/>
      <c r="BK88" s="111"/>
      <c r="BL88" s="111"/>
      <c r="BM88" s="111"/>
      <c r="BN88" s="111"/>
      <c r="BO88" s="111"/>
      <c r="BP88" s="111"/>
      <c r="BQ88" s="111"/>
      <c r="BR88" s="111"/>
      <c r="BS88" s="111"/>
      <c r="BT88" s="111"/>
      <c r="BU88" s="111"/>
      <c r="BV88" s="111"/>
      <c r="BW88" s="111"/>
      <c r="BX88" s="111"/>
      <c r="BY88" s="111"/>
      <c r="BZ88" s="111"/>
      <c r="CA88" s="111"/>
      <c r="CB88" s="111"/>
      <c r="CC88" s="111"/>
      <c r="CD88" s="111"/>
      <c r="CE88" s="111"/>
      <c r="CF88" s="111"/>
      <c r="CG88" s="111"/>
      <c r="CH88" s="111"/>
      <c r="CI88" s="111"/>
      <c r="CJ88" s="111"/>
      <c r="CK88" s="111"/>
      <c r="CL88" s="111"/>
      <c r="CM88" s="111"/>
      <c r="CN88" s="111"/>
      <c r="CO88" s="111"/>
      <c r="CP88" s="111"/>
      <c r="CQ88" s="111"/>
      <c r="CR88" s="111"/>
      <c r="CS88" s="111"/>
      <c r="CT88" s="111"/>
      <c r="CU88" s="111"/>
      <c r="CV88" s="111"/>
      <c r="CW88" s="111"/>
      <c r="CX88" s="111"/>
      <c r="CY88" s="111"/>
      <c r="CZ88" s="111"/>
      <c r="DA88" s="111"/>
      <c r="DB88" s="111"/>
      <c r="DC88" s="111"/>
      <c r="DD88" s="111"/>
      <c r="DE88" s="111"/>
      <c r="DF88" s="111"/>
      <c r="DG88" s="111"/>
      <c r="DH88" s="111"/>
      <c r="DI88" s="111"/>
      <c r="DJ88" s="111"/>
      <c r="DK88" s="111"/>
      <c r="DL88" s="111"/>
      <c r="DM88" s="111"/>
      <c r="DN88" s="111"/>
      <c r="DO88" s="111"/>
      <c r="DP88" s="111"/>
      <c r="DQ88" s="111"/>
      <c r="DR88" s="111"/>
      <c r="DS88" s="111"/>
      <c r="DT88" s="111"/>
      <c r="DU88" s="111"/>
      <c r="DV88" s="111"/>
      <c r="DW88" s="111"/>
      <c r="DX88" s="111"/>
      <c r="DY88" s="111"/>
      <c r="DZ88" s="111"/>
      <c r="EA88" s="111"/>
      <c r="EB88" s="111"/>
      <c r="EC88" s="111"/>
      <c r="ED88" s="111"/>
      <c r="EE88" s="111"/>
      <c r="EF88" s="111"/>
      <c r="EG88" s="111"/>
      <c r="EH88" s="111"/>
      <c r="EI88" s="111"/>
      <c r="EJ88" s="111"/>
      <c r="EK88" s="111"/>
      <c r="EL88" s="111"/>
      <c r="EM88" s="111"/>
      <c r="EN88" s="111"/>
      <c r="EO88" s="111"/>
      <c r="EP88" s="111"/>
      <c r="EQ88" s="111"/>
      <c r="ER88" s="111"/>
      <c r="ES88" s="111"/>
      <c r="ET88" s="111"/>
      <c r="EU88" s="111"/>
      <c r="EV88" s="111"/>
      <c r="EW88" s="111"/>
      <c r="EX88" s="111"/>
      <c r="EY88" s="111"/>
      <c r="EZ88" s="111"/>
      <c r="FA88" s="111"/>
      <c r="FB88" s="111"/>
      <c r="FC88" s="111"/>
      <c r="FD88" s="111"/>
      <c r="FE88" s="111"/>
      <c r="FF88" s="111"/>
      <c r="FG88" s="111"/>
      <c r="FH88" s="111"/>
      <c r="FI88" s="111"/>
      <c r="FJ88" s="111"/>
      <c r="FK88" s="111"/>
      <c r="FL88" s="111"/>
      <c r="FM88" s="111"/>
      <c r="FN88" s="111"/>
      <c r="FO88" s="111"/>
      <c r="FP88" s="111"/>
      <c r="FQ88" s="111"/>
      <c r="FR88" s="111"/>
      <c r="FS88" s="111"/>
      <c r="FT88" s="111"/>
      <c r="FU88" s="111"/>
      <c r="FV88" s="111"/>
      <c r="FW88" s="111"/>
      <c r="FX88" s="111"/>
      <c r="FY88" s="111"/>
      <c r="FZ88" s="111"/>
      <c r="GA88" s="111"/>
      <c r="GB88" s="111"/>
      <c r="GC88" s="111"/>
      <c r="GD88" s="111"/>
      <c r="GE88" s="111"/>
      <c r="GF88" s="111"/>
      <c r="GG88" s="111"/>
      <c r="GH88" s="111"/>
      <c r="GI88" s="111"/>
      <c r="GJ88" s="111"/>
      <c r="GK88" s="111"/>
      <c r="GL88" s="111"/>
      <c r="GM88" s="111"/>
      <c r="GN88" s="111"/>
      <c r="GO88" s="111"/>
      <c r="GP88" s="111"/>
      <c r="GQ88" s="111"/>
      <c r="GR88" s="111"/>
      <c r="GS88" s="111"/>
      <c r="GT88" s="111"/>
      <c r="GU88" s="111"/>
      <c r="GV88" s="111"/>
      <c r="GW88" s="111"/>
      <c r="GX88" s="111"/>
      <c r="GY88" s="111"/>
      <c r="GZ88" s="111"/>
      <c r="HA88" s="111"/>
      <c r="HB88" s="111"/>
      <c r="HC88" s="111"/>
      <c r="HD88" s="111"/>
      <c r="HE88" s="111"/>
      <c r="HF88" s="111"/>
      <c r="HG88" s="111"/>
      <c r="HH88" s="111"/>
      <c r="HI88" s="111"/>
      <c r="HJ88" s="111"/>
      <c r="HK88" s="111"/>
      <c r="HL88" s="111"/>
      <c r="HM88" s="111"/>
      <c r="HN88" s="111"/>
      <c r="HO88" s="111"/>
      <c r="HP88" s="111"/>
      <c r="HQ88" s="111"/>
      <c r="HR88" s="111"/>
      <c r="HS88" s="111"/>
      <c r="HT88" s="111"/>
      <c r="HU88" s="111"/>
      <c r="HV88" s="111"/>
      <c r="HW88" s="111"/>
      <c r="HX88" s="111"/>
      <c r="HY88" s="111"/>
      <c r="HZ88" s="111"/>
      <c r="IA88" s="111"/>
      <c r="IB88" s="111"/>
      <c r="IC88" s="111"/>
      <c r="ID88" s="111"/>
      <c r="IE88" s="111"/>
      <c r="IF88" s="111"/>
      <c r="IG88" s="111"/>
      <c r="IH88" s="111"/>
      <c r="II88" s="111"/>
      <c r="IJ88" s="111"/>
      <c r="IK88" s="111"/>
      <c r="IL88" s="111"/>
      <c r="IM88" s="111"/>
      <c r="IN88" s="111"/>
      <c r="IO88" s="111"/>
      <c r="IP88" s="111"/>
      <c r="IQ88" s="111"/>
      <c r="IR88" s="111"/>
      <c r="IS88" s="111"/>
      <c r="IT88" s="111"/>
      <c r="IU88" s="111"/>
      <c r="IV88" s="111"/>
      <c r="IW88" s="111"/>
      <c r="IX88" s="111"/>
      <c r="IY88" s="111"/>
      <c r="IZ88" s="111"/>
      <c r="JA88" s="111"/>
      <c r="JB88" s="111"/>
      <c r="JC88" s="111"/>
      <c r="JD88" s="111"/>
      <c r="JE88" s="111"/>
      <c r="JF88" s="111"/>
      <c r="JG88" s="111"/>
      <c r="JH88" s="111"/>
      <c r="JI88" s="111"/>
      <c r="JJ88" s="111"/>
      <c r="JK88" s="111"/>
      <c r="JL88" s="111"/>
      <c r="JM88" s="111"/>
      <c r="JN88" s="111"/>
      <c r="JO88" s="111"/>
      <c r="JP88" s="111"/>
      <c r="JQ88" s="111"/>
      <c r="JR88" s="111"/>
      <c r="JS88" s="111"/>
      <c r="JT88" s="111"/>
      <c r="JU88" s="111"/>
      <c r="JV88" s="111"/>
      <c r="JW88" s="111"/>
      <c r="JX88" s="111"/>
      <c r="JY88" s="111"/>
      <c r="JZ88" s="111"/>
      <c r="KA88" s="111"/>
      <c r="KB88" s="111"/>
      <c r="KC88" s="111"/>
      <c r="KD88" s="111"/>
      <c r="KE88" s="111"/>
      <c r="KF88" s="111"/>
      <c r="KG88" s="111"/>
      <c r="KH88" s="111"/>
      <c r="KI88" s="111"/>
      <c r="KJ88" s="111"/>
      <c r="KK88" s="111"/>
      <c r="KL88" s="111"/>
      <c r="KM88" s="111"/>
      <c r="KN88" s="111"/>
      <c r="KO88" s="111"/>
      <c r="KP88" s="111"/>
      <c r="KQ88" s="111"/>
      <c r="KR88" s="111"/>
      <c r="KS88" s="111"/>
      <c r="KT88" s="111"/>
      <c r="KU88" s="111"/>
      <c r="KV88" s="111"/>
      <c r="KW88" s="111"/>
      <c r="KX88" s="111"/>
      <c r="KY88" s="111"/>
      <c r="KZ88" s="111"/>
      <c r="LA88" s="111"/>
      <c r="LB88" s="111"/>
      <c r="LC88" s="111"/>
      <c r="LD88" s="111"/>
      <c r="LE88" s="111"/>
      <c r="LF88" s="111"/>
      <c r="LG88" s="111"/>
      <c r="LH88" s="111"/>
      <c r="LI88" s="111"/>
      <c r="LJ88" s="111"/>
      <c r="LK88" s="111"/>
      <c r="LL88" s="111"/>
      <c r="LM88" s="111"/>
      <c r="LN88" s="111"/>
      <c r="LO88" s="111"/>
      <c r="LP88" s="111"/>
      <c r="LQ88" s="111"/>
      <c r="LR88" s="111"/>
      <c r="LS88" s="111"/>
      <c r="LT88" s="111"/>
      <c r="LU88" s="111"/>
      <c r="LV88" s="111"/>
      <c r="LW88" s="111"/>
      <c r="LX88" s="111"/>
      <c r="LY88" s="111"/>
      <c r="LZ88" s="111"/>
      <c r="MA88" s="111"/>
      <c r="MB88" s="111"/>
      <c r="MC88" s="111"/>
      <c r="MD88" s="111"/>
      <c r="ME88" s="111"/>
      <c r="MF88" s="111"/>
      <c r="MG88" s="111"/>
      <c r="MH88" s="111"/>
      <c r="MI88" s="111"/>
      <c r="MJ88" s="111"/>
      <c r="MK88" s="111"/>
      <c r="ML88" s="111"/>
      <c r="MM88" s="111"/>
      <c r="MN88" s="111"/>
      <c r="MO88" s="111"/>
      <c r="MP88" s="111"/>
      <c r="MQ88" s="111"/>
      <c r="MR88" s="111"/>
      <c r="MS88" s="111"/>
      <c r="MT88" s="111"/>
      <c r="MU88" s="111"/>
      <c r="MV88" s="111"/>
      <c r="MW88" s="111"/>
      <c r="MX88" s="111"/>
      <c r="MY88" s="111"/>
      <c r="MZ88" s="111"/>
      <c r="NA88" s="111"/>
      <c r="NB88" s="111"/>
      <c r="NC88" s="111"/>
      <c r="ND88" s="111"/>
      <c r="NE88" s="111"/>
      <c r="NF88" s="111"/>
      <c r="NG88" s="111"/>
      <c r="NH88" s="111"/>
      <c r="NI88" s="111"/>
      <c r="NJ88" s="111"/>
      <c r="NK88" s="111"/>
      <c r="NL88" s="111"/>
      <c r="NM88" s="111"/>
      <c r="NN88" s="111"/>
      <c r="NO88" s="111"/>
      <c r="NP88" s="111"/>
      <c r="NQ88" s="111"/>
      <c r="NR88" s="111"/>
      <c r="NS88" s="111"/>
      <c r="NT88" s="111"/>
      <c r="NU88" s="111"/>
      <c r="NV88" s="111"/>
      <c r="NW88" s="111"/>
      <c r="NX88" s="111"/>
      <c r="NY88" s="111"/>
      <c r="NZ88" s="111"/>
      <c r="OA88" s="111"/>
      <c r="OB88" s="111"/>
      <c r="OC88" s="111"/>
      <c r="OD88" s="111"/>
      <c r="OE88" s="111"/>
      <c r="OF88" s="111"/>
      <c r="OG88" s="111"/>
      <c r="OH88" s="111"/>
      <c r="OI88" s="111"/>
      <c r="OJ88" s="111"/>
      <c r="OK88" s="111"/>
      <c r="OL88" s="111"/>
      <c r="OM88" s="111"/>
      <c r="ON88" s="111"/>
      <c r="OO88" s="111"/>
      <c r="OP88" s="111"/>
      <c r="OQ88" s="111"/>
      <c r="OR88" s="111"/>
      <c r="OS88" s="111"/>
      <c r="OT88" s="111"/>
      <c r="OU88" s="111"/>
      <c r="OV88" s="111"/>
      <c r="OW88" s="111"/>
      <c r="OX88" s="111"/>
      <c r="OY88" s="111"/>
      <c r="OZ88" s="111"/>
      <c r="PA88" s="111"/>
      <c r="PB88" s="111"/>
      <c r="PC88" s="111"/>
      <c r="PD88" s="111"/>
      <c r="PE88" s="111"/>
      <c r="PF88" s="111"/>
      <c r="PG88" s="111"/>
      <c r="PH88" s="111"/>
      <c r="PI88" s="111"/>
      <c r="PJ88" s="111"/>
      <c r="PK88" s="111"/>
      <c r="PL88" s="111"/>
      <c r="PM88" s="111"/>
      <c r="PN88" s="111"/>
      <c r="PO88" s="111"/>
      <c r="PP88" s="111"/>
      <c r="PQ88" s="111"/>
      <c r="PR88" s="111"/>
      <c r="PS88" s="111"/>
      <c r="PT88" s="111"/>
      <c r="PU88" s="111"/>
      <c r="PV88" s="111"/>
      <c r="PW88" s="111"/>
      <c r="PX88" s="111"/>
      <c r="PY88" s="111"/>
      <c r="PZ88" s="111"/>
      <c r="QA88" s="111"/>
      <c r="QB88" s="111"/>
      <c r="QC88" s="111"/>
      <c r="QD88" s="111"/>
      <c r="QE88" s="111"/>
      <c r="QF88" s="111"/>
      <c r="QG88" s="111"/>
      <c r="QH88" s="111"/>
      <c r="QI88" s="111"/>
      <c r="QJ88" s="111"/>
      <c r="QK88" s="111"/>
      <c r="QL88" s="111"/>
      <c r="QM88" s="111"/>
      <c r="QN88" s="111"/>
      <c r="QO88" s="111"/>
      <c r="QP88" s="111"/>
      <c r="QQ88" s="111"/>
      <c r="QR88" s="111"/>
      <c r="QS88" s="111"/>
      <c r="QT88" s="111"/>
      <c r="QU88" s="111"/>
      <c r="QV88" s="111"/>
      <c r="QW88" s="111"/>
      <c r="QX88" s="111"/>
      <c r="QY88" s="111"/>
      <c r="QZ88" s="111"/>
      <c r="RA88" s="111"/>
      <c r="RB88" s="111"/>
      <c r="RC88" s="111"/>
      <c r="RD88" s="111"/>
      <c r="RE88" s="111"/>
      <c r="RF88" s="111"/>
      <c r="RG88" s="111"/>
      <c r="RH88" s="111"/>
      <c r="RI88" s="111"/>
      <c r="RJ88" s="111"/>
      <c r="RK88" s="111"/>
      <c r="RL88" s="111"/>
      <c r="RM88" s="111"/>
      <c r="RN88" s="111"/>
      <c r="RO88" s="111"/>
      <c r="RP88" s="111"/>
      <c r="RQ88" s="111"/>
      <c r="RR88" s="111"/>
      <c r="RS88" s="111"/>
      <c r="RT88" s="111"/>
      <c r="RU88" s="111"/>
      <c r="RV88" s="111"/>
      <c r="RW88" s="111"/>
      <c r="RX88" s="111"/>
      <c r="RY88" s="111"/>
      <c r="RZ88" s="111"/>
      <c r="SA88" s="111"/>
      <c r="SB88" s="111"/>
      <c r="SC88" s="111"/>
      <c r="SD88" s="111"/>
      <c r="SE88" s="111"/>
      <c r="SF88" s="111"/>
      <c r="SG88" s="111"/>
      <c r="SH88" s="111"/>
      <c r="SI88" s="111"/>
      <c r="SJ88" s="111"/>
      <c r="SK88" s="111"/>
      <c r="SL88" s="111"/>
      <c r="SM88" s="111"/>
      <c r="SN88" s="111"/>
      <c r="SO88" s="111"/>
      <c r="SP88" s="111"/>
      <c r="SQ88" s="111"/>
      <c r="SR88" s="111"/>
      <c r="SS88" s="111"/>
      <c r="ST88" s="111"/>
      <c r="SU88" s="111"/>
      <c r="SV88" s="111"/>
      <c r="SW88" s="111"/>
      <c r="SX88" s="111"/>
      <c r="SY88" s="111"/>
      <c r="SZ88" s="111"/>
      <c r="TA88" s="111"/>
      <c r="TB88" s="111"/>
      <c r="TC88" s="111"/>
      <c r="TD88" s="111"/>
      <c r="TE88" s="111"/>
      <c r="TF88" s="111"/>
      <c r="TG88" s="111"/>
      <c r="TH88" s="111"/>
      <c r="TI88" s="111"/>
      <c r="TJ88" s="111"/>
      <c r="TK88" s="111"/>
      <c r="TL88" s="111"/>
      <c r="TM88" s="111"/>
      <c r="TN88" s="111"/>
      <c r="TO88" s="111"/>
      <c r="TP88" s="111"/>
      <c r="TQ88" s="111"/>
      <c r="TR88" s="111"/>
      <c r="TS88" s="111"/>
      <c r="TT88" s="111"/>
      <c r="TU88" s="111"/>
      <c r="TV88" s="111"/>
      <c r="TW88" s="111"/>
      <c r="TX88" s="111"/>
      <c r="TY88" s="111"/>
      <c r="TZ88" s="111"/>
      <c r="UA88" s="111"/>
      <c r="UB88" s="111"/>
      <c r="UC88" s="111"/>
      <c r="UD88" s="111"/>
      <c r="UE88" s="111"/>
      <c r="UF88" s="111"/>
      <c r="UG88" s="111"/>
      <c r="UH88" s="111"/>
      <c r="UI88" s="111"/>
      <c r="UJ88" s="111"/>
      <c r="UK88" s="111"/>
      <c r="UL88" s="111"/>
      <c r="UM88" s="111"/>
      <c r="UN88" s="111"/>
      <c r="UO88" s="111"/>
      <c r="UP88" s="111"/>
      <c r="UQ88" s="111"/>
      <c r="UR88" s="111"/>
      <c r="US88" s="111"/>
      <c r="UT88" s="111"/>
      <c r="UU88" s="111"/>
      <c r="UV88" s="111"/>
      <c r="UW88" s="111"/>
      <c r="UX88" s="111"/>
      <c r="UY88" s="111"/>
      <c r="UZ88" s="111"/>
      <c r="VA88" s="111"/>
      <c r="VB88" s="111"/>
      <c r="VC88" s="111"/>
      <c r="VD88" s="111"/>
      <c r="VE88" s="111"/>
      <c r="VF88" s="111"/>
      <c r="VG88" s="111"/>
      <c r="VH88" s="111"/>
      <c r="VI88" s="111"/>
      <c r="VJ88" s="111"/>
      <c r="VK88" s="111"/>
      <c r="VL88" s="111"/>
      <c r="VM88" s="111"/>
      <c r="VN88" s="111"/>
      <c r="VO88" s="111"/>
      <c r="VP88" s="111"/>
      <c r="VQ88" s="111"/>
      <c r="VR88" s="111"/>
      <c r="VS88" s="111"/>
      <c r="VT88" s="111"/>
      <c r="VU88" s="111"/>
      <c r="VV88" s="111"/>
      <c r="VW88" s="111"/>
      <c r="VX88" s="111"/>
      <c r="VY88" s="111"/>
      <c r="VZ88" s="111"/>
      <c r="WA88" s="111"/>
      <c r="WB88" s="111"/>
      <c r="WC88" s="111"/>
      <c r="WD88" s="111"/>
      <c r="WE88" s="111"/>
      <c r="WF88" s="111"/>
      <c r="WG88" s="111"/>
      <c r="WH88" s="111"/>
      <c r="WI88" s="111"/>
      <c r="WJ88" s="111"/>
      <c r="WK88" s="111"/>
      <c r="WL88" s="111"/>
      <c r="WM88" s="111"/>
      <c r="WN88" s="111"/>
      <c r="WO88" s="111"/>
      <c r="WP88" s="111"/>
      <c r="WQ88" s="111"/>
      <c r="WR88" s="111"/>
      <c r="WS88" s="111"/>
      <c r="WT88" s="111"/>
      <c r="WU88" s="111"/>
      <c r="WV88" s="111"/>
      <c r="WW88" s="111"/>
      <c r="WX88" s="111"/>
      <c r="WY88" s="111"/>
      <c r="WZ88" s="111"/>
      <c r="XA88" s="111"/>
      <c r="XB88" s="111"/>
      <c r="XC88" s="111"/>
      <c r="XD88" s="111"/>
      <c r="XE88" s="111"/>
      <c r="XF88" s="111"/>
      <c r="XG88" s="111"/>
      <c r="XH88" s="111"/>
      <c r="XI88" s="111"/>
      <c r="XJ88" s="111"/>
      <c r="XK88" s="111"/>
      <c r="XL88" s="111"/>
      <c r="XM88" s="111"/>
      <c r="XN88" s="111"/>
      <c r="XO88" s="111"/>
      <c r="XP88" s="111"/>
      <c r="XQ88" s="111"/>
      <c r="XR88" s="111"/>
      <c r="XS88" s="111"/>
      <c r="XT88" s="111"/>
      <c r="XU88" s="111"/>
      <c r="XV88" s="111"/>
      <c r="XW88" s="111"/>
      <c r="XX88" s="111"/>
      <c r="XY88" s="111"/>
      <c r="XZ88" s="111"/>
      <c r="YA88" s="111"/>
      <c r="YB88" s="111"/>
      <c r="YC88" s="111"/>
      <c r="YD88" s="111"/>
      <c r="YE88" s="111"/>
      <c r="YF88" s="111"/>
      <c r="YG88" s="111"/>
      <c r="YH88" s="111"/>
      <c r="YI88" s="111"/>
      <c r="YJ88" s="111"/>
      <c r="YK88" s="111"/>
      <c r="YL88" s="111"/>
      <c r="YM88" s="111"/>
      <c r="YN88" s="111"/>
      <c r="YO88" s="111"/>
      <c r="YP88" s="111"/>
      <c r="YQ88" s="111"/>
      <c r="YR88" s="111"/>
      <c r="YS88" s="111"/>
      <c r="YT88" s="111"/>
      <c r="YU88" s="111"/>
      <c r="YV88" s="111"/>
      <c r="YW88" s="111"/>
      <c r="YX88" s="111"/>
      <c r="YY88" s="111"/>
      <c r="YZ88" s="111"/>
      <c r="ZA88" s="111"/>
      <c r="ZB88" s="111"/>
      <c r="ZC88" s="111"/>
      <c r="ZD88" s="111"/>
      <c r="ZE88" s="111"/>
      <c r="ZF88" s="111"/>
      <c r="ZG88" s="111"/>
      <c r="ZH88" s="111"/>
      <c r="ZI88" s="111"/>
      <c r="ZJ88" s="111"/>
      <c r="ZK88" s="111"/>
      <c r="ZL88" s="111"/>
      <c r="ZM88" s="111"/>
      <c r="ZN88" s="111"/>
      <c r="ZO88" s="111"/>
      <c r="ZP88" s="111"/>
      <c r="ZQ88" s="111"/>
      <c r="ZR88" s="111"/>
      <c r="ZS88" s="111"/>
      <c r="ZT88" s="111"/>
      <c r="ZU88" s="111"/>
      <c r="ZV88" s="111"/>
      <c r="ZW88" s="111"/>
      <c r="ZX88" s="111"/>
      <c r="ZY88" s="111"/>
      <c r="ZZ88" s="111"/>
      <c r="AAA88" s="111"/>
      <c r="AAB88" s="111"/>
      <c r="AAC88" s="111"/>
      <c r="AAD88" s="111"/>
      <c r="AAE88" s="111"/>
      <c r="AAF88" s="111"/>
      <c r="AAG88" s="111"/>
      <c r="AAH88" s="111"/>
      <c r="AAI88" s="111"/>
      <c r="AAJ88" s="111"/>
      <c r="AAK88" s="111"/>
      <c r="AAL88" s="111"/>
      <c r="AAM88" s="111"/>
      <c r="AAN88" s="111"/>
      <c r="AAO88" s="111"/>
      <c r="AAP88" s="111"/>
      <c r="AAQ88" s="111"/>
      <c r="AAR88" s="111"/>
      <c r="AAS88" s="111"/>
      <c r="AAT88" s="111"/>
      <c r="AAU88" s="111"/>
      <c r="AAV88" s="111"/>
      <c r="AAW88" s="111"/>
      <c r="AAX88" s="111"/>
      <c r="AAY88" s="111"/>
      <c r="AAZ88" s="111"/>
      <c r="ABA88" s="111"/>
      <c r="ABB88" s="111"/>
      <c r="ABC88" s="111"/>
      <c r="ABD88" s="111"/>
      <c r="ABE88" s="111"/>
      <c r="ABF88" s="111"/>
      <c r="ABG88" s="111"/>
      <c r="ABH88" s="111"/>
      <c r="ABI88" s="111"/>
      <c r="ABJ88" s="111"/>
      <c r="ABK88" s="111"/>
      <c r="ABL88" s="111"/>
      <c r="ABM88" s="111"/>
      <c r="ABN88" s="111"/>
      <c r="ABO88" s="111"/>
      <c r="ABP88" s="111"/>
      <c r="ABQ88" s="111"/>
      <c r="ABR88" s="111"/>
      <c r="ABS88" s="111"/>
      <c r="ABT88" s="111"/>
      <c r="ABU88" s="111"/>
      <c r="ABV88" s="111"/>
      <c r="ABW88" s="111"/>
      <c r="ABX88" s="111"/>
      <c r="ABY88" s="111"/>
      <c r="ABZ88" s="111"/>
      <c r="ACA88" s="111"/>
      <c r="ACB88" s="111"/>
      <c r="ACC88" s="111"/>
      <c r="ACD88" s="111"/>
      <c r="ACE88" s="111"/>
      <c r="ACF88" s="111"/>
      <c r="ACG88" s="111"/>
      <c r="ACH88" s="111"/>
      <c r="ACI88" s="111"/>
      <c r="ACJ88" s="111"/>
      <c r="ACK88" s="111"/>
      <c r="ACL88" s="111"/>
      <c r="ACM88" s="111"/>
      <c r="ACN88" s="111"/>
      <c r="ACO88" s="111"/>
      <c r="ACP88" s="111"/>
      <c r="ACQ88" s="111"/>
      <c r="ACR88" s="111"/>
      <c r="ACS88" s="111"/>
      <c r="ACT88" s="111"/>
      <c r="ACU88" s="111"/>
      <c r="ACV88" s="111"/>
      <c r="ACW88" s="111"/>
      <c r="ACX88" s="111"/>
      <c r="ACY88" s="111"/>
      <c r="ACZ88" s="111"/>
      <c r="ADA88" s="111"/>
      <c r="ADB88" s="111"/>
      <c r="ADC88" s="111"/>
      <c r="ADD88" s="111"/>
      <c r="ADE88" s="111"/>
      <c r="ADF88" s="111"/>
      <c r="ADG88" s="111"/>
      <c r="ADH88" s="111"/>
      <c r="ADI88" s="111"/>
      <c r="ADJ88" s="111"/>
      <c r="ADK88" s="111"/>
      <c r="ADL88" s="111"/>
      <c r="ADM88" s="111"/>
      <c r="ADN88" s="111"/>
      <c r="ADO88" s="111"/>
      <c r="ADP88" s="111"/>
      <c r="ADQ88" s="111"/>
      <c r="ADR88" s="111"/>
      <c r="ADS88" s="111"/>
      <c r="ADT88" s="111"/>
      <c r="ADU88" s="111"/>
      <c r="ADV88" s="111"/>
      <c r="ADW88" s="111"/>
      <c r="ADX88" s="111"/>
      <c r="ADY88" s="111"/>
      <c r="ADZ88" s="111"/>
      <c r="AEA88" s="111"/>
      <c r="AEB88" s="111"/>
      <c r="AEC88" s="111"/>
      <c r="AED88" s="111"/>
      <c r="AEE88" s="111"/>
      <c r="AEF88" s="111"/>
      <c r="AEG88" s="111"/>
      <c r="AEH88" s="111"/>
      <c r="AEI88" s="111"/>
      <c r="AEJ88" s="111"/>
      <c r="AEK88" s="111"/>
      <c r="AEL88" s="111"/>
      <c r="AEM88" s="111"/>
      <c r="AEN88" s="111"/>
      <c r="AEO88" s="111"/>
      <c r="AEP88" s="111"/>
      <c r="AEQ88" s="111"/>
      <c r="AER88" s="111"/>
      <c r="AES88" s="111"/>
      <c r="AET88" s="111"/>
      <c r="AEU88" s="111"/>
      <c r="AEV88" s="111"/>
      <c r="AEW88" s="111"/>
      <c r="AEX88" s="111"/>
      <c r="AEY88" s="111"/>
      <c r="AEZ88" s="111"/>
      <c r="AFA88" s="111"/>
      <c r="AFB88" s="111"/>
      <c r="AFC88" s="111"/>
      <c r="AFD88" s="111"/>
      <c r="AFE88" s="111"/>
      <c r="AFF88" s="111"/>
      <c r="AFG88" s="111"/>
      <c r="AFH88" s="111"/>
      <c r="AFI88" s="111"/>
      <c r="AFJ88" s="111"/>
      <c r="AFK88" s="111"/>
      <c r="AFL88" s="111"/>
      <c r="AFM88" s="111"/>
      <c r="AFN88" s="111"/>
      <c r="AFO88" s="111"/>
      <c r="AFP88" s="111"/>
      <c r="AFQ88" s="111"/>
      <c r="AFR88" s="111"/>
      <c r="AFS88" s="111"/>
      <c r="AFT88" s="111"/>
      <c r="AFU88" s="111"/>
      <c r="AFV88" s="111"/>
      <c r="AFW88" s="111"/>
      <c r="AFX88" s="111"/>
      <c r="AFY88" s="111"/>
      <c r="AFZ88" s="111"/>
      <c r="AGA88" s="111"/>
      <c r="AGB88" s="111"/>
      <c r="AGC88" s="111"/>
      <c r="AGD88" s="111"/>
      <c r="AGE88" s="111"/>
      <c r="AGF88" s="111"/>
      <c r="AGG88" s="111"/>
      <c r="AGH88" s="111"/>
      <c r="AGI88" s="111"/>
      <c r="AGJ88" s="111"/>
      <c r="AGK88" s="111"/>
      <c r="AGL88" s="111"/>
      <c r="AGM88" s="111"/>
      <c r="AGN88" s="111"/>
      <c r="AGO88" s="111"/>
      <c r="AGP88" s="111"/>
      <c r="AGQ88" s="111"/>
      <c r="AGR88" s="111"/>
      <c r="AGS88" s="111"/>
      <c r="AGT88" s="111"/>
      <c r="AGU88" s="111"/>
      <c r="AGV88" s="111"/>
      <c r="AGW88" s="111"/>
      <c r="AGX88" s="111"/>
      <c r="AGY88" s="111"/>
      <c r="AGZ88" s="111"/>
      <c r="AHA88" s="111"/>
      <c r="AHB88" s="111"/>
      <c r="AHC88" s="111"/>
      <c r="AHD88" s="111"/>
      <c r="AHE88" s="111"/>
      <c r="AHF88" s="111"/>
      <c r="AHG88" s="111"/>
      <c r="AHH88" s="111"/>
      <c r="AHI88" s="111"/>
      <c r="AHJ88" s="111"/>
      <c r="AHK88" s="111"/>
      <c r="AHL88" s="111"/>
      <c r="AHM88" s="111"/>
      <c r="AHN88" s="111"/>
      <c r="AHO88" s="111"/>
      <c r="AHP88" s="111"/>
      <c r="AHQ88" s="111"/>
      <c r="AHR88" s="111"/>
      <c r="AHS88" s="111"/>
      <c r="AHT88" s="111"/>
      <c r="AHU88" s="111"/>
      <c r="AHV88" s="111"/>
      <c r="AHW88" s="111"/>
      <c r="AHX88" s="111"/>
      <c r="AHY88" s="111"/>
      <c r="AHZ88" s="111"/>
      <c r="AIA88" s="111"/>
      <c r="AIB88" s="111"/>
      <c r="AIC88" s="111"/>
      <c r="AID88" s="111"/>
      <c r="AIE88" s="111"/>
      <c r="AIF88" s="111"/>
      <c r="AIG88" s="111"/>
      <c r="AIH88" s="111"/>
      <c r="AII88" s="111"/>
      <c r="AIJ88" s="111"/>
      <c r="AIK88" s="111"/>
      <c r="AIL88" s="111"/>
      <c r="AIM88" s="111"/>
      <c r="AIN88" s="111"/>
      <c r="AIO88" s="111"/>
      <c r="AIP88" s="111"/>
      <c r="AIQ88" s="111"/>
      <c r="AIR88" s="111"/>
      <c r="AIS88" s="111"/>
      <c r="AIT88" s="111"/>
      <c r="AIU88" s="111"/>
      <c r="AIV88" s="111"/>
      <c r="AIW88" s="111"/>
      <c r="AIX88" s="111"/>
      <c r="AIY88" s="111"/>
      <c r="AIZ88" s="111"/>
      <c r="AJA88" s="111"/>
      <c r="AJB88" s="111"/>
      <c r="AJC88" s="111"/>
      <c r="AJD88" s="111"/>
      <c r="AJE88" s="111"/>
      <c r="AJF88" s="111"/>
      <c r="AJG88" s="111"/>
      <c r="AJH88" s="111"/>
      <c r="AJI88" s="111"/>
      <c r="AJJ88" s="111"/>
      <c r="AJK88" s="111"/>
      <c r="AJL88" s="111"/>
      <c r="AJM88" s="111"/>
      <c r="AJN88" s="111"/>
      <c r="AJO88" s="111"/>
      <c r="AJP88" s="111"/>
      <c r="AJQ88" s="111"/>
      <c r="AJR88" s="111"/>
      <c r="AJS88" s="111"/>
      <c r="AJT88" s="111"/>
      <c r="AJU88" s="111"/>
      <c r="AJV88" s="111"/>
      <c r="AJW88" s="111"/>
      <c r="AJX88" s="111"/>
      <c r="AJY88" s="111"/>
      <c r="AJZ88" s="111"/>
      <c r="AKA88" s="111"/>
      <c r="AKB88" s="111"/>
      <c r="AKC88" s="111"/>
      <c r="AKD88" s="111"/>
      <c r="AKE88" s="111"/>
      <c r="AKF88" s="111"/>
      <c r="AKG88" s="111"/>
      <c r="AKH88" s="111"/>
      <c r="AKI88" s="111"/>
      <c r="AKJ88" s="111"/>
      <c r="AKK88" s="111"/>
      <c r="AKL88" s="111"/>
      <c r="AKM88" s="111"/>
      <c r="AKN88" s="111"/>
      <c r="AKO88" s="111"/>
      <c r="AKP88" s="111"/>
      <c r="AKQ88" s="111"/>
      <c r="AKR88" s="111"/>
      <c r="AKS88" s="111"/>
      <c r="AKT88" s="111"/>
      <c r="AKU88" s="111"/>
      <c r="AKV88" s="111"/>
      <c r="AKW88" s="111"/>
      <c r="AKX88" s="111"/>
      <c r="AKY88" s="111"/>
      <c r="AKZ88" s="111"/>
      <c r="ALA88" s="111"/>
      <c r="ALB88" s="111"/>
      <c r="ALC88" s="111"/>
      <c r="ALD88" s="111"/>
      <c r="ALE88" s="111"/>
      <c r="ALF88" s="111"/>
      <c r="ALG88" s="111"/>
      <c r="ALH88" s="111"/>
      <c r="ALI88" s="111"/>
      <c r="ALJ88" s="111"/>
      <c r="ALK88" s="111"/>
      <c r="ALL88" s="111"/>
      <c r="ALM88" s="111"/>
      <c r="ALN88" s="111"/>
      <c r="ALO88" s="111"/>
      <c r="ALP88" s="111"/>
      <c r="ALQ88" s="111"/>
      <c r="ALR88" s="111"/>
      <c r="ALS88" s="111"/>
      <c r="ALT88" s="111"/>
      <c r="ALU88" s="111"/>
      <c r="ALV88" s="111"/>
      <c r="ALW88" s="111"/>
      <c r="ALX88" s="111"/>
      <c r="ALY88" s="111"/>
      <c r="ALZ88" s="111"/>
      <c r="AMA88" s="111"/>
      <c r="AMB88" s="111"/>
      <c r="AMC88" s="111"/>
      <c r="AMD88" s="111"/>
      <c r="AME88" s="111"/>
      <c r="AMF88" s="111"/>
      <c r="AMG88" s="111"/>
      <c r="AMH88" s="111"/>
      <c r="AMI88" s="111"/>
      <c r="AMJ88" s="111"/>
      <c r="AMK88" s="111"/>
      <c r="AML88" s="112"/>
    </row>
    <row r="89" spans="1:1026" s="126" customFormat="1">
      <c r="A89" s="111"/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T89" s="110"/>
      <c r="U89" s="110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  <c r="BJ89" s="111"/>
      <c r="BK89" s="111"/>
      <c r="BL89" s="111"/>
      <c r="BM89" s="111"/>
      <c r="BN89" s="111"/>
      <c r="BO89" s="111"/>
      <c r="BP89" s="111"/>
      <c r="BQ89" s="111"/>
      <c r="BR89" s="111"/>
      <c r="BS89" s="111"/>
      <c r="BT89" s="111"/>
      <c r="BU89" s="111"/>
      <c r="BV89" s="111"/>
      <c r="BW89" s="111"/>
      <c r="BX89" s="111"/>
      <c r="BY89" s="111"/>
      <c r="BZ89" s="111"/>
      <c r="CA89" s="111"/>
      <c r="CB89" s="111"/>
      <c r="CC89" s="111"/>
      <c r="CD89" s="111"/>
      <c r="CE89" s="111"/>
      <c r="CF89" s="111"/>
      <c r="CG89" s="111"/>
      <c r="CH89" s="111"/>
      <c r="CI89" s="111"/>
      <c r="CJ89" s="111"/>
      <c r="CK89" s="111"/>
      <c r="CL89" s="111"/>
      <c r="CM89" s="111"/>
      <c r="CN89" s="111"/>
      <c r="CO89" s="111"/>
      <c r="CP89" s="111"/>
      <c r="CQ89" s="111"/>
      <c r="CR89" s="111"/>
      <c r="CS89" s="111"/>
      <c r="CT89" s="111"/>
      <c r="CU89" s="111"/>
      <c r="CV89" s="111"/>
      <c r="CW89" s="111"/>
      <c r="CX89" s="111"/>
      <c r="CY89" s="111"/>
      <c r="CZ89" s="111"/>
      <c r="DA89" s="111"/>
      <c r="DB89" s="111"/>
      <c r="DC89" s="111"/>
      <c r="DD89" s="111"/>
      <c r="DE89" s="111"/>
      <c r="DF89" s="111"/>
      <c r="DG89" s="111"/>
      <c r="DH89" s="111"/>
      <c r="DI89" s="111"/>
      <c r="DJ89" s="111"/>
      <c r="DK89" s="111"/>
      <c r="DL89" s="111"/>
      <c r="DM89" s="111"/>
      <c r="DN89" s="111"/>
      <c r="DO89" s="111"/>
      <c r="DP89" s="111"/>
      <c r="DQ89" s="111"/>
      <c r="DR89" s="111"/>
      <c r="DS89" s="111"/>
      <c r="DT89" s="111"/>
      <c r="DU89" s="111"/>
      <c r="DV89" s="111"/>
      <c r="DW89" s="111"/>
      <c r="DX89" s="111"/>
      <c r="DY89" s="111"/>
      <c r="DZ89" s="111"/>
      <c r="EA89" s="111"/>
      <c r="EB89" s="111"/>
      <c r="EC89" s="111"/>
      <c r="ED89" s="111"/>
      <c r="EE89" s="111"/>
      <c r="EF89" s="111"/>
      <c r="EG89" s="111"/>
      <c r="EH89" s="111"/>
      <c r="EI89" s="111"/>
      <c r="EJ89" s="111"/>
      <c r="EK89" s="111"/>
      <c r="EL89" s="111"/>
      <c r="EM89" s="111"/>
      <c r="EN89" s="111"/>
      <c r="EO89" s="111"/>
      <c r="EP89" s="111"/>
      <c r="EQ89" s="111"/>
      <c r="ER89" s="111"/>
      <c r="ES89" s="111"/>
      <c r="ET89" s="111"/>
      <c r="EU89" s="111"/>
      <c r="EV89" s="111"/>
      <c r="EW89" s="111"/>
      <c r="EX89" s="111"/>
      <c r="EY89" s="111"/>
      <c r="EZ89" s="111"/>
      <c r="FA89" s="111"/>
      <c r="FB89" s="111"/>
      <c r="FC89" s="111"/>
      <c r="FD89" s="111"/>
      <c r="FE89" s="111"/>
      <c r="FF89" s="111"/>
      <c r="FG89" s="111"/>
      <c r="FH89" s="111"/>
      <c r="FI89" s="111"/>
      <c r="FJ89" s="111"/>
      <c r="FK89" s="111"/>
      <c r="FL89" s="111"/>
      <c r="FM89" s="111"/>
      <c r="FN89" s="111"/>
      <c r="FO89" s="111"/>
      <c r="FP89" s="111"/>
      <c r="FQ89" s="111"/>
      <c r="FR89" s="111"/>
      <c r="FS89" s="111"/>
      <c r="FT89" s="111"/>
      <c r="FU89" s="111"/>
      <c r="FV89" s="111"/>
      <c r="FW89" s="111"/>
      <c r="FX89" s="111"/>
      <c r="FY89" s="111"/>
      <c r="FZ89" s="111"/>
      <c r="GA89" s="111"/>
      <c r="GB89" s="111"/>
      <c r="GC89" s="111"/>
      <c r="GD89" s="111"/>
      <c r="GE89" s="111"/>
      <c r="GF89" s="111"/>
      <c r="GG89" s="111"/>
      <c r="GH89" s="111"/>
      <c r="GI89" s="111"/>
      <c r="GJ89" s="111"/>
      <c r="GK89" s="111"/>
      <c r="GL89" s="111"/>
      <c r="GM89" s="111"/>
      <c r="GN89" s="111"/>
      <c r="GO89" s="111"/>
      <c r="GP89" s="111"/>
      <c r="GQ89" s="111"/>
      <c r="GR89" s="111"/>
      <c r="GS89" s="111"/>
      <c r="GT89" s="111"/>
      <c r="GU89" s="111"/>
      <c r="GV89" s="111"/>
      <c r="GW89" s="111"/>
      <c r="GX89" s="111"/>
      <c r="GY89" s="111"/>
      <c r="GZ89" s="111"/>
      <c r="HA89" s="111"/>
      <c r="HB89" s="111"/>
      <c r="HC89" s="111"/>
      <c r="HD89" s="111"/>
      <c r="HE89" s="111"/>
      <c r="HF89" s="111"/>
      <c r="HG89" s="111"/>
      <c r="HH89" s="111"/>
      <c r="HI89" s="111"/>
      <c r="HJ89" s="111"/>
      <c r="HK89" s="111"/>
      <c r="HL89" s="111"/>
      <c r="HM89" s="111"/>
      <c r="HN89" s="111"/>
      <c r="HO89" s="111"/>
      <c r="HP89" s="111"/>
      <c r="HQ89" s="111"/>
      <c r="HR89" s="111"/>
      <c r="HS89" s="111"/>
      <c r="HT89" s="111"/>
      <c r="HU89" s="111"/>
      <c r="HV89" s="111"/>
      <c r="HW89" s="111"/>
      <c r="HX89" s="111"/>
      <c r="HY89" s="111"/>
      <c r="HZ89" s="111"/>
      <c r="IA89" s="111"/>
      <c r="IB89" s="111"/>
      <c r="IC89" s="111"/>
      <c r="ID89" s="111"/>
      <c r="IE89" s="111"/>
      <c r="IF89" s="111"/>
      <c r="IG89" s="111"/>
      <c r="IH89" s="111"/>
      <c r="II89" s="111"/>
      <c r="IJ89" s="111"/>
      <c r="IK89" s="111"/>
      <c r="IL89" s="111"/>
      <c r="IM89" s="111"/>
      <c r="IN89" s="111"/>
      <c r="IO89" s="111"/>
      <c r="IP89" s="111"/>
      <c r="IQ89" s="111"/>
      <c r="IR89" s="111"/>
      <c r="IS89" s="111"/>
      <c r="IT89" s="111"/>
      <c r="IU89" s="111"/>
      <c r="IV89" s="111"/>
      <c r="IW89" s="111"/>
      <c r="IX89" s="111"/>
      <c r="IY89" s="111"/>
      <c r="IZ89" s="111"/>
      <c r="JA89" s="111"/>
      <c r="JB89" s="111"/>
      <c r="JC89" s="111"/>
      <c r="JD89" s="111"/>
      <c r="JE89" s="111"/>
      <c r="JF89" s="111"/>
      <c r="JG89" s="111"/>
      <c r="JH89" s="111"/>
      <c r="JI89" s="111"/>
      <c r="JJ89" s="111"/>
      <c r="JK89" s="111"/>
      <c r="JL89" s="111"/>
      <c r="JM89" s="111"/>
      <c r="JN89" s="111"/>
      <c r="JO89" s="111"/>
      <c r="JP89" s="111"/>
      <c r="JQ89" s="111"/>
      <c r="JR89" s="111"/>
      <c r="JS89" s="111"/>
      <c r="JT89" s="111"/>
      <c r="JU89" s="111"/>
      <c r="JV89" s="111"/>
      <c r="JW89" s="111"/>
      <c r="JX89" s="111"/>
      <c r="JY89" s="111"/>
      <c r="JZ89" s="111"/>
      <c r="KA89" s="111"/>
      <c r="KB89" s="111"/>
      <c r="KC89" s="111"/>
      <c r="KD89" s="111"/>
      <c r="KE89" s="111"/>
      <c r="KF89" s="111"/>
      <c r="KG89" s="111"/>
      <c r="KH89" s="111"/>
      <c r="KI89" s="111"/>
      <c r="KJ89" s="111"/>
      <c r="KK89" s="111"/>
      <c r="KL89" s="111"/>
      <c r="KM89" s="111"/>
      <c r="KN89" s="111"/>
      <c r="KO89" s="111"/>
      <c r="KP89" s="111"/>
      <c r="KQ89" s="111"/>
      <c r="KR89" s="111"/>
      <c r="KS89" s="111"/>
      <c r="KT89" s="111"/>
      <c r="KU89" s="111"/>
      <c r="KV89" s="111"/>
      <c r="KW89" s="111"/>
      <c r="KX89" s="111"/>
      <c r="KY89" s="111"/>
      <c r="KZ89" s="111"/>
      <c r="LA89" s="111"/>
      <c r="LB89" s="111"/>
      <c r="LC89" s="111"/>
      <c r="LD89" s="111"/>
      <c r="LE89" s="111"/>
      <c r="LF89" s="111"/>
      <c r="LG89" s="111"/>
      <c r="LH89" s="111"/>
      <c r="LI89" s="111"/>
      <c r="LJ89" s="111"/>
      <c r="LK89" s="111"/>
      <c r="LL89" s="111"/>
      <c r="LM89" s="111"/>
      <c r="LN89" s="111"/>
      <c r="LO89" s="111"/>
      <c r="LP89" s="111"/>
      <c r="LQ89" s="111"/>
      <c r="LR89" s="111"/>
      <c r="LS89" s="111"/>
      <c r="LT89" s="111"/>
      <c r="LU89" s="111"/>
      <c r="LV89" s="111"/>
      <c r="LW89" s="111"/>
      <c r="LX89" s="111"/>
      <c r="LY89" s="111"/>
      <c r="LZ89" s="111"/>
      <c r="MA89" s="111"/>
      <c r="MB89" s="111"/>
      <c r="MC89" s="111"/>
      <c r="MD89" s="111"/>
      <c r="ME89" s="111"/>
      <c r="MF89" s="111"/>
      <c r="MG89" s="111"/>
      <c r="MH89" s="111"/>
      <c r="MI89" s="111"/>
      <c r="MJ89" s="111"/>
      <c r="MK89" s="111"/>
      <c r="ML89" s="111"/>
      <c r="MM89" s="111"/>
      <c r="MN89" s="111"/>
      <c r="MO89" s="111"/>
      <c r="MP89" s="111"/>
      <c r="MQ89" s="111"/>
      <c r="MR89" s="111"/>
      <c r="MS89" s="111"/>
      <c r="MT89" s="111"/>
      <c r="MU89" s="111"/>
      <c r="MV89" s="111"/>
      <c r="MW89" s="111"/>
      <c r="MX89" s="111"/>
      <c r="MY89" s="111"/>
      <c r="MZ89" s="111"/>
      <c r="NA89" s="111"/>
      <c r="NB89" s="111"/>
      <c r="NC89" s="111"/>
      <c r="ND89" s="111"/>
      <c r="NE89" s="111"/>
      <c r="NF89" s="111"/>
      <c r="NG89" s="111"/>
      <c r="NH89" s="111"/>
      <c r="NI89" s="111"/>
      <c r="NJ89" s="111"/>
      <c r="NK89" s="111"/>
      <c r="NL89" s="111"/>
      <c r="NM89" s="111"/>
      <c r="NN89" s="111"/>
      <c r="NO89" s="111"/>
      <c r="NP89" s="111"/>
      <c r="NQ89" s="111"/>
      <c r="NR89" s="111"/>
      <c r="NS89" s="111"/>
      <c r="NT89" s="111"/>
      <c r="NU89" s="111"/>
      <c r="NV89" s="111"/>
      <c r="NW89" s="111"/>
      <c r="NX89" s="111"/>
      <c r="NY89" s="111"/>
      <c r="NZ89" s="111"/>
      <c r="OA89" s="111"/>
      <c r="OB89" s="111"/>
      <c r="OC89" s="111"/>
      <c r="OD89" s="111"/>
      <c r="OE89" s="111"/>
      <c r="OF89" s="111"/>
      <c r="OG89" s="111"/>
      <c r="OH89" s="111"/>
      <c r="OI89" s="111"/>
      <c r="OJ89" s="111"/>
      <c r="OK89" s="111"/>
      <c r="OL89" s="111"/>
      <c r="OM89" s="111"/>
      <c r="ON89" s="111"/>
      <c r="OO89" s="111"/>
      <c r="OP89" s="111"/>
      <c r="OQ89" s="111"/>
      <c r="OR89" s="111"/>
      <c r="OS89" s="111"/>
      <c r="OT89" s="111"/>
      <c r="OU89" s="111"/>
      <c r="OV89" s="111"/>
      <c r="OW89" s="111"/>
      <c r="OX89" s="111"/>
      <c r="OY89" s="111"/>
      <c r="OZ89" s="111"/>
      <c r="PA89" s="111"/>
      <c r="PB89" s="111"/>
      <c r="PC89" s="111"/>
      <c r="PD89" s="111"/>
      <c r="PE89" s="111"/>
      <c r="PF89" s="111"/>
      <c r="PG89" s="111"/>
      <c r="PH89" s="111"/>
      <c r="PI89" s="111"/>
      <c r="PJ89" s="111"/>
      <c r="PK89" s="111"/>
      <c r="PL89" s="111"/>
      <c r="PM89" s="111"/>
      <c r="PN89" s="111"/>
      <c r="PO89" s="111"/>
      <c r="PP89" s="111"/>
      <c r="PQ89" s="111"/>
      <c r="PR89" s="111"/>
      <c r="PS89" s="111"/>
      <c r="PT89" s="111"/>
      <c r="PU89" s="111"/>
      <c r="PV89" s="111"/>
      <c r="PW89" s="111"/>
      <c r="PX89" s="111"/>
      <c r="PY89" s="111"/>
      <c r="PZ89" s="111"/>
      <c r="QA89" s="111"/>
      <c r="QB89" s="111"/>
      <c r="QC89" s="111"/>
      <c r="QD89" s="111"/>
      <c r="QE89" s="111"/>
      <c r="QF89" s="111"/>
      <c r="QG89" s="111"/>
      <c r="QH89" s="111"/>
      <c r="QI89" s="111"/>
      <c r="QJ89" s="111"/>
      <c r="QK89" s="111"/>
      <c r="QL89" s="111"/>
      <c r="QM89" s="111"/>
      <c r="QN89" s="111"/>
      <c r="QO89" s="111"/>
      <c r="QP89" s="111"/>
      <c r="QQ89" s="111"/>
      <c r="QR89" s="111"/>
      <c r="QS89" s="111"/>
      <c r="QT89" s="111"/>
      <c r="QU89" s="111"/>
      <c r="QV89" s="111"/>
      <c r="QW89" s="111"/>
      <c r="QX89" s="111"/>
      <c r="QY89" s="111"/>
      <c r="QZ89" s="111"/>
      <c r="RA89" s="111"/>
      <c r="RB89" s="111"/>
      <c r="RC89" s="111"/>
      <c r="RD89" s="111"/>
      <c r="RE89" s="111"/>
      <c r="RF89" s="111"/>
      <c r="RG89" s="111"/>
      <c r="RH89" s="111"/>
      <c r="RI89" s="111"/>
      <c r="RJ89" s="111"/>
      <c r="RK89" s="111"/>
      <c r="RL89" s="111"/>
      <c r="RM89" s="111"/>
      <c r="RN89" s="111"/>
      <c r="RO89" s="111"/>
      <c r="RP89" s="111"/>
      <c r="RQ89" s="111"/>
      <c r="RR89" s="111"/>
      <c r="RS89" s="111"/>
      <c r="RT89" s="111"/>
      <c r="RU89" s="111"/>
      <c r="RV89" s="111"/>
      <c r="RW89" s="111"/>
      <c r="RX89" s="111"/>
      <c r="RY89" s="111"/>
      <c r="RZ89" s="111"/>
      <c r="SA89" s="111"/>
      <c r="SB89" s="111"/>
      <c r="SC89" s="111"/>
      <c r="SD89" s="111"/>
      <c r="SE89" s="111"/>
      <c r="SF89" s="111"/>
      <c r="SG89" s="111"/>
      <c r="SH89" s="111"/>
      <c r="SI89" s="111"/>
      <c r="SJ89" s="111"/>
      <c r="SK89" s="111"/>
      <c r="SL89" s="111"/>
      <c r="SM89" s="111"/>
      <c r="SN89" s="111"/>
      <c r="SO89" s="111"/>
      <c r="SP89" s="111"/>
      <c r="SQ89" s="111"/>
      <c r="SR89" s="111"/>
      <c r="SS89" s="111"/>
      <c r="ST89" s="111"/>
      <c r="SU89" s="111"/>
      <c r="SV89" s="111"/>
      <c r="SW89" s="111"/>
      <c r="SX89" s="111"/>
      <c r="SY89" s="111"/>
      <c r="SZ89" s="111"/>
      <c r="TA89" s="111"/>
      <c r="TB89" s="111"/>
      <c r="TC89" s="111"/>
      <c r="TD89" s="111"/>
      <c r="TE89" s="111"/>
      <c r="TF89" s="111"/>
      <c r="TG89" s="111"/>
      <c r="TH89" s="111"/>
      <c r="TI89" s="111"/>
      <c r="TJ89" s="111"/>
      <c r="TK89" s="111"/>
      <c r="TL89" s="111"/>
      <c r="TM89" s="111"/>
      <c r="TN89" s="111"/>
      <c r="TO89" s="111"/>
      <c r="TP89" s="111"/>
      <c r="TQ89" s="111"/>
      <c r="TR89" s="111"/>
      <c r="TS89" s="111"/>
      <c r="TT89" s="111"/>
      <c r="TU89" s="111"/>
      <c r="TV89" s="111"/>
      <c r="TW89" s="111"/>
      <c r="TX89" s="111"/>
      <c r="TY89" s="111"/>
      <c r="TZ89" s="111"/>
      <c r="UA89" s="111"/>
      <c r="UB89" s="111"/>
      <c r="UC89" s="111"/>
      <c r="UD89" s="111"/>
      <c r="UE89" s="111"/>
      <c r="UF89" s="111"/>
      <c r="UG89" s="111"/>
      <c r="UH89" s="111"/>
      <c r="UI89" s="111"/>
      <c r="UJ89" s="111"/>
      <c r="UK89" s="111"/>
      <c r="UL89" s="111"/>
      <c r="UM89" s="111"/>
      <c r="UN89" s="111"/>
      <c r="UO89" s="111"/>
      <c r="UP89" s="111"/>
      <c r="UQ89" s="111"/>
      <c r="UR89" s="111"/>
      <c r="US89" s="111"/>
      <c r="UT89" s="111"/>
      <c r="UU89" s="111"/>
      <c r="UV89" s="111"/>
      <c r="UW89" s="111"/>
      <c r="UX89" s="111"/>
      <c r="UY89" s="111"/>
      <c r="UZ89" s="111"/>
      <c r="VA89" s="111"/>
      <c r="VB89" s="111"/>
      <c r="VC89" s="111"/>
      <c r="VD89" s="111"/>
      <c r="VE89" s="111"/>
      <c r="VF89" s="111"/>
      <c r="VG89" s="111"/>
      <c r="VH89" s="111"/>
      <c r="VI89" s="111"/>
      <c r="VJ89" s="111"/>
      <c r="VK89" s="111"/>
      <c r="VL89" s="111"/>
      <c r="VM89" s="111"/>
      <c r="VN89" s="111"/>
      <c r="VO89" s="111"/>
      <c r="VP89" s="111"/>
      <c r="VQ89" s="111"/>
      <c r="VR89" s="111"/>
      <c r="VS89" s="111"/>
      <c r="VT89" s="111"/>
      <c r="VU89" s="111"/>
      <c r="VV89" s="111"/>
      <c r="VW89" s="111"/>
      <c r="VX89" s="111"/>
      <c r="VY89" s="111"/>
      <c r="VZ89" s="111"/>
      <c r="WA89" s="111"/>
      <c r="WB89" s="111"/>
      <c r="WC89" s="111"/>
      <c r="WD89" s="111"/>
      <c r="WE89" s="111"/>
      <c r="WF89" s="111"/>
      <c r="WG89" s="111"/>
      <c r="WH89" s="111"/>
      <c r="WI89" s="111"/>
      <c r="WJ89" s="111"/>
      <c r="WK89" s="111"/>
      <c r="WL89" s="111"/>
      <c r="WM89" s="111"/>
      <c r="WN89" s="111"/>
      <c r="WO89" s="111"/>
      <c r="WP89" s="111"/>
      <c r="WQ89" s="111"/>
      <c r="WR89" s="111"/>
      <c r="WS89" s="111"/>
      <c r="WT89" s="111"/>
      <c r="WU89" s="111"/>
      <c r="WV89" s="111"/>
      <c r="WW89" s="111"/>
      <c r="WX89" s="111"/>
      <c r="WY89" s="111"/>
      <c r="WZ89" s="111"/>
      <c r="XA89" s="111"/>
      <c r="XB89" s="111"/>
      <c r="XC89" s="111"/>
      <c r="XD89" s="111"/>
      <c r="XE89" s="111"/>
      <c r="XF89" s="111"/>
      <c r="XG89" s="111"/>
      <c r="XH89" s="111"/>
      <c r="XI89" s="111"/>
      <c r="XJ89" s="111"/>
      <c r="XK89" s="111"/>
      <c r="XL89" s="111"/>
      <c r="XM89" s="111"/>
      <c r="XN89" s="111"/>
      <c r="XO89" s="111"/>
      <c r="XP89" s="111"/>
      <c r="XQ89" s="111"/>
      <c r="XR89" s="111"/>
      <c r="XS89" s="111"/>
      <c r="XT89" s="111"/>
      <c r="XU89" s="111"/>
      <c r="XV89" s="111"/>
      <c r="XW89" s="111"/>
      <c r="XX89" s="111"/>
      <c r="XY89" s="111"/>
      <c r="XZ89" s="111"/>
      <c r="YA89" s="111"/>
      <c r="YB89" s="111"/>
      <c r="YC89" s="111"/>
      <c r="YD89" s="111"/>
      <c r="YE89" s="111"/>
      <c r="YF89" s="111"/>
      <c r="YG89" s="111"/>
      <c r="YH89" s="111"/>
      <c r="YI89" s="111"/>
      <c r="YJ89" s="111"/>
      <c r="YK89" s="111"/>
      <c r="YL89" s="111"/>
      <c r="YM89" s="111"/>
      <c r="YN89" s="111"/>
      <c r="YO89" s="111"/>
      <c r="YP89" s="111"/>
      <c r="YQ89" s="111"/>
      <c r="YR89" s="111"/>
      <c r="YS89" s="111"/>
      <c r="YT89" s="111"/>
      <c r="YU89" s="111"/>
      <c r="YV89" s="111"/>
      <c r="YW89" s="111"/>
      <c r="YX89" s="111"/>
      <c r="YY89" s="111"/>
      <c r="YZ89" s="111"/>
      <c r="ZA89" s="111"/>
      <c r="ZB89" s="111"/>
      <c r="ZC89" s="111"/>
      <c r="ZD89" s="111"/>
      <c r="ZE89" s="111"/>
      <c r="ZF89" s="111"/>
      <c r="ZG89" s="111"/>
      <c r="ZH89" s="111"/>
      <c r="ZI89" s="111"/>
      <c r="ZJ89" s="111"/>
      <c r="ZK89" s="111"/>
      <c r="ZL89" s="111"/>
      <c r="ZM89" s="111"/>
      <c r="ZN89" s="111"/>
      <c r="ZO89" s="111"/>
      <c r="ZP89" s="111"/>
      <c r="ZQ89" s="111"/>
      <c r="ZR89" s="111"/>
      <c r="ZS89" s="111"/>
      <c r="ZT89" s="111"/>
      <c r="ZU89" s="111"/>
      <c r="ZV89" s="111"/>
      <c r="ZW89" s="111"/>
      <c r="ZX89" s="111"/>
      <c r="ZY89" s="111"/>
      <c r="ZZ89" s="111"/>
      <c r="AAA89" s="111"/>
      <c r="AAB89" s="111"/>
      <c r="AAC89" s="111"/>
      <c r="AAD89" s="111"/>
      <c r="AAE89" s="111"/>
      <c r="AAF89" s="111"/>
      <c r="AAG89" s="111"/>
      <c r="AAH89" s="111"/>
      <c r="AAI89" s="111"/>
      <c r="AAJ89" s="111"/>
      <c r="AAK89" s="111"/>
      <c r="AAL89" s="111"/>
      <c r="AAM89" s="111"/>
      <c r="AAN89" s="111"/>
      <c r="AAO89" s="111"/>
      <c r="AAP89" s="111"/>
      <c r="AAQ89" s="111"/>
      <c r="AAR89" s="111"/>
      <c r="AAS89" s="111"/>
      <c r="AAT89" s="111"/>
      <c r="AAU89" s="111"/>
      <c r="AAV89" s="111"/>
      <c r="AAW89" s="111"/>
      <c r="AAX89" s="111"/>
      <c r="AAY89" s="111"/>
      <c r="AAZ89" s="111"/>
      <c r="ABA89" s="111"/>
      <c r="ABB89" s="111"/>
      <c r="ABC89" s="111"/>
      <c r="ABD89" s="111"/>
      <c r="ABE89" s="111"/>
      <c r="ABF89" s="111"/>
      <c r="ABG89" s="111"/>
      <c r="ABH89" s="111"/>
      <c r="ABI89" s="111"/>
      <c r="ABJ89" s="111"/>
      <c r="ABK89" s="111"/>
      <c r="ABL89" s="111"/>
      <c r="ABM89" s="111"/>
      <c r="ABN89" s="111"/>
      <c r="ABO89" s="111"/>
      <c r="ABP89" s="111"/>
      <c r="ABQ89" s="111"/>
      <c r="ABR89" s="111"/>
      <c r="ABS89" s="111"/>
      <c r="ABT89" s="111"/>
      <c r="ABU89" s="111"/>
      <c r="ABV89" s="111"/>
      <c r="ABW89" s="111"/>
      <c r="ABX89" s="111"/>
      <c r="ABY89" s="111"/>
      <c r="ABZ89" s="111"/>
      <c r="ACA89" s="111"/>
      <c r="ACB89" s="111"/>
      <c r="ACC89" s="111"/>
      <c r="ACD89" s="111"/>
      <c r="ACE89" s="111"/>
      <c r="ACF89" s="111"/>
      <c r="ACG89" s="111"/>
      <c r="ACH89" s="111"/>
      <c r="ACI89" s="111"/>
      <c r="ACJ89" s="111"/>
      <c r="ACK89" s="111"/>
      <c r="ACL89" s="111"/>
      <c r="ACM89" s="111"/>
      <c r="ACN89" s="111"/>
      <c r="ACO89" s="111"/>
      <c r="ACP89" s="111"/>
      <c r="ACQ89" s="111"/>
      <c r="ACR89" s="111"/>
      <c r="ACS89" s="111"/>
      <c r="ACT89" s="111"/>
      <c r="ACU89" s="111"/>
      <c r="ACV89" s="111"/>
      <c r="ACW89" s="111"/>
      <c r="ACX89" s="111"/>
      <c r="ACY89" s="111"/>
      <c r="ACZ89" s="111"/>
      <c r="ADA89" s="111"/>
      <c r="ADB89" s="111"/>
      <c r="ADC89" s="111"/>
      <c r="ADD89" s="111"/>
      <c r="ADE89" s="111"/>
      <c r="ADF89" s="111"/>
      <c r="ADG89" s="111"/>
      <c r="ADH89" s="111"/>
      <c r="ADI89" s="111"/>
      <c r="ADJ89" s="111"/>
      <c r="ADK89" s="111"/>
      <c r="ADL89" s="111"/>
      <c r="ADM89" s="111"/>
      <c r="ADN89" s="111"/>
      <c r="ADO89" s="111"/>
      <c r="ADP89" s="111"/>
      <c r="ADQ89" s="111"/>
      <c r="ADR89" s="111"/>
      <c r="ADS89" s="111"/>
      <c r="ADT89" s="111"/>
      <c r="ADU89" s="111"/>
      <c r="ADV89" s="111"/>
      <c r="ADW89" s="111"/>
      <c r="ADX89" s="111"/>
      <c r="ADY89" s="111"/>
      <c r="ADZ89" s="111"/>
      <c r="AEA89" s="111"/>
      <c r="AEB89" s="111"/>
      <c r="AEC89" s="111"/>
      <c r="AED89" s="111"/>
      <c r="AEE89" s="111"/>
      <c r="AEF89" s="111"/>
      <c r="AEG89" s="111"/>
      <c r="AEH89" s="111"/>
      <c r="AEI89" s="111"/>
      <c r="AEJ89" s="111"/>
      <c r="AEK89" s="111"/>
      <c r="AEL89" s="111"/>
      <c r="AEM89" s="111"/>
      <c r="AEN89" s="111"/>
      <c r="AEO89" s="111"/>
      <c r="AEP89" s="111"/>
      <c r="AEQ89" s="111"/>
      <c r="AER89" s="111"/>
      <c r="AES89" s="111"/>
      <c r="AET89" s="111"/>
      <c r="AEU89" s="111"/>
      <c r="AEV89" s="111"/>
      <c r="AEW89" s="111"/>
      <c r="AEX89" s="111"/>
      <c r="AEY89" s="111"/>
      <c r="AEZ89" s="111"/>
      <c r="AFA89" s="111"/>
      <c r="AFB89" s="111"/>
      <c r="AFC89" s="111"/>
      <c r="AFD89" s="111"/>
      <c r="AFE89" s="111"/>
      <c r="AFF89" s="111"/>
      <c r="AFG89" s="111"/>
      <c r="AFH89" s="111"/>
      <c r="AFI89" s="111"/>
      <c r="AFJ89" s="111"/>
      <c r="AFK89" s="111"/>
      <c r="AFL89" s="111"/>
      <c r="AFM89" s="111"/>
      <c r="AFN89" s="111"/>
      <c r="AFO89" s="111"/>
      <c r="AFP89" s="111"/>
      <c r="AFQ89" s="111"/>
      <c r="AFR89" s="111"/>
      <c r="AFS89" s="111"/>
      <c r="AFT89" s="111"/>
      <c r="AFU89" s="111"/>
      <c r="AFV89" s="111"/>
      <c r="AFW89" s="111"/>
      <c r="AFX89" s="111"/>
      <c r="AFY89" s="111"/>
      <c r="AFZ89" s="111"/>
      <c r="AGA89" s="111"/>
      <c r="AGB89" s="111"/>
      <c r="AGC89" s="111"/>
      <c r="AGD89" s="111"/>
      <c r="AGE89" s="111"/>
      <c r="AGF89" s="111"/>
      <c r="AGG89" s="111"/>
      <c r="AGH89" s="111"/>
      <c r="AGI89" s="111"/>
      <c r="AGJ89" s="111"/>
      <c r="AGK89" s="111"/>
      <c r="AGL89" s="111"/>
      <c r="AGM89" s="111"/>
      <c r="AGN89" s="111"/>
      <c r="AGO89" s="111"/>
      <c r="AGP89" s="111"/>
      <c r="AGQ89" s="111"/>
      <c r="AGR89" s="111"/>
      <c r="AGS89" s="111"/>
      <c r="AGT89" s="111"/>
      <c r="AGU89" s="111"/>
      <c r="AGV89" s="111"/>
      <c r="AGW89" s="111"/>
      <c r="AGX89" s="111"/>
      <c r="AGY89" s="111"/>
      <c r="AGZ89" s="111"/>
      <c r="AHA89" s="111"/>
      <c r="AHB89" s="111"/>
      <c r="AHC89" s="111"/>
      <c r="AHD89" s="111"/>
      <c r="AHE89" s="111"/>
      <c r="AHF89" s="111"/>
      <c r="AHG89" s="111"/>
      <c r="AHH89" s="111"/>
      <c r="AHI89" s="111"/>
      <c r="AHJ89" s="111"/>
      <c r="AHK89" s="111"/>
      <c r="AHL89" s="111"/>
      <c r="AHM89" s="111"/>
      <c r="AHN89" s="111"/>
      <c r="AHO89" s="111"/>
      <c r="AHP89" s="111"/>
      <c r="AHQ89" s="111"/>
      <c r="AHR89" s="111"/>
      <c r="AHS89" s="111"/>
      <c r="AHT89" s="111"/>
      <c r="AHU89" s="111"/>
      <c r="AHV89" s="111"/>
      <c r="AHW89" s="111"/>
      <c r="AHX89" s="111"/>
      <c r="AHY89" s="111"/>
      <c r="AHZ89" s="111"/>
      <c r="AIA89" s="111"/>
      <c r="AIB89" s="111"/>
      <c r="AIC89" s="111"/>
      <c r="AID89" s="111"/>
      <c r="AIE89" s="111"/>
      <c r="AIF89" s="111"/>
      <c r="AIG89" s="111"/>
      <c r="AIH89" s="111"/>
      <c r="AII89" s="111"/>
      <c r="AIJ89" s="111"/>
      <c r="AIK89" s="111"/>
      <c r="AIL89" s="111"/>
      <c r="AIM89" s="111"/>
      <c r="AIN89" s="111"/>
      <c r="AIO89" s="111"/>
      <c r="AIP89" s="111"/>
      <c r="AIQ89" s="111"/>
      <c r="AIR89" s="111"/>
      <c r="AIS89" s="111"/>
      <c r="AIT89" s="111"/>
      <c r="AIU89" s="111"/>
      <c r="AIV89" s="111"/>
      <c r="AIW89" s="111"/>
      <c r="AIX89" s="111"/>
      <c r="AIY89" s="111"/>
      <c r="AIZ89" s="111"/>
      <c r="AJA89" s="111"/>
      <c r="AJB89" s="111"/>
      <c r="AJC89" s="111"/>
      <c r="AJD89" s="111"/>
      <c r="AJE89" s="111"/>
      <c r="AJF89" s="111"/>
      <c r="AJG89" s="111"/>
      <c r="AJH89" s="111"/>
      <c r="AJI89" s="111"/>
      <c r="AJJ89" s="111"/>
      <c r="AJK89" s="111"/>
      <c r="AJL89" s="111"/>
      <c r="AJM89" s="111"/>
      <c r="AJN89" s="111"/>
      <c r="AJO89" s="111"/>
      <c r="AJP89" s="111"/>
      <c r="AJQ89" s="111"/>
      <c r="AJR89" s="111"/>
      <c r="AJS89" s="111"/>
      <c r="AJT89" s="111"/>
      <c r="AJU89" s="111"/>
      <c r="AJV89" s="111"/>
      <c r="AJW89" s="111"/>
      <c r="AJX89" s="111"/>
      <c r="AJY89" s="111"/>
      <c r="AJZ89" s="111"/>
      <c r="AKA89" s="111"/>
      <c r="AKB89" s="111"/>
      <c r="AKC89" s="111"/>
      <c r="AKD89" s="111"/>
      <c r="AKE89" s="111"/>
      <c r="AKF89" s="111"/>
      <c r="AKG89" s="111"/>
      <c r="AKH89" s="111"/>
      <c r="AKI89" s="111"/>
      <c r="AKJ89" s="111"/>
      <c r="AKK89" s="111"/>
      <c r="AKL89" s="111"/>
      <c r="AKM89" s="111"/>
      <c r="AKN89" s="111"/>
      <c r="AKO89" s="111"/>
      <c r="AKP89" s="111"/>
      <c r="AKQ89" s="111"/>
      <c r="AKR89" s="111"/>
      <c r="AKS89" s="111"/>
      <c r="AKT89" s="111"/>
      <c r="AKU89" s="111"/>
      <c r="AKV89" s="111"/>
      <c r="AKW89" s="111"/>
      <c r="AKX89" s="111"/>
      <c r="AKY89" s="111"/>
      <c r="AKZ89" s="111"/>
      <c r="ALA89" s="111"/>
      <c r="ALB89" s="111"/>
      <c r="ALC89" s="111"/>
      <c r="ALD89" s="111"/>
      <c r="ALE89" s="111"/>
      <c r="ALF89" s="111"/>
      <c r="ALG89" s="111"/>
      <c r="ALH89" s="111"/>
      <c r="ALI89" s="111"/>
      <c r="ALJ89" s="111"/>
      <c r="ALK89" s="111"/>
      <c r="ALL89" s="111"/>
      <c r="ALM89" s="111"/>
      <c r="ALN89" s="111"/>
      <c r="ALO89" s="111"/>
      <c r="ALP89" s="111"/>
      <c r="ALQ89" s="111"/>
      <c r="ALR89" s="111"/>
      <c r="ALS89" s="111"/>
      <c r="ALT89" s="111"/>
      <c r="ALU89" s="111"/>
      <c r="ALV89" s="111"/>
      <c r="ALW89" s="111"/>
      <c r="ALX89" s="111"/>
      <c r="ALY89" s="111"/>
      <c r="ALZ89" s="111"/>
      <c r="AMA89" s="111"/>
      <c r="AMB89" s="111"/>
      <c r="AMC89" s="111"/>
      <c r="AMD89" s="111"/>
      <c r="AME89" s="111"/>
      <c r="AMF89" s="111"/>
      <c r="AMG89" s="111"/>
      <c r="AMH89" s="111"/>
      <c r="AMI89" s="111"/>
      <c r="AMJ89" s="111"/>
      <c r="AMK89" s="111"/>
      <c r="AML89" s="112"/>
    </row>
    <row r="90" spans="1:1026" s="126" customFormat="1">
      <c r="A90" s="111"/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T90" s="110"/>
      <c r="U90" s="110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  <c r="BJ90" s="111"/>
      <c r="BK90" s="111"/>
      <c r="BL90" s="111"/>
      <c r="BM90" s="111"/>
      <c r="BN90" s="111"/>
      <c r="BO90" s="111"/>
      <c r="BP90" s="111"/>
      <c r="BQ90" s="111"/>
      <c r="BR90" s="111"/>
      <c r="BS90" s="111"/>
      <c r="BT90" s="111"/>
      <c r="BU90" s="111"/>
      <c r="BV90" s="111"/>
      <c r="BW90" s="111"/>
      <c r="BX90" s="111"/>
      <c r="BY90" s="111"/>
      <c r="BZ90" s="111"/>
      <c r="CA90" s="111"/>
      <c r="CB90" s="111"/>
      <c r="CC90" s="111"/>
      <c r="CD90" s="111"/>
      <c r="CE90" s="111"/>
      <c r="CF90" s="111"/>
      <c r="CG90" s="111"/>
      <c r="CH90" s="111"/>
      <c r="CI90" s="111"/>
      <c r="CJ90" s="111"/>
      <c r="CK90" s="111"/>
      <c r="CL90" s="111"/>
      <c r="CM90" s="111"/>
      <c r="CN90" s="111"/>
      <c r="CO90" s="111"/>
      <c r="CP90" s="111"/>
      <c r="CQ90" s="111"/>
      <c r="CR90" s="111"/>
      <c r="CS90" s="111"/>
      <c r="CT90" s="111"/>
      <c r="CU90" s="111"/>
      <c r="CV90" s="111"/>
      <c r="CW90" s="111"/>
      <c r="CX90" s="111"/>
      <c r="CY90" s="111"/>
      <c r="CZ90" s="111"/>
      <c r="DA90" s="111"/>
      <c r="DB90" s="111"/>
      <c r="DC90" s="111"/>
      <c r="DD90" s="111"/>
      <c r="DE90" s="111"/>
      <c r="DF90" s="111"/>
      <c r="DG90" s="111"/>
      <c r="DH90" s="111"/>
      <c r="DI90" s="111"/>
      <c r="DJ90" s="111"/>
      <c r="DK90" s="111"/>
      <c r="DL90" s="111"/>
      <c r="DM90" s="111"/>
      <c r="DN90" s="111"/>
      <c r="DO90" s="111"/>
      <c r="DP90" s="111"/>
      <c r="DQ90" s="111"/>
      <c r="DR90" s="111"/>
      <c r="DS90" s="111"/>
      <c r="DT90" s="111"/>
      <c r="DU90" s="111"/>
      <c r="DV90" s="111"/>
      <c r="DW90" s="111"/>
      <c r="DX90" s="111"/>
      <c r="DY90" s="111"/>
      <c r="DZ90" s="111"/>
      <c r="EA90" s="111"/>
      <c r="EB90" s="111"/>
      <c r="EC90" s="111"/>
      <c r="ED90" s="111"/>
      <c r="EE90" s="111"/>
      <c r="EF90" s="111"/>
      <c r="EG90" s="111"/>
      <c r="EH90" s="111"/>
      <c r="EI90" s="111"/>
      <c r="EJ90" s="111"/>
      <c r="EK90" s="111"/>
      <c r="EL90" s="111"/>
      <c r="EM90" s="111"/>
      <c r="EN90" s="111"/>
      <c r="EO90" s="111"/>
      <c r="EP90" s="111"/>
      <c r="EQ90" s="111"/>
      <c r="ER90" s="111"/>
      <c r="ES90" s="111"/>
      <c r="ET90" s="111"/>
      <c r="EU90" s="111"/>
      <c r="EV90" s="111"/>
      <c r="EW90" s="111"/>
      <c r="EX90" s="111"/>
      <c r="EY90" s="111"/>
      <c r="EZ90" s="111"/>
      <c r="FA90" s="111"/>
      <c r="FB90" s="111"/>
      <c r="FC90" s="111"/>
      <c r="FD90" s="111"/>
      <c r="FE90" s="111"/>
      <c r="FF90" s="111"/>
      <c r="FG90" s="111"/>
      <c r="FH90" s="111"/>
      <c r="FI90" s="111"/>
      <c r="FJ90" s="111"/>
      <c r="FK90" s="111"/>
      <c r="FL90" s="111"/>
      <c r="FM90" s="111"/>
      <c r="FN90" s="111"/>
      <c r="FO90" s="111"/>
      <c r="FP90" s="111"/>
      <c r="FQ90" s="111"/>
      <c r="FR90" s="111"/>
      <c r="FS90" s="111"/>
      <c r="FT90" s="111"/>
      <c r="FU90" s="111"/>
      <c r="FV90" s="111"/>
      <c r="FW90" s="111"/>
      <c r="FX90" s="111"/>
      <c r="FY90" s="111"/>
      <c r="FZ90" s="111"/>
      <c r="GA90" s="111"/>
      <c r="GB90" s="111"/>
      <c r="GC90" s="111"/>
      <c r="GD90" s="111"/>
      <c r="GE90" s="111"/>
      <c r="GF90" s="111"/>
      <c r="GG90" s="111"/>
      <c r="GH90" s="111"/>
      <c r="GI90" s="111"/>
      <c r="GJ90" s="111"/>
      <c r="GK90" s="111"/>
      <c r="GL90" s="111"/>
      <c r="GM90" s="111"/>
      <c r="GN90" s="111"/>
      <c r="GO90" s="111"/>
      <c r="GP90" s="111"/>
      <c r="GQ90" s="111"/>
      <c r="GR90" s="111"/>
      <c r="GS90" s="111"/>
      <c r="GT90" s="111"/>
      <c r="GU90" s="111"/>
      <c r="GV90" s="111"/>
      <c r="GW90" s="111"/>
      <c r="GX90" s="111"/>
      <c r="GY90" s="111"/>
      <c r="GZ90" s="111"/>
      <c r="HA90" s="111"/>
      <c r="HB90" s="111"/>
      <c r="HC90" s="111"/>
      <c r="HD90" s="111"/>
      <c r="HE90" s="111"/>
      <c r="HF90" s="111"/>
      <c r="HG90" s="111"/>
      <c r="HH90" s="111"/>
      <c r="HI90" s="111"/>
      <c r="HJ90" s="111"/>
      <c r="HK90" s="111"/>
      <c r="HL90" s="111"/>
      <c r="HM90" s="111"/>
      <c r="HN90" s="111"/>
      <c r="HO90" s="111"/>
      <c r="HP90" s="111"/>
      <c r="HQ90" s="111"/>
      <c r="HR90" s="111"/>
      <c r="HS90" s="111"/>
      <c r="HT90" s="111"/>
      <c r="HU90" s="111"/>
      <c r="HV90" s="111"/>
      <c r="HW90" s="111"/>
      <c r="HX90" s="111"/>
      <c r="HY90" s="111"/>
      <c r="HZ90" s="111"/>
      <c r="IA90" s="111"/>
      <c r="IB90" s="111"/>
      <c r="IC90" s="111"/>
      <c r="ID90" s="111"/>
      <c r="IE90" s="111"/>
      <c r="IF90" s="111"/>
      <c r="IG90" s="111"/>
      <c r="IH90" s="111"/>
      <c r="II90" s="111"/>
      <c r="IJ90" s="111"/>
      <c r="IK90" s="111"/>
      <c r="IL90" s="111"/>
      <c r="IM90" s="111"/>
      <c r="IN90" s="111"/>
      <c r="IO90" s="111"/>
      <c r="IP90" s="111"/>
      <c r="IQ90" s="111"/>
      <c r="IR90" s="111"/>
      <c r="IS90" s="111"/>
      <c r="IT90" s="111"/>
      <c r="IU90" s="111"/>
      <c r="IV90" s="111"/>
      <c r="IW90" s="111"/>
      <c r="IX90" s="111"/>
      <c r="IY90" s="111"/>
      <c r="IZ90" s="111"/>
      <c r="JA90" s="111"/>
      <c r="JB90" s="111"/>
      <c r="JC90" s="111"/>
      <c r="JD90" s="111"/>
      <c r="JE90" s="111"/>
      <c r="JF90" s="111"/>
      <c r="JG90" s="111"/>
      <c r="JH90" s="111"/>
      <c r="JI90" s="111"/>
      <c r="JJ90" s="111"/>
      <c r="JK90" s="111"/>
      <c r="JL90" s="111"/>
      <c r="JM90" s="111"/>
      <c r="JN90" s="111"/>
      <c r="JO90" s="111"/>
      <c r="JP90" s="111"/>
      <c r="JQ90" s="111"/>
      <c r="JR90" s="111"/>
      <c r="JS90" s="111"/>
      <c r="JT90" s="111"/>
      <c r="JU90" s="111"/>
      <c r="JV90" s="111"/>
      <c r="JW90" s="111"/>
      <c r="JX90" s="111"/>
      <c r="JY90" s="111"/>
      <c r="JZ90" s="111"/>
      <c r="KA90" s="111"/>
      <c r="KB90" s="111"/>
      <c r="KC90" s="111"/>
      <c r="KD90" s="111"/>
      <c r="KE90" s="111"/>
      <c r="KF90" s="111"/>
      <c r="KG90" s="111"/>
      <c r="KH90" s="111"/>
      <c r="KI90" s="111"/>
      <c r="KJ90" s="111"/>
      <c r="KK90" s="111"/>
      <c r="KL90" s="111"/>
      <c r="KM90" s="111"/>
      <c r="KN90" s="111"/>
      <c r="KO90" s="111"/>
      <c r="KP90" s="111"/>
      <c r="KQ90" s="111"/>
      <c r="KR90" s="111"/>
      <c r="KS90" s="111"/>
      <c r="KT90" s="111"/>
      <c r="KU90" s="111"/>
      <c r="KV90" s="111"/>
      <c r="KW90" s="111"/>
      <c r="KX90" s="111"/>
      <c r="KY90" s="111"/>
      <c r="KZ90" s="111"/>
      <c r="LA90" s="111"/>
      <c r="LB90" s="111"/>
      <c r="LC90" s="111"/>
      <c r="LD90" s="111"/>
      <c r="LE90" s="111"/>
      <c r="LF90" s="111"/>
      <c r="LG90" s="111"/>
      <c r="LH90" s="111"/>
      <c r="LI90" s="111"/>
      <c r="LJ90" s="111"/>
      <c r="LK90" s="111"/>
      <c r="LL90" s="111"/>
      <c r="LM90" s="111"/>
      <c r="LN90" s="111"/>
      <c r="LO90" s="111"/>
      <c r="LP90" s="111"/>
      <c r="LQ90" s="111"/>
      <c r="LR90" s="111"/>
      <c r="LS90" s="111"/>
      <c r="LT90" s="111"/>
      <c r="LU90" s="111"/>
      <c r="LV90" s="111"/>
      <c r="LW90" s="111"/>
      <c r="LX90" s="111"/>
      <c r="LY90" s="111"/>
      <c r="LZ90" s="111"/>
      <c r="MA90" s="111"/>
      <c r="MB90" s="111"/>
      <c r="MC90" s="111"/>
      <c r="MD90" s="111"/>
      <c r="ME90" s="111"/>
      <c r="MF90" s="111"/>
      <c r="MG90" s="111"/>
      <c r="MH90" s="111"/>
      <c r="MI90" s="111"/>
      <c r="MJ90" s="111"/>
      <c r="MK90" s="111"/>
      <c r="ML90" s="111"/>
      <c r="MM90" s="111"/>
      <c r="MN90" s="111"/>
      <c r="MO90" s="111"/>
      <c r="MP90" s="111"/>
      <c r="MQ90" s="111"/>
      <c r="MR90" s="111"/>
      <c r="MS90" s="111"/>
      <c r="MT90" s="111"/>
      <c r="MU90" s="111"/>
      <c r="MV90" s="111"/>
      <c r="MW90" s="111"/>
      <c r="MX90" s="111"/>
      <c r="MY90" s="111"/>
      <c r="MZ90" s="111"/>
      <c r="NA90" s="111"/>
      <c r="NB90" s="111"/>
      <c r="NC90" s="111"/>
      <c r="ND90" s="111"/>
      <c r="NE90" s="111"/>
      <c r="NF90" s="111"/>
      <c r="NG90" s="111"/>
      <c r="NH90" s="111"/>
      <c r="NI90" s="111"/>
      <c r="NJ90" s="111"/>
      <c r="NK90" s="111"/>
      <c r="NL90" s="111"/>
      <c r="NM90" s="111"/>
      <c r="NN90" s="111"/>
      <c r="NO90" s="111"/>
      <c r="NP90" s="111"/>
      <c r="NQ90" s="111"/>
      <c r="NR90" s="111"/>
      <c r="NS90" s="111"/>
      <c r="NT90" s="111"/>
      <c r="NU90" s="111"/>
      <c r="NV90" s="111"/>
      <c r="NW90" s="111"/>
      <c r="NX90" s="111"/>
      <c r="NY90" s="111"/>
      <c r="NZ90" s="111"/>
      <c r="OA90" s="111"/>
      <c r="OB90" s="111"/>
      <c r="OC90" s="111"/>
      <c r="OD90" s="111"/>
      <c r="OE90" s="111"/>
      <c r="OF90" s="111"/>
      <c r="OG90" s="111"/>
      <c r="OH90" s="111"/>
      <c r="OI90" s="111"/>
      <c r="OJ90" s="111"/>
      <c r="OK90" s="111"/>
      <c r="OL90" s="111"/>
      <c r="OM90" s="111"/>
      <c r="ON90" s="111"/>
      <c r="OO90" s="111"/>
      <c r="OP90" s="111"/>
      <c r="OQ90" s="111"/>
      <c r="OR90" s="111"/>
      <c r="OS90" s="111"/>
      <c r="OT90" s="111"/>
      <c r="OU90" s="111"/>
      <c r="OV90" s="111"/>
      <c r="OW90" s="111"/>
      <c r="OX90" s="111"/>
      <c r="OY90" s="111"/>
      <c r="OZ90" s="111"/>
      <c r="PA90" s="111"/>
      <c r="PB90" s="111"/>
      <c r="PC90" s="111"/>
      <c r="PD90" s="111"/>
      <c r="PE90" s="111"/>
      <c r="PF90" s="111"/>
      <c r="PG90" s="111"/>
      <c r="PH90" s="111"/>
      <c r="PI90" s="111"/>
      <c r="PJ90" s="111"/>
      <c r="PK90" s="111"/>
      <c r="PL90" s="111"/>
      <c r="PM90" s="111"/>
      <c r="PN90" s="111"/>
      <c r="PO90" s="111"/>
      <c r="PP90" s="111"/>
      <c r="PQ90" s="111"/>
      <c r="PR90" s="111"/>
      <c r="PS90" s="111"/>
      <c r="PT90" s="111"/>
      <c r="PU90" s="111"/>
      <c r="PV90" s="111"/>
      <c r="PW90" s="111"/>
      <c r="PX90" s="111"/>
      <c r="PY90" s="111"/>
      <c r="PZ90" s="111"/>
      <c r="QA90" s="111"/>
      <c r="QB90" s="111"/>
      <c r="QC90" s="111"/>
      <c r="QD90" s="111"/>
      <c r="QE90" s="111"/>
      <c r="QF90" s="111"/>
      <c r="QG90" s="111"/>
      <c r="QH90" s="111"/>
      <c r="QI90" s="111"/>
      <c r="QJ90" s="111"/>
      <c r="QK90" s="111"/>
      <c r="QL90" s="111"/>
      <c r="QM90" s="111"/>
      <c r="QN90" s="111"/>
      <c r="QO90" s="111"/>
      <c r="QP90" s="111"/>
      <c r="QQ90" s="111"/>
      <c r="QR90" s="111"/>
      <c r="QS90" s="111"/>
      <c r="QT90" s="111"/>
      <c r="QU90" s="111"/>
      <c r="QV90" s="111"/>
      <c r="QW90" s="111"/>
      <c r="QX90" s="111"/>
      <c r="QY90" s="111"/>
      <c r="QZ90" s="111"/>
      <c r="RA90" s="111"/>
      <c r="RB90" s="111"/>
      <c r="RC90" s="111"/>
      <c r="RD90" s="111"/>
      <c r="RE90" s="111"/>
      <c r="RF90" s="111"/>
      <c r="RG90" s="111"/>
      <c r="RH90" s="111"/>
      <c r="RI90" s="111"/>
      <c r="RJ90" s="111"/>
      <c r="RK90" s="111"/>
      <c r="RL90" s="111"/>
      <c r="RM90" s="111"/>
      <c r="RN90" s="111"/>
      <c r="RO90" s="111"/>
      <c r="RP90" s="111"/>
      <c r="RQ90" s="111"/>
      <c r="RR90" s="111"/>
      <c r="RS90" s="111"/>
      <c r="RT90" s="111"/>
      <c r="RU90" s="111"/>
      <c r="RV90" s="111"/>
      <c r="RW90" s="111"/>
      <c r="RX90" s="111"/>
      <c r="RY90" s="111"/>
      <c r="RZ90" s="111"/>
      <c r="SA90" s="111"/>
      <c r="SB90" s="111"/>
      <c r="SC90" s="111"/>
      <c r="SD90" s="111"/>
      <c r="SE90" s="111"/>
      <c r="SF90" s="111"/>
      <c r="SG90" s="111"/>
      <c r="SH90" s="111"/>
      <c r="SI90" s="111"/>
      <c r="SJ90" s="111"/>
      <c r="SK90" s="111"/>
      <c r="SL90" s="111"/>
      <c r="SM90" s="111"/>
      <c r="SN90" s="111"/>
      <c r="SO90" s="111"/>
      <c r="SP90" s="111"/>
      <c r="SQ90" s="111"/>
      <c r="SR90" s="111"/>
      <c r="SS90" s="111"/>
      <c r="ST90" s="111"/>
      <c r="SU90" s="111"/>
      <c r="SV90" s="111"/>
      <c r="SW90" s="111"/>
      <c r="SX90" s="111"/>
      <c r="SY90" s="111"/>
      <c r="SZ90" s="111"/>
      <c r="TA90" s="111"/>
      <c r="TB90" s="111"/>
      <c r="TC90" s="111"/>
      <c r="TD90" s="111"/>
      <c r="TE90" s="111"/>
      <c r="TF90" s="111"/>
      <c r="TG90" s="111"/>
      <c r="TH90" s="111"/>
      <c r="TI90" s="111"/>
      <c r="TJ90" s="111"/>
      <c r="TK90" s="111"/>
      <c r="TL90" s="111"/>
      <c r="TM90" s="111"/>
      <c r="TN90" s="111"/>
      <c r="TO90" s="111"/>
      <c r="TP90" s="111"/>
      <c r="TQ90" s="111"/>
      <c r="TR90" s="111"/>
      <c r="TS90" s="111"/>
      <c r="TT90" s="111"/>
      <c r="TU90" s="111"/>
      <c r="TV90" s="111"/>
      <c r="TW90" s="111"/>
      <c r="TX90" s="111"/>
      <c r="TY90" s="111"/>
      <c r="TZ90" s="111"/>
      <c r="UA90" s="111"/>
      <c r="UB90" s="111"/>
      <c r="UC90" s="111"/>
      <c r="UD90" s="111"/>
      <c r="UE90" s="111"/>
      <c r="UF90" s="111"/>
      <c r="UG90" s="111"/>
      <c r="UH90" s="111"/>
      <c r="UI90" s="111"/>
      <c r="UJ90" s="111"/>
      <c r="UK90" s="111"/>
      <c r="UL90" s="111"/>
      <c r="UM90" s="111"/>
      <c r="UN90" s="111"/>
      <c r="UO90" s="111"/>
      <c r="UP90" s="111"/>
      <c r="UQ90" s="111"/>
      <c r="UR90" s="111"/>
      <c r="US90" s="111"/>
      <c r="UT90" s="111"/>
      <c r="UU90" s="111"/>
      <c r="UV90" s="111"/>
      <c r="UW90" s="111"/>
      <c r="UX90" s="111"/>
      <c r="UY90" s="111"/>
      <c r="UZ90" s="111"/>
      <c r="VA90" s="111"/>
      <c r="VB90" s="111"/>
      <c r="VC90" s="111"/>
      <c r="VD90" s="111"/>
      <c r="VE90" s="111"/>
      <c r="VF90" s="111"/>
      <c r="VG90" s="111"/>
      <c r="VH90" s="111"/>
      <c r="VI90" s="111"/>
      <c r="VJ90" s="111"/>
      <c r="VK90" s="111"/>
      <c r="VL90" s="111"/>
      <c r="VM90" s="111"/>
      <c r="VN90" s="111"/>
      <c r="VO90" s="111"/>
      <c r="VP90" s="111"/>
      <c r="VQ90" s="111"/>
      <c r="VR90" s="111"/>
      <c r="VS90" s="111"/>
      <c r="VT90" s="111"/>
      <c r="VU90" s="111"/>
      <c r="VV90" s="111"/>
      <c r="VW90" s="111"/>
      <c r="VX90" s="111"/>
      <c r="VY90" s="111"/>
      <c r="VZ90" s="111"/>
      <c r="WA90" s="111"/>
      <c r="WB90" s="111"/>
      <c r="WC90" s="111"/>
      <c r="WD90" s="111"/>
      <c r="WE90" s="111"/>
      <c r="WF90" s="111"/>
      <c r="WG90" s="111"/>
      <c r="WH90" s="111"/>
      <c r="WI90" s="111"/>
      <c r="WJ90" s="111"/>
      <c r="WK90" s="111"/>
      <c r="WL90" s="111"/>
      <c r="WM90" s="111"/>
      <c r="WN90" s="111"/>
      <c r="WO90" s="111"/>
      <c r="WP90" s="111"/>
      <c r="WQ90" s="111"/>
      <c r="WR90" s="111"/>
      <c r="WS90" s="111"/>
      <c r="WT90" s="111"/>
      <c r="WU90" s="111"/>
      <c r="WV90" s="111"/>
      <c r="WW90" s="111"/>
      <c r="WX90" s="111"/>
      <c r="WY90" s="111"/>
      <c r="WZ90" s="111"/>
      <c r="XA90" s="111"/>
      <c r="XB90" s="111"/>
      <c r="XC90" s="111"/>
      <c r="XD90" s="111"/>
      <c r="XE90" s="111"/>
      <c r="XF90" s="111"/>
      <c r="XG90" s="111"/>
      <c r="XH90" s="111"/>
      <c r="XI90" s="111"/>
      <c r="XJ90" s="111"/>
      <c r="XK90" s="111"/>
      <c r="XL90" s="111"/>
      <c r="XM90" s="111"/>
      <c r="XN90" s="111"/>
      <c r="XO90" s="111"/>
      <c r="XP90" s="111"/>
      <c r="XQ90" s="111"/>
      <c r="XR90" s="111"/>
      <c r="XS90" s="111"/>
      <c r="XT90" s="111"/>
      <c r="XU90" s="111"/>
      <c r="XV90" s="111"/>
      <c r="XW90" s="111"/>
      <c r="XX90" s="111"/>
      <c r="XY90" s="111"/>
      <c r="XZ90" s="111"/>
      <c r="YA90" s="111"/>
      <c r="YB90" s="111"/>
      <c r="YC90" s="111"/>
      <c r="YD90" s="111"/>
      <c r="YE90" s="111"/>
      <c r="YF90" s="111"/>
      <c r="YG90" s="111"/>
      <c r="YH90" s="111"/>
      <c r="YI90" s="111"/>
      <c r="YJ90" s="111"/>
      <c r="YK90" s="111"/>
      <c r="YL90" s="111"/>
      <c r="YM90" s="111"/>
      <c r="YN90" s="111"/>
      <c r="YO90" s="111"/>
      <c r="YP90" s="111"/>
      <c r="YQ90" s="111"/>
      <c r="YR90" s="111"/>
      <c r="YS90" s="111"/>
      <c r="YT90" s="111"/>
      <c r="YU90" s="111"/>
      <c r="YV90" s="111"/>
      <c r="YW90" s="111"/>
      <c r="YX90" s="111"/>
      <c r="YY90" s="111"/>
      <c r="YZ90" s="111"/>
      <c r="ZA90" s="111"/>
      <c r="ZB90" s="111"/>
      <c r="ZC90" s="111"/>
      <c r="ZD90" s="111"/>
      <c r="ZE90" s="111"/>
      <c r="ZF90" s="111"/>
      <c r="ZG90" s="111"/>
      <c r="ZH90" s="111"/>
      <c r="ZI90" s="111"/>
      <c r="ZJ90" s="111"/>
      <c r="ZK90" s="111"/>
      <c r="ZL90" s="111"/>
      <c r="ZM90" s="111"/>
      <c r="ZN90" s="111"/>
      <c r="ZO90" s="111"/>
      <c r="ZP90" s="111"/>
      <c r="ZQ90" s="111"/>
      <c r="ZR90" s="111"/>
      <c r="ZS90" s="111"/>
      <c r="ZT90" s="111"/>
      <c r="ZU90" s="111"/>
      <c r="ZV90" s="111"/>
      <c r="ZW90" s="111"/>
      <c r="ZX90" s="111"/>
      <c r="ZY90" s="111"/>
      <c r="ZZ90" s="111"/>
      <c r="AAA90" s="111"/>
      <c r="AAB90" s="111"/>
      <c r="AAC90" s="111"/>
      <c r="AAD90" s="111"/>
      <c r="AAE90" s="111"/>
      <c r="AAF90" s="111"/>
      <c r="AAG90" s="111"/>
      <c r="AAH90" s="111"/>
      <c r="AAI90" s="111"/>
      <c r="AAJ90" s="111"/>
      <c r="AAK90" s="111"/>
      <c r="AAL90" s="111"/>
      <c r="AAM90" s="111"/>
      <c r="AAN90" s="111"/>
      <c r="AAO90" s="111"/>
      <c r="AAP90" s="111"/>
      <c r="AAQ90" s="111"/>
      <c r="AAR90" s="111"/>
      <c r="AAS90" s="111"/>
      <c r="AAT90" s="111"/>
      <c r="AAU90" s="111"/>
      <c r="AAV90" s="111"/>
      <c r="AAW90" s="111"/>
      <c r="AAX90" s="111"/>
      <c r="AAY90" s="111"/>
      <c r="AAZ90" s="111"/>
      <c r="ABA90" s="111"/>
      <c r="ABB90" s="111"/>
      <c r="ABC90" s="111"/>
      <c r="ABD90" s="111"/>
      <c r="ABE90" s="111"/>
      <c r="ABF90" s="111"/>
      <c r="ABG90" s="111"/>
      <c r="ABH90" s="111"/>
      <c r="ABI90" s="111"/>
      <c r="ABJ90" s="111"/>
      <c r="ABK90" s="111"/>
      <c r="ABL90" s="111"/>
      <c r="ABM90" s="111"/>
      <c r="ABN90" s="111"/>
      <c r="ABO90" s="111"/>
      <c r="ABP90" s="111"/>
      <c r="ABQ90" s="111"/>
      <c r="ABR90" s="111"/>
      <c r="ABS90" s="111"/>
      <c r="ABT90" s="111"/>
      <c r="ABU90" s="111"/>
      <c r="ABV90" s="111"/>
      <c r="ABW90" s="111"/>
      <c r="ABX90" s="111"/>
      <c r="ABY90" s="111"/>
      <c r="ABZ90" s="111"/>
      <c r="ACA90" s="111"/>
      <c r="ACB90" s="111"/>
      <c r="ACC90" s="111"/>
      <c r="ACD90" s="111"/>
      <c r="ACE90" s="111"/>
      <c r="ACF90" s="111"/>
      <c r="ACG90" s="111"/>
      <c r="ACH90" s="111"/>
      <c r="ACI90" s="111"/>
      <c r="ACJ90" s="111"/>
      <c r="ACK90" s="111"/>
      <c r="ACL90" s="111"/>
      <c r="ACM90" s="111"/>
      <c r="ACN90" s="111"/>
      <c r="ACO90" s="111"/>
      <c r="ACP90" s="111"/>
      <c r="ACQ90" s="111"/>
      <c r="ACR90" s="111"/>
      <c r="ACS90" s="111"/>
      <c r="ACT90" s="111"/>
      <c r="ACU90" s="111"/>
      <c r="ACV90" s="111"/>
      <c r="ACW90" s="111"/>
      <c r="ACX90" s="111"/>
      <c r="ACY90" s="111"/>
      <c r="ACZ90" s="111"/>
      <c r="ADA90" s="111"/>
      <c r="ADB90" s="111"/>
      <c r="ADC90" s="111"/>
      <c r="ADD90" s="111"/>
      <c r="ADE90" s="111"/>
      <c r="ADF90" s="111"/>
      <c r="ADG90" s="111"/>
      <c r="ADH90" s="111"/>
      <c r="ADI90" s="111"/>
      <c r="ADJ90" s="111"/>
      <c r="ADK90" s="111"/>
      <c r="ADL90" s="111"/>
      <c r="ADM90" s="111"/>
      <c r="ADN90" s="111"/>
      <c r="ADO90" s="111"/>
      <c r="ADP90" s="111"/>
      <c r="ADQ90" s="111"/>
      <c r="ADR90" s="111"/>
      <c r="ADS90" s="111"/>
      <c r="ADT90" s="111"/>
      <c r="ADU90" s="111"/>
      <c r="ADV90" s="111"/>
      <c r="ADW90" s="111"/>
      <c r="ADX90" s="111"/>
      <c r="ADY90" s="111"/>
      <c r="ADZ90" s="111"/>
      <c r="AEA90" s="111"/>
      <c r="AEB90" s="111"/>
      <c r="AEC90" s="111"/>
      <c r="AED90" s="111"/>
      <c r="AEE90" s="111"/>
      <c r="AEF90" s="111"/>
      <c r="AEG90" s="111"/>
      <c r="AEH90" s="111"/>
      <c r="AEI90" s="111"/>
      <c r="AEJ90" s="111"/>
      <c r="AEK90" s="111"/>
      <c r="AEL90" s="111"/>
      <c r="AEM90" s="111"/>
      <c r="AEN90" s="111"/>
      <c r="AEO90" s="111"/>
      <c r="AEP90" s="111"/>
      <c r="AEQ90" s="111"/>
      <c r="AER90" s="111"/>
      <c r="AES90" s="111"/>
      <c r="AET90" s="111"/>
      <c r="AEU90" s="111"/>
      <c r="AEV90" s="111"/>
      <c r="AEW90" s="111"/>
      <c r="AEX90" s="111"/>
      <c r="AEY90" s="111"/>
      <c r="AEZ90" s="111"/>
      <c r="AFA90" s="111"/>
      <c r="AFB90" s="111"/>
      <c r="AFC90" s="111"/>
      <c r="AFD90" s="111"/>
      <c r="AFE90" s="111"/>
      <c r="AFF90" s="111"/>
      <c r="AFG90" s="111"/>
      <c r="AFH90" s="111"/>
      <c r="AFI90" s="111"/>
      <c r="AFJ90" s="111"/>
      <c r="AFK90" s="111"/>
      <c r="AFL90" s="111"/>
      <c r="AFM90" s="111"/>
      <c r="AFN90" s="111"/>
      <c r="AFO90" s="111"/>
      <c r="AFP90" s="111"/>
      <c r="AFQ90" s="111"/>
      <c r="AFR90" s="111"/>
      <c r="AFS90" s="111"/>
      <c r="AFT90" s="111"/>
      <c r="AFU90" s="111"/>
      <c r="AFV90" s="111"/>
      <c r="AFW90" s="111"/>
      <c r="AFX90" s="111"/>
      <c r="AFY90" s="111"/>
      <c r="AFZ90" s="111"/>
      <c r="AGA90" s="111"/>
      <c r="AGB90" s="111"/>
      <c r="AGC90" s="111"/>
      <c r="AGD90" s="111"/>
      <c r="AGE90" s="111"/>
      <c r="AGF90" s="111"/>
      <c r="AGG90" s="111"/>
      <c r="AGH90" s="111"/>
      <c r="AGI90" s="111"/>
      <c r="AGJ90" s="111"/>
      <c r="AGK90" s="111"/>
      <c r="AGL90" s="111"/>
      <c r="AGM90" s="111"/>
      <c r="AGN90" s="111"/>
      <c r="AGO90" s="111"/>
      <c r="AGP90" s="111"/>
      <c r="AGQ90" s="111"/>
      <c r="AGR90" s="111"/>
      <c r="AGS90" s="111"/>
      <c r="AGT90" s="111"/>
      <c r="AGU90" s="111"/>
      <c r="AGV90" s="111"/>
      <c r="AGW90" s="111"/>
      <c r="AGX90" s="111"/>
      <c r="AGY90" s="111"/>
      <c r="AGZ90" s="111"/>
      <c r="AHA90" s="111"/>
      <c r="AHB90" s="111"/>
      <c r="AHC90" s="111"/>
      <c r="AHD90" s="111"/>
      <c r="AHE90" s="111"/>
      <c r="AHF90" s="111"/>
      <c r="AHG90" s="111"/>
      <c r="AHH90" s="111"/>
      <c r="AHI90" s="111"/>
      <c r="AHJ90" s="111"/>
      <c r="AHK90" s="111"/>
      <c r="AHL90" s="111"/>
      <c r="AHM90" s="111"/>
      <c r="AHN90" s="111"/>
      <c r="AHO90" s="111"/>
      <c r="AHP90" s="111"/>
      <c r="AHQ90" s="111"/>
      <c r="AHR90" s="111"/>
      <c r="AHS90" s="111"/>
      <c r="AHT90" s="111"/>
      <c r="AHU90" s="111"/>
      <c r="AHV90" s="111"/>
      <c r="AHW90" s="111"/>
      <c r="AHX90" s="111"/>
      <c r="AHY90" s="111"/>
      <c r="AHZ90" s="111"/>
      <c r="AIA90" s="111"/>
      <c r="AIB90" s="111"/>
      <c r="AIC90" s="111"/>
      <c r="AID90" s="111"/>
      <c r="AIE90" s="111"/>
      <c r="AIF90" s="111"/>
      <c r="AIG90" s="111"/>
      <c r="AIH90" s="111"/>
      <c r="AII90" s="111"/>
      <c r="AIJ90" s="111"/>
      <c r="AIK90" s="111"/>
      <c r="AIL90" s="111"/>
      <c r="AIM90" s="111"/>
      <c r="AIN90" s="111"/>
      <c r="AIO90" s="111"/>
      <c r="AIP90" s="111"/>
      <c r="AIQ90" s="111"/>
      <c r="AIR90" s="111"/>
      <c r="AIS90" s="111"/>
      <c r="AIT90" s="111"/>
      <c r="AIU90" s="111"/>
      <c r="AIV90" s="111"/>
      <c r="AIW90" s="111"/>
      <c r="AIX90" s="111"/>
      <c r="AIY90" s="111"/>
      <c r="AIZ90" s="111"/>
      <c r="AJA90" s="111"/>
      <c r="AJB90" s="111"/>
      <c r="AJC90" s="111"/>
      <c r="AJD90" s="111"/>
      <c r="AJE90" s="111"/>
      <c r="AJF90" s="111"/>
      <c r="AJG90" s="111"/>
      <c r="AJH90" s="111"/>
      <c r="AJI90" s="111"/>
      <c r="AJJ90" s="111"/>
      <c r="AJK90" s="111"/>
      <c r="AJL90" s="111"/>
      <c r="AJM90" s="111"/>
      <c r="AJN90" s="111"/>
      <c r="AJO90" s="111"/>
      <c r="AJP90" s="111"/>
      <c r="AJQ90" s="111"/>
      <c r="AJR90" s="111"/>
      <c r="AJS90" s="111"/>
      <c r="AJT90" s="111"/>
      <c r="AJU90" s="111"/>
      <c r="AJV90" s="111"/>
      <c r="AJW90" s="111"/>
      <c r="AJX90" s="111"/>
      <c r="AJY90" s="111"/>
      <c r="AJZ90" s="111"/>
      <c r="AKA90" s="111"/>
      <c r="AKB90" s="111"/>
      <c r="AKC90" s="111"/>
      <c r="AKD90" s="111"/>
      <c r="AKE90" s="111"/>
      <c r="AKF90" s="111"/>
      <c r="AKG90" s="111"/>
      <c r="AKH90" s="111"/>
      <c r="AKI90" s="111"/>
      <c r="AKJ90" s="111"/>
      <c r="AKK90" s="111"/>
      <c r="AKL90" s="111"/>
      <c r="AKM90" s="111"/>
      <c r="AKN90" s="111"/>
      <c r="AKO90" s="111"/>
      <c r="AKP90" s="111"/>
      <c r="AKQ90" s="111"/>
      <c r="AKR90" s="111"/>
      <c r="AKS90" s="111"/>
      <c r="AKT90" s="111"/>
      <c r="AKU90" s="111"/>
      <c r="AKV90" s="111"/>
      <c r="AKW90" s="111"/>
      <c r="AKX90" s="111"/>
      <c r="AKY90" s="111"/>
      <c r="AKZ90" s="111"/>
      <c r="ALA90" s="111"/>
      <c r="ALB90" s="111"/>
      <c r="ALC90" s="111"/>
      <c r="ALD90" s="111"/>
      <c r="ALE90" s="111"/>
      <c r="ALF90" s="111"/>
      <c r="ALG90" s="111"/>
      <c r="ALH90" s="111"/>
      <c r="ALI90" s="111"/>
      <c r="ALJ90" s="111"/>
      <c r="ALK90" s="111"/>
      <c r="ALL90" s="111"/>
      <c r="ALM90" s="111"/>
      <c r="ALN90" s="111"/>
      <c r="ALO90" s="111"/>
      <c r="ALP90" s="111"/>
      <c r="ALQ90" s="111"/>
      <c r="ALR90" s="111"/>
      <c r="ALS90" s="111"/>
      <c r="ALT90" s="111"/>
      <c r="ALU90" s="111"/>
      <c r="ALV90" s="111"/>
      <c r="ALW90" s="111"/>
      <c r="ALX90" s="111"/>
      <c r="ALY90" s="111"/>
      <c r="ALZ90" s="111"/>
      <c r="AMA90" s="111"/>
      <c r="AMB90" s="111"/>
      <c r="AMC90" s="111"/>
      <c r="AMD90" s="111"/>
      <c r="AME90" s="111"/>
      <c r="AMF90" s="111"/>
      <c r="AMG90" s="111"/>
      <c r="AMH90" s="111"/>
      <c r="AMI90" s="111"/>
      <c r="AMJ90" s="111"/>
      <c r="AMK90" s="111"/>
      <c r="AML90" s="112"/>
    </row>
    <row r="91" spans="1:1026" s="126" customFormat="1">
      <c r="A91" s="111"/>
      <c r="B91" s="131"/>
      <c r="C91" s="131"/>
      <c r="D91" s="131"/>
      <c r="E91" s="131"/>
      <c r="F91" s="131"/>
      <c r="G91" s="131"/>
      <c r="H91" s="131"/>
      <c r="I91" s="131"/>
      <c r="J91" s="131"/>
      <c r="K91" s="131"/>
      <c r="L91" s="131"/>
      <c r="M91" s="131"/>
      <c r="N91" s="131"/>
      <c r="T91" s="110"/>
      <c r="U91" s="110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  <c r="BJ91" s="111"/>
      <c r="BK91" s="111"/>
      <c r="BL91" s="111"/>
      <c r="BM91" s="111"/>
      <c r="BN91" s="111"/>
      <c r="BO91" s="111"/>
      <c r="BP91" s="111"/>
      <c r="BQ91" s="111"/>
      <c r="BR91" s="111"/>
      <c r="BS91" s="111"/>
      <c r="BT91" s="111"/>
      <c r="BU91" s="111"/>
      <c r="BV91" s="111"/>
      <c r="BW91" s="111"/>
      <c r="BX91" s="111"/>
      <c r="BY91" s="111"/>
      <c r="BZ91" s="111"/>
      <c r="CA91" s="111"/>
      <c r="CB91" s="111"/>
      <c r="CC91" s="111"/>
      <c r="CD91" s="111"/>
      <c r="CE91" s="111"/>
      <c r="CF91" s="111"/>
      <c r="CG91" s="111"/>
      <c r="CH91" s="111"/>
      <c r="CI91" s="111"/>
      <c r="CJ91" s="111"/>
      <c r="CK91" s="111"/>
      <c r="CL91" s="111"/>
      <c r="CM91" s="111"/>
      <c r="CN91" s="111"/>
      <c r="CO91" s="111"/>
      <c r="CP91" s="111"/>
      <c r="CQ91" s="111"/>
      <c r="CR91" s="111"/>
      <c r="CS91" s="111"/>
      <c r="CT91" s="111"/>
      <c r="CU91" s="111"/>
      <c r="CV91" s="111"/>
      <c r="CW91" s="111"/>
      <c r="CX91" s="111"/>
      <c r="CY91" s="111"/>
      <c r="CZ91" s="111"/>
      <c r="DA91" s="111"/>
      <c r="DB91" s="111"/>
      <c r="DC91" s="111"/>
      <c r="DD91" s="111"/>
      <c r="DE91" s="111"/>
      <c r="DF91" s="111"/>
      <c r="DG91" s="111"/>
      <c r="DH91" s="111"/>
      <c r="DI91" s="111"/>
      <c r="DJ91" s="111"/>
      <c r="DK91" s="111"/>
      <c r="DL91" s="111"/>
      <c r="DM91" s="111"/>
      <c r="DN91" s="111"/>
      <c r="DO91" s="111"/>
      <c r="DP91" s="111"/>
      <c r="DQ91" s="111"/>
      <c r="DR91" s="111"/>
      <c r="DS91" s="111"/>
      <c r="DT91" s="111"/>
      <c r="DU91" s="111"/>
      <c r="DV91" s="111"/>
      <c r="DW91" s="111"/>
      <c r="DX91" s="111"/>
      <c r="DY91" s="111"/>
      <c r="DZ91" s="111"/>
      <c r="EA91" s="111"/>
      <c r="EB91" s="111"/>
      <c r="EC91" s="111"/>
      <c r="ED91" s="111"/>
      <c r="EE91" s="111"/>
      <c r="EF91" s="111"/>
      <c r="EG91" s="111"/>
      <c r="EH91" s="111"/>
      <c r="EI91" s="111"/>
      <c r="EJ91" s="111"/>
      <c r="EK91" s="111"/>
      <c r="EL91" s="111"/>
      <c r="EM91" s="111"/>
      <c r="EN91" s="111"/>
      <c r="EO91" s="111"/>
      <c r="EP91" s="111"/>
      <c r="EQ91" s="111"/>
      <c r="ER91" s="111"/>
      <c r="ES91" s="111"/>
      <c r="ET91" s="111"/>
      <c r="EU91" s="111"/>
      <c r="EV91" s="111"/>
      <c r="EW91" s="111"/>
      <c r="EX91" s="111"/>
      <c r="EY91" s="111"/>
      <c r="EZ91" s="111"/>
      <c r="FA91" s="111"/>
      <c r="FB91" s="111"/>
      <c r="FC91" s="111"/>
      <c r="FD91" s="111"/>
      <c r="FE91" s="111"/>
      <c r="FF91" s="111"/>
      <c r="FG91" s="111"/>
      <c r="FH91" s="111"/>
      <c r="FI91" s="111"/>
      <c r="FJ91" s="111"/>
      <c r="FK91" s="111"/>
      <c r="FL91" s="111"/>
      <c r="FM91" s="111"/>
      <c r="FN91" s="111"/>
      <c r="FO91" s="111"/>
      <c r="FP91" s="111"/>
      <c r="FQ91" s="111"/>
      <c r="FR91" s="111"/>
      <c r="FS91" s="111"/>
      <c r="FT91" s="111"/>
      <c r="FU91" s="111"/>
      <c r="FV91" s="111"/>
      <c r="FW91" s="111"/>
      <c r="FX91" s="111"/>
      <c r="FY91" s="111"/>
      <c r="FZ91" s="111"/>
      <c r="GA91" s="111"/>
      <c r="GB91" s="111"/>
      <c r="GC91" s="111"/>
      <c r="GD91" s="111"/>
      <c r="GE91" s="111"/>
      <c r="GF91" s="111"/>
      <c r="GG91" s="111"/>
      <c r="GH91" s="111"/>
      <c r="GI91" s="111"/>
      <c r="GJ91" s="111"/>
      <c r="GK91" s="111"/>
      <c r="GL91" s="111"/>
      <c r="GM91" s="111"/>
      <c r="GN91" s="111"/>
      <c r="GO91" s="111"/>
      <c r="GP91" s="111"/>
      <c r="GQ91" s="111"/>
      <c r="GR91" s="111"/>
      <c r="GS91" s="111"/>
      <c r="GT91" s="111"/>
      <c r="GU91" s="111"/>
      <c r="GV91" s="111"/>
      <c r="GW91" s="111"/>
      <c r="GX91" s="111"/>
      <c r="GY91" s="111"/>
      <c r="GZ91" s="111"/>
      <c r="HA91" s="111"/>
      <c r="HB91" s="111"/>
      <c r="HC91" s="111"/>
      <c r="HD91" s="111"/>
      <c r="HE91" s="111"/>
      <c r="HF91" s="111"/>
      <c r="HG91" s="111"/>
      <c r="HH91" s="111"/>
      <c r="HI91" s="111"/>
      <c r="HJ91" s="111"/>
      <c r="HK91" s="111"/>
      <c r="HL91" s="111"/>
      <c r="HM91" s="111"/>
      <c r="HN91" s="111"/>
      <c r="HO91" s="111"/>
      <c r="HP91" s="111"/>
      <c r="HQ91" s="111"/>
      <c r="HR91" s="111"/>
      <c r="HS91" s="111"/>
      <c r="HT91" s="111"/>
      <c r="HU91" s="111"/>
      <c r="HV91" s="111"/>
      <c r="HW91" s="111"/>
      <c r="HX91" s="111"/>
      <c r="HY91" s="111"/>
      <c r="HZ91" s="111"/>
      <c r="IA91" s="111"/>
      <c r="IB91" s="111"/>
      <c r="IC91" s="111"/>
      <c r="ID91" s="111"/>
      <c r="IE91" s="111"/>
      <c r="IF91" s="111"/>
      <c r="IG91" s="111"/>
      <c r="IH91" s="111"/>
      <c r="II91" s="111"/>
      <c r="IJ91" s="111"/>
      <c r="IK91" s="111"/>
      <c r="IL91" s="111"/>
      <c r="IM91" s="111"/>
      <c r="IN91" s="111"/>
      <c r="IO91" s="111"/>
      <c r="IP91" s="111"/>
      <c r="IQ91" s="111"/>
      <c r="IR91" s="111"/>
      <c r="IS91" s="111"/>
      <c r="IT91" s="111"/>
      <c r="IU91" s="111"/>
      <c r="IV91" s="111"/>
      <c r="IW91" s="111"/>
      <c r="IX91" s="111"/>
      <c r="IY91" s="111"/>
      <c r="IZ91" s="111"/>
      <c r="JA91" s="111"/>
      <c r="JB91" s="111"/>
      <c r="JC91" s="111"/>
      <c r="JD91" s="111"/>
      <c r="JE91" s="111"/>
      <c r="JF91" s="111"/>
      <c r="JG91" s="111"/>
      <c r="JH91" s="111"/>
      <c r="JI91" s="111"/>
      <c r="JJ91" s="111"/>
      <c r="JK91" s="111"/>
      <c r="JL91" s="111"/>
      <c r="JM91" s="111"/>
      <c r="JN91" s="111"/>
      <c r="JO91" s="111"/>
      <c r="JP91" s="111"/>
      <c r="JQ91" s="111"/>
      <c r="JR91" s="111"/>
      <c r="JS91" s="111"/>
      <c r="JT91" s="111"/>
      <c r="JU91" s="111"/>
      <c r="JV91" s="111"/>
      <c r="JW91" s="111"/>
      <c r="JX91" s="111"/>
      <c r="JY91" s="111"/>
      <c r="JZ91" s="111"/>
      <c r="KA91" s="111"/>
      <c r="KB91" s="111"/>
      <c r="KC91" s="111"/>
      <c r="KD91" s="111"/>
      <c r="KE91" s="111"/>
      <c r="KF91" s="111"/>
      <c r="KG91" s="111"/>
      <c r="KH91" s="111"/>
      <c r="KI91" s="111"/>
      <c r="KJ91" s="111"/>
      <c r="KK91" s="111"/>
      <c r="KL91" s="111"/>
      <c r="KM91" s="111"/>
      <c r="KN91" s="111"/>
      <c r="KO91" s="111"/>
      <c r="KP91" s="111"/>
      <c r="KQ91" s="111"/>
      <c r="KR91" s="111"/>
      <c r="KS91" s="111"/>
      <c r="KT91" s="111"/>
      <c r="KU91" s="111"/>
      <c r="KV91" s="111"/>
      <c r="KW91" s="111"/>
      <c r="KX91" s="111"/>
      <c r="KY91" s="111"/>
      <c r="KZ91" s="111"/>
      <c r="LA91" s="111"/>
      <c r="LB91" s="111"/>
      <c r="LC91" s="111"/>
      <c r="LD91" s="111"/>
      <c r="LE91" s="111"/>
      <c r="LF91" s="111"/>
      <c r="LG91" s="111"/>
      <c r="LH91" s="111"/>
      <c r="LI91" s="111"/>
      <c r="LJ91" s="111"/>
      <c r="LK91" s="111"/>
      <c r="LL91" s="111"/>
      <c r="LM91" s="111"/>
      <c r="LN91" s="111"/>
      <c r="LO91" s="111"/>
      <c r="LP91" s="111"/>
      <c r="LQ91" s="111"/>
      <c r="LR91" s="111"/>
      <c r="LS91" s="111"/>
      <c r="LT91" s="111"/>
      <c r="LU91" s="111"/>
      <c r="LV91" s="111"/>
      <c r="LW91" s="111"/>
      <c r="LX91" s="111"/>
      <c r="LY91" s="111"/>
      <c r="LZ91" s="111"/>
      <c r="MA91" s="111"/>
      <c r="MB91" s="111"/>
      <c r="MC91" s="111"/>
      <c r="MD91" s="111"/>
      <c r="ME91" s="111"/>
      <c r="MF91" s="111"/>
      <c r="MG91" s="111"/>
      <c r="MH91" s="111"/>
      <c r="MI91" s="111"/>
      <c r="MJ91" s="111"/>
      <c r="MK91" s="111"/>
      <c r="ML91" s="111"/>
      <c r="MM91" s="111"/>
      <c r="MN91" s="111"/>
      <c r="MO91" s="111"/>
      <c r="MP91" s="111"/>
      <c r="MQ91" s="111"/>
      <c r="MR91" s="111"/>
      <c r="MS91" s="111"/>
      <c r="MT91" s="111"/>
      <c r="MU91" s="111"/>
      <c r="MV91" s="111"/>
      <c r="MW91" s="111"/>
      <c r="MX91" s="111"/>
      <c r="MY91" s="111"/>
      <c r="MZ91" s="111"/>
      <c r="NA91" s="111"/>
      <c r="NB91" s="111"/>
      <c r="NC91" s="111"/>
      <c r="ND91" s="111"/>
      <c r="NE91" s="111"/>
      <c r="NF91" s="111"/>
      <c r="NG91" s="111"/>
      <c r="NH91" s="111"/>
      <c r="NI91" s="111"/>
      <c r="NJ91" s="111"/>
      <c r="NK91" s="111"/>
      <c r="NL91" s="111"/>
      <c r="NM91" s="111"/>
      <c r="NN91" s="111"/>
      <c r="NO91" s="111"/>
      <c r="NP91" s="111"/>
      <c r="NQ91" s="111"/>
      <c r="NR91" s="111"/>
      <c r="NS91" s="111"/>
      <c r="NT91" s="111"/>
      <c r="NU91" s="111"/>
      <c r="NV91" s="111"/>
      <c r="NW91" s="111"/>
      <c r="NX91" s="111"/>
      <c r="NY91" s="111"/>
      <c r="NZ91" s="111"/>
      <c r="OA91" s="111"/>
      <c r="OB91" s="111"/>
      <c r="OC91" s="111"/>
      <c r="OD91" s="111"/>
      <c r="OE91" s="111"/>
      <c r="OF91" s="111"/>
      <c r="OG91" s="111"/>
      <c r="OH91" s="111"/>
      <c r="OI91" s="111"/>
      <c r="OJ91" s="111"/>
      <c r="OK91" s="111"/>
      <c r="OL91" s="111"/>
      <c r="OM91" s="111"/>
      <c r="ON91" s="111"/>
      <c r="OO91" s="111"/>
      <c r="OP91" s="111"/>
      <c r="OQ91" s="111"/>
      <c r="OR91" s="111"/>
      <c r="OS91" s="111"/>
      <c r="OT91" s="111"/>
      <c r="OU91" s="111"/>
      <c r="OV91" s="111"/>
      <c r="OW91" s="111"/>
      <c r="OX91" s="111"/>
      <c r="OY91" s="111"/>
      <c r="OZ91" s="111"/>
      <c r="PA91" s="111"/>
      <c r="PB91" s="111"/>
      <c r="PC91" s="111"/>
      <c r="PD91" s="111"/>
      <c r="PE91" s="111"/>
      <c r="PF91" s="111"/>
      <c r="PG91" s="111"/>
      <c r="PH91" s="111"/>
      <c r="PI91" s="111"/>
      <c r="PJ91" s="111"/>
      <c r="PK91" s="111"/>
      <c r="PL91" s="111"/>
      <c r="PM91" s="111"/>
      <c r="PN91" s="111"/>
      <c r="PO91" s="111"/>
      <c r="PP91" s="111"/>
      <c r="PQ91" s="111"/>
      <c r="PR91" s="111"/>
      <c r="PS91" s="111"/>
      <c r="PT91" s="111"/>
      <c r="PU91" s="111"/>
      <c r="PV91" s="111"/>
      <c r="PW91" s="111"/>
      <c r="PX91" s="111"/>
      <c r="PY91" s="111"/>
      <c r="PZ91" s="111"/>
      <c r="QA91" s="111"/>
      <c r="QB91" s="111"/>
      <c r="QC91" s="111"/>
      <c r="QD91" s="111"/>
      <c r="QE91" s="111"/>
      <c r="QF91" s="111"/>
      <c r="QG91" s="111"/>
      <c r="QH91" s="111"/>
      <c r="QI91" s="111"/>
      <c r="QJ91" s="111"/>
      <c r="QK91" s="111"/>
      <c r="QL91" s="111"/>
      <c r="QM91" s="111"/>
      <c r="QN91" s="111"/>
      <c r="QO91" s="111"/>
      <c r="QP91" s="111"/>
      <c r="QQ91" s="111"/>
      <c r="QR91" s="111"/>
      <c r="QS91" s="111"/>
      <c r="QT91" s="111"/>
      <c r="QU91" s="111"/>
      <c r="QV91" s="111"/>
      <c r="QW91" s="111"/>
      <c r="QX91" s="111"/>
      <c r="QY91" s="111"/>
      <c r="QZ91" s="111"/>
      <c r="RA91" s="111"/>
      <c r="RB91" s="111"/>
      <c r="RC91" s="111"/>
      <c r="RD91" s="111"/>
      <c r="RE91" s="111"/>
      <c r="RF91" s="111"/>
      <c r="RG91" s="111"/>
      <c r="RH91" s="111"/>
      <c r="RI91" s="111"/>
      <c r="RJ91" s="111"/>
      <c r="RK91" s="111"/>
      <c r="RL91" s="111"/>
      <c r="RM91" s="111"/>
      <c r="RN91" s="111"/>
      <c r="RO91" s="111"/>
      <c r="RP91" s="111"/>
      <c r="RQ91" s="111"/>
      <c r="RR91" s="111"/>
      <c r="RS91" s="111"/>
      <c r="RT91" s="111"/>
      <c r="RU91" s="111"/>
      <c r="RV91" s="111"/>
      <c r="RW91" s="111"/>
      <c r="RX91" s="111"/>
      <c r="RY91" s="111"/>
      <c r="RZ91" s="111"/>
      <c r="SA91" s="111"/>
      <c r="SB91" s="111"/>
      <c r="SC91" s="111"/>
      <c r="SD91" s="111"/>
      <c r="SE91" s="111"/>
      <c r="SF91" s="111"/>
      <c r="SG91" s="111"/>
      <c r="SH91" s="111"/>
      <c r="SI91" s="111"/>
      <c r="SJ91" s="111"/>
      <c r="SK91" s="111"/>
      <c r="SL91" s="111"/>
      <c r="SM91" s="111"/>
      <c r="SN91" s="111"/>
      <c r="SO91" s="111"/>
      <c r="SP91" s="111"/>
      <c r="SQ91" s="111"/>
      <c r="SR91" s="111"/>
      <c r="SS91" s="111"/>
      <c r="ST91" s="111"/>
      <c r="SU91" s="111"/>
      <c r="SV91" s="111"/>
      <c r="SW91" s="111"/>
      <c r="SX91" s="111"/>
      <c r="SY91" s="111"/>
      <c r="SZ91" s="111"/>
      <c r="TA91" s="111"/>
      <c r="TB91" s="111"/>
      <c r="TC91" s="111"/>
      <c r="TD91" s="111"/>
      <c r="TE91" s="111"/>
      <c r="TF91" s="111"/>
      <c r="TG91" s="111"/>
      <c r="TH91" s="111"/>
      <c r="TI91" s="111"/>
      <c r="TJ91" s="111"/>
      <c r="TK91" s="111"/>
      <c r="TL91" s="111"/>
      <c r="TM91" s="111"/>
      <c r="TN91" s="111"/>
      <c r="TO91" s="111"/>
      <c r="TP91" s="111"/>
      <c r="TQ91" s="111"/>
      <c r="TR91" s="111"/>
      <c r="TS91" s="111"/>
      <c r="TT91" s="111"/>
      <c r="TU91" s="111"/>
      <c r="TV91" s="111"/>
      <c r="TW91" s="111"/>
      <c r="TX91" s="111"/>
      <c r="TY91" s="111"/>
      <c r="TZ91" s="111"/>
      <c r="UA91" s="111"/>
      <c r="UB91" s="111"/>
      <c r="UC91" s="111"/>
      <c r="UD91" s="111"/>
      <c r="UE91" s="111"/>
      <c r="UF91" s="111"/>
      <c r="UG91" s="111"/>
      <c r="UH91" s="111"/>
      <c r="UI91" s="111"/>
      <c r="UJ91" s="111"/>
      <c r="UK91" s="111"/>
      <c r="UL91" s="111"/>
      <c r="UM91" s="111"/>
      <c r="UN91" s="111"/>
      <c r="UO91" s="111"/>
      <c r="UP91" s="111"/>
      <c r="UQ91" s="111"/>
      <c r="UR91" s="111"/>
      <c r="US91" s="111"/>
      <c r="UT91" s="111"/>
      <c r="UU91" s="111"/>
      <c r="UV91" s="111"/>
      <c r="UW91" s="111"/>
      <c r="UX91" s="111"/>
      <c r="UY91" s="111"/>
      <c r="UZ91" s="111"/>
      <c r="VA91" s="111"/>
      <c r="VB91" s="111"/>
      <c r="VC91" s="111"/>
      <c r="VD91" s="111"/>
      <c r="VE91" s="111"/>
      <c r="VF91" s="111"/>
      <c r="VG91" s="111"/>
      <c r="VH91" s="111"/>
      <c r="VI91" s="111"/>
      <c r="VJ91" s="111"/>
      <c r="VK91" s="111"/>
      <c r="VL91" s="111"/>
      <c r="VM91" s="111"/>
      <c r="VN91" s="111"/>
      <c r="VO91" s="111"/>
      <c r="VP91" s="111"/>
      <c r="VQ91" s="111"/>
      <c r="VR91" s="111"/>
      <c r="VS91" s="111"/>
      <c r="VT91" s="111"/>
      <c r="VU91" s="111"/>
      <c r="VV91" s="111"/>
      <c r="VW91" s="111"/>
      <c r="VX91" s="111"/>
      <c r="VY91" s="111"/>
      <c r="VZ91" s="111"/>
      <c r="WA91" s="111"/>
      <c r="WB91" s="111"/>
      <c r="WC91" s="111"/>
      <c r="WD91" s="111"/>
      <c r="WE91" s="111"/>
      <c r="WF91" s="111"/>
      <c r="WG91" s="111"/>
      <c r="WH91" s="111"/>
      <c r="WI91" s="111"/>
      <c r="WJ91" s="111"/>
      <c r="WK91" s="111"/>
      <c r="WL91" s="111"/>
      <c r="WM91" s="111"/>
      <c r="WN91" s="111"/>
      <c r="WO91" s="111"/>
      <c r="WP91" s="111"/>
      <c r="WQ91" s="111"/>
      <c r="WR91" s="111"/>
      <c r="WS91" s="111"/>
      <c r="WT91" s="111"/>
      <c r="WU91" s="111"/>
      <c r="WV91" s="111"/>
      <c r="WW91" s="111"/>
      <c r="WX91" s="111"/>
      <c r="WY91" s="111"/>
      <c r="WZ91" s="111"/>
      <c r="XA91" s="111"/>
      <c r="XB91" s="111"/>
      <c r="XC91" s="111"/>
      <c r="XD91" s="111"/>
      <c r="XE91" s="111"/>
      <c r="XF91" s="111"/>
      <c r="XG91" s="111"/>
      <c r="XH91" s="111"/>
      <c r="XI91" s="111"/>
      <c r="XJ91" s="111"/>
      <c r="XK91" s="111"/>
      <c r="XL91" s="111"/>
      <c r="XM91" s="111"/>
      <c r="XN91" s="111"/>
      <c r="XO91" s="111"/>
      <c r="XP91" s="111"/>
      <c r="XQ91" s="111"/>
      <c r="XR91" s="111"/>
      <c r="XS91" s="111"/>
      <c r="XT91" s="111"/>
      <c r="XU91" s="111"/>
      <c r="XV91" s="111"/>
      <c r="XW91" s="111"/>
      <c r="XX91" s="111"/>
      <c r="XY91" s="111"/>
      <c r="XZ91" s="111"/>
      <c r="YA91" s="111"/>
      <c r="YB91" s="111"/>
      <c r="YC91" s="111"/>
      <c r="YD91" s="111"/>
      <c r="YE91" s="111"/>
      <c r="YF91" s="111"/>
      <c r="YG91" s="111"/>
      <c r="YH91" s="111"/>
      <c r="YI91" s="111"/>
      <c r="YJ91" s="111"/>
      <c r="YK91" s="111"/>
      <c r="YL91" s="111"/>
      <c r="YM91" s="111"/>
      <c r="YN91" s="111"/>
      <c r="YO91" s="111"/>
      <c r="YP91" s="111"/>
      <c r="YQ91" s="111"/>
      <c r="YR91" s="111"/>
      <c r="YS91" s="111"/>
      <c r="YT91" s="111"/>
      <c r="YU91" s="111"/>
      <c r="YV91" s="111"/>
      <c r="YW91" s="111"/>
      <c r="YX91" s="111"/>
      <c r="YY91" s="111"/>
      <c r="YZ91" s="111"/>
      <c r="ZA91" s="111"/>
      <c r="ZB91" s="111"/>
      <c r="ZC91" s="111"/>
      <c r="ZD91" s="111"/>
      <c r="ZE91" s="111"/>
      <c r="ZF91" s="111"/>
      <c r="ZG91" s="111"/>
      <c r="ZH91" s="111"/>
      <c r="ZI91" s="111"/>
      <c r="ZJ91" s="111"/>
      <c r="ZK91" s="111"/>
      <c r="ZL91" s="111"/>
      <c r="ZM91" s="111"/>
      <c r="ZN91" s="111"/>
      <c r="ZO91" s="111"/>
      <c r="ZP91" s="111"/>
      <c r="ZQ91" s="111"/>
      <c r="ZR91" s="111"/>
      <c r="ZS91" s="111"/>
      <c r="ZT91" s="111"/>
      <c r="ZU91" s="111"/>
      <c r="ZV91" s="111"/>
      <c r="ZW91" s="111"/>
      <c r="ZX91" s="111"/>
      <c r="ZY91" s="111"/>
      <c r="ZZ91" s="111"/>
      <c r="AAA91" s="111"/>
      <c r="AAB91" s="111"/>
      <c r="AAC91" s="111"/>
      <c r="AAD91" s="111"/>
      <c r="AAE91" s="111"/>
      <c r="AAF91" s="111"/>
      <c r="AAG91" s="111"/>
      <c r="AAH91" s="111"/>
      <c r="AAI91" s="111"/>
      <c r="AAJ91" s="111"/>
      <c r="AAK91" s="111"/>
      <c r="AAL91" s="111"/>
      <c r="AAM91" s="111"/>
      <c r="AAN91" s="111"/>
      <c r="AAO91" s="111"/>
      <c r="AAP91" s="111"/>
      <c r="AAQ91" s="111"/>
      <c r="AAR91" s="111"/>
      <c r="AAS91" s="111"/>
      <c r="AAT91" s="111"/>
      <c r="AAU91" s="111"/>
      <c r="AAV91" s="111"/>
      <c r="AAW91" s="111"/>
      <c r="AAX91" s="111"/>
      <c r="AAY91" s="111"/>
      <c r="AAZ91" s="111"/>
      <c r="ABA91" s="111"/>
      <c r="ABB91" s="111"/>
      <c r="ABC91" s="111"/>
      <c r="ABD91" s="111"/>
      <c r="ABE91" s="111"/>
      <c r="ABF91" s="111"/>
      <c r="ABG91" s="111"/>
      <c r="ABH91" s="111"/>
      <c r="ABI91" s="111"/>
      <c r="ABJ91" s="111"/>
      <c r="ABK91" s="111"/>
      <c r="ABL91" s="111"/>
      <c r="ABM91" s="111"/>
      <c r="ABN91" s="111"/>
      <c r="ABO91" s="111"/>
      <c r="ABP91" s="111"/>
      <c r="ABQ91" s="111"/>
      <c r="ABR91" s="111"/>
      <c r="ABS91" s="111"/>
      <c r="ABT91" s="111"/>
      <c r="ABU91" s="111"/>
      <c r="ABV91" s="111"/>
      <c r="ABW91" s="111"/>
      <c r="ABX91" s="111"/>
      <c r="ABY91" s="111"/>
      <c r="ABZ91" s="111"/>
      <c r="ACA91" s="111"/>
      <c r="ACB91" s="111"/>
      <c r="ACC91" s="111"/>
      <c r="ACD91" s="111"/>
      <c r="ACE91" s="111"/>
      <c r="ACF91" s="111"/>
      <c r="ACG91" s="111"/>
      <c r="ACH91" s="111"/>
      <c r="ACI91" s="111"/>
      <c r="ACJ91" s="111"/>
      <c r="ACK91" s="111"/>
      <c r="ACL91" s="111"/>
      <c r="ACM91" s="111"/>
      <c r="ACN91" s="111"/>
      <c r="ACO91" s="111"/>
      <c r="ACP91" s="111"/>
      <c r="ACQ91" s="111"/>
      <c r="ACR91" s="111"/>
      <c r="ACS91" s="111"/>
      <c r="ACT91" s="111"/>
      <c r="ACU91" s="111"/>
      <c r="ACV91" s="111"/>
      <c r="ACW91" s="111"/>
      <c r="ACX91" s="111"/>
      <c r="ACY91" s="111"/>
      <c r="ACZ91" s="111"/>
      <c r="ADA91" s="111"/>
      <c r="ADB91" s="111"/>
      <c r="ADC91" s="111"/>
      <c r="ADD91" s="111"/>
      <c r="ADE91" s="111"/>
      <c r="ADF91" s="111"/>
      <c r="ADG91" s="111"/>
      <c r="ADH91" s="111"/>
      <c r="ADI91" s="111"/>
      <c r="ADJ91" s="111"/>
      <c r="ADK91" s="111"/>
      <c r="ADL91" s="111"/>
      <c r="ADM91" s="111"/>
      <c r="ADN91" s="111"/>
      <c r="ADO91" s="111"/>
      <c r="ADP91" s="111"/>
      <c r="ADQ91" s="111"/>
      <c r="ADR91" s="111"/>
      <c r="ADS91" s="111"/>
      <c r="ADT91" s="111"/>
      <c r="ADU91" s="111"/>
      <c r="ADV91" s="111"/>
      <c r="ADW91" s="111"/>
      <c r="ADX91" s="111"/>
      <c r="ADY91" s="111"/>
      <c r="ADZ91" s="111"/>
      <c r="AEA91" s="111"/>
      <c r="AEB91" s="111"/>
      <c r="AEC91" s="111"/>
      <c r="AED91" s="111"/>
      <c r="AEE91" s="111"/>
      <c r="AEF91" s="111"/>
      <c r="AEG91" s="111"/>
      <c r="AEH91" s="111"/>
      <c r="AEI91" s="111"/>
      <c r="AEJ91" s="111"/>
      <c r="AEK91" s="111"/>
      <c r="AEL91" s="111"/>
      <c r="AEM91" s="111"/>
      <c r="AEN91" s="111"/>
      <c r="AEO91" s="111"/>
      <c r="AEP91" s="111"/>
      <c r="AEQ91" s="111"/>
      <c r="AER91" s="111"/>
      <c r="AES91" s="111"/>
      <c r="AET91" s="111"/>
      <c r="AEU91" s="111"/>
      <c r="AEV91" s="111"/>
      <c r="AEW91" s="111"/>
      <c r="AEX91" s="111"/>
      <c r="AEY91" s="111"/>
      <c r="AEZ91" s="111"/>
      <c r="AFA91" s="111"/>
      <c r="AFB91" s="111"/>
      <c r="AFC91" s="111"/>
      <c r="AFD91" s="111"/>
      <c r="AFE91" s="111"/>
      <c r="AFF91" s="111"/>
      <c r="AFG91" s="111"/>
      <c r="AFH91" s="111"/>
      <c r="AFI91" s="111"/>
      <c r="AFJ91" s="111"/>
      <c r="AFK91" s="111"/>
      <c r="AFL91" s="111"/>
      <c r="AFM91" s="111"/>
      <c r="AFN91" s="111"/>
      <c r="AFO91" s="111"/>
      <c r="AFP91" s="111"/>
      <c r="AFQ91" s="111"/>
      <c r="AFR91" s="111"/>
      <c r="AFS91" s="111"/>
      <c r="AFT91" s="111"/>
      <c r="AFU91" s="111"/>
      <c r="AFV91" s="111"/>
      <c r="AFW91" s="111"/>
      <c r="AFX91" s="111"/>
      <c r="AFY91" s="111"/>
      <c r="AFZ91" s="111"/>
      <c r="AGA91" s="111"/>
      <c r="AGB91" s="111"/>
      <c r="AGC91" s="111"/>
      <c r="AGD91" s="111"/>
      <c r="AGE91" s="111"/>
      <c r="AGF91" s="111"/>
      <c r="AGG91" s="111"/>
      <c r="AGH91" s="111"/>
      <c r="AGI91" s="111"/>
      <c r="AGJ91" s="111"/>
      <c r="AGK91" s="111"/>
      <c r="AGL91" s="111"/>
      <c r="AGM91" s="111"/>
      <c r="AGN91" s="111"/>
      <c r="AGO91" s="111"/>
      <c r="AGP91" s="111"/>
      <c r="AGQ91" s="111"/>
      <c r="AGR91" s="111"/>
      <c r="AGS91" s="111"/>
      <c r="AGT91" s="111"/>
      <c r="AGU91" s="111"/>
      <c r="AGV91" s="111"/>
      <c r="AGW91" s="111"/>
      <c r="AGX91" s="111"/>
      <c r="AGY91" s="111"/>
      <c r="AGZ91" s="111"/>
      <c r="AHA91" s="111"/>
      <c r="AHB91" s="111"/>
      <c r="AHC91" s="111"/>
      <c r="AHD91" s="111"/>
      <c r="AHE91" s="111"/>
      <c r="AHF91" s="111"/>
      <c r="AHG91" s="111"/>
      <c r="AHH91" s="111"/>
      <c r="AHI91" s="111"/>
      <c r="AHJ91" s="111"/>
      <c r="AHK91" s="111"/>
      <c r="AHL91" s="111"/>
      <c r="AHM91" s="111"/>
      <c r="AHN91" s="111"/>
      <c r="AHO91" s="111"/>
      <c r="AHP91" s="111"/>
      <c r="AHQ91" s="111"/>
      <c r="AHR91" s="111"/>
      <c r="AHS91" s="111"/>
      <c r="AHT91" s="111"/>
      <c r="AHU91" s="111"/>
      <c r="AHV91" s="111"/>
      <c r="AHW91" s="111"/>
      <c r="AHX91" s="111"/>
      <c r="AHY91" s="111"/>
      <c r="AHZ91" s="111"/>
      <c r="AIA91" s="111"/>
      <c r="AIB91" s="111"/>
      <c r="AIC91" s="111"/>
      <c r="AID91" s="111"/>
      <c r="AIE91" s="111"/>
      <c r="AIF91" s="111"/>
      <c r="AIG91" s="111"/>
      <c r="AIH91" s="111"/>
      <c r="AII91" s="111"/>
      <c r="AIJ91" s="111"/>
      <c r="AIK91" s="111"/>
      <c r="AIL91" s="111"/>
      <c r="AIM91" s="111"/>
      <c r="AIN91" s="111"/>
      <c r="AIO91" s="111"/>
      <c r="AIP91" s="111"/>
      <c r="AIQ91" s="111"/>
      <c r="AIR91" s="111"/>
      <c r="AIS91" s="111"/>
      <c r="AIT91" s="111"/>
      <c r="AIU91" s="111"/>
      <c r="AIV91" s="111"/>
      <c r="AIW91" s="111"/>
      <c r="AIX91" s="111"/>
      <c r="AIY91" s="111"/>
      <c r="AIZ91" s="111"/>
      <c r="AJA91" s="111"/>
      <c r="AJB91" s="111"/>
      <c r="AJC91" s="111"/>
      <c r="AJD91" s="111"/>
      <c r="AJE91" s="111"/>
      <c r="AJF91" s="111"/>
      <c r="AJG91" s="111"/>
      <c r="AJH91" s="111"/>
      <c r="AJI91" s="111"/>
      <c r="AJJ91" s="111"/>
      <c r="AJK91" s="111"/>
      <c r="AJL91" s="111"/>
      <c r="AJM91" s="111"/>
      <c r="AJN91" s="111"/>
      <c r="AJO91" s="111"/>
      <c r="AJP91" s="111"/>
      <c r="AJQ91" s="111"/>
      <c r="AJR91" s="111"/>
      <c r="AJS91" s="111"/>
      <c r="AJT91" s="111"/>
      <c r="AJU91" s="111"/>
      <c r="AJV91" s="111"/>
      <c r="AJW91" s="111"/>
      <c r="AJX91" s="111"/>
      <c r="AJY91" s="111"/>
      <c r="AJZ91" s="111"/>
      <c r="AKA91" s="111"/>
      <c r="AKB91" s="111"/>
      <c r="AKC91" s="111"/>
      <c r="AKD91" s="111"/>
      <c r="AKE91" s="111"/>
      <c r="AKF91" s="111"/>
      <c r="AKG91" s="111"/>
      <c r="AKH91" s="111"/>
      <c r="AKI91" s="111"/>
      <c r="AKJ91" s="111"/>
      <c r="AKK91" s="111"/>
      <c r="AKL91" s="111"/>
      <c r="AKM91" s="111"/>
      <c r="AKN91" s="111"/>
      <c r="AKO91" s="111"/>
      <c r="AKP91" s="111"/>
      <c r="AKQ91" s="111"/>
      <c r="AKR91" s="111"/>
      <c r="AKS91" s="111"/>
      <c r="AKT91" s="111"/>
      <c r="AKU91" s="111"/>
      <c r="AKV91" s="111"/>
      <c r="AKW91" s="111"/>
      <c r="AKX91" s="111"/>
      <c r="AKY91" s="111"/>
      <c r="AKZ91" s="111"/>
      <c r="ALA91" s="111"/>
      <c r="ALB91" s="111"/>
      <c r="ALC91" s="111"/>
      <c r="ALD91" s="111"/>
      <c r="ALE91" s="111"/>
      <c r="ALF91" s="111"/>
      <c r="ALG91" s="111"/>
      <c r="ALH91" s="111"/>
      <c r="ALI91" s="111"/>
      <c r="ALJ91" s="111"/>
      <c r="ALK91" s="111"/>
      <c r="ALL91" s="111"/>
      <c r="ALM91" s="111"/>
      <c r="ALN91" s="111"/>
      <c r="ALO91" s="111"/>
      <c r="ALP91" s="111"/>
      <c r="ALQ91" s="111"/>
      <c r="ALR91" s="111"/>
      <c r="ALS91" s="111"/>
      <c r="ALT91" s="111"/>
      <c r="ALU91" s="111"/>
      <c r="ALV91" s="111"/>
      <c r="ALW91" s="111"/>
      <c r="ALX91" s="111"/>
      <c r="ALY91" s="111"/>
      <c r="ALZ91" s="111"/>
      <c r="AMA91" s="111"/>
      <c r="AMB91" s="111"/>
      <c r="AMC91" s="111"/>
      <c r="AMD91" s="111"/>
      <c r="AME91" s="111"/>
      <c r="AMF91" s="111"/>
      <c r="AMG91" s="111"/>
      <c r="AMH91" s="111"/>
      <c r="AMI91" s="111"/>
      <c r="AMJ91" s="111"/>
      <c r="AMK91" s="111"/>
      <c r="AML91" s="112"/>
    </row>
    <row r="92" spans="1:1026" s="126" customFormat="1">
      <c r="A92" s="111"/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T92" s="110"/>
      <c r="U92" s="110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  <c r="BJ92" s="111"/>
      <c r="BK92" s="111"/>
      <c r="BL92" s="111"/>
      <c r="BM92" s="111"/>
      <c r="BN92" s="111"/>
      <c r="BO92" s="111"/>
      <c r="BP92" s="111"/>
      <c r="BQ92" s="111"/>
      <c r="BR92" s="111"/>
      <c r="BS92" s="111"/>
      <c r="BT92" s="111"/>
      <c r="BU92" s="111"/>
      <c r="BV92" s="111"/>
      <c r="BW92" s="111"/>
      <c r="BX92" s="111"/>
      <c r="BY92" s="111"/>
      <c r="BZ92" s="111"/>
      <c r="CA92" s="111"/>
      <c r="CB92" s="111"/>
      <c r="CC92" s="111"/>
      <c r="CD92" s="111"/>
      <c r="CE92" s="111"/>
      <c r="CF92" s="111"/>
      <c r="CG92" s="111"/>
      <c r="CH92" s="111"/>
      <c r="CI92" s="111"/>
      <c r="CJ92" s="111"/>
      <c r="CK92" s="111"/>
      <c r="CL92" s="111"/>
      <c r="CM92" s="111"/>
      <c r="CN92" s="111"/>
      <c r="CO92" s="111"/>
      <c r="CP92" s="111"/>
      <c r="CQ92" s="111"/>
      <c r="CR92" s="111"/>
      <c r="CS92" s="111"/>
      <c r="CT92" s="111"/>
      <c r="CU92" s="111"/>
      <c r="CV92" s="111"/>
      <c r="CW92" s="111"/>
      <c r="CX92" s="111"/>
      <c r="CY92" s="111"/>
      <c r="CZ92" s="111"/>
      <c r="DA92" s="111"/>
      <c r="DB92" s="111"/>
      <c r="DC92" s="111"/>
      <c r="DD92" s="111"/>
      <c r="DE92" s="111"/>
      <c r="DF92" s="111"/>
      <c r="DG92" s="111"/>
      <c r="DH92" s="111"/>
      <c r="DI92" s="111"/>
      <c r="DJ92" s="111"/>
      <c r="DK92" s="111"/>
      <c r="DL92" s="111"/>
      <c r="DM92" s="111"/>
      <c r="DN92" s="111"/>
      <c r="DO92" s="111"/>
      <c r="DP92" s="111"/>
      <c r="DQ92" s="111"/>
      <c r="DR92" s="111"/>
      <c r="DS92" s="111"/>
      <c r="DT92" s="111"/>
      <c r="DU92" s="111"/>
      <c r="DV92" s="111"/>
      <c r="DW92" s="111"/>
      <c r="DX92" s="111"/>
      <c r="DY92" s="111"/>
      <c r="DZ92" s="111"/>
      <c r="EA92" s="111"/>
      <c r="EB92" s="111"/>
      <c r="EC92" s="111"/>
      <c r="ED92" s="111"/>
      <c r="EE92" s="111"/>
      <c r="EF92" s="111"/>
      <c r="EG92" s="111"/>
      <c r="EH92" s="111"/>
      <c r="EI92" s="111"/>
      <c r="EJ92" s="111"/>
      <c r="EK92" s="111"/>
      <c r="EL92" s="111"/>
      <c r="EM92" s="111"/>
      <c r="EN92" s="111"/>
      <c r="EO92" s="111"/>
      <c r="EP92" s="111"/>
      <c r="EQ92" s="111"/>
      <c r="ER92" s="111"/>
      <c r="ES92" s="111"/>
      <c r="ET92" s="111"/>
      <c r="EU92" s="111"/>
      <c r="EV92" s="111"/>
      <c r="EW92" s="111"/>
      <c r="EX92" s="111"/>
      <c r="EY92" s="111"/>
      <c r="EZ92" s="111"/>
      <c r="FA92" s="111"/>
      <c r="FB92" s="111"/>
      <c r="FC92" s="111"/>
      <c r="FD92" s="111"/>
      <c r="FE92" s="111"/>
      <c r="FF92" s="111"/>
      <c r="FG92" s="111"/>
      <c r="FH92" s="111"/>
      <c r="FI92" s="111"/>
      <c r="FJ92" s="111"/>
      <c r="FK92" s="111"/>
      <c r="FL92" s="111"/>
      <c r="FM92" s="111"/>
      <c r="FN92" s="111"/>
      <c r="FO92" s="111"/>
      <c r="FP92" s="111"/>
      <c r="FQ92" s="111"/>
      <c r="FR92" s="111"/>
      <c r="FS92" s="111"/>
      <c r="FT92" s="111"/>
      <c r="FU92" s="111"/>
      <c r="FV92" s="111"/>
      <c r="FW92" s="111"/>
      <c r="FX92" s="111"/>
      <c r="FY92" s="111"/>
      <c r="FZ92" s="111"/>
      <c r="GA92" s="111"/>
      <c r="GB92" s="111"/>
      <c r="GC92" s="111"/>
      <c r="GD92" s="111"/>
      <c r="GE92" s="111"/>
      <c r="GF92" s="111"/>
      <c r="GG92" s="111"/>
      <c r="GH92" s="111"/>
      <c r="GI92" s="111"/>
      <c r="GJ92" s="111"/>
      <c r="GK92" s="111"/>
      <c r="GL92" s="111"/>
      <c r="GM92" s="111"/>
      <c r="GN92" s="111"/>
      <c r="GO92" s="111"/>
      <c r="GP92" s="111"/>
      <c r="GQ92" s="111"/>
      <c r="GR92" s="111"/>
      <c r="GS92" s="111"/>
      <c r="GT92" s="111"/>
      <c r="GU92" s="111"/>
      <c r="GV92" s="111"/>
      <c r="GW92" s="111"/>
      <c r="GX92" s="111"/>
      <c r="GY92" s="111"/>
      <c r="GZ92" s="111"/>
      <c r="HA92" s="111"/>
      <c r="HB92" s="111"/>
      <c r="HC92" s="111"/>
      <c r="HD92" s="111"/>
      <c r="HE92" s="111"/>
      <c r="HF92" s="111"/>
      <c r="HG92" s="111"/>
      <c r="HH92" s="111"/>
      <c r="HI92" s="111"/>
      <c r="HJ92" s="111"/>
      <c r="HK92" s="111"/>
      <c r="HL92" s="111"/>
      <c r="HM92" s="111"/>
      <c r="HN92" s="111"/>
      <c r="HO92" s="111"/>
      <c r="HP92" s="111"/>
      <c r="HQ92" s="111"/>
      <c r="HR92" s="111"/>
      <c r="HS92" s="111"/>
      <c r="HT92" s="111"/>
      <c r="HU92" s="111"/>
      <c r="HV92" s="111"/>
      <c r="HW92" s="111"/>
      <c r="HX92" s="111"/>
      <c r="HY92" s="111"/>
      <c r="HZ92" s="111"/>
      <c r="IA92" s="111"/>
      <c r="IB92" s="111"/>
      <c r="IC92" s="111"/>
      <c r="ID92" s="111"/>
      <c r="IE92" s="111"/>
      <c r="IF92" s="111"/>
      <c r="IG92" s="111"/>
      <c r="IH92" s="111"/>
      <c r="II92" s="111"/>
      <c r="IJ92" s="111"/>
      <c r="IK92" s="111"/>
      <c r="IL92" s="111"/>
      <c r="IM92" s="111"/>
      <c r="IN92" s="111"/>
      <c r="IO92" s="111"/>
      <c r="IP92" s="111"/>
      <c r="IQ92" s="111"/>
      <c r="IR92" s="111"/>
      <c r="IS92" s="111"/>
      <c r="IT92" s="111"/>
      <c r="IU92" s="111"/>
      <c r="IV92" s="111"/>
      <c r="IW92" s="111"/>
      <c r="IX92" s="111"/>
      <c r="IY92" s="111"/>
      <c r="IZ92" s="111"/>
      <c r="JA92" s="111"/>
      <c r="JB92" s="111"/>
      <c r="JC92" s="111"/>
      <c r="JD92" s="111"/>
      <c r="JE92" s="111"/>
      <c r="JF92" s="111"/>
      <c r="JG92" s="111"/>
      <c r="JH92" s="111"/>
      <c r="JI92" s="111"/>
      <c r="JJ92" s="111"/>
      <c r="JK92" s="111"/>
      <c r="JL92" s="111"/>
      <c r="JM92" s="111"/>
      <c r="JN92" s="111"/>
      <c r="JO92" s="111"/>
      <c r="JP92" s="111"/>
      <c r="JQ92" s="111"/>
      <c r="JR92" s="111"/>
      <c r="JS92" s="111"/>
      <c r="JT92" s="111"/>
      <c r="JU92" s="111"/>
      <c r="JV92" s="111"/>
      <c r="JW92" s="111"/>
      <c r="JX92" s="111"/>
      <c r="JY92" s="111"/>
      <c r="JZ92" s="111"/>
      <c r="KA92" s="111"/>
      <c r="KB92" s="111"/>
      <c r="KC92" s="111"/>
      <c r="KD92" s="111"/>
      <c r="KE92" s="111"/>
      <c r="KF92" s="111"/>
      <c r="KG92" s="111"/>
      <c r="KH92" s="111"/>
      <c r="KI92" s="111"/>
      <c r="KJ92" s="111"/>
      <c r="KK92" s="111"/>
      <c r="KL92" s="111"/>
      <c r="KM92" s="111"/>
      <c r="KN92" s="111"/>
      <c r="KO92" s="111"/>
      <c r="KP92" s="111"/>
      <c r="KQ92" s="111"/>
      <c r="KR92" s="111"/>
      <c r="KS92" s="111"/>
      <c r="KT92" s="111"/>
      <c r="KU92" s="111"/>
      <c r="KV92" s="111"/>
      <c r="KW92" s="111"/>
      <c r="KX92" s="111"/>
      <c r="KY92" s="111"/>
      <c r="KZ92" s="111"/>
      <c r="LA92" s="111"/>
      <c r="LB92" s="111"/>
      <c r="LC92" s="111"/>
      <c r="LD92" s="111"/>
      <c r="LE92" s="111"/>
      <c r="LF92" s="111"/>
      <c r="LG92" s="111"/>
      <c r="LH92" s="111"/>
      <c r="LI92" s="111"/>
      <c r="LJ92" s="111"/>
      <c r="LK92" s="111"/>
      <c r="LL92" s="111"/>
      <c r="LM92" s="111"/>
      <c r="LN92" s="111"/>
      <c r="LO92" s="111"/>
      <c r="LP92" s="111"/>
      <c r="LQ92" s="111"/>
      <c r="LR92" s="111"/>
      <c r="LS92" s="111"/>
      <c r="LT92" s="111"/>
      <c r="LU92" s="111"/>
      <c r="LV92" s="111"/>
      <c r="LW92" s="111"/>
      <c r="LX92" s="111"/>
      <c r="LY92" s="111"/>
      <c r="LZ92" s="111"/>
      <c r="MA92" s="111"/>
      <c r="MB92" s="111"/>
      <c r="MC92" s="111"/>
      <c r="MD92" s="111"/>
      <c r="ME92" s="111"/>
      <c r="MF92" s="111"/>
      <c r="MG92" s="111"/>
      <c r="MH92" s="111"/>
      <c r="MI92" s="111"/>
      <c r="MJ92" s="111"/>
      <c r="MK92" s="111"/>
      <c r="ML92" s="111"/>
      <c r="MM92" s="111"/>
      <c r="MN92" s="111"/>
      <c r="MO92" s="111"/>
      <c r="MP92" s="111"/>
      <c r="MQ92" s="111"/>
      <c r="MR92" s="111"/>
      <c r="MS92" s="111"/>
      <c r="MT92" s="111"/>
      <c r="MU92" s="111"/>
      <c r="MV92" s="111"/>
      <c r="MW92" s="111"/>
      <c r="MX92" s="111"/>
      <c r="MY92" s="111"/>
      <c r="MZ92" s="111"/>
      <c r="NA92" s="111"/>
      <c r="NB92" s="111"/>
      <c r="NC92" s="111"/>
      <c r="ND92" s="111"/>
      <c r="NE92" s="111"/>
      <c r="NF92" s="111"/>
      <c r="NG92" s="111"/>
      <c r="NH92" s="111"/>
      <c r="NI92" s="111"/>
      <c r="NJ92" s="111"/>
      <c r="NK92" s="111"/>
      <c r="NL92" s="111"/>
      <c r="NM92" s="111"/>
      <c r="NN92" s="111"/>
      <c r="NO92" s="111"/>
      <c r="NP92" s="111"/>
      <c r="NQ92" s="111"/>
      <c r="NR92" s="111"/>
      <c r="NS92" s="111"/>
      <c r="NT92" s="111"/>
      <c r="NU92" s="111"/>
      <c r="NV92" s="111"/>
      <c r="NW92" s="111"/>
      <c r="NX92" s="111"/>
      <c r="NY92" s="111"/>
      <c r="NZ92" s="111"/>
      <c r="OA92" s="111"/>
      <c r="OB92" s="111"/>
      <c r="OC92" s="111"/>
      <c r="OD92" s="111"/>
      <c r="OE92" s="111"/>
      <c r="OF92" s="111"/>
      <c r="OG92" s="111"/>
      <c r="OH92" s="111"/>
      <c r="OI92" s="111"/>
      <c r="OJ92" s="111"/>
      <c r="OK92" s="111"/>
      <c r="OL92" s="111"/>
      <c r="OM92" s="111"/>
      <c r="ON92" s="111"/>
      <c r="OO92" s="111"/>
      <c r="OP92" s="111"/>
      <c r="OQ92" s="111"/>
      <c r="OR92" s="111"/>
      <c r="OS92" s="111"/>
      <c r="OT92" s="111"/>
      <c r="OU92" s="111"/>
      <c r="OV92" s="111"/>
      <c r="OW92" s="111"/>
      <c r="OX92" s="111"/>
      <c r="OY92" s="111"/>
      <c r="OZ92" s="111"/>
      <c r="PA92" s="111"/>
      <c r="PB92" s="111"/>
      <c r="PC92" s="111"/>
      <c r="PD92" s="111"/>
      <c r="PE92" s="111"/>
      <c r="PF92" s="111"/>
      <c r="PG92" s="111"/>
      <c r="PH92" s="111"/>
      <c r="PI92" s="111"/>
      <c r="PJ92" s="111"/>
      <c r="PK92" s="111"/>
      <c r="PL92" s="111"/>
      <c r="PM92" s="111"/>
      <c r="PN92" s="111"/>
      <c r="PO92" s="111"/>
      <c r="PP92" s="111"/>
      <c r="PQ92" s="111"/>
      <c r="PR92" s="111"/>
      <c r="PS92" s="111"/>
      <c r="PT92" s="111"/>
      <c r="PU92" s="111"/>
      <c r="PV92" s="111"/>
      <c r="PW92" s="111"/>
      <c r="PX92" s="111"/>
      <c r="PY92" s="111"/>
      <c r="PZ92" s="111"/>
      <c r="QA92" s="111"/>
      <c r="QB92" s="111"/>
      <c r="QC92" s="111"/>
      <c r="QD92" s="111"/>
      <c r="QE92" s="111"/>
      <c r="QF92" s="111"/>
      <c r="QG92" s="111"/>
      <c r="QH92" s="111"/>
      <c r="QI92" s="111"/>
      <c r="QJ92" s="111"/>
      <c r="QK92" s="111"/>
      <c r="QL92" s="111"/>
      <c r="QM92" s="111"/>
      <c r="QN92" s="111"/>
      <c r="QO92" s="111"/>
      <c r="QP92" s="111"/>
      <c r="QQ92" s="111"/>
      <c r="QR92" s="111"/>
      <c r="QS92" s="111"/>
      <c r="QT92" s="111"/>
      <c r="QU92" s="111"/>
      <c r="QV92" s="111"/>
      <c r="QW92" s="111"/>
      <c r="QX92" s="111"/>
      <c r="QY92" s="111"/>
      <c r="QZ92" s="111"/>
      <c r="RA92" s="111"/>
      <c r="RB92" s="111"/>
      <c r="RC92" s="111"/>
      <c r="RD92" s="111"/>
      <c r="RE92" s="111"/>
      <c r="RF92" s="111"/>
      <c r="RG92" s="111"/>
      <c r="RH92" s="111"/>
      <c r="RI92" s="111"/>
      <c r="RJ92" s="111"/>
      <c r="RK92" s="111"/>
      <c r="RL92" s="111"/>
      <c r="RM92" s="111"/>
      <c r="RN92" s="111"/>
      <c r="RO92" s="111"/>
      <c r="RP92" s="111"/>
      <c r="RQ92" s="111"/>
      <c r="RR92" s="111"/>
      <c r="RS92" s="111"/>
      <c r="RT92" s="111"/>
      <c r="RU92" s="111"/>
      <c r="RV92" s="111"/>
      <c r="RW92" s="111"/>
      <c r="RX92" s="111"/>
      <c r="RY92" s="111"/>
      <c r="RZ92" s="111"/>
      <c r="SA92" s="111"/>
      <c r="SB92" s="111"/>
      <c r="SC92" s="111"/>
      <c r="SD92" s="111"/>
      <c r="SE92" s="111"/>
      <c r="SF92" s="111"/>
      <c r="SG92" s="111"/>
      <c r="SH92" s="111"/>
      <c r="SI92" s="111"/>
      <c r="SJ92" s="111"/>
      <c r="SK92" s="111"/>
      <c r="SL92" s="111"/>
      <c r="SM92" s="111"/>
      <c r="SN92" s="111"/>
      <c r="SO92" s="111"/>
      <c r="SP92" s="111"/>
      <c r="SQ92" s="111"/>
      <c r="SR92" s="111"/>
      <c r="SS92" s="111"/>
      <c r="ST92" s="111"/>
      <c r="SU92" s="111"/>
      <c r="SV92" s="111"/>
      <c r="SW92" s="111"/>
      <c r="SX92" s="111"/>
      <c r="SY92" s="111"/>
      <c r="SZ92" s="111"/>
      <c r="TA92" s="111"/>
      <c r="TB92" s="111"/>
      <c r="TC92" s="111"/>
      <c r="TD92" s="111"/>
      <c r="TE92" s="111"/>
      <c r="TF92" s="111"/>
      <c r="TG92" s="111"/>
      <c r="TH92" s="111"/>
      <c r="TI92" s="111"/>
      <c r="TJ92" s="111"/>
      <c r="TK92" s="111"/>
      <c r="TL92" s="111"/>
      <c r="TM92" s="111"/>
      <c r="TN92" s="111"/>
      <c r="TO92" s="111"/>
      <c r="TP92" s="111"/>
      <c r="TQ92" s="111"/>
      <c r="TR92" s="111"/>
      <c r="TS92" s="111"/>
      <c r="TT92" s="111"/>
      <c r="TU92" s="111"/>
      <c r="TV92" s="111"/>
      <c r="TW92" s="111"/>
      <c r="TX92" s="111"/>
      <c r="TY92" s="111"/>
      <c r="TZ92" s="111"/>
      <c r="UA92" s="111"/>
      <c r="UB92" s="111"/>
      <c r="UC92" s="111"/>
      <c r="UD92" s="111"/>
      <c r="UE92" s="111"/>
      <c r="UF92" s="111"/>
      <c r="UG92" s="111"/>
      <c r="UH92" s="111"/>
      <c r="UI92" s="111"/>
      <c r="UJ92" s="111"/>
      <c r="UK92" s="111"/>
      <c r="UL92" s="111"/>
      <c r="UM92" s="111"/>
      <c r="UN92" s="111"/>
      <c r="UO92" s="111"/>
      <c r="UP92" s="111"/>
      <c r="UQ92" s="111"/>
      <c r="UR92" s="111"/>
      <c r="US92" s="111"/>
      <c r="UT92" s="111"/>
      <c r="UU92" s="111"/>
      <c r="UV92" s="111"/>
      <c r="UW92" s="111"/>
      <c r="UX92" s="111"/>
      <c r="UY92" s="111"/>
      <c r="UZ92" s="111"/>
      <c r="VA92" s="111"/>
      <c r="VB92" s="111"/>
      <c r="VC92" s="111"/>
      <c r="VD92" s="111"/>
      <c r="VE92" s="111"/>
      <c r="VF92" s="111"/>
      <c r="VG92" s="111"/>
      <c r="VH92" s="111"/>
      <c r="VI92" s="111"/>
      <c r="VJ92" s="111"/>
      <c r="VK92" s="111"/>
      <c r="VL92" s="111"/>
      <c r="VM92" s="111"/>
      <c r="VN92" s="111"/>
      <c r="VO92" s="111"/>
      <c r="VP92" s="111"/>
      <c r="VQ92" s="111"/>
      <c r="VR92" s="111"/>
      <c r="VS92" s="111"/>
      <c r="VT92" s="111"/>
      <c r="VU92" s="111"/>
      <c r="VV92" s="111"/>
      <c r="VW92" s="111"/>
      <c r="VX92" s="111"/>
      <c r="VY92" s="111"/>
      <c r="VZ92" s="111"/>
      <c r="WA92" s="111"/>
      <c r="WB92" s="111"/>
      <c r="WC92" s="111"/>
      <c r="WD92" s="111"/>
      <c r="WE92" s="111"/>
      <c r="WF92" s="111"/>
      <c r="WG92" s="111"/>
      <c r="WH92" s="111"/>
      <c r="WI92" s="111"/>
      <c r="WJ92" s="111"/>
      <c r="WK92" s="111"/>
      <c r="WL92" s="111"/>
      <c r="WM92" s="111"/>
      <c r="WN92" s="111"/>
      <c r="WO92" s="111"/>
      <c r="WP92" s="111"/>
      <c r="WQ92" s="111"/>
      <c r="WR92" s="111"/>
      <c r="WS92" s="111"/>
      <c r="WT92" s="111"/>
      <c r="WU92" s="111"/>
      <c r="WV92" s="111"/>
      <c r="WW92" s="111"/>
      <c r="WX92" s="111"/>
      <c r="WY92" s="111"/>
      <c r="WZ92" s="111"/>
      <c r="XA92" s="111"/>
      <c r="XB92" s="111"/>
      <c r="XC92" s="111"/>
      <c r="XD92" s="111"/>
      <c r="XE92" s="111"/>
      <c r="XF92" s="111"/>
      <c r="XG92" s="111"/>
      <c r="XH92" s="111"/>
      <c r="XI92" s="111"/>
      <c r="XJ92" s="111"/>
      <c r="XK92" s="111"/>
      <c r="XL92" s="111"/>
      <c r="XM92" s="111"/>
      <c r="XN92" s="111"/>
      <c r="XO92" s="111"/>
      <c r="XP92" s="111"/>
      <c r="XQ92" s="111"/>
      <c r="XR92" s="111"/>
      <c r="XS92" s="111"/>
      <c r="XT92" s="111"/>
      <c r="XU92" s="111"/>
      <c r="XV92" s="111"/>
      <c r="XW92" s="111"/>
      <c r="XX92" s="111"/>
      <c r="XY92" s="111"/>
      <c r="XZ92" s="111"/>
      <c r="YA92" s="111"/>
      <c r="YB92" s="111"/>
      <c r="YC92" s="111"/>
      <c r="YD92" s="111"/>
      <c r="YE92" s="111"/>
      <c r="YF92" s="111"/>
      <c r="YG92" s="111"/>
      <c r="YH92" s="111"/>
      <c r="YI92" s="111"/>
      <c r="YJ92" s="111"/>
      <c r="YK92" s="111"/>
      <c r="YL92" s="111"/>
      <c r="YM92" s="111"/>
      <c r="YN92" s="111"/>
      <c r="YO92" s="111"/>
      <c r="YP92" s="111"/>
      <c r="YQ92" s="111"/>
      <c r="YR92" s="111"/>
      <c r="YS92" s="111"/>
      <c r="YT92" s="111"/>
      <c r="YU92" s="111"/>
      <c r="YV92" s="111"/>
      <c r="YW92" s="111"/>
      <c r="YX92" s="111"/>
      <c r="YY92" s="111"/>
      <c r="YZ92" s="111"/>
      <c r="ZA92" s="111"/>
      <c r="ZB92" s="111"/>
      <c r="ZC92" s="111"/>
      <c r="ZD92" s="111"/>
      <c r="ZE92" s="111"/>
      <c r="ZF92" s="111"/>
      <c r="ZG92" s="111"/>
      <c r="ZH92" s="111"/>
      <c r="ZI92" s="111"/>
      <c r="ZJ92" s="111"/>
      <c r="ZK92" s="111"/>
      <c r="ZL92" s="111"/>
      <c r="ZM92" s="111"/>
      <c r="ZN92" s="111"/>
      <c r="ZO92" s="111"/>
      <c r="ZP92" s="111"/>
      <c r="ZQ92" s="111"/>
      <c r="ZR92" s="111"/>
      <c r="ZS92" s="111"/>
      <c r="ZT92" s="111"/>
      <c r="ZU92" s="111"/>
      <c r="ZV92" s="111"/>
      <c r="ZW92" s="111"/>
      <c r="ZX92" s="111"/>
      <c r="ZY92" s="111"/>
      <c r="ZZ92" s="111"/>
      <c r="AAA92" s="111"/>
      <c r="AAB92" s="111"/>
      <c r="AAC92" s="111"/>
      <c r="AAD92" s="111"/>
      <c r="AAE92" s="111"/>
      <c r="AAF92" s="111"/>
      <c r="AAG92" s="111"/>
      <c r="AAH92" s="111"/>
      <c r="AAI92" s="111"/>
      <c r="AAJ92" s="111"/>
      <c r="AAK92" s="111"/>
      <c r="AAL92" s="111"/>
      <c r="AAM92" s="111"/>
      <c r="AAN92" s="111"/>
      <c r="AAO92" s="111"/>
      <c r="AAP92" s="111"/>
      <c r="AAQ92" s="111"/>
      <c r="AAR92" s="111"/>
      <c r="AAS92" s="111"/>
      <c r="AAT92" s="111"/>
      <c r="AAU92" s="111"/>
      <c r="AAV92" s="111"/>
      <c r="AAW92" s="111"/>
      <c r="AAX92" s="111"/>
      <c r="AAY92" s="111"/>
      <c r="AAZ92" s="111"/>
      <c r="ABA92" s="111"/>
      <c r="ABB92" s="111"/>
      <c r="ABC92" s="111"/>
      <c r="ABD92" s="111"/>
      <c r="ABE92" s="111"/>
      <c r="ABF92" s="111"/>
      <c r="ABG92" s="111"/>
      <c r="ABH92" s="111"/>
      <c r="ABI92" s="111"/>
      <c r="ABJ92" s="111"/>
      <c r="ABK92" s="111"/>
      <c r="ABL92" s="111"/>
      <c r="ABM92" s="111"/>
      <c r="ABN92" s="111"/>
      <c r="ABO92" s="111"/>
      <c r="ABP92" s="111"/>
      <c r="ABQ92" s="111"/>
      <c r="ABR92" s="111"/>
      <c r="ABS92" s="111"/>
      <c r="ABT92" s="111"/>
      <c r="ABU92" s="111"/>
      <c r="ABV92" s="111"/>
      <c r="ABW92" s="111"/>
      <c r="ABX92" s="111"/>
      <c r="ABY92" s="111"/>
      <c r="ABZ92" s="111"/>
      <c r="ACA92" s="111"/>
      <c r="ACB92" s="111"/>
      <c r="ACC92" s="111"/>
      <c r="ACD92" s="111"/>
      <c r="ACE92" s="111"/>
      <c r="ACF92" s="111"/>
      <c r="ACG92" s="111"/>
      <c r="ACH92" s="111"/>
      <c r="ACI92" s="111"/>
      <c r="ACJ92" s="111"/>
      <c r="ACK92" s="111"/>
      <c r="ACL92" s="111"/>
      <c r="ACM92" s="111"/>
      <c r="ACN92" s="111"/>
      <c r="ACO92" s="111"/>
      <c r="ACP92" s="111"/>
      <c r="ACQ92" s="111"/>
      <c r="ACR92" s="111"/>
      <c r="ACS92" s="111"/>
      <c r="ACT92" s="111"/>
      <c r="ACU92" s="111"/>
      <c r="ACV92" s="111"/>
      <c r="ACW92" s="111"/>
      <c r="ACX92" s="111"/>
      <c r="ACY92" s="111"/>
      <c r="ACZ92" s="111"/>
      <c r="ADA92" s="111"/>
      <c r="ADB92" s="111"/>
      <c r="ADC92" s="111"/>
      <c r="ADD92" s="111"/>
      <c r="ADE92" s="111"/>
      <c r="ADF92" s="111"/>
      <c r="ADG92" s="111"/>
      <c r="ADH92" s="111"/>
      <c r="ADI92" s="111"/>
      <c r="ADJ92" s="111"/>
      <c r="ADK92" s="111"/>
      <c r="ADL92" s="111"/>
      <c r="ADM92" s="111"/>
      <c r="ADN92" s="111"/>
      <c r="ADO92" s="111"/>
      <c r="ADP92" s="111"/>
      <c r="ADQ92" s="111"/>
      <c r="ADR92" s="111"/>
      <c r="ADS92" s="111"/>
      <c r="ADT92" s="111"/>
      <c r="ADU92" s="111"/>
      <c r="ADV92" s="111"/>
      <c r="ADW92" s="111"/>
      <c r="ADX92" s="111"/>
      <c r="ADY92" s="111"/>
      <c r="ADZ92" s="111"/>
      <c r="AEA92" s="111"/>
      <c r="AEB92" s="111"/>
      <c r="AEC92" s="111"/>
      <c r="AED92" s="111"/>
      <c r="AEE92" s="111"/>
      <c r="AEF92" s="111"/>
      <c r="AEG92" s="111"/>
      <c r="AEH92" s="111"/>
      <c r="AEI92" s="111"/>
      <c r="AEJ92" s="111"/>
      <c r="AEK92" s="111"/>
      <c r="AEL92" s="111"/>
      <c r="AEM92" s="111"/>
      <c r="AEN92" s="111"/>
      <c r="AEO92" s="111"/>
      <c r="AEP92" s="111"/>
      <c r="AEQ92" s="111"/>
      <c r="AER92" s="111"/>
      <c r="AES92" s="111"/>
      <c r="AET92" s="111"/>
      <c r="AEU92" s="111"/>
      <c r="AEV92" s="111"/>
      <c r="AEW92" s="111"/>
      <c r="AEX92" s="111"/>
      <c r="AEY92" s="111"/>
      <c r="AEZ92" s="111"/>
      <c r="AFA92" s="111"/>
      <c r="AFB92" s="111"/>
      <c r="AFC92" s="111"/>
      <c r="AFD92" s="111"/>
      <c r="AFE92" s="111"/>
      <c r="AFF92" s="111"/>
      <c r="AFG92" s="111"/>
      <c r="AFH92" s="111"/>
      <c r="AFI92" s="111"/>
      <c r="AFJ92" s="111"/>
      <c r="AFK92" s="111"/>
      <c r="AFL92" s="111"/>
      <c r="AFM92" s="111"/>
      <c r="AFN92" s="111"/>
      <c r="AFO92" s="111"/>
      <c r="AFP92" s="111"/>
      <c r="AFQ92" s="111"/>
      <c r="AFR92" s="111"/>
      <c r="AFS92" s="111"/>
      <c r="AFT92" s="111"/>
      <c r="AFU92" s="111"/>
      <c r="AFV92" s="111"/>
      <c r="AFW92" s="111"/>
      <c r="AFX92" s="111"/>
      <c r="AFY92" s="111"/>
      <c r="AFZ92" s="111"/>
      <c r="AGA92" s="111"/>
      <c r="AGB92" s="111"/>
      <c r="AGC92" s="111"/>
      <c r="AGD92" s="111"/>
      <c r="AGE92" s="111"/>
      <c r="AGF92" s="111"/>
      <c r="AGG92" s="111"/>
      <c r="AGH92" s="111"/>
      <c r="AGI92" s="111"/>
      <c r="AGJ92" s="111"/>
      <c r="AGK92" s="111"/>
      <c r="AGL92" s="111"/>
      <c r="AGM92" s="111"/>
      <c r="AGN92" s="111"/>
      <c r="AGO92" s="111"/>
      <c r="AGP92" s="111"/>
      <c r="AGQ92" s="111"/>
      <c r="AGR92" s="111"/>
      <c r="AGS92" s="111"/>
      <c r="AGT92" s="111"/>
      <c r="AGU92" s="111"/>
      <c r="AGV92" s="111"/>
      <c r="AGW92" s="111"/>
      <c r="AGX92" s="111"/>
      <c r="AGY92" s="111"/>
      <c r="AGZ92" s="111"/>
      <c r="AHA92" s="111"/>
      <c r="AHB92" s="111"/>
      <c r="AHC92" s="111"/>
      <c r="AHD92" s="111"/>
      <c r="AHE92" s="111"/>
      <c r="AHF92" s="111"/>
      <c r="AHG92" s="111"/>
      <c r="AHH92" s="111"/>
      <c r="AHI92" s="111"/>
      <c r="AHJ92" s="111"/>
      <c r="AHK92" s="111"/>
      <c r="AHL92" s="111"/>
      <c r="AHM92" s="111"/>
      <c r="AHN92" s="111"/>
      <c r="AHO92" s="111"/>
      <c r="AHP92" s="111"/>
      <c r="AHQ92" s="111"/>
      <c r="AHR92" s="111"/>
      <c r="AHS92" s="111"/>
      <c r="AHT92" s="111"/>
      <c r="AHU92" s="111"/>
      <c r="AHV92" s="111"/>
      <c r="AHW92" s="111"/>
      <c r="AHX92" s="111"/>
      <c r="AHY92" s="111"/>
      <c r="AHZ92" s="111"/>
      <c r="AIA92" s="111"/>
      <c r="AIB92" s="111"/>
      <c r="AIC92" s="111"/>
      <c r="AID92" s="111"/>
      <c r="AIE92" s="111"/>
      <c r="AIF92" s="111"/>
      <c r="AIG92" s="111"/>
      <c r="AIH92" s="111"/>
      <c r="AII92" s="111"/>
      <c r="AIJ92" s="111"/>
      <c r="AIK92" s="111"/>
      <c r="AIL92" s="111"/>
      <c r="AIM92" s="111"/>
      <c r="AIN92" s="111"/>
      <c r="AIO92" s="111"/>
      <c r="AIP92" s="111"/>
      <c r="AIQ92" s="111"/>
      <c r="AIR92" s="111"/>
      <c r="AIS92" s="111"/>
      <c r="AIT92" s="111"/>
      <c r="AIU92" s="111"/>
      <c r="AIV92" s="111"/>
      <c r="AIW92" s="111"/>
      <c r="AIX92" s="111"/>
      <c r="AIY92" s="111"/>
      <c r="AIZ92" s="111"/>
      <c r="AJA92" s="111"/>
      <c r="AJB92" s="111"/>
      <c r="AJC92" s="111"/>
      <c r="AJD92" s="111"/>
      <c r="AJE92" s="111"/>
      <c r="AJF92" s="111"/>
      <c r="AJG92" s="111"/>
      <c r="AJH92" s="111"/>
      <c r="AJI92" s="111"/>
      <c r="AJJ92" s="111"/>
      <c r="AJK92" s="111"/>
      <c r="AJL92" s="111"/>
      <c r="AJM92" s="111"/>
      <c r="AJN92" s="111"/>
      <c r="AJO92" s="111"/>
      <c r="AJP92" s="111"/>
      <c r="AJQ92" s="111"/>
      <c r="AJR92" s="111"/>
      <c r="AJS92" s="111"/>
      <c r="AJT92" s="111"/>
      <c r="AJU92" s="111"/>
      <c r="AJV92" s="111"/>
      <c r="AJW92" s="111"/>
      <c r="AJX92" s="111"/>
      <c r="AJY92" s="111"/>
      <c r="AJZ92" s="111"/>
      <c r="AKA92" s="111"/>
      <c r="AKB92" s="111"/>
      <c r="AKC92" s="111"/>
      <c r="AKD92" s="111"/>
      <c r="AKE92" s="111"/>
      <c r="AKF92" s="111"/>
      <c r="AKG92" s="111"/>
      <c r="AKH92" s="111"/>
      <c r="AKI92" s="111"/>
      <c r="AKJ92" s="111"/>
      <c r="AKK92" s="111"/>
      <c r="AKL92" s="111"/>
      <c r="AKM92" s="111"/>
      <c r="AKN92" s="111"/>
      <c r="AKO92" s="111"/>
      <c r="AKP92" s="111"/>
      <c r="AKQ92" s="111"/>
      <c r="AKR92" s="111"/>
      <c r="AKS92" s="111"/>
      <c r="AKT92" s="111"/>
      <c r="AKU92" s="111"/>
      <c r="AKV92" s="111"/>
      <c r="AKW92" s="111"/>
      <c r="AKX92" s="111"/>
      <c r="AKY92" s="111"/>
      <c r="AKZ92" s="111"/>
      <c r="ALA92" s="111"/>
      <c r="ALB92" s="111"/>
      <c r="ALC92" s="111"/>
      <c r="ALD92" s="111"/>
      <c r="ALE92" s="111"/>
      <c r="ALF92" s="111"/>
      <c r="ALG92" s="111"/>
      <c r="ALH92" s="111"/>
      <c r="ALI92" s="111"/>
      <c r="ALJ92" s="111"/>
      <c r="ALK92" s="111"/>
      <c r="ALL92" s="111"/>
      <c r="ALM92" s="111"/>
      <c r="ALN92" s="111"/>
      <c r="ALO92" s="111"/>
      <c r="ALP92" s="111"/>
      <c r="ALQ92" s="111"/>
      <c r="ALR92" s="111"/>
      <c r="ALS92" s="111"/>
      <c r="ALT92" s="111"/>
      <c r="ALU92" s="111"/>
      <c r="ALV92" s="111"/>
      <c r="ALW92" s="111"/>
      <c r="ALX92" s="111"/>
      <c r="ALY92" s="111"/>
      <c r="ALZ92" s="111"/>
      <c r="AMA92" s="111"/>
      <c r="AMB92" s="111"/>
      <c r="AMC92" s="111"/>
      <c r="AMD92" s="111"/>
      <c r="AME92" s="111"/>
      <c r="AMF92" s="111"/>
      <c r="AMG92" s="111"/>
      <c r="AMH92" s="111"/>
      <c r="AMI92" s="111"/>
      <c r="AMJ92" s="111"/>
      <c r="AMK92" s="111"/>
      <c r="AML92" s="112"/>
    </row>
    <row r="93" spans="1:1026" s="126" customFormat="1">
      <c r="A93" s="111"/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T93" s="110"/>
      <c r="U93" s="110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  <c r="BJ93" s="111"/>
      <c r="BK93" s="111"/>
      <c r="BL93" s="111"/>
      <c r="BM93" s="111"/>
      <c r="BN93" s="111"/>
      <c r="BO93" s="111"/>
      <c r="BP93" s="111"/>
      <c r="BQ93" s="111"/>
      <c r="BR93" s="111"/>
      <c r="BS93" s="111"/>
      <c r="BT93" s="111"/>
      <c r="BU93" s="111"/>
      <c r="BV93" s="111"/>
      <c r="BW93" s="111"/>
      <c r="BX93" s="111"/>
      <c r="BY93" s="111"/>
      <c r="BZ93" s="111"/>
      <c r="CA93" s="111"/>
      <c r="CB93" s="111"/>
      <c r="CC93" s="111"/>
      <c r="CD93" s="111"/>
      <c r="CE93" s="111"/>
      <c r="CF93" s="111"/>
      <c r="CG93" s="111"/>
      <c r="CH93" s="111"/>
      <c r="CI93" s="111"/>
      <c r="CJ93" s="111"/>
      <c r="CK93" s="111"/>
      <c r="CL93" s="111"/>
      <c r="CM93" s="111"/>
      <c r="CN93" s="111"/>
      <c r="CO93" s="111"/>
      <c r="CP93" s="111"/>
      <c r="CQ93" s="111"/>
      <c r="CR93" s="111"/>
      <c r="CS93" s="111"/>
      <c r="CT93" s="111"/>
      <c r="CU93" s="111"/>
      <c r="CV93" s="111"/>
      <c r="CW93" s="111"/>
      <c r="CX93" s="111"/>
      <c r="CY93" s="111"/>
      <c r="CZ93" s="111"/>
      <c r="DA93" s="111"/>
      <c r="DB93" s="111"/>
      <c r="DC93" s="111"/>
      <c r="DD93" s="111"/>
      <c r="DE93" s="111"/>
      <c r="DF93" s="111"/>
      <c r="DG93" s="111"/>
      <c r="DH93" s="111"/>
      <c r="DI93" s="111"/>
      <c r="DJ93" s="111"/>
      <c r="DK93" s="111"/>
      <c r="DL93" s="111"/>
      <c r="DM93" s="111"/>
      <c r="DN93" s="111"/>
      <c r="DO93" s="111"/>
      <c r="DP93" s="111"/>
      <c r="DQ93" s="111"/>
      <c r="DR93" s="111"/>
      <c r="DS93" s="111"/>
      <c r="DT93" s="111"/>
      <c r="DU93" s="111"/>
      <c r="DV93" s="111"/>
      <c r="DW93" s="111"/>
      <c r="DX93" s="111"/>
      <c r="DY93" s="111"/>
      <c r="DZ93" s="111"/>
      <c r="EA93" s="111"/>
      <c r="EB93" s="111"/>
      <c r="EC93" s="111"/>
      <c r="ED93" s="111"/>
      <c r="EE93" s="111"/>
      <c r="EF93" s="111"/>
      <c r="EG93" s="111"/>
      <c r="EH93" s="111"/>
      <c r="EI93" s="111"/>
      <c r="EJ93" s="111"/>
      <c r="EK93" s="111"/>
      <c r="EL93" s="111"/>
      <c r="EM93" s="111"/>
      <c r="EN93" s="111"/>
      <c r="EO93" s="111"/>
      <c r="EP93" s="111"/>
      <c r="EQ93" s="111"/>
      <c r="ER93" s="111"/>
      <c r="ES93" s="111"/>
      <c r="ET93" s="111"/>
      <c r="EU93" s="111"/>
      <c r="EV93" s="111"/>
      <c r="EW93" s="111"/>
      <c r="EX93" s="111"/>
      <c r="EY93" s="111"/>
      <c r="EZ93" s="111"/>
      <c r="FA93" s="111"/>
      <c r="FB93" s="111"/>
      <c r="FC93" s="111"/>
      <c r="FD93" s="111"/>
      <c r="FE93" s="111"/>
      <c r="FF93" s="111"/>
      <c r="FG93" s="111"/>
      <c r="FH93" s="111"/>
      <c r="FI93" s="111"/>
      <c r="FJ93" s="111"/>
      <c r="FK93" s="111"/>
      <c r="FL93" s="111"/>
      <c r="FM93" s="111"/>
      <c r="FN93" s="111"/>
      <c r="FO93" s="111"/>
      <c r="FP93" s="111"/>
      <c r="FQ93" s="111"/>
      <c r="FR93" s="111"/>
      <c r="FS93" s="111"/>
      <c r="FT93" s="111"/>
      <c r="FU93" s="111"/>
      <c r="FV93" s="111"/>
      <c r="FW93" s="111"/>
      <c r="FX93" s="111"/>
      <c r="FY93" s="111"/>
      <c r="FZ93" s="111"/>
      <c r="GA93" s="111"/>
      <c r="GB93" s="111"/>
      <c r="GC93" s="111"/>
      <c r="GD93" s="111"/>
      <c r="GE93" s="111"/>
      <c r="GF93" s="111"/>
      <c r="GG93" s="111"/>
      <c r="GH93" s="111"/>
      <c r="GI93" s="111"/>
      <c r="GJ93" s="111"/>
      <c r="GK93" s="111"/>
      <c r="GL93" s="111"/>
      <c r="GM93" s="111"/>
      <c r="GN93" s="111"/>
      <c r="GO93" s="111"/>
      <c r="GP93" s="111"/>
      <c r="GQ93" s="111"/>
      <c r="GR93" s="111"/>
      <c r="GS93" s="111"/>
      <c r="GT93" s="111"/>
      <c r="GU93" s="111"/>
      <c r="GV93" s="111"/>
      <c r="GW93" s="111"/>
      <c r="GX93" s="111"/>
      <c r="GY93" s="111"/>
      <c r="GZ93" s="111"/>
      <c r="HA93" s="111"/>
      <c r="HB93" s="111"/>
      <c r="HC93" s="111"/>
      <c r="HD93" s="111"/>
      <c r="HE93" s="111"/>
      <c r="HF93" s="111"/>
      <c r="HG93" s="111"/>
      <c r="HH93" s="111"/>
      <c r="HI93" s="111"/>
      <c r="HJ93" s="111"/>
      <c r="HK93" s="111"/>
      <c r="HL93" s="111"/>
      <c r="HM93" s="111"/>
      <c r="HN93" s="111"/>
      <c r="HO93" s="111"/>
      <c r="HP93" s="111"/>
      <c r="HQ93" s="111"/>
      <c r="HR93" s="111"/>
      <c r="HS93" s="111"/>
      <c r="HT93" s="111"/>
      <c r="HU93" s="111"/>
      <c r="HV93" s="111"/>
      <c r="HW93" s="111"/>
      <c r="HX93" s="111"/>
      <c r="HY93" s="111"/>
      <c r="HZ93" s="111"/>
      <c r="IA93" s="111"/>
      <c r="IB93" s="111"/>
      <c r="IC93" s="111"/>
      <c r="ID93" s="111"/>
      <c r="IE93" s="111"/>
      <c r="IF93" s="111"/>
      <c r="IG93" s="111"/>
      <c r="IH93" s="111"/>
      <c r="II93" s="111"/>
      <c r="IJ93" s="111"/>
      <c r="IK93" s="111"/>
      <c r="IL93" s="111"/>
      <c r="IM93" s="111"/>
      <c r="IN93" s="111"/>
      <c r="IO93" s="111"/>
      <c r="IP93" s="111"/>
      <c r="IQ93" s="111"/>
      <c r="IR93" s="111"/>
      <c r="IS93" s="111"/>
      <c r="IT93" s="111"/>
      <c r="IU93" s="111"/>
      <c r="IV93" s="111"/>
      <c r="IW93" s="111"/>
      <c r="IX93" s="111"/>
      <c r="IY93" s="111"/>
      <c r="IZ93" s="111"/>
      <c r="JA93" s="111"/>
      <c r="JB93" s="111"/>
      <c r="JC93" s="111"/>
      <c r="JD93" s="111"/>
      <c r="JE93" s="111"/>
      <c r="JF93" s="111"/>
      <c r="JG93" s="111"/>
      <c r="JH93" s="111"/>
      <c r="JI93" s="111"/>
      <c r="JJ93" s="111"/>
      <c r="JK93" s="111"/>
      <c r="JL93" s="111"/>
      <c r="JM93" s="111"/>
      <c r="JN93" s="111"/>
      <c r="JO93" s="111"/>
      <c r="JP93" s="111"/>
      <c r="JQ93" s="111"/>
      <c r="JR93" s="111"/>
      <c r="JS93" s="111"/>
      <c r="JT93" s="111"/>
      <c r="JU93" s="111"/>
      <c r="JV93" s="111"/>
      <c r="JW93" s="111"/>
      <c r="JX93" s="111"/>
      <c r="JY93" s="111"/>
      <c r="JZ93" s="111"/>
      <c r="KA93" s="111"/>
      <c r="KB93" s="111"/>
      <c r="KC93" s="111"/>
      <c r="KD93" s="111"/>
      <c r="KE93" s="111"/>
      <c r="KF93" s="111"/>
      <c r="KG93" s="111"/>
      <c r="KH93" s="111"/>
      <c r="KI93" s="111"/>
      <c r="KJ93" s="111"/>
      <c r="KK93" s="111"/>
      <c r="KL93" s="111"/>
      <c r="KM93" s="111"/>
      <c r="KN93" s="111"/>
      <c r="KO93" s="111"/>
      <c r="KP93" s="111"/>
      <c r="KQ93" s="111"/>
      <c r="KR93" s="111"/>
      <c r="KS93" s="111"/>
      <c r="KT93" s="111"/>
      <c r="KU93" s="111"/>
      <c r="KV93" s="111"/>
      <c r="KW93" s="111"/>
      <c r="KX93" s="111"/>
      <c r="KY93" s="111"/>
      <c r="KZ93" s="111"/>
      <c r="LA93" s="111"/>
      <c r="LB93" s="111"/>
      <c r="LC93" s="111"/>
      <c r="LD93" s="111"/>
      <c r="LE93" s="111"/>
      <c r="LF93" s="111"/>
      <c r="LG93" s="111"/>
      <c r="LH93" s="111"/>
      <c r="LI93" s="111"/>
      <c r="LJ93" s="111"/>
      <c r="LK93" s="111"/>
      <c r="LL93" s="111"/>
      <c r="LM93" s="111"/>
      <c r="LN93" s="111"/>
      <c r="LO93" s="111"/>
      <c r="LP93" s="111"/>
      <c r="LQ93" s="111"/>
      <c r="LR93" s="111"/>
      <c r="LS93" s="111"/>
      <c r="LT93" s="111"/>
      <c r="LU93" s="111"/>
      <c r="LV93" s="111"/>
      <c r="LW93" s="111"/>
      <c r="LX93" s="111"/>
      <c r="LY93" s="111"/>
      <c r="LZ93" s="111"/>
      <c r="MA93" s="111"/>
      <c r="MB93" s="111"/>
      <c r="MC93" s="111"/>
      <c r="MD93" s="111"/>
      <c r="ME93" s="111"/>
      <c r="MF93" s="111"/>
      <c r="MG93" s="111"/>
      <c r="MH93" s="111"/>
      <c r="MI93" s="111"/>
      <c r="MJ93" s="111"/>
      <c r="MK93" s="111"/>
      <c r="ML93" s="111"/>
      <c r="MM93" s="111"/>
      <c r="MN93" s="111"/>
      <c r="MO93" s="111"/>
      <c r="MP93" s="111"/>
      <c r="MQ93" s="111"/>
      <c r="MR93" s="111"/>
      <c r="MS93" s="111"/>
      <c r="MT93" s="111"/>
      <c r="MU93" s="111"/>
      <c r="MV93" s="111"/>
      <c r="MW93" s="111"/>
      <c r="MX93" s="111"/>
      <c r="MY93" s="111"/>
      <c r="MZ93" s="111"/>
      <c r="NA93" s="111"/>
      <c r="NB93" s="111"/>
      <c r="NC93" s="111"/>
      <c r="ND93" s="111"/>
      <c r="NE93" s="111"/>
      <c r="NF93" s="111"/>
      <c r="NG93" s="111"/>
      <c r="NH93" s="111"/>
      <c r="NI93" s="111"/>
      <c r="NJ93" s="111"/>
      <c r="NK93" s="111"/>
      <c r="NL93" s="111"/>
      <c r="NM93" s="111"/>
      <c r="NN93" s="111"/>
      <c r="NO93" s="111"/>
      <c r="NP93" s="111"/>
      <c r="NQ93" s="111"/>
      <c r="NR93" s="111"/>
      <c r="NS93" s="111"/>
      <c r="NT93" s="111"/>
      <c r="NU93" s="111"/>
      <c r="NV93" s="111"/>
      <c r="NW93" s="111"/>
      <c r="NX93" s="111"/>
      <c r="NY93" s="111"/>
      <c r="NZ93" s="111"/>
      <c r="OA93" s="111"/>
      <c r="OB93" s="111"/>
      <c r="OC93" s="111"/>
      <c r="OD93" s="111"/>
      <c r="OE93" s="111"/>
      <c r="OF93" s="111"/>
      <c r="OG93" s="111"/>
      <c r="OH93" s="111"/>
      <c r="OI93" s="111"/>
      <c r="OJ93" s="111"/>
      <c r="OK93" s="111"/>
      <c r="OL93" s="111"/>
      <c r="OM93" s="111"/>
      <c r="ON93" s="111"/>
      <c r="OO93" s="111"/>
      <c r="OP93" s="111"/>
      <c r="OQ93" s="111"/>
      <c r="OR93" s="111"/>
      <c r="OS93" s="111"/>
      <c r="OT93" s="111"/>
      <c r="OU93" s="111"/>
      <c r="OV93" s="111"/>
      <c r="OW93" s="111"/>
      <c r="OX93" s="111"/>
      <c r="OY93" s="111"/>
      <c r="OZ93" s="111"/>
      <c r="PA93" s="111"/>
      <c r="PB93" s="111"/>
      <c r="PC93" s="111"/>
      <c r="PD93" s="111"/>
      <c r="PE93" s="111"/>
      <c r="PF93" s="111"/>
      <c r="PG93" s="111"/>
      <c r="PH93" s="111"/>
      <c r="PI93" s="111"/>
      <c r="PJ93" s="111"/>
      <c r="PK93" s="111"/>
      <c r="PL93" s="111"/>
      <c r="PM93" s="111"/>
      <c r="PN93" s="111"/>
      <c r="PO93" s="111"/>
      <c r="PP93" s="111"/>
      <c r="PQ93" s="111"/>
      <c r="PR93" s="111"/>
      <c r="PS93" s="111"/>
      <c r="PT93" s="111"/>
      <c r="PU93" s="111"/>
      <c r="PV93" s="111"/>
      <c r="PW93" s="111"/>
      <c r="PX93" s="111"/>
      <c r="PY93" s="111"/>
      <c r="PZ93" s="111"/>
      <c r="QA93" s="111"/>
      <c r="QB93" s="111"/>
      <c r="QC93" s="111"/>
      <c r="QD93" s="111"/>
      <c r="QE93" s="111"/>
      <c r="QF93" s="111"/>
      <c r="QG93" s="111"/>
      <c r="QH93" s="111"/>
      <c r="QI93" s="111"/>
      <c r="QJ93" s="111"/>
      <c r="QK93" s="111"/>
      <c r="QL93" s="111"/>
      <c r="QM93" s="111"/>
      <c r="QN93" s="111"/>
      <c r="QO93" s="111"/>
      <c r="QP93" s="111"/>
      <c r="QQ93" s="111"/>
      <c r="QR93" s="111"/>
      <c r="QS93" s="111"/>
      <c r="QT93" s="111"/>
      <c r="QU93" s="111"/>
      <c r="QV93" s="111"/>
      <c r="QW93" s="111"/>
      <c r="QX93" s="111"/>
      <c r="QY93" s="111"/>
      <c r="QZ93" s="111"/>
      <c r="RA93" s="111"/>
      <c r="RB93" s="111"/>
      <c r="RC93" s="111"/>
      <c r="RD93" s="111"/>
      <c r="RE93" s="111"/>
      <c r="RF93" s="111"/>
      <c r="RG93" s="111"/>
      <c r="RH93" s="111"/>
      <c r="RI93" s="111"/>
      <c r="RJ93" s="111"/>
      <c r="RK93" s="111"/>
      <c r="RL93" s="111"/>
      <c r="RM93" s="111"/>
      <c r="RN93" s="111"/>
      <c r="RO93" s="111"/>
      <c r="RP93" s="111"/>
      <c r="RQ93" s="111"/>
      <c r="RR93" s="111"/>
      <c r="RS93" s="111"/>
      <c r="RT93" s="111"/>
      <c r="RU93" s="111"/>
      <c r="RV93" s="111"/>
      <c r="RW93" s="111"/>
      <c r="RX93" s="111"/>
      <c r="RY93" s="111"/>
      <c r="RZ93" s="111"/>
      <c r="SA93" s="111"/>
      <c r="SB93" s="111"/>
      <c r="SC93" s="111"/>
      <c r="SD93" s="111"/>
      <c r="SE93" s="111"/>
      <c r="SF93" s="111"/>
      <c r="SG93" s="111"/>
      <c r="SH93" s="111"/>
      <c r="SI93" s="111"/>
      <c r="SJ93" s="111"/>
      <c r="SK93" s="111"/>
      <c r="SL93" s="111"/>
      <c r="SM93" s="111"/>
      <c r="SN93" s="111"/>
      <c r="SO93" s="111"/>
      <c r="SP93" s="111"/>
      <c r="SQ93" s="111"/>
      <c r="SR93" s="111"/>
      <c r="SS93" s="111"/>
      <c r="ST93" s="111"/>
      <c r="SU93" s="111"/>
      <c r="SV93" s="111"/>
      <c r="SW93" s="111"/>
      <c r="SX93" s="111"/>
      <c r="SY93" s="111"/>
      <c r="SZ93" s="111"/>
      <c r="TA93" s="111"/>
      <c r="TB93" s="111"/>
      <c r="TC93" s="111"/>
      <c r="TD93" s="111"/>
      <c r="TE93" s="111"/>
      <c r="TF93" s="111"/>
      <c r="TG93" s="111"/>
      <c r="TH93" s="111"/>
      <c r="TI93" s="111"/>
      <c r="TJ93" s="111"/>
      <c r="TK93" s="111"/>
      <c r="TL93" s="111"/>
      <c r="TM93" s="111"/>
      <c r="TN93" s="111"/>
      <c r="TO93" s="111"/>
      <c r="TP93" s="111"/>
      <c r="TQ93" s="111"/>
      <c r="TR93" s="111"/>
      <c r="TS93" s="111"/>
      <c r="TT93" s="111"/>
      <c r="TU93" s="111"/>
      <c r="TV93" s="111"/>
      <c r="TW93" s="111"/>
      <c r="TX93" s="111"/>
      <c r="TY93" s="111"/>
      <c r="TZ93" s="111"/>
      <c r="UA93" s="111"/>
      <c r="UB93" s="111"/>
      <c r="UC93" s="111"/>
      <c r="UD93" s="111"/>
      <c r="UE93" s="111"/>
      <c r="UF93" s="111"/>
      <c r="UG93" s="111"/>
      <c r="UH93" s="111"/>
      <c r="UI93" s="111"/>
      <c r="UJ93" s="111"/>
      <c r="UK93" s="111"/>
      <c r="UL93" s="111"/>
      <c r="UM93" s="111"/>
      <c r="UN93" s="111"/>
      <c r="UO93" s="111"/>
      <c r="UP93" s="111"/>
      <c r="UQ93" s="111"/>
      <c r="UR93" s="111"/>
      <c r="US93" s="111"/>
      <c r="UT93" s="111"/>
      <c r="UU93" s="111"/>
      <c r="UV93" s="111"/>
      <c r="UW93" s="111"/>
      <c r="UX93" s="111"/>
      <c r="UY93" s="111"/>
      <c r="UZ93" s="111"/>
      <c r="VA93" s="111"/>
      <c r="VB93" s="111"/>
      <c r="VC93" s="111"/>
      <c r="VD93" s="111"/>
      <c r="VE93" s="111"/>
      <c r="VF93" s="111"/>
      <c r="VG93" s="111"/>
      <c r="VH93" s="111"/>
      <c r="VI93" s="111"/>
      <c r="VJ93" s="111"/>
      <c r="VK93" s="111"/>
      <c r="VL93" s="111"/>
      <c r="VM93" s="111"/>
      <c r="VN93" s="111"/>
      <c r="VO93" s="111"/>
      <c r="VP93" s="111"/>
      <c r="VQ93" s="111"/>
      <c r="VR93" s="111"/>
      <c r="VS93" s="111"/>
      <c r="VT93" s="111"/>
      <c r="VU93" s="111"/>
      <c r="VV93" s="111"/>
      <c r="VW93" s="111"/>
      <c r="VX93" s="111"/>
      <c r="VY93" s="111"/>
      <c r="VZ93" s="111"/>
      <c r="WA93" s="111"/>
      <c r="WB93" s="111"/>
      <c r="WC93" s="111"/>
      <c r="WD93" s="111"/>
      <c r="WE93" s="111"/>
      <c r="WF93" s="111"/>
      <c r="WG93" s="111"/>
      <c r="WH93" s="111"/>
      <c r="WI93" s="111"/>
      <c r="WJ93" s="111"/>
      <c r="WK93" s="111"/>
      <c r="WL93" s="111"/>
      <c r="WM93" s="111"/>
      <c r="WN93" s="111"/>
      <c r="WO93" s="111"/>
      <c r="WP93" s="111"/>
      <c r="WQ93" s="111"/>
      <c r="WR93" s="111"/>
      <c r="WS93" s="111"/>
      <c r="WT93" s="111"/>
      <c r="WU93" s="111"/>
      <c r="WV93" s="111"/>
      <c r="WW93" s="111"/>
      <c r="WX93" s="111"/>
      <c r="WY93" s="111"/>
      <c r="WZ93" s="111"/>
      <c r="XA93" s="111"/>
      <c r="XB93" s="111"/>
      <c r="XC93" s="111"/>
      <c r="XD93" s="111"/>
      <c r="XE93" s="111"/>
      <c r="XF93" s="111"/>
      <c r="XG93" s="111"/>
      <c r="XH93" s="111"/>
      <c r="XI93" s="111"/>
      <c r="XJ93" s="111"/>
      <c r="XK93" s="111"/>
      <c r="XL93" s="111"/>
      <c r="XM93" s="111"/>
      <c r="XN93" s="111"/>
      <c r="XO93" s="111"/>
      <c r="XP93" s="111"/>
      <c r="XQ93" s="111"/>
      <c r="XR93" s="111"/>
      <c r="XS93" s="111"/>
      <c r="XT93" s="111"/>
      <c r="XU93" s="111"/>
      <c r="XV93" s="111"/>
      <c r="XW93" s="111"/>
      <c r="XX93" s="111"/>
      <c r="XY93" s="111"/>
      <c r="XZ93" s="111"/>
      <c r="YA93" s="111"/>
      <c r="YB93" s="111"/>
      <c r="YC93" s="111"/>
      <c r="YD93" s="111"/>
      <c r="YE93" s="111"/>
      <c r="YF93" s="111"/>
      <c r="YG93" s="111"/>
      <c r="YH93" s="111"/>
      <c r="YI93" s="111"/>
      <c r="YJ93" s="111"/>
      <c r="YK93" s="111"/>
      <c r="YL93" s="111"/>
      <c r="YM93" s="111"/>
      <c r="YN93" s="111"/>
      <c r="YO93" s="111"/>
      <c r="YP93" s="111"/>
      <c r="YQ93" s="111"/>
      <c r="YR93" s="111"/>
      <c r="YS93" s="111"/>
      <c r="YT93" s="111"/>
      <c r="YU93" s="111"/>
      <c r="YV93" s="111"/>
      <c r="YW93" s="111"/>
      <c r="YX93" s="111"/>
      <c r="YY93" s="111"/>
      <c r="YZ93" s="111"/>
      <c r="ZA93" s="111"/>
      <c r="ZB93" s="111"/>
      <c r="ZC93" s="111"/>
      <c r="ZD93" s="111"/>
      <c r="ZE93" s="111"/>
      <c r="ZF93" s="111"/>
      <c r="ZG93" s="111"/>
      <c r="ZH93" s="111"/>
      <c r="ZI93" s="111"/>
      <c r="ZJ93" s="111"/>
      <c r="ZK93" s="111"/>
      <c r="ZL93" s="111"/>
      <c r="ZM93" s="111"/>
      <c r="ZN93" s="111"/>
      <c r="ZO93" s="111"/>
      <c r="ZP93" s="111"/>
      <c r="ZQ93" s="111"/>
      <c r="ZR93" s="111"/>
      <c r="ZS93" s="111"/>
      <c r="ZT93" s="111"/>
      <c r="ZU93" s="111"/>
      <c r="ZV93" s="111"/>
      <c r="ZW93" s="111"/>
      <c r="ZX93" s="111"/>
      <c r="ZY93" s="111"/>
      <c r="ZZ93" s="111"/>
      <c r="AAA93" s="111"/>
      <c r="AAB93" s="111"/>
      <c r="AAC93" s="111"/>
      <c r="AAD93" s="111"/>
      <c r="AAE93" s="111"/>
      <c r="AAF93" s="111"/>
      <c r="AAG93" s="111"/>
      <c r="AAH93" s="111"/>
      <c r="AAI93" s="111"/>
      <c r="AAJ93" s="111"/>
      <c r="AAK93" s="111"/>
      <c r="AAL93" s="111"/>
      <c r="AAM93" s="111"/>
      <c r="AAN93" s="111"/>
      <c r="AAO93" s="111"/>
      <c r="AAP93" s="111"/>
      <c r="AAQ93" s="111"/>
      <c r="AAR93" s="111"/>
      <c r="AAS93" s="111"/>
      <c r="AAT93" s="111"/>
      <c r="AAU93" s="111"/>
      <c r="AAV93" s="111"/>
      <c r="AAW93" s="111"/>
      <c r="AAX93" s="111"/>
      <c r="AAY93" s="111"/>
      <c r="AAZ93" s="111"/>
      <c r="ABA93" s="111"/>
      <c r="ABB93" s="111"/>
      <c r="ABC93" s="111"/>
      <c r="ABD93" s="111"/>
      <c r="ABE93" s="111"/>
      <c r="ABF93" s="111"/>
      <c r="ABG93" s="111"/>
      <c r="ABH93" s="111"/>
      <c r="ABI93" s="111"/>
      <c r="ABJ93" s="111"/>
      <c r="ABK93" s="111"/>
      <c r="ABL93" s="111"/>
      <c r="ABM93" s="111"/>
      <c r="ABN93" s="111"/>
      <c r="ABO93" s="111"/>
      <c r="ABP93" s="111"/>
      <c r="ABQ93" s="111"/>
      <c r="ABR93" s="111"/>
      <c r="ABS93" s="111"/>
      <c r="ABT93" s="111"/>
      <c r="ABU93" s="111"/>
      <c r="ABV93" s="111"/>
      <c r="ABW93" s="111"/>
      <c r="ABX93" s="111"/>
      <c r="ABY93" s="111"/>
      <c r="ABZ93" s="111"/>
      <c r="ACA93" s="111"/>
      <c r="ACB93" s="111"/>
      <c r="ACC93" s="111"/>
      <c r="ACD93" s="111"/>
      <c r="ACE93" s="111"/>
      <c r="ACF93" s="111"/>
      <c r="ACG93" s="111"/>
      <c r="ACH93" s="111"/>
      <c r="ACI93" s="111"/>
      <c r="ACJ93" s="111"/>
      <c r="ACK93" s="111"/>
      <c r="ACL93" s="111"/>
      <c r="ACM93" s="111"/>
      <c r="ACN93" s="111"/>
      <c r="ACO93" s="111"/>
      <c r="ACP93" s="111"/>
      <c r="ACQ93" s="111"/>
      <c r="ACR93" s="111"/>
      <c r="ACS93" s="111"/>
      <c r="ACT93" s="111"/>
      <c r="ACU93" s="111"/>
      <c r="ACV93" s="111"/>
      <c r="ACW93" s="111"/>
      <c r="ACX93" s="111"/>
      <c r="ACY93" s="111"/>
      <c r="ACZ93" s="111"/>
      <c r="ADA93" s="111"/>
      <c r="ADB93" s="111"/>
      <c r="ADC93" s="111"/>
      <c r="ADD93" s="111"/>
      <c r="ADE93" s="111"/>
      <c r="ADF93" s="111"/>
      <c r="ADG93" s="111"/>
      <c r="ADH93" s="111"/>
      <c r="ADI93" s="111"/>
      <c r="ADJ93" s="111"/>
      <c r="ADK93" s="111"/>
      <c r="ADL93" s="111"/>
      <c r="ADM93" s="111"/>
      <c r="ADN93" s="111"/>
      <c r="ADO93" s="111"/>
      <c r="ADP93" s="111"/>
      <c r="ADQ93" s="111"/>
      <c r="ADR93" s="111"/>
      <c r="ADS93" s="111"/>
      <c r="ADT93" s="111"/>
      <c r="ADU93" s="111"/>
      <c r="ADV93" s="111"/>
      <c r="ADW93" s="111"/>
      <c r="ADX93" s="111"/>
      <c r="ADY93" s="111"/>
      <c r="ADZ93" s="111"/>
      <c r="AEA93" s="111"/>
      <c r="AEB93" s="111"/>
      <c r="AEC93" s="111"/>
      <c r="AED93" s="111"/>
      <c r="AEE93" s="111"/>
      <c r="AEF93" s="111"/>
      <c r="AEG93" s="111"/>
      <c r="AEH93" s="111"/>
      <c r="AEI93" s="111"/>
      <c r="AEJ93" s="111"/>
      <c r="AEK93" s="111"/>
      <c r="AEL93" s="111"/>
      <c r="AEM93" s="111"/>
      <c r="AEN93" s="111"/>
      <c r="AEO93" s="111"/>
      <c r="AEP93" s="111"/>
      <c r="AEQ93" s="111"/>
      <c r="AER93" s="111"/>
      <c r="AES93" s="111"/>
      <c r="AET93" s="111"/>
      <c r="AEU93" s="111"/>
      <c r="AEV93" s="111"/>
      <c r="AEW93" s="111"/>
      <c r="AEX93" s="111"/>
      <c r="AEY93" s="111"/>
      <c r="AEZ93" s="111"/>
      <c r="AFA93" s="111"/>
      <c r="AFB93" s="111"/>
      <c r="AFC93" s="111"/>
      <c r="AFD93" s="111"/>
      <c r="AFE93" s="111"/>
      <c r="AFF93" s="111"/>
      <c r="AFG93" s="111"/>
      <c r="AFH93" s="111"/>
      <c r="AFI93" s="111"/>
      <c r="AFJ93" s="111"/>
      <c r="AFK93" s="111"/>
      <c r="AFL93" s="111"/>
      <c r="AFM93" s="111"/>
      <c r="AFN93" s="111"/>
      <c r="AFO93" s="111"/>
      <c r="AFP93" s="111"/>
      <c r="AFQ93" s="111"/>
      <c r="AFR93" s="111"/>
      <c r="AFS93" s="111"/>
      <c r="AFT93" s="111"/>
      <c r="AFU93" s="111"/>
      <c r="AFV93" s="111"/>
      <c r="AFW93" s="111"/>
      <c r="AFX93" s="111"/>
      <c r="AFY93" s="111"/>
      <c r="AFZ93" s="111"/>
      <c r="AGA93" s="111"/>
      <c r="AGB93" s="111"/>
      <c r="AGC93" s="111"/>
      <c r="AGD93" s="111"/>
      <c r="AGE93" s="111"/>
      <c r="AGF93" s="111"/>
      <c r="AGG93" s="111"/>
      <c r="AGH93" s="111"/>
      <c r="AGI93" s="111"/>
      <c r="AGJ93" s="111"/>
      <c r="AGK93" s="111"/>
      <c r="AGL93" s="111"/>
      <c r="AGM93" s="111"/>
      <c r="AGN93" s="111"/>
      <c r="AGO93" s="111"/>
      <c r="AGP93" s="111"/>
      <c r="AGQ93" s="111"/>
      <c r="AGR93" s="111"/>
      <c r="AGS93" s="111"/>
      <c r="AGT93" s="111"/>
      <c r="AGU93" s="111"/>
      <c r="AGV93" s="111"/>
      <c r="AGW93" s="111"/>
      <c r="AGX93" s="111"/>
      <c r="AGY93" s="111"/>
      <c r="AGZ93" s="111"/>
      <c r="AHA93" s="111"/>
      <c r="AHB93" s="111"/>
      <c r="AHC93" s="111"/>
      <c r="AHD93" s="111"/>
      <c r="AHE93" s="111"/>
      <c r="AHF93" s="111"/>
      <c r="AHG93" s="111"/>
      <c r="AHH93" s="111"/>
      <c r="AHI93" s="111"/>
      <c r="AHJ93" s="111"/>
      <c r="AHK93" s="111"/>
      <c r="AHL93" s="111"/>
      <c r="AHM93" s="111"/>
      <c r="AHN93" s="111"/>
      <c r="AHO93" s="111"/>
      <c r="AHP93" s="111"/>
      <c r="AHQ93" s="111"/>
      <c r="AHR93" s="111"/>
      <c r="AHS93" s="111"/>
      <c r="AHT93" s="111"/>
      <c r="AHU93" s="111"/>
      <c r="AHV93" s="111"/>
      <c r="AHW93" s="111"/>
      <c r="AHX93" s="111"/>
      <c r="AHY93" s="111"/>
      <c r="AHZ93" s="111"/>
      <c r="AIA93" s="111"/>
      <c r="AIB93" s="111"/>
      <c r="AIC93" s="111"/>
      <c r="AID93" s="111"/>
      <c r="AIE93" s="111"/>
      <c r="AIF93" s="111"/>
      <c r="AIG93" s="111"/>
      <c r="AIH93" s="111"/>
      <c r="AII93" s="111"/>
      <c r="AIJ93" s="111"/>
      <c r="AIK93" s="111"/>
      <c r="AIL93" s="111"/>
      <c r="AIM93" s="111"/>
      <c r="AIN93" s="111"/>
      <c r="AIO93" s="111"/>
      <c r="AIP93" s="111"/>
      <c r="AIQ93" s="111"/>
      <c r="AIR93" s="111"/>
      <c r="AIS93" s="111"/>
      <c r="AIT93" s="111"/>
      <c r="AIU93" s="111"/>
      <c r="AIV93" s="111"/>
      <c r="AIW93" s="111"/>
      <c r="AIX93" s="111"/>
      <c r="AIY93" s="111"/>
      <c r="AIZ93" s="111"/>
      <c r="AJA93" s="111"/>
      <c r="AJB93" s="111"/>
      <c r="AJC93" s="111"/>
      <c r="AJD93" s="111"/>
      <c r="AJE93" s="111"/>
      <c r="AJF93" s="111"/>
      <c r="AJG93" s="111"/>
      <c r="AJH93" s="111"/>
      <c r="AJI93" s="111"/>
      <c r="AJJ93" s="111"/>
      <c r="AJK93" s="111"/>
      <c r="AJL93" s="111"/>
      <c r="AJM93" s="111"/>
      <c r="AJN93" s="111"/>
      <c r="AJO93" s="111"/>
      <c r="AJP93" s="111"/>
      <c r="AJQ93" s="111"/>
      <c r="AJR93" s="111"/>
      <c r="AJS93" s="111"/>
      <c r="AJT93" s="111"/>
      <c r="AJU93" s="111"/>
      <c r="AJV93" s="111"/>
      <c r="AJW93" s="111"/>
      <c r="AJX93" s="111"/>
      <c r="AJY93" s="111"/>
      <c r="AJZ93" s="111"/>
      <c r="AKA93" s="111"/>
      <c r="AKB93" s="111"/>
      <c r="AKC93" s="111"/>
      <c r="AKD93" s="111"/>
      <c r="AKE93" s="111"/>
      <c r="AKF93" s="111"/>
      <c r="AKG93" s="111"/>
      <c r="AKH93" s="111"/>
      <c r="AKI93" s="111"/>
      <c r="AKJ93" s="111"/>
      <c r="AKK93" s="111"/>
      <c r="AKL93" s="111"/>
      <c r="AKM93" s="111"/>
      <c r="AKN93" s="111"/>
      <c r="AKO93" s="111"/>
      <c r="AKP93" s="111"/>
      <c r="AKQ93" s="111"/>
      <c r="AKR93" s="111"/>
      <c r="AKS93" s="111"/>
      <c r="AKT93" s="111"/>
      <c r="AKU93" s="111"/>
      <c r="AKV93" s="111"/>
      <c r="AKW93" s="111"/>
      <c r="AKX93" s="111"/>
      <c r="AKY93" s="111"/>
      <c r="AKZ93" s="111"/>
      <c r="ALA93" s="111"/>
      <c r="ALB93" s="111"/>
      <c r="ALC93" s="111"/>
      <c r="ALD93" s="111"/>
      <c r="ALE93" s="111"/>
      <c r="ALF93" s="111"/>
      <c r="ALG93" s="111"/>
      <c r="ALH93" s="111"/>
      <c r="ALI93" s="111"/>
      <c r="ALJ93" s="111"/>
      <c r="ALK93" s="111"/>
      <c r="ALL93" s="111"/>
      <c r="ALM93" s="111"/>
      <c r="ALN93" s="111"/>
      <c r="ALO93" s="111"/>
      <c r="ALP93" s="111"/>
      <c r="ALQ93" s="111"/>
      <c r="ALR93" s="111"/>
      <c r="ALS93" s="111"/>
      <c r="ALT93" s="111"/>
      <c r="ALU93" s="111"/>
      <c r="ALV93" s="111"/>
      <c r="ALW93" s="111"/>
      <c r="ALX93" s="111"/>
      <c r="ALY93" s="111"/>
      <c r="ALZ93" s="111"/>
      <c r="AMA93" s="111"/>
      <c r="AMB93" s="111"/>
      <c r="AMC93" s="111"/>
      <c r="AMD93" s="111"/>
      <c r="AME93" s="111"/>
      <c r="AMF93" s="111"/>
      <c r="AMG93" s="111"/>
      <c r="AMH93" s="111"/>
      <c r="AMI93" s="111"/>
      <c r="AMJ93" s="111"/>
      <c r="AMK93" s="111"/>
      <c r="AML93" s="112"/>
    </row>
    <row r="94" spans="1:1026" s="126" customFormat="1">
      <c r="A94" s="111"/>
      <c r="B94" s="131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T94" s="110"/>
      <c r="U94" s="110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  <c r="BJ94" s="111"/>
      <c r="BK94" s="111"/>
      <c r="BL94" s="111"/>
      <c r="BM94" s="111"/>
      <c r="BN94" s="111"/>
      <c r="BO94" s="111"/>
      <c r="BP94" s="111"/>
      <c r="BQ94" s="111"/>
      <c r="BR94" s="111"/>
      <c r="BS94" s="111"/>
      <c r="BT94" s="111"/>
      <c r="BU94" s="111"/>
      <c r="BV94" s="111"/>
      <c r="BW94" s="111"/>
      <c r="BX94" s="111"/>
      <c r="BY94" s="111"/>
      <c r="BZ94" s="111"/>
      <c r="CA94" s="111"/>
      <c r="CB94" s="111"/>
      <c r="CC94" s="111"/>
      <c r="CD94" s="111"/>
      <c r="CE94" s="111"/>
      <c r="CF94" s="111"/>
      <c r="CG94" s="111"/>
      <c r="CH94" s="111"/>
      <c r="CI94" s="111"/>
      <c r="CJ94" s="111"/>
      <c r="CK94" s="111"/>
      <c r="CL94" s="111"/>
      <c r="CM94" s="111"/>
      <c r="CN94" s="111"/>
      <c r="CO94" s="111"/>
      <c r="CP94" s="111"/>
      <c r="CQ94" s="111"/>
      <c r="CR94" s="111"/>
      <c r="CS94" s="111"/>
      <c r="CT94" s="111"/>
      <c r="CU94" s="111"/>
      <c r="CV94" s="111"/>
      <c r="CW94" s="111"/>
      <c r="CX94" s="111"/>
      <c r="CY94" s="111"/>
      <c r="CZ94" s="111"/>
      <c r="DA94" s="111"/>
      <c r="DB94" s="111"/>
      <c r="DC94" s="111"/>
      <c r="DD94" s="111"/>
      <c r="DE94" s="111"/>
      <c r="DF94" s="111"/>
      <c r="DG94" s="111"/>
      <c r="DH94" s="111"/>
      <c r="DI94" s="111"/>
      <c r="DJ94" s="111"/>
      <c r="DK94" s="111"/>
      <c r="DL94" s="111"/>
      <c r="DM94" s="111"/>
      <c r="DN94" s="111"/>
      <c r="DO94" s="111"/>
      <c r="DP94" s="111"/>
      <c r="DQ94" s="111"/>
      <c r="DR94" s="111"/>
      <c r="DS94" s="111"/>
      <c r="DT94" s="111"/>
      <c r="DU94" s="111"/>
      <c r="DV94" s="111"/>
      <c r="DW94" s="111"/>
      <c r="DX94" s="111"/>
      <c r="DY94" s="111"/>
      <c r="DZ94" s="111"/>
      <c r="EA94" s="111"/>
      <c r="EB94" s="111"/>
      <c r="EC94" s="111"/>
      <c r="ED94" s="111"/>
      <c r="EE94" s="111"/>
      <c r="EF94" s="111"/>
      <c r="EG94" s="111"/>
      <c r="EH94" s="111"/>
      <c r="EI94" s="111"/>
      <c r="EJ94" s="111"/>
      <c r="EK94" s="111"/>
      <c r="EL94" s="111"/>
      <c r="EM94" s="111"/>
      <c r="EN94" s="111"/>
      <c r="EO94" s="111"/>
      <c r="EP94" s="111"/>
      <c r="EQ94" s="111"/>
      <c r="ER94" s="111"/>
      <c r="ES94" s="111"/>
      <c r="ET94" s="111"/>
      <c r="EU94" s="111"/>
      <c r="EV94" s="111"/>
      <c r="EW94" s="111"/>
      <c r="EX94" s="111"/>
      <c r="EY94" s="111"/>
      <c r="EZ94" s="111"/>
      <c r="FA94" s="111"/>
      <c r="FB94" s="111"/>
      <c r="FC94" s="111"/>
      <c r="FD94" s="111"/>
      <c r="FE94" s="111"/>
      <c r="FF94" s="111"/>
      <c r="FG94" s="111"/>
      <c r="FH94" s="111"/>
      <c r="FI94" s="111"/>
      <c r="FJ94" s="111"/>
      <c r="FK94" s="111"/>
      <c r="FL94" s="111"/>
      <c r="FM94" s="111"/>
      <c r="FN94" s="111"/>
      <c r="FO94" s="111"/>
      <c r="FP94" s="111"/>
      <c r="FQ94" s="111"/>
      <c r="FR94" s="111"/>
      <c r="FS94" s="111"/>
      <c r="FT94" s="111"/>
      <c r="FU94" s="111"/>
      <c r="FV94" s="111"/>
      <c r="FW94" s="111"/>
      <c r="FX94" s="111"/>
      <c r="FY94" s="111"/>
      <c r="FZ94" s="111"/>
      <c r="GA94" s="111"/>
      <c r="GB94" s="111"/>
      <c r="GC94" s="111"/>
      <c r="GD94" s="111"/>
      <c r="GE94" s="111"/>
      <c r="GF94" s="111"/>
      <c r="GG94" s="111"/>
      <c r="GH94" s="111"/>
      <c r="GI94" s="111"/>
      <c r="GJ94" s="111"/>
      <c r="GK94" s="111"/>
      <c r="GL94" s="111"/>
      <c r="GM94" s="111"/>
      <c r="GN94" s="111"/>
      <c r="GO94" s="111"/>
      <c r="GP94" s="111"/>
      <c r="GQ94" s="111"/>
      <c r="GR94" s="111"/>
      <c r="GS94" s="111"/>
      <c r="GT94" s="111"/>
      <c r="GU94" s="111"/>
      <c r="GV94" s="111"/>
      <c r="GW94" s="111"/>
      <c r="GX94" s="111"/>
      <c r="GY94" s="111"/>
      <c r="GZ94" s="111"/>
      <c r="HA94" s="111"/>
      <c r="HB94" s="111"/>
      <c r="HC94" s="111"/>
      <c r="HD94" s="111"/>
      <c r="HE94" s="111"/>
      <c r="HF94" s="111"/>
      <c r="HG94" s="111"/>
      <c r="HH94" s="111"/>
      <c r="HI94" s="111"/>
      <c r="HJ94" s="111"/>
      <c r="HK94" s="111"/>
      <c r="HL94" s="111"/>
      <c r="HM94" s="111"/>
      <c r="HN94" s="111"/>
      <c r="HO94" s="111"/>
      <c r="HP94" s="111"/>
      <c r="HQ94" s="111"/>
      <c r="HR94" s="111"/>
      <c r="HS94" s="111"/>
      <c r="HT94" s="111"/>
      <c r="HU94" s="111"/>
      <c r="HV94" s="111"/>
      <c r="HW94" s="111"/>
      <c r="HX94" s="111"/>
      <c r="HY94" s="111"/>
      <c r="HZ94" s="111"/>
      <c r="IA94" s="111"/>
      <c r="IB94" s="111"/>
      <c r="IC94" s="111"/>
      <c r="ID94" s="111"/>
      <c r="IE94" s="111"/>
      <c r="IF94" s="111"/>
      <c r="IG94" s="111"/>
      <c r="IH94" s="111"/>
      <c r="II94" s="111"/>
      <c r="IJ94" s="111"/>
      <c r="IK94" s="111"/>
      <c r="IL94" s="111"/>
      <c r="IM94" s="111"/>
      <c r="IN94" s="111"/>
      <c r="IO94" s="111"/>
      <c r="IP94" s="111"/>
      <c r="IQ94" s="111"/>
      <c r="IR94" s="111"/>
      <c r="IS94" s="111"/>
      <c r="IT94" s="111"/>
      <c r="IU94" s="111"/>
      <c r="IV94" s="111"/>
      <c r="IW94" s="111"/>
      <c r="IX94" s="111"/>
      <c r="IY94" s="111"/>
      <c r="IZ94" s="111"/>
      <c r="JA94" s="111"/>
      <c r="JB94" s="111"/>
      <c r="JC94" s="111"/>
      <c r="JD94" s="111"/>
      <c r="JE94" s="111"/>
      <c r="JF94" s="111"/>
      <c r="JG94" s="111"/>
      <c r="JH94" s="111"/>
      <c r="JI94" s="111"/>
      <c r="JJ94" s="111"/>
      <c r="JK94" s="111"/>
      <c r="JL94" s="111"/>
      <c r="JM94" s="111"/>
      <c r="JN94" s="111"/>
      <c r="JO94" s="111"/>
      <c r="JP94" s="111"/>
      <c r="JQ94" s="111"/>
      <c r="JR94" s="111"/>
      <c r="JS94" s="111"/>
      <c r="JT94" s="111"/>
      <c r="JU94" s="111"/>
      <c r="JV94" s="111"/>
      <c r="JW94" s="111"/>
      <c r="JX94" s="111"/>
      <c r="JY94" s="111"/>
      <c r="JZ94" s="111"/>
      <c r="KA94" s="111"/>
      <c r="KB94" s="111"/>
      <c r="KC94" s="111"/>
      <c r="KD94" s="111"/>
      <c r="KE94" s="111"/>
      <c r="KF94" s="111"/>
      <c r="KG94" s="111"/>
      <c r="KH94" s="111"/>
      <c r="KI94" s="111"/>
      <c r="KJ94" s="111"/>
      <c r="KK94" s="111"/>
      <c r="KL94" s="111"/>
      <c r="KM94" s="111"/>
      <c r="KN94" s="111"/>
      <c r="KO94" s="111"/>
      <c r="KP94" s="111"/>
      <c r="KQ94" s="111"/>
      <c r="KR94" s="111"/>
      <c r="KS94" s="111"/>
      <c r="KT94" s="111"/>
      <c r="KU94" s="111"/>
      <c r="KV94" s="111"/>
      <c r="KW94" s="111"/>
      <c r="KX94" s="111"/>
      <c r="KY94" s="111"/>
      <c r="KZ94" s="111"/>
      <c r="LA94" s="111"/>
      <c r="LB94" s="111"/>
      <c r="LC94" s="111"/>
      <c r="LD94" s="111"/>
      <c r="LE94" s="111"/>
      <c r="LF94" s="111"/>
      <c r="LG94" s="111"/>
      <c r="LH94" s="111"/>
      <c r="LI94" s="111"/>
      <c r="LJ94" s="111"/>
      <c r="LK94" s="111"/>
      <c r="LL94" s="111"/>
      <c r="LM94" s="111"/>
      <c r="LN94" s="111"/>
      <c r="LO94" s="111"/>
      <c r="LP94" s="111"/>
      <c r="LQ94" s="111"/>
      <c r="LR94" s="111"/>
      <c r="LS94" s="111"/>
      <c r="LT94" s="111"/>
      <c r="LU94" s="111"/>
      <c r="LV94" s="111"/>
      <c r="LW94" s="111"/>
      <c r="LX94" s="111"/>
      <c r="LY94" s="111"/>
      <c r="LZ94" s="111"/>
      <c r="MA94" s="111"/>
      <c r="MB94" s="111"/>
      <c r="MC94" s="111"/>
      <c r="MD94" s="111"/>
      <c r="ME94" s="111"/>
      <c r="MF94" s="111"/>
      <c r="MG94" s="111"/>
      <c r="MH94" s="111"/>
      <c r="MI94" s="111"/>
      <c r="MJ94" s="111"/>
      <c r="MK94" s="111"/>
      <c r="ML94" s="111"/>
      <c r="MM94" s="111"/>
      <c r="MN94" s="111"/>
      <c r="MO94" s="111"/>
      <c r="MP94" s="111"/>
      <c r="MQ94" s="111"/>
      <c r="MR94" s="111"/>
      <c r="MS94" s="111"/>
      <c r="MT94" s="111"/>
      <c r="MU94" s="111"/>
      <c r="MV94" s="111"/>
      <c r="MW94" s="111"/>
      <c r="MX94" s="111"/>
      <c r="MY94" s="111"/>
      <c r="MZ94" s="111"/>
      <c r="NA94" s="111"/>
      <c r="NB94" s="111"/>
      <c r="NC94" s="111"/>
      <c r="ND94" s="111"/>
      <c r="NE94" s="111"/>
      <c r="NF94" s="111"/>
      <c r="NG94" s="111"/>
      <c r="NH94" s="111"/>
      <c r="NI94" s="111"/>
      <c r="NJ94" s="111"/>
      <c r="NK94" s="111"/>
      <c r="NL94" s="111"/>
      <c r="NM94" s="111"/>
      <c r="NN94" s="111"/>
      <c r="NO94" s="111"/>
      <c r="NP94" s="111"/>
      <c r="NQ94" s="111"/>
      <c r="NR94" s="111"/>
      <c r="NS94" s="111"/>
      <c r="NT94" s="111"/>
      <c r="NU94" s="111"/>
      <c r="NV94" s="111"/>
      <c r="NW94" s="111"/>
      <c r="NX94" s="111"/>
      <c r="NY94" s="111"/>
      <c r="NZ94" s="111"/>
      <c r="OA94" s="111"/>
      <c r="OB94" s="111"/>
      <c r="OC94" s="111"/>
      <c r="OD94" s="111"/>
      <c r="OE94" s="111"/>
      <c r="OF94" s="111"/>
      <c r="OG94" s="111"/>
      <c r="OH94" s="111"/>
      <c r="OI94" s="111"/>
      <c r="OJ94" s="111"/>
      <c r="OK94" s="111"/>
      <c r="OL94" s="111"/>
      <c r="OM94" s="111"/>
      <c r="ON94" s="111"/>
      <c r="OO94" s="111"/>
      <c r="OP94" s="111"/>
      <c r="OQ94" s="111"/>
      <c r="OR94" s="111"/>
      <c r="OS94" s="111"/>
      <c r="OT94" s="111"/>
      <c r="OU94" s="111"/>
      <c r="OV94" s="111"/>
      <c r="OW94" s="111"/>
      <c r="OX94" s="111"/>
      <c r="OY94" s="111"/>
      <c r="OZ94" s="111"/>
      <c r="PA94" s="111"/>
      <c r="PB94" s="111"/>
      <c r="PC94" s="111"/>
      <c r="PD94" s="111"/>
      <c r="PE94" s="111"/>
      <c r="PF94" s="111"/>
      <c r="PG94" s="111"/>
      <c r="PH94" s="111"/>
      <c r="PI94" s="111"/>
      <c r="PJ94" s="111"/>
      <c r="PK94" s="111"/>
      <c r="PL94" s="111"/>
      <c r="PM94" s="111"/>
      <c r="PN94" s="111"/>
      <c r="PO94" s="111"/>
      <c r="PP94" s="111"/>
      <c r="PQ94" s="111"/>
      <c r="PR94" s="111"/>
      <c r="PS94" s="111"/>
      <c r="PT94" s="111"/>
      <c r="PU94" s="111"/>
      <c r="PV94" s="111"/>
      <c r="PW94" s="111"/>
      <c r="PX94" s="111"/>
      <c r="PY94" s="111"/>
      <c r="PZ94" s="111"/>
      <c r="QA94" s="111"/>
      <c r="QB94" s="111"/>
      <c r="QC94" s="111"/>
      <c r="QD94" s="111"/>
      <c r="QE94" s="111"/>
      <c r="QF94" s="111"/>
      <c r="QG94" s="111"/>
      <c r="QH94" s="111"/>
      <c r="QI94" s="111"/>
      <c r="QJ94" s="111"/>
      <c r="QK94" s="111"/>
      <c r="QL94" s="111"/>
      <c r="QM94" s="111"/>
      <c r="QN94" s="111"/>
      <c r="QO94" s="111"/>
      <c r="QP94" s="111"/>
      <c r="QQ94" s="111"/>
      <c r="QR94" s="111"/>
      <c r="QS94" s="111"/>
      <c r="QT94" s="111"/>
      <c r="QU94" s="111"/>
      <c r="QV94" s="111"/>
      <c r="QW94" s="111"/>
      <c r="QX94" s="111"/>
      <c r="QY94" s="111"/>
      <c r="QZ94" s="111"/>
      <c r="RA94" s="111"/>
      <c r="RB94" s="111"/>
      <c r="RC94" s="111"/>
      <c r="RD94" s="111"/>
      <c r="RE94" s="111"/>
      <c r="RF94" s="111"/>
      <c r="RG94" s="111"/>
      <c r="RH94" s="111"/>
      <c r="RI94" s="111"/>
      <c r="RJ94" s="111"/>
      <c r="RK94" s="111"/>
      <c r="RL94" s="111"/>
      <c r="RM94" s="111"/>
      <c r="RN94" s="111"/>
      <c r="RO94" s="111"/>
      <c r="RP94" s="111"/>
      <c r="RQ94" s="111"/>
      <c r="RR94" s="111"/>
      <c r="RS94" s="111"/>
      <c r="RT94" s="111"/>
      <c r="RU94" s="111"/>
      <c r="RV94" s="111"/>
      <c r="RW94" s="111"/>
      <c r="RX94" s="111"/>
      <c r="RY94" s="111"/>
      <c r="RZ94" s="111"/>
      <c r="SA94" s="111"/>
      <c r="SB94" s="111"/>
      <c r="SC94" s="111"/>
      <c r="SD94" s="111"/>
      <c r="SE94" s="111"/>
      <c r="SF94" s="111"/>
      <c r="SG94" s="111"/>
      <c r="SH94" s="111"/>
      <c r="SI94" s="111"/>
      <c r="SJ94" s="111"/>
      <c r="SK94" s="111"/>
      <c r="SL94" s="111"/>
      <c r="SM94" s="111"/>
      <c r="SN94" s="111"/>
      <c r="SO94" s="111"/>
      <c r="SP94" s="111"/>
      <c r="SQ94" s="111"/>
      <c r="SR94" s="111"/>
      <c r="SS94" s="111"/>
      <c r="ST94" s="111"/>
      <c r="SU94" s="111"/>
      <c r="SV94" s="111"/>
      <c r="SW94" s="111"/>
      <c r="SX94" s="111"/>
      <c r="SY94" s="111"/>
      <c r="SZ94" s="111"/>
      <c r="TA94" s="111"/>
      <c r="TB94" s="111"/>
      <c r="TC94" s="111"/>
      <c r="TD94" s="111"/>
      <c r="TE94" s="111"/>
      <c r="TF94" s="111"/>
      <c r="TG94" s="111"/>
      <c r="TH94" s="111"/>
      <c r="TI94" s="111"/>
      <c r="TJ94" s="111"/>
      <c r="TK94" s="111"/>
      <c r="TL94" s="111"/>
      <c r="TM94" s="111"/>
      <c r="TN94" s="111"/>
      <c r="TO94" s="111"/>
      <c r="TP94" s="111"/>
      <c r="TQ94" s="111"/>
      <c r="TR94" s="111"/>
      <c r="TS94" s="111"/>
      <c r="TT94" s="111"/>
      <c r="TU94" s="111"/>
      <c r="TV94" s="111"/>
      <c r="TW94" s="111"/>
      <c r="TX94" s="111"/>
      <c r="TY94" s="111"/>
      <c r="TZ94" s="111"/>
      <c r="UA94" s="111"/>
      <c r="UB94" s="111"/>
      <c r="UC94" s="111"/>
      <c r="UD94" s="111"/>
      <c r="UE94" s="111"/>
      <c r="UF94" s="111"/>
      <c r="UG94" s="111"/>
      <c r="UH94" s="111"/>
      <c r="UI94" s="111"/>
      <c r="UJ94" s="111"/>
      <c r="UK94" s="111"/>
      <c r="UL94" s="111"/>
      <c r="UM94" s="111"/>
      <c r="UN94" s="111"/>
      <c r="UO94" s="111"/>
      <c r="UP94" s="111"/>
      <c r="UQ94" s="111"/>
      <c r="UR94" s="111"/>
      <c r="US94" s="111"/>
      <c r="UT94" s="111"/>
      <c r="UU94" s="111"/>
      <c r="UV94" s="111"/>
      <c r="UW94" s="111"/>
      <c r="UX94" s="111"/>
      <c r="UY94" s="111"/>
      <c r="UZ94" s="111"/>
      <c r="VA94" s="111"/>
      <c r="VB94" s="111"/>
      <c r="VC94" s="111"/>
      <c r="VD94" s="111"/>
      <c r="VE94" s="111"/>
      <c r="VF94" s="111"/>
      <c r="VG94" s="111"/>
      <c r="VH94" s="111"/>
      <c r="VI94" s="111"/>
      <c r="VJ94" s="111"/>
      <c r="VK94" s="111"/>
      <c r="VL94" s="111"/>
      <c r="VM94" s="111"/>
      <c r="VN94" s="111"/>
      <c r="VO94" s="111"/>
      <c r="VP94" s="111"/>
      <c r="VQ94" s="111"/>
      <c r="VR94" s="111"/>
      <c r="VS94" s="111"/>
      <c r="VT94" s="111"/>
      <c r="VU94" s="111"/>
      <c r="VV94" s="111"/>
      <c r="VW94" s="111"/>
      <c r="VX94" s="111"/>
      <c r="VY94" s="111"/>
      <c r="VZ94" s="111"/>
      <c r="WA94" s="111"/>
      <c r="WB94" s="111"/>
      <c r="WC94" s="111"/>
      <c r="WD94" s="111"/>
      <c r="WE94" s="111"/>
      <c r="WF94" s="111"/>
      <c r="WG94" s="111"/>
      <c r="WH94" s="111"/>
      <c r="WI94" s="111"/>
      <c r="WJ94" s="111"/>
      <c r="WK94" s="111"/>
      <c r="WL94" s="111"/>
      <c r="WM94" s="111"/>
      <c r="WN94" s="111"/>
      <c r="WO94" s="111"/>
      <c r="WP94" s="111"/>
      <c r="WQ94" s="111"/>
      <c r="WR94" s="111"/>
      <c r="WS94" s="111"/>
      <c r="WT94" s="111"/>
      <c r="WU94" s="111"/>
      <c r="WV94" s="111"/>
      <c r="WW94" s="111"/>
      <c r="WX94" s="111"/>
      <c r="WY94" s="111"/>
      <c r="WZ94" s="111"/>
      <c r="XA94" s="111"/>
      <c r="XB94" s="111"/>
      <c r="XC94" s="111"/>
      <c r="XD94" s="111"/>
      <c r="XE94" s="111"/>
      <c r="XF94" s="111"/>
      <c r="XG94" s="111"/>
      <c r="XH94" s="111"/>
      <c r="XI94" s="111"/>
      <c r="XJ94" s="111"/>
      <c r="XK94" s="111"/>
      <c r="XL94" s="111"/>
      <c r="XM94" s="111"/>
      <c r="XN94" s="111"/>
      <c r="XO94" s="111"/>
      <c r="XP94" s="111"/>
      <c r="XQ94" s="111"/>
      <c r="XR94" s="111"/>
      <c r="XS94" s="111"/>
      <c r="XT94" s="111"/>
      <c r="XU94" s="111"/>
      <c r="XV94" s="111"/>
      <c r="XW94" s="111"/>
      <c r="XX94" s="111"/>
      <c r="XY94" s="111"/>
      <c r="XZ94" s="111"/>
      <c r="YA94" s="111"/>
      <c r="YB94" s="111"/>
      <c r="YC94" s="111"/>
      <c r="YD94" s="111"/>
      <c r="YE94" s="111"/>
      <c r="YF94" s="111"/>
      <c r="YG94" s="111"/>
      <c r="YH94" s="111"/>
      <c r="YI94" s="111"/>
      <c r="YJ94" s="111"/>
      <c r="YK94" s="111"/>
      <c r="YL94" s="111"/>
      <c r="YM94" s="111"/>
      <c r="YN94" s="111"/>
      <c r="YO94" s="111"/>
      <c r="YP94" s="111"/>
      <c r="YQ94" s="111"/>
      <c r="YR94" s="111"/>
      <c r="YS94" s="111"/>
      <c r="YT94" s="111"/>
      <c r="YU94" s="111"/>
      <c r="YV94" s="111"/>
      <c r="YW94" s="111"/>
      <c r="YX94" s="111"/>
      <c r="YY94" s="111"/>
      <c r="YZ94" s="111"/>
      <c r="ZA94" s="111"/>
      <c r="ZB94" s="111"/>
      <c r="ZC94" s="111"/>
      <c r="ZD94" s="111"/>
      <c r="ZE94" s="111"/>
      <c r="ZF94" s="111"/>
      <c r="ZG94" s="111"/>
      <c r="ZH94" s="111"/>
      <c r="ZI94" s="111"/>
      <c r="ZJ94" s="111"/>
      <c r="ZK94" s="111"/>
      <c r="ZL94" s="111"/>
      <c r="ZM94" s="111"/>
      <c r="ZN94" s="111"/>
      <c r="ZO94" s="111"/>
      <c r="ZP94" s="111"/>
      <c r="ZQ94" s="111"/>
      <c r="ZR94" s="111"/>
      <c r="ZS94" s="111"/>
      <c r="ZT94" s="111"/>
      <c r="ZU94" s="111"/>
      <c r="ZV94" s="111"/>
      <c r="ZW94" s="111"/>
      <c r="ZX94" s="111"/>
      <c r="ZY94" s="111"/>
      <c r="ZZ94" s="111"/>
      <c r="AAA94" s="111"/>
      <c r="AAB94" s="111"/>
      <c r="AAC94" s="111"/>
      <c r="AAD94" s="111"/>
      <c r="AAE94" s="111"/>
      <c r="AAF94" s="111"/>
      <c r="AAG94" s="111"/>
      <c r="AAH94" s="111"/>
      <c r="AAI94" s="111"/>
      <c r="AAJ94" s="111"/>
      <c r="AAK94" s="111"/>
      <c r="AAL94" s="111"/>
      <c r="AAM94" s="111"/>
      <c r="AAN94" s="111"/>
      <c r="AAO94" s="111"/>
      <c r="AAP94" s="111"/>
      <c r="AAQ94" s="111"/>
      <c r="AAR94" s="111"/>
      <c r="AAS94" s="111"/>
      <c r="AAT94" s="111"/>
      <c r="AAU94" s="111"/>
      <c r="AAV94" s="111"/>
      <c r="AAW94" s="111"/>
      <c r="AAX94" s="111"/>
      <c r="AAY94" s="111"/>
      <c r="AAZ94" s="111"/>
      <c r="ABA94" s="111"/>
      <c r="ABB94" s="111"/>
      <c r="ABC94" s="111"/>
      <c r="ABD94" s="111"/>
      <c r="ABE94" s="111"/>
      <c r="ABF94" s="111"/>
      <c r="ABG94" s="111"/>
      <c r="ABH94" s="111"/>
      <c r="ABI94" s="111"/>
      <c r="ABJ94" s="111"/>
      <c r="ABK94" s="111"/>
      <c r="ABL94" s="111"/>
      <c r="ABM94" s="111"/>
      <c r="ABN94" s="111"/>
      <c r="ABO94" s="111"/>
      <c r="ABP94" s="111"/>
      <c r="ABQ94" s="111"/>
      <c r="ABR94" s="111"/>
      <c r="ABS94" s="111"/>
      <c r="ABT94" s="111"/>
      <c r="ABU94" s="111"/>
      <c r="ABV94" s="111"/>
      <c r="ABW94" s="111"/>
      <c r="ABX94" s="111"/>
      <c r="ABY94" s="111"/>
      <c r="ABZ94" s="111"/>
      <c r="ACA94" s="111"/>
      <c r="ACB94" s="111"/>
      <c r="ACC94" s="111"/>
      <c r="ACD94" s="111"/>
      <c r="ACE94" s="111"/>
      <c r="ACF94" s="111"/>
      <c r="ACG94" s="111"/>
      <c r="ACH94" s="111"/>
      <c r="ACI94" s="111"/>
      <c r="ACJ94" s="111"/>
      <c r="ACK94" s="111"/>
      <c r="ACL94" s="111"/>
      <c r="ACM94" s="111"/>
      <c r="ACN94" s="111"/>
      <c r="ACO94" s="111"/>
      <c r="ACP94" s="111"/>
      <c r="ACQ94" s="111"/>
      <c r="ACR94" s="111"/>
      <c r="ACS94" s="111"/>
      <c r="ACT94" s="111"/>
      <c r="ACU94" s="111"/>
      <c r="ACV94" s="111"/>
      <c r="ACW94" s="111"/>
      <c r="ACX94" s="111"/>
      <c r="ACY94" s="111"/>
      <c r="ACZ94" s="111"/>
      <c r="ADA94" s="111"/>
      <c r="ADB94" s="111"/>
      <c r="ADC94" s="111"/>
      <c r="ADD94" s="111"/>
      <c r="ADE94" s="111"/>
      <c r="ADF94" s="111"/>
      <c r="ADG94" s="111"/>
      <c r="ADH94" s="111"/>
      <c r="ADI94" s="111"/>
      <c r="ADJ94" s="111"/>
      <c r="ADK94" s="111"/>
      <c r="ADL94" s="111"/>
      <c r="ADM94" s="111"/>
      <c r="ADN94" s="111"/>
      <c r="ADO94" s="111"/>
      <c r="ADP94" s="111"/>
      <c r="ADQ94" s="111"/>
      <c r="ADR94" s="111"/>
      <c r="ADS94" s="111"/>
      <c r="ADT94" s="111"/>
      <c r="ADU94" s="111"/>
      <c r="ADV94" s="111"/>
      <c r="ADW94" s="111"/>
      <c r="ADX94" s="111"/>
      <c r="ADY94" s="111"/>
      <c r="ADZ94" s="111"/>
      <c r="AEA94" s="111"/>
      <c r="AEB94" s="111"/>
      <c r="AEC94" s="111"/>
      <c r="AED94" s="111"/>
      <c r="AEE94" s="111"/>
      <c r="AEF94" s="111"/>
      <c r="AEG94" s="111"/>
      <c r="AEH94" s="111"/>
      <c r="AEI94" s="111"/>
      <c r="AEJ94" s="111"/>
      <c r="AEK94" s="111"/>
      <c r="AEL94" s="111"/>
      <c r="AEM94" s="111"/>
      <c r="AEN94" s="111"/>
      <c r="AEO94" s="111"/>
      <c r="AEP94" s="111"/>
      <c r="AEQ94" s="111"/>
      <c r="AER94" s="111"/>
      <c r="AES94" s="111"/>
      <c r="AET94" s="111"/>
      <c r="AEU94" s="111"/>
      <c r="AEV94" s="111"/>
      <c r="AEW94" s="111"/>
      <c r="AEX94" s="111"/>
      <c r="AEY94" s="111"/>
      <c r="AEZ94" s="111"/>
      <c r="AFA94" s="111"/>
      <c r="AFB94" s="111"/>
      <c r="AFC94" s="111"/>
      <c r="AFD94" s="111"/>
      <c r="AFE94" s="111"/>
      <c r="AFF94" s="111"/>
      <c r="AFG94" s="111"/>
      <c r="AFH94" s="111"/>
      <c r="AFI94" s="111"/>
      <c r="AFJ94" s="111"/>
      <c r="AFK94" s="111"/>
      <c r="AFL94" s="111"/>
      <c r="AFM94" s="111"/>
      <c r="AFN94" s="111"/>
      <c r="AFO94" s="111"/>
      <c r="AFP94" s="111"/>
      <c r="AFQ94" s="111"/>
      <c r="AFR94" s="111"/>
      <c r="AFS94" s="111"/>
      <c r="AFT94" s="111"/>
      <c r="AFU94" s="111"/>
      <c r="AFV94" s="111"/>
      <c r="AFW94" s="111"/>
      <c r="AFX94" s="111"/>
      <c r="AFY94" s="111"/>
      <c r="AFZ94" s="111"/>
      <c r="AGA94" s="111"/>
      <c r="AGB94" s="111"/>
      <c r="AGC94" s="111"/>
      <c r="AGD94" s="111"/>
      <c r="AGE94" s="111"/>
      <c r="AGF94" s="111"/>
      <c r="AGG94" s="111"/>
      <c r="AGH94" s="111"/>
      <c r="AGI94" s="111"/>
      <c r="AGJ94" s="111"/>
      <c r="AGK94" s="111"/>
      <c r="AGL94" s="111"/>
      <c r="AGM94" s="111"/>
      <c r="AGN94" s="111"/>
      <c r="AGO94" s="111"/>
      <c r="AGP94" s="111"/>
      <c r="AGQ94" s="111"/>
      <c r="AGR94" s="111"/>
      <c r="AGS94" s="111"/>
      <c r="AGT94" s="111"/>
      <c r="AGU94" s="111"/>
      <c r="AGV94" s="111"/>
      <c r="AGW94" s="111"/>
      <c r="AGX94" s="111"/>
      <c r="AGY94" s="111"/>
      <c r="AGZ94" s="111"/>
      <c r="AHA94" s="111"/>
      <c r="AHB94" s="111"/>
      <c r="AHC94" s="111"/>
      <c r="AHD94" s="111"/>
      <c r="AHE94" s="111"/>
      <c r="AHF94" s="111"/>
      <c r="AHG94" s="111"/>
      <c r="AHH94" s="111"/>
      <c r="AHI94" s="111"/>
      <c r="AHJ94" s="111"/>
      <c r="AHK94" s="111"/>
      <c r="AHL94" s="111"/>
      <c r="AHM94" s="111"/>
      <c r="AHN94" s="111"/>
      <c r="AHO94" s="111"/>
      <c r="AHP94" s="111"/>
      <c r="AHQ94" s="111"/>
      <c r="AHR94" s="111"/>
      <c r="AHS94" s="111"/>
      <c r="AHT94" s="111"/>
      <c r="AHU94" s="111"/>
      <c r="AHV94" s="111"/>
      <c r="AHW94" s="111"/>
      <c r="AHX94" s="111"/>
      <c r="AHY94" s="111"/>
      <c r="AHZ94" s="111"/>
      <c r="AIA94" s="111"/>
      <c r="AIB94" s="111"/>
      <c r="AIC94" s="111"/>
      <c r="AID94" s="111"/>
      <c r="AIE94" s="111"/>
      <c r="AIF94" s="111"/>
      <c r="AIG94" s="111"/>
      <c r="AIH94" s="111"/>
      <c r="AII94" s="111"/>
      <c r="AIJ94" s="111"/>
      <c r="AIK94" s="111"/>
      <c r="AIL94" s="111"/>
      <c r="AIM94" s="111"/>
      <c r="AIN94" s="111"/>
      <c r="AIO94" s="111"/>
      <c r="AIP94" s="111"/>
      <c r="AIQ94" s="111"/>
      <c r="AIR94" s="111"/>
      <c r="AIS94" s="111"/>
      <c r="AIT94" s="111"/>
      <c r="AIU94" s="111"/>
      <c r="AIV94" s="111"/>
      <c r="AIW94" s="111"/>
      <c r="AIX94" s="111"/>
      <c r="AIY94" s="111"/>
      <c r="AIZ94" s="111"/>
      <c r="AJA94" s="111"/>
      <c r="AJB94" s="111"/>
      <c r="AJC94" s="111"/>
      <c r="AJD94" s="111"/>
      <c r="AJE94" s="111"/>
      <c r="AJF94" s="111"/>
      <c r="AJG94" s="111"/>
      <c r="AJH94" s="111"/>
      <c r="AJI94" s="111"/>
      <c r="AJJ94" s="111"/>
      <c r="AJK94" s="111"/>
      <c r="AJL94" s="111"/>
      <c r="AJM94" s="111"/>
      <c r="AJN94" s="111"/>
      <c r="AJO94" s="111"/>
      <c r="AJP94" s="111"/>
      <c r="AJQ94" s="111"/>
      <c r="AJR94" s="111"/>
      <c r="AJS94" s="111"/>
      <c r="AJT94" s="111"/>
      <c r="AJU94" s="111"/>
      <c r="AJV94" s="111"/>
      <c r="AJW94" s="111"/>
      <c r="AJX94" s="111"/>
      <c r="AJY94" s="111"/>
      <c r="AJZ94" s="111"/>
      <c r="AKA94" s="111"/>
      <c r="AKB94" s="111"/>
      <c r="AKC94" s="111"/>
      <c r="AKD94" s="111"/>
      <c r="AKE94" s="111"/>
      <c r="AKF94" s="111"/>
      <c r="AKG94" s="111"/>
      <c r="AKH94" s="111"/>
      <c r="AKI94" s="111"/>
      <c r="AKJ94" s="111"/>
      <c r="AKK94" s="111"/>
      <c r="AKL94" s="111"/>
      <c r="AKM94" s="111"/>
      <c r="AKN94" s="111"/>
      <c r="AKO94" s="111"/>
      <c r="AKP94" s="111"/>
      <c r="AKQ94" s="111"/>
      <c r="AKR94" s="111"/>
      <c r="AKS94" s="111"/>
      <c r="AKT94" s="111"/>
      <c r="AKU94" s="111"/>
      <c r="AKV94" s="111"/>
      <c r="AKW94" s="111"/>
      <c r="AKX94" s="111"/>
      <c r="AKY94" s="111"/>
      <c r="AKZ94" s="111"/>
      <c r="ALA94" s="111"/>
      <c r="ALB94" s="111"/>
      <c r="ALC94" s="111"/>
      <c r="ALD94" s="111"/>
      <c r="ALE94" s="111"/>
      <c r="ALF94" s="111"/>
      <c r="ALG94" s="111"/>
      <c r="ALH94" s="111"/>
      <c r="ALI94" s="111"/>
      <c r="ALJ94" s="111"/>
      <c r="ALK94" s="111"/>
      <c r="ALL94" s="111"/>
      <c r="ALM94" s="111"/>
      <c r="ALN94" s="111"/>
      <c r="ALO94" s="111"/>
      <c r="ALP94" s="111"/>
      <c r="ALQ94" s="111"/>
      <c r="ALR94" s="111"/>
      <c r="ALS94" s="111"/>
      <c r="ALT94" s="111"/>
      <c r="ALU94" s="111"/>
      <c r="ALV94" s="111"/>
      <c r="ALW94" s="111"/>
      <c r="ALX94" s="111"/>
      <c r="ALY94" s="111"/>
      <c r="ALZ94" s="111"/>
      <c r="AMA94" s="111"/>
      <c r="AMB94" s="111"/>
      <c r="AMC94" s="111"/>
      <c r="AMD94" s="111"/>
      <c r="AME94" s="111"/>
      <c r="AMF94" s="111"/>
      <c r="AMG94" s="111"/>
      <c r="AMH94" s="111"/>
      <c r="AMI94" s="111"/>
      <c r="AMJ94" s="111"/>
      <c r="AMK94" s="111"/>
      <c r="AML94" s="112"/>
    </row>
    <row r="95" spans="1:1026" s="126" customFormat="1">
      <c r="A95" s="111"/>
      <c r="B95" s="13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T95" s="110"/>
      <c r="U95" s="110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  <c r="BJ95" s="111"/>
      <c r="BK95" s="111"/>
      <c r="BL95" s="111"/>
      <c r="BM95" s="111"/>
      <c r="BN95" s="111"/>
      <c r="BO95" s="111"/>
      <c r="BP95" s="111"/>
      <c r="BQ95" s="111"/>
      <c r="BR95" s="111"/>
      <c r="BS95" s="111"/>
      <c r="BT95" s="111"/>
      <c r="BU95" s="111"/>
      <c r="BV95" s="111"/>
      <c r="BW95" s="111"/>
      <c r="BX95" s="111"/>
      <c r="BY95" s="111"/>
      <c r="BZ95" s="111"/>
      <c r="CA95" s="111"/>
      <c r="CB95" s="111"/>
      <c r="CC95" s="111"/>
      <c r="CD95" s="111"/>
      <c r="CE95" s="111"/>
      <c r="CF95" s="111"/>
      <c r="CG95" s="111"/>
      <c r="CH95" s="111"/>
      <c r="CI95" s="111"/>
      <c r="CJ95" s="111"/>
      <c r="CK95" s="111"/>
      <c r="CL95" s="111"/>
      <c r="CM95" s="111"/>
      <c r="CN95" s="111"/>
      <c r="CO95" s="111"/>
      <c r="CP95" s="111"/>
      <c r="CQ95" s="111"/>
      <c r="CR95" s="111"/>
      <c r="CS95" s="111"/>
      <c r="CT95" s="111"/>
      <c r="CU95" s="111"/>
      <c r="CV95" s="111"/>
      <c r="CW95" s="111"/>
      <c r="CX95" s="111"/>
      <c r="CY95" s="111"/>
      <c r="CZ95" s="111"/>
      <c r="DA95" s="111"/>
      <c r="DB95" s="111"/>
      <c r="DC95" s="111"/>
      <c r="DD95" s="111"/>
      <c r="DE95" s="111"/>
      <c r="DF95" s="111"/>
      <c r="DG95" s="111"/>
      <c r="DH95" s="111"/>
      <c r="DI95" s="111"/>
      <c r="DJ95" s="111"/>
      <c r="DK95" s="111"/>
      <c r="DL95" s="111"/>
      <c r="DM95" s="111"/>
      <c r="DN95" s="111"/>
      <c r="DO95" s="111"/>
      <c r="DP95" s="111"/>
      <c r="DQ95" s="111"/>
      <c r="DR95" s="111"/>
      <c r="DS95" s="111"/>
      <c r="DT95" s="111"/>
      <c r="DU95" s="111"/>
      <c r="DV95" s="111"/>
      <c r="DW95" s="111"/>
      <c r="DX95" s="111"/>
      <c r="DY95" s="111"/>
      <c r="DZ95" s="111"/>
      <c r="EA95" s="111"/>
      <c r="EB95" s="111"/>
      <c r="EC95" s="111"/>
      <c r="ED95" s="111"/>
      <c r="EE95" s="111"/>
      <c r="EF95" s="111"/>
      <c r="EG95" s="111"/>
      <c r="EH95" s="111"/>
      <c r="EI95" s="111"/>
      <c r="EJ95" s="111"/>
      <c r="EK95" s="111"/>
      <c r="EL95" s="111"/>
      <c r="EM95" s="111"/>
      <c r="EN95" s="111"/>
      <c r="EO95" s="111"/>
      <c r="EP95" s="111"/>
      <c r="EQ95" s="111"/>
      <c r="ER95" s="111"/>
      <c r="ES95" s="111"/>
      <c r="ET95" s="111"/>
      <c r="EU95" s="111"/>
      <c r="EV95" s="111"/>
      <c r="EW95" s="111"/>
      <c r="EX95" s="111"/>
      <c r="EY95" s="111"/>
      <c r="EZ95" s="111"/>
      <c r="FA95" s="111"/>
      <c r="FB95" s="111"/>
      <c r="FC95" s="111"/>
      <c r="FD95" s="111"/>
      <c r="FE95" s="111"/>
      <c r="FF95" s="111"/>
      <c r="FG95" s="111"/>
      <c r="FH95" s="111"/>
      <c r="FI95" s="111"/>
      <c r="FJ95" s="111"/>
      <c r="FK95" s="111"/>
      <c r="FL95" s="111"/>
      <c r="FM95" s="111"/>
      <c r="FN95" s="111"/>
      <c r="FO95" s="111"/>
      <c r="FP95" s="111"/>
      <c r="FQ95" s="111"/>
      <c r="FR95" s="111"/>
      <c r="FS95" s="111"/>
      <c r="FT95" s="111"/>
      <c r="FU95" s="111"/>
      <c r="FV95" s="111"/>
      <c r="FW95" s="111"/>
      <c r="FX95" s="111"/>
      <c r="FY95" s="111"/>
      <c r="FZ95" s="111"/>
      <c r="GA95" s="111"/>
      <c r="GB95" s="111"/>
      <c r="GC95" s="111"/>
      <c r="GD95" s="111"/>
      <c r="GE95" s="111"/>
      <c r="GF95" s="111"/>
      <c r="GG95" s="111"/>
      <c r="GH95" s="111"/>
      <c r="GI95" s="111"/>
      <c r="GJ95" s="111"/>
      <c r="GK95" s="111"/>
      <c r="GL95" s="111"/>
      <c r="GM95" s="111"/>
      <c r="GN95" s="111"/>
      <c r="GO95" s="111"/>
      <c r="GP95" s="111"/>
      <c r="GQ95" s="111"/>
      <c r="GR95" s="111"/>
      <c r="GS95" s="111"/>
      <c r="GT95" s="111"/>
      <c r="GU95" s="111"/>
      <c r="GV95" s="111"/>
      <c r="GW95" s="111"/>
      <c r="GX95" s="111"/>
      <c r="GY95" s="111"/>
      <c r="GZ95" s="111"/>
      <c r="HA95" s="111"/>
      <c r="HB95" s="111"/>
      <c r="HC95" s="111"/>
      <c r="HD95" s="111"/>
      <c r="HE95" s="111"/>
      <c r="HF95" s="111"/>
      <c r="HG95" s="111"/>
      <c r="HH95" s="111"/>
      <c r="HI95" s="111"/>
      <c r="HJ95" s="111"/>
      <c r="HK95" s="111"/>
      <c r="HL95" s="111"/>
      <c r="HM95" s="111"/>
      <c r="HN95" s="111"/>
      <c r="HO95" s="111"/>
      <c r="HP95" s="111"/>
      <c r="HQ95" s="111"/>
      <c r="HR95" s="111"/>
      <c r="HS95" s="111"/>
      <c r="HT95" s="111"/>
      <c r="HU95" s="111"/>
      <c r="HV95" s="111"/>
      <c r="HW95" s="111"/>
      <c r="HX95" s="111"/>
      <c r="HY95" s="111"/>
      <c r="HZ95" s="111"/>
      <c r="IA95" s="111"/>
      <c r="IB95" s="111"/>
      <c r="IC95" s="111"/>
      <c r="ID95" s="111"/>
      <c r="IE95" s="111"/>
      <c r="IF95" s="111"/>
      <c r="IG95" s="111"/>
      <c r="IH95" s="111"/>
      <c r="II95" s="111"/>
      <c r="IJ95" s="111"/>
      <c r="IK95" s="111"/>
      <c r="IL95" s="111"/>
      <c r="IM95" s="111"/>
      <c r="IN95" s="111"/>
      <c r="IO95" s="111"/>
      <c r="IP95" s="111"/>
      <c r="IQ95" s="111"/>
      <c r="IR95" s="111"/>
      <c r="IS95" s="111"/>
      <c r="IT95" s="111"/>
      <c r="IU95" s="111"/>
      <c r="IV95" s="111"/>
      <c r="IW95" s="111"/>
      <c r="IX95" s="111"/>
      <c r="IY95" s="111"/>
      <c r="IZ95" s="111"/>
      <c r="JA95" s="111"/>
      <c r="JB95" s="111"/>
      <c r="JC95" s="111"/>
      <c r="JD95" s="111"/>
      <c r="JE95" s="111"/>
      <c r="JF95" s="111"/>
      <c r="JG95" s="111"/>
      <c r="JH95" s="111"/>
      <c r="JI95" s="111"/>
      <c r="JJ95" s="111"/>
      <c r="JK95" s="111"/>
      <c r="JL95" s="111"/>
      <c r="JM95" s="111"/>
      <c r="JN95" s="111"/>
      <c r="JO95" s="111"/>
      <c r="JP95" s="111"/>
      <c r="JQ95" s="111"/>
      <c r="JR95" s="111"/>
      <c r="JS95" s="111"/>
      <c r="JT95" s="111"/>
      <c r="JU95" s="111"/>
      <c r="JV95" s="111"/>
      <c r="JW95" s="111"/>
      <c r="JX95" s="111"/>
      <c r="JY95" s="111"/>
      <c r="JZ95" s="111"/>
      <c r="KA95" s="111"/>
      <c r="KB95" s="111"/>
      <c r="KC95" s="111"/>
      <c r="KD95" s="111"/>
      <c r="KE95" s="111"/>
      <c r="KF95" s="111"/>
      <c r="KG95" s="111"/>
      <c r="KH95" s="111"/>
      <c r="KI95" s="111"/>
      <c r="KJ95" s="111"/>
      <c r="KK95" s="111"/>
      <c r="KL95" s="111"/>
      <c r="KM95" s="111"/>
      <c r="KN95" s="111"/>
      <c r="KO95" s="111"/>
      <c r="KP95" s="111"/>
      <c r="KQ95" s="111"/>
      <c r="KR95" s="111"/>
      <c r="KS95" s="111"/>
      <c r="KT95" s="111"/>
      <c r="KU95" s="111"/>
      <c r="KV95" s="111"/>
      <c r="KW95" s="111"/>
      <c r="KX95" s="111"/>
      <c r="KY95" s="111"/>
      <c r="KZ95" s="111"/>
      <c r="LA95" s="111"/>
      <c r="LB95" s="111"/>
      <c r="LC95" s="111"/>
      <c r="LD95" s="111"/>
      <c r="LE95" s="111"/>
      <c r="LF95" s="111"/>
      <c r="LG95" s="111"/>
      <c r="LH95" s="111"/>
      <c r="LI95" s="111"/>
      <c r="LJ95" s="111"/>
      <c r="LK95" s="111"/>
      <c r="LL95" s="111"/>
      <c r="LM95" s="111"/>
      <c r="LN95" s="111"/>
      <c r="LO95" s="111"/>
      <c r="LP95" s="111"/>
      <c r="LQ95" s="111"/>
      <c r="LR95" s="111"/>
      <c r="LS95" s="111"/>
      <c r="LT95" s="111"/>
      <c r="LU95" s="111"/>
      <c r="LV95" s="111"/>
      <c r="LW95" s="111"/>
      <c r="LX95" s="111"/>
      <c r="LY95" s="111"/>
      <c r="LZ95" s="111"/>
      <c r="MA95" s="111"/>
      <c r="MB95" s="111"/>
      <c r="MC95" s="111"/>
      <c r="MD95" s="111"/>
      <c r="ME95" s="111"/>
      <c r="MF95" s="111"/>
      <c r="MG95" s="111"/>
      <c r="MH95" s="111"/>
      <c r="MI95" s="111"/>
      <c r="MJ95" s="111"/>
      <c r="MK95" s="111"/>
      <c r="ML95" s="111"/>
      <c r="MM95" s="111"/>
      <c r="MN95" s="111"/>
      <c r="MO95" s="111"/>
      <c r="MP95" s="111"/>
      <c r="MQ95" s="111"/>
      <c r="MR95" s="111"/>
      <c r="MS95" s="111"/>
      <c r="MT95" s="111"/>
      <c r="MU95" s="111"/>
      <c r="MV95" s="111"/>
      <c r="MW95" s="111"/>
      <c r="MX95" s="111"/>
      <c r="MY95" s="111"/>
      <c r="MZ95" s="111"/>
      <c r="NA95" s="111"/>
      <c r="NB95" s="111"/>
      <c r="NC95" s="111"/>
      <c r="ND95" s="111"/>
      <c r="NE95" s="111"/>
      <c r="NF95" s="111"/>
      <c r="NG95" s="111"/>
      <c r="NH95" s="111"/>
      <c r="NI95" s="111"/>
      <c r="NJ95" s="111"/>
      <c r="NK95" s="111"/>
      <c r="NL95" s="111"/>
      <c r="NM95" s="111"/>
      <c r="NN95" s="111"/>
      <c r="NO95" s="111"/>
      <c r="NP95" s="111"/>
      <c r="NQ95" s="111"/>
      <c r="NR95" s="111"/>
      <c r="NS95" s="111"/>
      <c r="NT95" s="111"/>
      <c r="NU95" s="111"/>
      <c r="NV95" s="111"/>
      <c r="NW95" s="111"/>
      <c r="NX95" s="111"/>
      <c r="NY95" s="111"/>
      <c r="NZ95" s="111"/>
      <c r="OA95" s="111"/>
      <c r="OB95" s="111"/>
      <c r="OC95" s="111"/>
      <c r="OD95" s="111"/>
      <c r="OE95" s="111"/>
      <c r="OF95" s="111"/>
      <c r="OG95" s="111"/>
      <c r="OH95" s="111"/>
      <c r="OI95" s="111"/>
      <c r="OJ95" s="111"/>
      <c r="OK95" s="111"/>
      <c r="OL95" s="111"/>
      <c r="OM95" s="111"/>
      <c r="ON95" s="111"/>
      <c r="OO95" s="111"/>
      <c r="OP95" s="111"/>
      <c r="OQ95" s="111"/>
      <c r="OR95" s="111"/>
      <c r="OS95" s="111"/>
      <c r="OT95" s="111"/>
      <c r="OU95" s="111"/>
      <c r="OV95" s="111"/>
      <c r="OW95" s="111"/>
      <c r="OX95" s="111"/>
      <c r="OY95" s="111"/>
      <c r="OZ95" s="111"/>
      <c r="PA95" s="111"/>
      <c r="PB95" s="111"/>
      <c r="PC95" s="111"/>
      <c r="PD95" s="111"/>
      <c r="PE95" s="111"/>
      <c r="PF95" s="111"/>
      <c r="PG95" s="111"/>
      <c r="PH95" s="111"/>
      <c r="PI95" s="111"/>
      <c r="PJ95" s="111"/>
      <c r="PK95" s="111"/>
      <c r="PL95" s="111"/>
      <c r="PM95" s="111"/>
      <c r="PN95" s="111"/>
      <c r="PO95" s="111"/>
      <c r="PP95" s="111"/>
      <c r="PQ95" s="111"/>
      <c r="PR95" s="111"/>
      <c r="PS95" s="111"/>
      <c r="PT95" s="111"/>
      <c r="PU95" s="111"/>
      <c r="PV95" s="111"/>
      <c r="PW95" s="111"/>
      <c r="PX95" s="111"/>
      <c r="PY95" s="111"/>
      <c r="PZ95" s="111"/>
      <c r="QA95" s="111"/>
      <c r="QB95" s="111"/>
      <c r="QC95" s="111"/>
      <c r="QD95" s="111"/>
      <c r="QE95" s="111"/>
      <c r="QF95" s="111"/>
      <c r="QG95" s="111"/>
      <c r="QH95" s="111"/>
      <c r="QI95" s="111"/>
      <c r="QJ95" s="111"/>
      <c r="QK95" s="111"/>
      <c r="QL95" s="111"/>
      <c r="QM95" s="111"/>
      <c r="QN95" s="111"/>
      <c r="QO95" s="111"/>
      <c r="QP95" s="111"/>
      <c r="QQ95" s="111"/>
      <c r="QR95" s="111"/>
      <c r="QS95" s="111"/>
      <c r="QT95" s="111"/>
      <c r="QU95" s="111"/>
      <c r="QV95" s="111"/>
      <c r="QW95" s="111"/>
      <c r="QX95" s="111"/>
      <c r="QY95" s="111"/>
      <c r="QZ95" s="111"/>
      <c r="RA95" s="111"/>
      <c r="RB95" s="111"/>
      <c r="RC95" s="111"/>
      <c r="RD95" s="111"/>
      <c r="RE95" s="111"/>
      <c r="RF95" s="111"/>
      <c r="RG95" s="111"/>
      <c r="RH95" s="111"/>
      <c r="RI95" s="111"/>
      <c r="RJ95" s="111"/>
      <c r="RK95" s="111"/>
      <c r="RL95" s="111"/>
      <c r="RM95" s="111"/>
      <c r="RN95" s="111"/>
      <c r="RO95" s="111"/>
      <c r="RP95" s="111"/>
      <c r="RQ95" s="111"/>
      <c r="RR95" s="111"/>
      <c r="RS95" s="111"/>
      <c r="RT95" s="111"/>
      <c r="RU95" s="111"/>
      <c r="RV95" s="111"/>
      <c r="RW95" s="111"/>
      <c r="RX95" s="111"/>
      <c r="RY95" s="111"/>
      <c r="RZ95" s="111"/>
      <c r="SA95" s="111"/>
      <c r="SB95" s="111"/>
      <c r="SC95" s="111"/>
      <c r="SD95" s="111"/>
      <c r="SE95" s="111"/>
      <c r="SF95" s="111"/>
      <c r="SG95" s="111"/>
      <c r="SH95" s="111"/>
      <c r="SI95" s="111"/>
      <c r="SJ95" s="111"/>
      <c r="SK95" s="111"/>
      <c r="SL95" s="111"/>
      <c r="SM95" s="111"/>
      <c r="SN95" s="111"/>
      <c r="SO95" s="111"/>
      <c r="SP95" s="111"/>
      <c r="SQ95" s="111"/>
      <c r="SR95" s="111"/>
      <c r="SS95" s="111"/>
      <c r="ST95" s="111"/>
      <c r="SU95" s="111"/>
      <c r="SV95" s="111"/>
      <c r="SW95" s="111"/>
      <c r="SX95" s="111"/>
      <c r="SY95" s="111"/>
      <c r="SZ95" s="111"/>
      <c r="TA95" s="111"/>
      <c r="TB95" s="111"/>
      <c r="TC95" s="111"/>
      <c r="TD95" s="111"/>
      <c r="TE95" s="111"/>
      <c r="TF95" s="111"/>
      <c r="TG95" s="111"/>
      <c r="TH95" s="111"/>
      <c r="TI95" s="111"/>
      <c r="TJ95" s="111"/>
      <c r="TK95" s="111"/>
      <c r="TL95" s="111"/>
      <c r="TM95" s="111"/>
      <c r="TN95" s="111"/>
      <c r="TO95" s="111"/>
      <c r="TP95" s="111"/>
      <c r="TQ95" s="111"/>
      <c r="TR95" s="111"/>
      <c r="TS95" s="111"/>
      <c r="TT95" s="111"/>
      <c r="TU95" s="111"/>
      <c r="TV95" s="111"/>
      <c r="TW95" s="111"/>
      <c r="TX95" s="111"/>
      <c r="TY95" s="111"/>
      <c r="TZ95" s="111"/>
      <c r="UA95" s="111"/>
      <c r="UB95" s="111"/>
      <c r="UC95" s="111"/>
      <c r="UD95" s="111"/>
      <c r="UE95" s="111"/>
      <c r="UF95" s="111"/>
      <c r="UG95" s="111"/>
      <c r="UH95" s="111"/>
      <c r="UI95" s="111"/>
      <c r="UJ95" s="111"/>
      <c r="UK95" s="111"/>
      <c r="UL95" s="111"/>
      <c r="UM95" s="111"/>
      <c r="UN95" s="111"/>
      <c r="UO95" s="111"/>
      <c r="UP95" s="111"/>
      <c r="UQ95" s="111"/>
      <c r="UR95" s="111"/>
      <c r="US95" s="111"/>
      <c r="UT95" s="111"/>
      <c r="UU95" s="111"/>
      <c r="UV95" s="111"/>
      <c r="UW95" s="111"/>
      <c r="UX95" s="111"/>
      <c r="UY95" s="111"/>
      <c r="UZ95" s="111"/>
      <c r="VA95" s="111"/>
      <c r="VB95" s="111"/>
      <c r="VC95" s="111"/>
      <c r="VD95" s="111"/>
      <c r="VE95" s="111"/>
      <c r="VF95" s="111"/>
      <c r="VG95" s="111"/>
      <c r="VH95" s="111"/>
      <c r="VI95" s="111"/>
      <c r="VJ95" s="111"/>
      <c r="VK95" s="111"/>
      <c r="VL95" s="111"/>
      <c r="VM95" s="111"/>
      <c r="VN95" s="111"/>
      <c r="VO95" s="111"/>
      <c r="VP95" s="111"/>
      <c r="VQ95" s="111"/>
      <c r="VR95" s="111"/>
      <c r="VS95" s="111"/>
      <c r="VT95" s="111"/>
      <c r="VU95" s="111"/>
      <c r="VV95" s="111"/>
      <c r="VW95" s="111"/>
      <c r="VX95" s="111"/>
      <c r="VY95" s="111"/>
      <c r="VZ95" s="111"/>
      <c r="WA95" s="111"/>
      <c r="WB95" s="111"/>
      <c r="WC95" s="111"/>
      <c r="WD95" s="111"/>
      <c r="WE95" s="111"/>
      <c r="WF95" s="111"/>
      <c r="WG95" s="111"/>
      <c r="WH95" s="111"/>
      <c r="WI95" s="111"/>
      <c r="WJ95" s="111"/>
      <c r="WK95" s="111"/>
      <c r="WL95" s="111"/>
      <c r="WM95" s="111"/>
      <c r="WN95" s="111"/>
      <c r="WO95" s="111"/>
      <c r="WP95" s="111"/>
      <c r="WQ95" s="111"/>
      <c r="WR95" s="111"/>
      <c r="WS95" s="111"/>
      <c r="WT95" s="111"/>
      <c r="WU95" s="111"/>
      <c r="WV95" s="111"/>
      <c r="WW95" s="111"/>
      <c r="WX95" s="111"/>
      <c r="WY95" s="111"/>
      <c r="WZ95" s="111"/>
      <c r="XA95" s="111"/>
      <c r="XB95" s="111"/>
      <c r="XC95" s="111"/>
      <c r="XD95" s="111"/>
      <c r="XE95" s="111"/>
      <c r="XF95" s="111"/>
      <c r="XG95" s="111"/>
      <c r="XH95" s="111"/>
      <c r="XI95" s="111"/>
      <c r="XJ95" s="111"/>
      <c r="XK95" s="111"/>
      <c r="XL95" s="111"/>
      <c r="XM95" s="111"/>
      <c r="XN95" s="111"/>
      <c r="XO95" s="111"/>
      <c r="XP95" s="111"/>
      <c r="XQ95" s="111"/>
      <c r="XR95" s="111"/>
      <c r="XS95" s="111"/>
      <c r="XT95" s="111"/>
      <c r="XU95" s="111"/>
      <c r="XV95" s="111"/>
      <c r="XW95" s="111"/>
      <c r="XX95" s="111"/>
      <c r="XY95" s="111"/>
      <c r="XZ95" s="111"/>
      <c r="YA95" s="111"/>
      <c r="YB95" s="111"/>
      <c r="YC95" s="111"/>
      <c r="YD95" s="111"/>
      <c r="YE95" s="111"/>
      <c r="YF95" s="111"/>
      <c r="YG95" s="111"/>
      <c r="YH95" s="111"/>
      <c r="YI95" s="111"/>
      <c r="YJ95" s="111"/>
      <c r="YK95" s="111"/>
      <c r="YL95" s="111"/>
      <c r="YM95" s="111"/>
      <c r="YN95" s="111"/>
      <c r="YO95" s="111"/>
      <c r="YP95" s="111"/>
      <c r="YQ95" s="111"/>
      <c r="YR95" s="111"/>
      <c r="YS95" s="111"/>
      <c r="YT95" s="111"/>
      <c r="YU95" s="111"/>
      <c r="YV95" s="111"/>
      <c r="YW95" s="111"/>
      <c r="YX95" s="111"/>
      <c r="YY95" s="111"/>
      <c r="YZ95" s="111"/>
      <c r="ZA95" s="111"/>
      <c r="ZB95" s="111"/>
      <c r="ZC95" s="111"/>
      <c r="ZD95" s="111"/>
      <c r="ZE95" s="111"/>
      <c r="ZF95" s="111"/>
      <c r="ZG95" s="111"/>
      <c r="ZH95" s="111"/>
      <c r="ZI95" s="111"/>
      <c r="ZJ95" s="111"/>
      <c r="ZK95" s="111"/>
      <c r="ZL95" s="111"/>
      <c r="ZM95" s="111"/>
      <c r="ZN95" s="111"/>
      <c r="ZO95" s="111"/>
      <c r="ZP95" s="111"/>
      <c r="ZQ95" s="111"/>
      <c r="ZR95" s="111"/>
      <c r="ZS95" s="111"/>
      <c r="ZT95" s="111"/>
      <c r="ZU95" s="111"/>
      <c r="ZV95" s="111"/>
      <c r="ZW95" s="111"/>
      <c r="ZX95" s="111"/>
      <c r="ZY95" s="111"/>
      <c r="ZZ95" s="111"/>
      <c r="AAA95" s="111"/>
      <c r="AAB95" s="111"/>
      <c r="AAC95" s="111"/>
      <c r="AAD95" s="111"/>
      <c r="AAE95" s="111"/>
      <c r="AAF95" s="111"/>
      <c r="AAG95" s="111"/>
      <c r="AAH95" s="111"/>
      <c r="AAI95" s="111"/>
      <c r="AAJ95" s="111"/>
      <c r="AAK95" s="111"/>
      <c r="AAL95" s="111"/>
      <c r="AAM95" s="111"/>
      <c r="AAN95" s="111"/>
      <c r="AAO95" s="111"/>
      <c r="AAP95" s="111"/>
      <c r="AAQ95" s="111"/>
      <c r="AAR95" s="111"/>
      <c r="AAS95" s="111"/>
      <c r="AAT95" s="111"/>
      <c r="AAU95" s="111"/>
      <c r="AAV95" s="111"/>
      <c r="AAW95" s="111"/>
      <c r="AAX95" s="111"/>
      <c r="AAY95" s="111"/>
      <c r="AAZ95" s="111"/>
      <c r="ABA95" s="111"/>
      <c r="ABB95" s="111"/>
      <c r="ABC95" s="111"/>
      <c r="ABD95" s="111"/>
      <c r="ABE95" s="111"/>
      <c r="ABF95" s="111"/>
      <c r="ABG95" s="111"/>
      <c r="ABH95" s="111"/>
      <c r="ABI95" s="111"/>
      <c r="ABJ95" s="111"/>
      <c r="ABK95" s="111"/>
      <c r="ABL95" s="111"/>
      <c r="ABM95" s="111"/>
      <c r="ABN95" s="111"/>
      <c r="ABO95" s="111"/>
      <c r="ABP95" s="111"/>
      <c r="ABQ95" s="111"/>
      <c r="ABR95" s="111"/>
      <c r="ABS95" s="111"/>
      <c r="ABT95" s="111"/>
      <c r="ABU95" s="111"/>
      <c r="ABV95" s="111"/>
      <c r="ABW95" s="111"/>
      <c r="ABX95" s="111"/>
      <c r="ABY95" s="111"/>
      <c r="ABZ95" s="111"/>
      <c r="ACA95" s="111"/>
      <c r="ACB95" s="111"/>
      <c r="ACC95" s="111"/>
      <c r="ACD95" s="111"/>
      <c r="ACE95" s="111"/>
      <c r="ACF95" s="111"/>
      <c r="ACG95" s="111"/>
      <c r="ACH95" s="111"/>
      <c r="ACI95" s="111"/>
      <c r="ACJ95" s="111"/>
      <c r="ACK95" s="111"/>
      <c r="ACL95" s="111"/>
      <c r="ACM95" s="111"/>
      <c r="ACN95" s="111"/>
      <c r="ACO95" s="111"/>
      <c r="ACP95" s="111"/>
      <c r="ACQ95" s="111"/>
      <c r="ACR95" s="111"/>
      <c r="ACS95" s="111"/>
      <c r="ACT95" s="111"/>
      <c r="ACU95" s="111"/>
      <c r="ACV95" s="111"/>
      <c r="ACW95" s="111"/>
      <c r="ACX95" s="111"/>
      <c r="ACY95" s="111"/>
      <c r="ACZ95" s="111"/>
      <c r="ADA95" s="111"/>
      <c r="ADB95" s="111"/>
      <c r="ADC95" s="111"/>
      <c r="ADD95" s="111"/>
      <c r="ADE95" s="111"/>
      <c r="ADF95" s="111"/>
      <c r="ADG95" s="111"/>
      <c r="ADH95" s="111"/>
      <c r="ADI95" s="111"/>
      <c r="ADJ95" s="111"/>
      <c r="ADK95" s="111"/>
      <c r="ADL95" s="111"/>
      <c r="ADM95" s="111"/>
      <c r="ADN95" s="111"/>
      <c r="ADO95" s="111"/>
      <c r="ADP95" s="111"/>
      <c r="ADQ95" s="111"/>
      <c r="ADR95" s="111"/>
      <c r="ADS95" s="111"/>
      <c r="ADT95" s="111"/>
      <c r="ADU95" s="111"/>
      <c r="ADV95" s="111"/>
      <c r="ADW95" s="111"/>
      <c r="ADX95" s="111"/>
      <c r="ADY95" s="111"/>
      <c r="ADZ95" s="111"/>
      <c r="AEA95" s="111"/>
      <c r="AEB95" s="111"/>
      <c r="AEC95" s="111"/>
      <c r="AED95" s="111"/>
      <c r="AEE95" s="111"/>
      <c r="AEF95" s="111"/>
      <c r="AEG95" s="111"/>
      <c r="AEH95" s="111"/>
      <c r="AEI95" s="111"/>
      <c r="AEJ95" s="111"/>
      <c r="AEK95" s="111"/>
      <c r="AEL95" s="111"/>
      <c r="AEM95" s="111"/>
      <c r="AEN95" s="111"/>
      <c r="AEO95" s="111"/>
      <c r="AEP95" s="111"/>
      <c r="AEQ95" s="111"/>
      <c r="AER95" s="111"/>
      <c r="AES95" s="111"/>
      <c r="AET95" s="111"/>
      <c r="AEU95" s="111"/>
      <c r="AEV95" s="111"/>
      <c r="AEW95" s="111"/>
      <c r="AEX95" s="111"/>
      <c r="AEY95" s="111"/>
      <c r="AEZ95" s="111"/>
      <c r="AFA95" s="111"/>
      <c r="AFB95" s="111"/>
      <c r="AFC95" s="111"/>
      <c r="AFD95" s="111"/>
      <c r="AFE95" s="111"/>
      <c r="AFF95" s="111"/>
      <c r="AFG95" s="111"/>
      <c r="AFH95" s="111"/>
      <c r="AFI95" s="111"/>
      <c r="AFJ95" s="111"/>
      <c r="AFK95" s="111"/>
      <c r="AFL95" s="111"/>
      <c r="AFM95" s="111"/>
      <c r="AFN95" s="111"/>
      <c r="AFO95" s="111"/>
      <c r="AFP95" s="111"/>
      <c r="AFQ95" s="111"/>
      <c r="AFR95" s="111"/>
      <c r="AFS95" s="111"/>
      <c r="AFT95" s="111"/>
      <c r="AFU95" s="111"/>
      <c r="AFV95" s="111"/>
      <c r="AFW95" s="111"/>
      <c r="AFX95" s="111"/>
      <c r="AFY95" s="111"/>
      <c r="AFZ95" s="111"/>
      <c r="AGA95" s="111"/>
      <c r="AGB95" s="111"/>
      <c r="AGC95" s="111"/>
      <c r="AGD95" s="111"/>
      <c r="AGE95" s="111"/>
      <c r="AGF95" s="111"/>
      <c r="AGG95" s="111"/>
      <c r="AGH95" s="111"/>
      <c r="AGI95" s="111"/>
      <c r="AGJ95" s="111"/>
      <c r="AGK95" s="111"/>
      <c r="AGL95" s="111"/>
      <c r="AGM95" s="111"/>
      <c r="AGN95" s="111"/>
      <c r="AGO95" s="111"/>
      <c r="AGP95" s="111"/>
      <c r="AGQ95" s="111"/>
      <c r="AGR95" s="111"/>
      <c r="AGS95" s="111"/>
      <c r="AGT95" s="111"/>
      <c r="AGU95" s="111"/>
      <c r="AGV95" s="111"/>
      <c r="AGW95" s="111"/>
      <c r="AGX95" s="111"/>
      <c r="AGY95" s="111"/>
      <c r="AGZ95" s="111"/>
      <c r="AHA95" s="111"/>
      <c r="AHB95" s="111"/>
      <c r="AHC95" s="111"/>
      <c r="AHD95" s="111"/>
      <c r="AHE95" s="111"/>
      <c r="AHF95" s="111"/>
      <c r="AHG95" s="111"/>
      <c r="AHH95" s="111"/>
      <c r="AHI95" s="111"/>
      <c r="AHJ95" s="111"/>
      <c r="AHK95" s="111"/>
      <c r="AHL95" s="111"/>
      <c r="AHM95" s="111"/>
      <c r="AHN95" s="111"/>
      <c r="AHO95" s="111"/>
      <c r="AHP95" s="111"/>
      <c r="AHQ95" s="111"/>
      <c r="AHR95" s="111"/>
      <c r="AHS95" s="111"/>
      <c r="AHT95" s="111"/>
      <c r="AHU95" s="111"/>
      <c r="AHV95" s="111"/>
      <c r="AHW95" s="111"/>
      <c r="AHX95" s="111"/>
      <c r="AHY95" s="111"/>
      <c r="AHZ95" s="111"/>
      <c r="AIA95" s="111"/>
      <c r="AIB95" s="111"/>
      <c r="AIC95" s="111"/>
      <c r="AID95" s="111"/>
      <c r="AIE95" s="111"/>
      <c r="AIF95" s="111"/>
      <c r="AIG95" s="111"/>
      <c r="AIH95" s="111"/>
      <c r="AII95" s="111"/>
      <c r="AIJ95" s="111"/>
      <c r="AIK95" s="111"/>
      <c r="AIL95" s="111"/>
      <c r="AIM95" s="111"/>
      <c r="AIN95" s="111"/>
      <c r="AIO95" s="111"/>
      <c r="AIP95" s="111"/>
      <c r="AIQ95" s="111"/>
      <c r="AIR95" s="111"/>
      <c r="AIS95" s="111"/>
      <c r="AIT95" s="111"/>
      <c r="AIU95" s="111"/>
      <c r="AIV95" s="111"/>
      <c r="AIW95" s="111"/>
      <c r="AIX95" s="111"/>
      <c r="AIY95" s="111"/>
      <c r="AIZ95" s="111"/>
      <c r="AJA95" s="111"/>
      <c r="AJB95" s="111"/>
      <c r="AJC95" s="111"/>
      <c r="AJD95" s="111"/>
      <c r="AJE95" s="111"/>
      <c r="AJF95" s="111"/>
      <c r="AJG95" s="111"/>
      <c r="AJH95" s="111"/>
      <c r="AJI95" s="111"/>
      <c r="AJJ95" s="111"/>
      <c r="AJK95" s="111"/>
      <c r="AJL95" s="111"/>
      <c r="AJM95" s="111"/>
      <c r="AJN95" s="111"/>
      <c r="AJO95" s="111"/>
      <c r="AJP95" s="111"/>
      <c r="AJQ95" s="111"/>
      <c r="AJR95" s="111"/>
      <c r="AJS95" s="111"/>
      <c r="AJT95" s="111"/>
      <c r="AJU95" s="111"/>
      <c r="AJV95" s="111"/>
      <c r="AJW95" s="111"/>
      <c r="AJX95" s="111"/>
      <c r="AJY95" s="111"/>
      <c r="AJZ95" s="111"/>
      <c r="AKA95" s="111"/>
      <c r="AKB95" s="111"/>
      <c r="AKC95" s="111"/>
      <c r="AKD95" s="111"/>
      <c r="AKE95" s="111"/>
      <c r="AKF95" s="111"/>
      <c r="AKG95" s="111"/>
      <c r="AKH95" s="111"/>
      <c r="AKI95" s="111"/>
      <c r="AKJ95" s="111"/>
      <c r="AKK95" s="111"/>
      <c r="AKL95" s="111"/>
      <c r="AKM95" s="111"/>
      <c r="AKN95" s="111"/>
      <c r="AKO95" s="111"/>
      <c r="AKP95" s="111"/>
      <c r="AKQ95" s="111"/>
      <c r="AKR95" s="111"/>
      <c r="AKS95" s="111"/>
      <c r="AKT95" s="111"/>
      <c r="AKU95" s="111"/>
      <c r="AKV95" s="111"/>
      <c r="AKW95" s="111"/>
      <c r="AKX95" s="111"/>
      <c r="AKY95" s="111"/>
      <c r="AKZ95" s="111"/>
      <c r="ALA95" s="111"/>
      <c r="ALB95" s="111"/>
      <c r="ALC95" s="111"/>
      <c r="ALD95" s="111"/>
      <c r="ALE95" s="111"/>
      <c r="ALF95" s="111"/>
      <c r="ALG95" s="111"/>
      <c r="ALH95" s="111"/>
      <c r="ALI95" s="111"/>
      <c r="ALJ95" s="111"/>
      <c r="ALK95" s="111"/>
      <c r="ALL95" s="111"/>
      <c r="ALM95" s="111"/>
      <c r="ALN95" s="111"/>
      <c r="ALO95" s="111"/>
      <c r="ALP95" s="111"/>
      <c r="ALQ95" s="111"/>
      <c r="ALR95" s="111"/>
      <c r="ALS95" s="111"/>
      <c r="ALT95" s="111"/>
      <c r="ALU95" s="111"/>
      <c r="ALV95" s="111"/>
      <c r="ALW95" s="111"/>
      <c r="ALX95" s="111"/>
      <c r="ALY95" s="111"/>
      <c r="ALZ95" s="111"/>
      <c r="AMA95" s="111"/>
      <c r="AMB95" s="111"/>
      <c r="AMC95" s="111"/>
      <c r="AMD95" s="111"/>
      <c r="AME95" s="111"/>
      <c r="AMF95" s="111"/>
      <c r="AMG95" s="111"/>
      <c r="AMH95" s="111"/>
      <c r="AMI95" s="111"/>
      <c r="AMJ95" s="111"/>
      <c r="AMK95" s="111"/>
      <c r="AML95" s="112"/>
    </row>
    <row r="96" spans="1:1026" s="126" customFormat="1">
      <c r="A96" s="111"/>
      <c r="B96" s="131"/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T96" s="110"/>
      <c r="U96" s="110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  <c r="BJ96" s="111"/>
      <c r="BK96" s="111"/>
      <c r="BL96" s="111"/>
      <c r="BM96" s="111"/>
      <c r="BN96" s="111"/>
      <c r="BO96" s="111"/>
      <c r="BP96" s="111"/>
      <c r="BQ96" s="111"/>
      <c r="BR96" s="111"/>
      <c r="BS96" s="111"/>
      <c r="BT96" s="111"/>
      <c r="BU96" s="111"/>
      <c r="BV96" s="111"/>
      <c r="BW96" s="111"/>
      <c r="BX96" s="111"/>
      <c r="BY96" s="111"/>
      <c r="BZ96" s="111"/>
      <c r="CA96" s="111"/>
      <c r="CB96" s="111"/>
      <c r="CC96" s="111"/>
      <c r="CD96" s="111"/>
      <c r="CE96" s="111"/>
      <c r="CF96" s="111"/>
      <c r="CG96" s="111"/>
      <c r="CH96" s="111"/>
      <c r="CI96" s="111"/>
      <c r="CJ96" s="111"/>
      <c r="CK96" s="111"/>
      <c r="CL96" s="111"/>
      <c r="CM96" s="111"/>
      <c r="CN96" s="111"/>
      <c r="CO96" s="111"/>
      <c r="CP96" s="111"/>
      <c r="CQ96" s="111"/>
      <c r="CR96" s="111"/>
      <c r="CS96" s="111"/>
      <c r="CT96" s="111"/>
      <c r="CU96" s="111"/>
      <c r="CV96" s="111"/>
      <c r="CW96" s="111"/>
      <c r="CX96" s="111"/>
      <c r="CY96" s="111"/>
      <c r="CZ96" s="111"/>
      <c r="DA96" s="111"/>
      <c r="DB96" s="111"/>
      <c r="DC96" s="111"/>
      <c r="DD96" s="111"/>
      <c r="DE96" s="111"/>
      <c r="DF96" s="111"/>
      <c r="DG96" s="111"/>
      <c r="DH96" s="111"/>
      <c r="DI96" s="111"/>
      <c r="DJ96" s="111"/>
      <c r="DK96" s="111"/>
      <c r="DL96" s="111"/>
      <c r="DM96" s="111"/>
      <c r="DN96" s="111"/>
      <c r="DO96" s="111"/>
      <c r="DP96" s="111"/>
      <c r="DQ96" s="111"/>
      <c r="DR96" s="111"/>
      <c r="DS96" s="111"/>
      <c r="DT96" s="111"/>
      <c r="DU96" s="111"/>
      <c r="DV96" s="111"/>
      <c r="DW96" s="111"/>
      <c r="DX96" s="111"/>
      <c r="DY96" s="111"/>
      <c r="DZ96" s="111"/>
      <c r="EA96" s="111"/>
      <c r="EB96" s="111"/>
      <c r="EC96" s="111"/>
      <c r="ED96" s="111"/>
      <c r="EE96" s="111"/>
      <c r="EF96" s="111"/>
      <c r="EG96" s="111"/>
      <c r="EH96" s="111"/>
      <c r="EI96" s="111"/>
      <c r="EJ96" s="111"/>
      <c r="EK96" s="111"/>
      <c r="EL96" s="111"/>
      <c r="EM96" s="111"/>
      <c r="EN96" s="111"/>
      <c r="EO96" s="111"/>
      <c r="EP96" s="111"/>
      <c r="EQ96" s="111"/>
      <c r="ER96" s="111"/>
      <c r="ES96" s="111"/>
      <c r="ET96" s="111"/>
      <c r="EU96" s="111"/>
      <c r="EV96" s="111"/>
      <c r="EW96" s="111"/>
      <c r="EX96" s="111"/>
      <c r="EY96" s="111"/>
      <c r="EZ96" s="111"/>
      <c r="FA96" s="111"/>
      <c r="FB96" s="111"/>
      <c r="FC96" s="111"/>
      <c r="FD96" s="111"/>
      <c r="FE96" s="111"/>
      <c r="FF96" s="111"/>
      <c r="FG96" s="111"/>
      <c r="FH96" s="111"/>
      <c r="FI96" s="111"/>
      <c r="FJ96" s="111"/>
      <c r="FK96" s="111"/>
      <c r="FL96" s="111"/>
      <c r="FM96" s="111"/>
      <c r="FN96" s="111"/>
      <c r="FO96" s="111"/>
      <c r="FP96" s="111"/>
      <c r="FQ96" s="111"/>
      <c r="FR96" s="111"/>
      <c r="FS96" s="111"/>
      <c r="FT96" s="111"/>
      <c r="FU96" s="111"/>
      <c r="FV96" s="111"/>
      <c r="FW96" s="111"/>
      <c r="FX96" s="111"/>
      <c r="FY96" s="111"/>
      <c r="FZ96" s="111"/>
      <c r="GA96" s="111"/>
      <c r="GB96" s="111"/>
      <c r="GC96" s="111"/>
      <c r="GD96" s="111"/>
      <c r="GE96" s="111"/>
      <c r="GF96" s="111"/>
      <c r="GG96" s="111"/>
      <c r="GH96" s="111"/>
      <c r="GI96" s="111"/>
      <c r="GJ96" s="111"/>
      <c r="GK96" s="111"/>
      <c r="GL96" s="111"/>
      <c r="GM96" s="111"/>
      <c r="GN96" s="111"/>
      <c r="GO96" s="111"/>
      <c r="GP96" s="111"/>
      <c r="GQ96" s="111"/>
      <c r="GR96" s="111"/>
      <c r="GS96" s="111"/>
      <c r="GT96" s="111"/>
      <c r="GU96" s="111"/>
      <c r="GV96" s="111"/>
      <c r="GW96" s="111"/>
      <c r="GX96" s="111"/>
      <c r="GY96" s="111"/>
      <c r="GZ96" s="111"/>
      <c r="HA96" s="111"/>
      <c r="HB96" s="111"/>
      <c r="HC96" s="111"/>
      <c r="HD96" s="111"/>
      <c r="HE96" s="111"/>
      <c r="HF96" s="111"/>
      <c r="HG96" s="111"/>
      <c r="HH96" s="111"/>
      <c r="HI96" s="111"/>
      <c r="HJ96" s="111"/>
      <c r="HK96" s="111"/>
      <c r="HL96" s="111"/>
      <c r="HM96" s="111"/>
      <c r="HN96" s="111"/>
      <c r="HO96" s="111"/>
      <c r="HP96" s="111"/>
      <c r="HQ96" s="111"/>
      <c r="HR96" s="111"/>
      <c r="HS96" s="111"/>
      <c r="HT96" s="111"/>
      <c r="HU96" s="111"/>
      <c r="HV96" s="111"/>
      <c r="HW96" s="111"/>
      <c r="HX96" s="111"/>
      <c r="HY96" s="111"/>
      <c r="HZ96" s="111"/>
      <c r="IA96" s="111"/>
      <c r="IB96" s="111"/>
      <c r="IC96" s="111"/>
      <c r="ID96" s="111"/>
      <c r="IE96" s="111"/>
      <c r="IF96" s="111"/>
      <c r="IG96" s="111"/>
      <c r="IH96" s="111"/>
      <c r="II96" s="111"/>
      <c r="IJ96" s="111"/>
      <c r="IK96" s="111"/>
      <c r="IL96" s="111"/>
      <c r="IM96" s="111"/>
      <c r="IN96" s="111"/>
      <c r="IO96" s="111"/>
      <c r="IP96" s="111"/>
      <c r="IQ96" s="111"/>
      <c r="IR96" s="111"/>
      <c r="IS96" s="111"/>
      <c r="IT96" s="111"/>
      <c r="IU96" s="111"/>
      <c r="IV96" s="111"/>
      <c r="IW96" s="111"/>
      <c r="IX96" s="111"/>
      <c r="IY96" s="111"/>
      <c r="IZ96" s="111"/>
      <c r="JA96" s="111"/>
      <c r="JB96" s="111"/>
      <c r="JC96" s="111"/>
      <c r="JD96" s="111"/>
      <c r="JE96" s="111"/>
      <c r="JF96" s="111"/>
      <c r="JG96" s="111"/>
      <c r="JH96" s="111"/>
      <c r="JI96" s="111"/>
      <c r="JJ96" s="111"/>
      <c r="JK96" s="111"/>
      <c r="JL96" s="111"/>
      <c r="JM96" s="111"/>
      <c r="JN96" s="111"/>
      <c r="JO96" s="111"/>
      <c r="JP96" s="111"/>
      <c r="JQ96" s="111"/>
      <c r="JR96" s="111"/>
      <c r="JS96" s="111"/>
      <c r="JT96" s="111"/>
      <c r="JU96" s="111"/>
      <c r="JV96" s="111"/>
      <c r="JW96" s="111"/>
      <c r="JX96" s="111"/>
      <c r="JY96" s="111"/>
      <c r="JZ96" s="111"/>
      <c r="KA96" s="111"/>
      <c r="KB96" s="111"/>
      <c r="KC96" s="111"/>
      <c r="KD96" s="111"/>
      <c r="KE96" s="111"/>
      <c r="KF96" s="111"/>
      <c r="KG96" s="111"/>
      <c r="KH96" s="111"/>
      <c r="KI96" s="111"/>
      <c r="KJ96" s="111"/>
      <c r="KK96" s="111"/>
      <c r="KL96" s="111"/>
      <c r="KM96" s="111"/>
      <c r="KN96" s="111"/>
      <c r="KO96" s="111"/>
      <c r="KP96" s="111"/>
      <c r="KQ96" s="111"/>
      <c r="KR96" s="111"/>
      <c r="KS96" s="111"/>
      <c r="KT96" s="111"/>
      <c r="KU96" s="111"/>
      <c r="KV96" s="111"/>
      <c r="KW96" s="111"/>
      <c r="KX96" s="111"/>
      <c r="KY96" s="111"/>
      <c r="KZ96" s="111"/>
      <c r="LA96" s="111"/>
      <c r="LB96" s="111"/>
      <c r="LC96" s="111"/>
      <c r="LD96" s="111"/>
      <c r="LE96" s="111"/>
      <c r="LF96" s="111"/>
      <c r="LG96" s="111"/>
      <c r="LH96" s="111"/>
      <c r="LI96" s="111"/>
      <c r="LJ96" s="111"/>
      <c r="LK96" s="111"/>
      <c r="LL96" s="111"/>
      <c r="LM96" s="111"/>
      <c r="LN96" s="111"/>
      <c r="LO96" s="111"/>
      <c r="LP96" s="111"/>
      <c r="LQ96" s="111"/>
      <c r="LR96" s="111"/>
      <c r="LS96" s="111"/>
      <c r="LT96" s="111"/>
      <c r="LU96" s="111"/>
      <c r="LV96" s="111"/>
      <c r="LW96" s="111"/>
      <c r="LX96" s="111"/>
      <c r="LY96" s="111"/>
      <c r="LZ96" s="111"/>
      <c r="MA96" s="111"/>
      <c r="MB96" s="111"/>
      <c r="MC96" s="111"/>
      <c r="MD96" s="111"/>
      <c r="ME96" s="111"/>
      <c r="MF96" s="111"/>
      <c r="MG96" s="111"/>
      <c r="MH96" s="111"/>
      <c r="MI96" s="111"/>
      <c r="MJ96" s="111"/>
      <c r="MK96" s="111"/>
      <c r="ML96" s="111"/>
      <c r="MM96" s="111"/>
      <c r="MN96" s="111"/>
      <c r="MO96" s="111"/>
      <c r="MP96" s="111"/>
      <c r="MQ96" s="111"/>
      <c r="MR96" s="111"/>
      <c r="MS96" s="111"/>
      <c r="MT96" s="111"/>
      <c r="MU96" s="111"/>
      <c r="MV96" s="111"/>
      <c r="MW96" s="111"/>
      <c r="MX96" s="111"/>
      <c r="MY96" s="111"/>
      <c r="MZ96" s="111"/>
      <c r="NA96" s="111"/>
      <c r="NB96" s="111"/>
      <c r="NC96" s="111"/>
      <c r="ND96" s="111"/>
      <c r="NE96" s="111"/>
      <c r="NF96" s="111"/>
      <c r="NG96" s="111"/>
      <c r="NH96" s="111"/>
      <c r="NI96" s="111"/>
      <c r="NJ96" s="111"/>
      <c r="NK96" s="111"/>
      <c r="NL96" s="111"/>
      <c r="NM96" s="111"/>
      <c r="NN96" s="111"/>
      <c r="NO96" s="111"/>
      <c r="NP96" s="111"/>
      <c r="NQ96" s="111"/>
      <c r="NR96" s="111"/>
      <c r="NS96" s="111"/>
      <c r="NT96" s="111"/>
      <c r="NU96" s="111"/>
      <c r="NV96" s="111"/>
      <c r="NW96" s="111"/>
      <c r="NX96" s="111"/>
      <c r="NY96" s="111"/>
      <c r="NZ96" s="111"/>
      <c r="OA96" s="111"/>
      <c r="OB96" s="111"/>
      <c r="OC96" s="111"/>
      <c r="OD96" s="111"/>
      <c r="OE96" s="111"/>
      <c r="OF96" s="111"/>
      <c r="OG96" s="111"/>
      <c r="OH96" s="111"/>
      <c r="OI96" s="111"/>
      <c r="OJ96" s="111"/>
      <c r="OK96" s="111"/>
      <c r="OL96" s="111"/>
      <c r="OM96" s="111"/>
      <c r="ON96" s="111"/>
      <c r="OO96" s="111"/>
      <c r="OP96" s="111"/>
      <c r="OQ96" s="111"/>
      <c r="OR96" s="111"/>
      <c r="OS96" s="111"/>
      <c r="OT96" s="111"/>
      <c r="OU96" s="111"/>
      <c r="OV96" s="111"/>
      <c r="OW96" s="111"/>
      <c r="OX96" s="111"/>
      <c r="OY96" s="111"/>
      <c r="OZ96" s="111"/>
      <c r="PA96" s="111"/>
      <c r="PB96" s="111"/>
      <c r="PC96" s="111"/>
      <c r="PD96" s="111"/>
      <c r="PE96" s="111"/>
      <c r="PF96" s="111"/>
      <c r="PG96" s="111"/>
      <c r="PH96" s="111"/>
      <c r="PI96" s="111"/>
      <c r="PJ96" s="111"/>
      <c r="PK96" s="111"/>
      <c r="PL96" s="111"/>
      <c r="PM96" s="111"/>
      <c r="PN96" s="111"/>
      <c r="PO96" s="111"/>
      <c r="PP96" s="111"/>
      <c r="PQ96" s="111"/>
      <c r="PR96" s="111"/>
      <c r="PS96" s="111"/>
      <c r="PT96" s="111"/>
      <c r="PU96" s="111"/>
      <c r="PV96" s="111"/>
      <c r="PW96" s="111"/>
      <c r="PX96" s="111"/>
      <c r="PY96" s="111"/>
      <c r="PZ96" s="111"/>
      <c r="QA96" s="111"/>
      <c r="QB96" s="111"/>
      <c r="QC96" s="111"/>
      <c r="QD96" s="111"/>
      <c r="QE96" s="111"/>
      <c r="QF96" s="111"/>
      <c r="QG96" s="111"/>
      <c r="QH96" s="111"/>
      <c r="QI96" s="111"/>
      <c r="QJ96" s="111"/>
      <c r="QK96" s="111"/>
      <c r="QL96" s="111"/>
      <c r="QM96" s="111"/>
      <c r="QN96" s="111"/>
      <c r="QO96" s="111"/>
      <c r="QP96" s="111"/>
      <c r="QQ96" s="111"/>
      <c r="QR96" s="111"/>
      <c r="QS96" s="111"/>
      <c r="QT96" s="111"/>
      <c r="QU96" s="111"/>
      <c r="QV96" s="111"/>
      <c r="QW96" s="111"/>
      <c r="QX96" s="111"/>
      <c r="QY96" s="111"/>
      <c r="QZ96" s="111"/>
      <c r="RA96" s="111"/>
      <c r="RB96" s="111"/>
      <c r="RC96" s="111"/>
      <c r="RD96" s="111"/>
      <c r="RE96" s="111"/>
      <c r="RF96" s="111"/>
      <c r="RG96" s="111"/>
      <c r="RH96" s="111"/>
      <c r="RI96" s="111"/>
      <c r="RJ96" s="111"/>
      <c r="RK96" s="111"/>
      <c r="RL96" s="111"/>
      <c r="RM96" s="111"/>
      <c r="RN96" s="111"/>
      <c r="RO96" s="111"/>
      <c r="RP96" s="111"/>
      <c r="RQ96" s="111"/>
      <c r="RR96" s="111"/>
      <c r="RS96" s="111"/>
      <c r="RT96" s="111"/>
      <c r="RU96" s="111"/>
      <c r="RV96" s="111"/>
      <c r="RW96" s="111"/>
      <c r="RX96" s="111"/>
      <c r="RY96" s="111"/>
      <c r="RZ96" s="111"/>
      <c r="SA96" s="111"/>
      <c r="SB96" s="111"/>
      <c r="SC96" s="111"/>
      <c r="SD96" s="111"/>
      <c r="SE96" s="111"/>
      <c r="SF96" s="111"/>
      <c r="SG96" s="111"/>
      <c r="SH96" s="111"/>
      <c r="SI96" s="111"/>
      <c r="SJ96" s="111"/>
      <c r="SK96" s="111"/>
      <c r="SL96" s="111"/>
      <c r="SM96" s="111"/>
      <c r="SN96" s="111"/>
      <c r="SO96" s="111"/>
      <c r="SP96" s="111"/>
      <c r="SQ96" s="111"/>
      <c r="SR96" s="111"/>
      <c r="SS96" s="111"/>
      <c r="ST96" s="111"/>
      <c r="SU96" s="111"/>
      <c r="SV96" s="111"/>
      <c r="SW96" s="111"/>
      <c r="SX96" s="111"/>
      <c r="SY96" s="111"/>
      <c r="SZ96" s="111"/>
      <c r="TA96" s="111"/>
      <c r="TB96" s="111"/>
      <c r="TC96" s="111"/>
      <c r="TD96" s="111"/>
      <c r="TE96" s="111"/>
      <c r="TF96" s="111"/>
      <c r="TG96" s="111"/>
      <c r="TH96" s="111"/>
      <c r="TI96" s="111"/>
      <c r="TJ96" s="111"/>
      <c r="TK96" s="111"/>
      <c r="TL96" s="111"/>
      <c r="TM96" s="111"/>
      <c r="TN96" s="111"/>
      <c r="TO96" s="111"/>
      <c r="TP96" s="111"/>
      <c r="TQ96" s="111"/>
      <c r="TR96" s="111"/>
      <c r="TS96" s="111"/>
      <c r="TT96" s="111"/>
      <c r="TU96" s="111"/>
      <c r="TV96" s="111"/>
      <c r="TW96" s="111"/>
      <c r="TX96" s="111"/>
      <c r="TY96" s="111"/>
      <c r="TZ96" s="111"/>
      <c r="UA96" s="111"/>
      <c r="UB96" s="111"/>
      <c r="UC96" s="111"/>
      <c r="UD96" s="111"/>
      <c r="UE96" s="111"/>
      <c r="UF96" s="111"/>
      <c r="UG96" s="111"/>
      <c r="UH96" s="111"/>
      <c r="UI96" s="111"/>
      <c r="UJ96" s="111"/>
      <c r="UK96" s="111"/>
      <c r="UL96" s="111"/>
      <c r="UM96" s="111"/>
      <c r="UN96" s="111"/>
      <c r="UO96" s="111"/>
      <c r="UP96" s="111"/>
      <c r="UQ96" s="111"/>
      <c r="UR96" s="111"/>
      <c r="US96" s="111"/>
      <c r="UT96" s="111"/>
      <c r="UU96" s="111"/>
      <c r="UV96" s="111"/>
      <c r="UW96" s="111"/>
      <c r="UX96" s="111"/>
      <c r="UY96" s="111"/>
      <c r="UZ96" s="111"/>
      <c r="VA96" s="111"/>
      <c r="VB96" s="111"/>
      <c r="VC96" s="111"/>
      <c r="VD96" s="111"/>
      <c r="VE96" s="111"/>
      <c r="VF96" s="111"/>
      <c r="VG96" s="111"/>
      <c r="VH96" s="111"/>
      <c r="VI96" s="111"/>
      <c r="VJ96" s="111"/>
      <c r="VK96" s="111"/>
      <c r="VL96" s="111"/>
      <c r="VM96" s="111"/>
      <c r="VN96" s="111"/>
      <c r="VO96" s="111"/>
      <c r="VP96" s="111"/>
      <c r="VQ96" s="111"/>
      <c r="VR96" s="111"/>
      <c r="VS96" s="111"/>
      <c r="VT96" s="111"/>
      <c r="VU96" s="111"/>
      <c r="VV96" s="111"/>
      <c r="VW96" s="111"/>
      <c r="VX96" s="111"/>
      <c r="VY96" s="111"/>
      <c r="VZ96" s="111"/>
      <c r="WA96" s="111"/>
      <c r="WB96" s="111"/>
      <c r="WC96" s="111"/>
      <c r="WD96" s="111"/>
      <c r="WE96" s="111"/>
      <c r="WF96" s="111"/>
      <c r="WG96" s="111"/>
      <c r="WH96" s="111"/>
      <c r="WI96" s="111"/>
      <c r="WJ96" s="111"/>
      <c r="WK96" s="111"/>
      <c r="WL96" s="111"/>
      <c r="WM96" s="111"/>
      <c r="WN96" s="111"/>
      <c r="WO96" s="111"/>
      <c r="WP96" s="111"/>
      <c r="WQ96" s="111"/>
      <c r="WR96" s="111"/>
      <c r="WS96" s="111"/>
      <c r="WT96" s="111"/>
      <c r="WU96" s="111"/>
      <c r="WV96" s="111"/>
      <c r="WW96" s="111"/>
      <c r="WX96" s="111"/>
      <c r="WY96" s="111"/>
      <c r="WZ96" s="111"/>
      <c r="XA96" s="111"/>
      <c r="XB96" s="111"/>
      <c r="XC96" s="111"/>
      <c r="XD96" s="111"/>
      <c r="XE96" s="111"/>
      <c r="XF96" s="111"/>
      <c r="XG96" s="111"/>
      <c r="XH96" s="111"/>
      <c r="XI96" s="111"/>
      <c r="XJ96" s="111"/>
      <c r="XK96" s="111"/>
      <c r="XL96" s="111"/>
      <c r="XM96" s="111"/>
      <c r="XN96" s="111"/>
      <c r="XO96" s="111"/>
      <c r="XP96" s="111"/>
      <c r="XQ96" s="111"/>
      <c r="XR96" s="111"/>
      <c r="XS96" s="111"/>
      <c r="XT96" s="111"/>
      <c r="XU96" s="111"/>
      <c r="XV96" s="111"/>
      <c r="XW96" s="111"/>
      <c r="XX96" s="111"/>
      <c r="XY96" s="111"/>
      <c r="XZ96" s="111"/>
      <c r="YA96" s="111"/>
      <c r="YB96" s="111"/>
      <c r="YC96" s="111"/>
      <c r="YD96" s="111"/>
      <c r="YE96" s="111"/>
      <c r="YF96" s="111"/>
      <c r="YG96" s="111"/>
      <c r="YH96" s="111"/>
      <c r="YI96" s="111"/>
      <c r="YJ96" s="111"/>
      <c r="YK96" s="111"/>
      <c r="YL96" s="111"/>
      <c r="YM96" s="111"/>
      <c r="YN96" s="111"/>
      <c r="YO96" s="111"/>
      <c r="YP96" s="111"/>
      <c r="YQ96" s="111"/>
      <c r="YR96" s="111"/>
      <c r="YS96" s="111"/>
      <c r="YT96" s="111"/>
      <c r="YU96" s="111"/>
      <c r="YV96" s="111"/>
      <c r="YW96" s="111"/>
      <c r="YX96" s="111"/>
      <c r="YY96" s="111"/>
      <c r="YZ96" s="111"/>
      <c r="ZA96" s="111"/>
      <c r="ZB96" s="111"/>
      <c r="ZC96" s="111"/>
      <c r="ZD96" s="111"/>
      <c r="ZE96" s="111"/>
      <c r="ZF96" s="111"/>
      <c r="ZG96" s="111"/>
      <c r="ZH96" s="111"/>
      <c r="ZI96" s="111"/>
      <c r="ZJ96" s="111"/>
      <c r="ZK96" s="111"/>
      <c r="ZL96" s="111"/>
      <c r="ZM96" s="111"/>
      <c r="ZN96" s="111"/>
      <c r="ZO96" s="111"/>
      <c r="ZP96" s="111"/>
      <c r="ZQ96" s="111"/>
      <c r="ZR96" s="111"/>
      <c r="ZS96" s="111"/>
      <c r="ZT96" s="111"/>
      <c r="ZU96" s="111"/>
      <c r="ZV96" s="111"/>
      <c r="ZW96" s="111"/>
      <c r="ZX96" s="111"/>
      <c r="ZY96" s="111"/>
      <c r="ZZ96" s="111"/>
      <c r="AAA96" s="111"/>
      <c r="AAB96" s="111"/>
      <c r="AAC96" s="111"/>
      <c r="AAD96" s="111"/>
      <c r="AAE96" s="111"/>
      <c r="AAF96" s="111"/>
      <c r="AAG96" s="111"/>
      <c r="AAH96" s="111"/>
      <c r="AAI96" s="111"/>
      <c r="AAJ96" s="111"/>
      <c r="AAK96" s="111"/>
      <c r="AAL96" s="111"/>
      <c r="AAM96" s="111"/>
      <c r="AAN96" s="111"/>
      <c r="AAO96" s="111"/>
      <c r="AAP96" s="111"/>
      <c r="AAQ96" s="111"/>
      <c r="AAR96" s="111"/>
      <c r="AAS96" s="111"/>
      <c r="AAT96" s="111"/>
      <c r="AAU96" s="111"/>
      <c r="AAV96" s="111"/>
      <c r="AAW96" s="111"/>
      <c r="AAX96" s="111"/>
      <c r="AAY96" s="111"/>
      <c r="AAZ96" s="111"/>
      <c r="ABA96" s="111"/>
      <c r="ABB96" s="111"/>
      <c r="ABC96" s="111"/>
      <c r="ABD96" s="111"/>
      <c r="ABE96" s="111"/>
      <c r="ABF96" s="111"/>
      <c r="ABG96" s="111"/>
      <c r="ABH96" s="111"/>
      <c r="ABI96" s="111"/>
      <c r="ABJ96" s="111"/>
      <c r="ABK96" s="111"/>
      <c r="ABL96" s="111"/>
      <c r="ABM96" s="111"/>
      <c r="ABN96" s="111"/>
      <c r="ABO96" s="111"/>
      <c r="ABP96" s="111"/>
      <c r="ABQ96" s="111"/>
      <c r="ABR96" s="111"/>
      <c r="ABS96" s="111"/>
      <c r="ABT96" s="111"/>
      <c r="ABU96" s="111"/>
      <c r="ABV96" s="111"/>
      <c r="ABW96" s="111"/>
      <c r="ABX96" s="111"/>
      <c r="ABY96" s="111"/>
      <c r="ABZ96" s="111"/>
      <c r="ACA96" s="111"/>
      <c r="ACB96" s="111"/>
      <c r="ACC96" s="111"/>
      <c r="ACD96" s="111"/>
      <c r="ACE96" s="111"/>
      <c r="ACF96" s="111"/>
      <c r="ACG96" s="111"/>
      <c r="ACH96" s="111"/>
      <c r="ACI96" s="111"/>
      <c r="ACJ96" s="111"/>
      <c r="ACK96" s="111"/>
      <c r="ACL96" s="111"/>
      <c r="ACM96" s="111"/>
      <c r="ACN96" s="111"/>
      <c r="ACO96" s="111"/>
      <c r="ACP96" s="111"/>
      <c r="ACQ96" s="111"/>
      <c r="ACR96" s="111"/>
      <c r="ACS96" s="111"/>
      <c r="ACT96" s="111"/>
      <c r="ACU96" s="111"/>
      <c r="ACV96" s="111"/>
      <c r="ACW96" s="111"/>
      <c r="ACX96" s="111"/>
      <c r="ACY96" s="111"/>
      <c r="ACZ96" s="111"/>
      <c r="ADA96" s="111"/>
      <c r="ADB96" s="111"/>
      <c r="ADC96" s="111"/>
      <c r="ADD96" s="111"/>
      <c r="ADE96" s="111"/>
      <c r="ADF96" s="111"/>
      <c r="ADG96" s="111"/>
      <c r="ADH96" s="111"/>
      <c r="ADI96" s="111"/>
      <c r="ADJ96" s="111"/>
      <c r="ADK96" s="111"/>
      <c r="ADL96" s="111"/>
      <c r="ADM96" s="111"/>
      <c r="ADN96" s="111"/>
      <c r="ADO96" s="111"/>
      <c r="ADP96" s="111"/>
      <c r="ADQ96" s="111"/>
      <c r="ADR96" s="111"/>
      <c r="ADS96" s="111"/>
      <c r="ADT96" s="111"/>
      <c r="ADU96" s="111"/>
      <c r="ADV96" s="111"/>
      <c r="ADW96" s="111"/>
      <c r="ADX96" s="111"/>
      <c r="ADY96" s="111"/>
      <c r="ADZ96" s="111"/>
      <c r="AEA96" s="111"/>
      <c r="AEB96" s="111"/>
      <c r="AEC96" s="111"/>
      <c r="AED96" s="111"/>
      <c r="AEE96" s="111"/>
      <c r="AEF96" s="111"/>
      <c r="AEG96" s="111"/>
      <c r="AEH96" s="111"/>
      <c r="AEI96" s="111"/>
      <c r="AEJ96" s="111"/>
      <c r="AEK96" s="111"/>
      <c r="AEL96" s="111"/>
      <c r="AEM96" s="111"/>
      <c r="AEN96" s="111"/>
      <c r="AEO96" s="111"/>
      <c r="AEP96" s="111"/>
      <c r="AEQ96" s="111"/>
      <c r="AER96" s="111"/>
      <c r="AES96" s="111"/>
      <c r="AET96" s="111"/>
      <c r="AEU96" s="111"/>
      <c r="AEV96" s="111"/>
      <c r="AEW96" s="111"/>
      <c r="AEX96" s="111"/>
      <c r="AEY96" s="111"/>
      <c r="AEZ96" s="111"/>
      <c r="AFA96" s="111"/>
      <c r="AFB96" s="111"/>
      <c r="AFC96" s="111"/>
      <c r="AFD96" s="111"/>
      <c r="AFE96" s="111"/>
      <c r="AFF96" s="111"/>
      <c r="AFG96" s="111"/>
      <c r="AFH96" s="111"/>
      <c r="AFI96" s="111"/>
      <c r="AFJ96" s="111"/>
      <c r="AFK96" s="111"/>
      <c r="AFL96" s="111"/>
      <c r="AFM96" s="111"/>
      <c r="AFN96" s="111"/>
      <c r="AFO96" s="111"/>
      <c r="AFP96" s="111"/>
      <c r="AFQ96" s="111"/>
      <c r="AFR96" s="111"/>
      <c r="AFS96" s="111"/>
      <c r="AFT96" s="111"/>
      <c r="AFU96" s="111"/>
      <c r="AFV96" s="111"/>
      <c r="AFW96" s="111"/>
      <c r="AFX96" s="111"/>
      <c r="AFY96" s="111"/>
      <c r="AFZ96" s="111"/>
      <c r="AGA96" s="111"/>
      <c r="AGB96" s="111"/>
      <c r="AGC96" s="111"/>
      <c r="AGD96" s="111"/>
      <c r="AGE96" s="111"/>
      <c r="AGF96" s="111"/>
      <c r="AGG96" s="111"/>
      <c r="AGH96" s="111"/>
      <c r="AGI96" s="111"/>
      <c r="AGJ96" s="111"/>
      <c r="AGK96" s="111"/>
      <c r="AGL96" s="111"/>
      <c r="AGM96" s="111"/>
      <c r="AGN96" s="111"/>
      <c r="AGO96" s="111"/>
      <c r="AGP96" s="111"/>
      <c r="AGQ96" s="111"/>
      <c r="AGR96" s="111"/>
      <c r="AGS96" s="111"/>
      <c r="AGT96" s="111"/>
      <c r="AGU96" s="111"/>
      <c r="AGV96" s="111"/>
      <c r="AGW96" s="111"/>
      <c r="AGX96" s="111"/>
      <c r="AGY96" s="111"/>
      <c r="AGZ96" s="111"/>
      <c r="AHA96" s="111"/>
      <c r="AHB96" s="111"/>
      <c r="AHC96" s="111"/>
      <c r="AHD96" s="111"/>
      <c r="AHE96" s="111"/>
      <c r="AHF96" s="111"/>
      <c r="AHG96" s="111"/>
      <c r="AHH96" s="111"/>
      <c r="AHI96" s="111"/>
      <c r="AHJ96" s="111"/>
      <c r="AHK96" s="111"/>
      <c r="AHL96" s="111"/>
      <c r="AHM96" s="111"/>
      <c r="AHN96" s="111"/>
      <c r="AHO96" s="111"/>
      <c r="AHP96" s="111"/>
      <c r="AHQ96" s="111"/>
      <c r="AHR96" s="111"/>
      <c r="AHS96" s="111"/>
      <c r="AHT96" s="111"/>
      <c r="AHU96" s="111"/>
      <c r="AHV96" s="111"/>
      <c r="AHW96" s="111"/>
      <c r="AHX96" s="111"/>
      <c r="AHY96" s="111"/>
      <c r="AHZ96" s="111"/>
      <c r="AIA96" s="111"/>
      <c r="AIB96" s="111"/>
      <c r="AIC96" s="111"/>
      <c r="AID96" s="111"/>
      <c r="AIE96" s="111"/>
      <c r="AIF96" s="111"/>
      <c r="AIG96" s="111"/>
      <c r="AIH96" s="111"/>
      <c r="AII96" s="111"/>
      <c r="AIJ96" s="111"/>
      <c r="AIK96" s="111"/>
      <c r="AIL96" s="111"/>
      <c r="AIM96" s="111"/>
      <c r="AIN96" s="111"/>
      <c r="AIO96" s="111"/>
      <c r="AIP96" s="111"/>
      <c r="AIQ96" s="111"/>
      <c r="AIR96" s="111"/>
      <c r="AIS96" s="111"/>
      <c r="AIT96" s="111"/>
      <c r="AIU96" s="111"/>
      <c r="AIV96" s="111"/>
      <c r="AIW96" s="111"/>
      <c r="AIX96" s="111"/>
      <c r="AIY96" s="111"/>
      <c r="AIZ96" s="111"/>
      <c r="AJA96" s="111"/>
      <c r="AJB96" s="111"/>
      <c r="AJC96" s="111"/>
      <c r="AJD96" s="111"/>
      <c r="AJE96" s="111"/>
      <c r="AJF96" s="111"/>
      <c r="AJG96" s="111"/>
      <c r="AJH96" s="111"/>
      <c r="AJI96" s="111"/>
      <c r="AJJ96" s="111"/>
      <c r="AJK96" s="111"/>
      <c r="AJL96" s="111"/>
      <c r="AJM96" s="111"/>
      <c r="AJN96" s="111"/>
      <c r="AJO96" s="111"/>
      <c r="AJP96" s="111"/>
      <c r="AJQ96" s="111"/>
      <c r="AJR96" s="111"/>
      <c r="AJS96" s="111"/>
      <c r="AJT96" s="111"/>
      <c r="AJU96" s="111"/>
      <c r="AJV96" s="111"/>
      <c r="AJW96" s="111"/>
      <c r="AJX96" s="111"/>
      <c r="AJY96" s="111"/>
      <c r="AJZ96" s="111"/>
      <c r="AKA96" s="111"/>
      <c r="AKB96" s="111"/>
      <c r="AKC96" s="111"/>
      <c r="AKD96" s="111"/>
      <c r="AKE96" s="111"/>
      <c r="AKF96" s="111"/>
      <c r="AKG96" s="111"/>
      <c r="AKH96" s="111"/>
      <c r="AKI96" s="111"/>
      <c r="AKJ96" s="111"/>
      <c r="AKK96" s="111"/>
      <c r="AKL96" s="111"/>
      <c r="AKM96" s="111"/>
      <c r="AKN96" s="111"/>
      <c r="AKO96" s="111"/>
      <c r="AKP96" s="111"/>
      <c r="AKQ96" s="111"/>
      <c r="AKR96" s="111"/>
      <c r="AKS96" s="111"/>
      <c r="AKT96" s="111"/>
      <c r="AKU96" s="111"/>
      <c r="AKV96" s="111"/>
      <c r="AKW96" s="111"/>
      <c r="AKX96" s="111"/>
      <c r="AKY96" s="111"/>
      <c r="AKZ96" s="111"/>
      <c r="ALA96" s="111"/>
      <c r="ALB96" s="111"/>
      <c r="ALC96" s="111"/>
      <c r="ALD96" s="111"/>
      <c r="ALE96" s="111"/>
      <c r="ALF96" s="111"/>
      <c r="ALG96" s="111"/>
      <c r="ALH96" s="111"/>
      <c r="ALI96" s="111"/>
      <c r="ALJ96" s="111"/>
      <c r="ALK96" s="111"/>
      <c r="ALL96" s="111"/>
      <c r="ALM96" s="111"/>
      <c r="ALN96" s="111"/>
      <c r="ALO96" s="111"/>
      <c r="ALP96" s="111"/>
      <c r="ALQ96" s="111"/>
      <c r="ALR96" s="111"/>
      <c r="ALS96" s="111"/>
      <c r="ALT96" s="111"/>
      <c r="ALU96" s="111"/>
      <c r="ALV96" s="111"/>
      <c r="ALW96" s="111"/>
      <c r="ALX96" s="111"/>
      <c r="ALY96" s="111"/>
      <c r="ALZ96" s="111"/>
      <c r="AMA96" s="111"/>
      <c r="AMB96" s="111"/>
      <c r="AMC96" s="111"/>
      <c r="AMD96" s="111"/>
      <c r="AME96" s="111"/>
      <c r="AMF96" s="111"/>
      <c r="AMG96" s="111"/>
      <c r="AMH96" s="111"/>
      <c r="AMI96" s="111"/>
      <c r="AMJ96" s="111"/>
      <c r="AMK96" s="111"/>
      <c r="AML96" s="112"/>
    </row>
    <row r="97" spans="1:1026" s="126" customFormat="1">
      <c r="A97" s="111"/>
      <c r="B97" s="131"/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  <c r="T97" s="110"/>
      <c r="U97" s="110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  <c r="BJ97" s="111"/>
      <c r="BK97" s="111"/>
      <c r="BL97" s="111"/>
      <c r="BM97" s="111"/>
      <c r="BN97" s="111"/>
      <c r="BO97" s="111"/>
      <c r="BP97" s="111"/>
      <c r="BQ97" s="111"/>
      <c r="BR97" s="111"/>
      <c r="BS97" s="111"/>
      <c r="BT97" s="111"/>
      <c r="BU97" s="111"/>
      <c r="BV97" s="111"/>
      <c r="BW97" s="111"/>
      <c r="BX97" s="111"/>
      <c r="BY97" s="111"/>
      <c r="BZ97" s="111"/>
      <c r="CA97" s="111"/>
      <c r="CB97" s="111"/>
      <c r="CC97" s="111"/>
      <c r="CD97" s="111"/>
      <c r="CE97" s="111"/>
      <c r="CF97" s="111"/>
      <c r="CG97" s="111"/>
      <c r="CH97" s="111"/>
      <c r="CI97" s="111"/>
      <c r="CJ97" s="111"/>
      <c r="CK97" s="111"/>
      <c r="CL97" s="111"/>
      <c r="CM97" s="111"/>
      <c r="CN97" s="111"/>
      <c r="CO97" s="111"/>
      <c r="CP97" s="111"/>
      <c r="CQ97" s="111"/>
      <c r="CR97" s="111"/>
      <c r="CS97" s="111"/>
      <c r="CT97" s="111"/>
      <c r="CU97" s="111"/>
      <c r="CV97" s="111"/>
      <c r="CW97" s="111"/>
      <c r="CX97" s="111"/>
      <c r="CY97" s="111"/>
      <c r="CZ97" s="111"/>
      <c r="DA97" s="111"/>
      <c r="DB97" s="111"/>
      <c r="DC97" s="111"/>
      <c r="DD97" s="111"/>
      <c r="DE97" s="111"/>
      <c r="DF97" s="111"/>
      <c r="DG97" s="111"/>
      <c r="DH97" s="111"/>
      <c r="DI97" s="111"/>
      <c r="DJ97" s="111"/>
      <c r="DK97" s="111"/>
      <c r="DL97" s="111"/>
      <c r="DM97" s="111"/>
      <c r="DN97" s="111"/>
      <c r="DO97" s="111"/>
      <c r="DP97" s="111"/>
      <c r="DQ97" s="111"/>
      <c r="DR97" s="111"/>
      <c r="DS97" s="111"/>
      <c r="DT97" s="111"/>
      <c r="DU97" s="111"/>
      <c r="DV97" s="111"/>
      <c r="DW97" s="111"/>
      <c r="DX97" s="111"/>
      <c r="DY97" s="111"/>
      <c r="DZ97" s="111"/>
      <c r="EA97" s="111"/>
      <c r="EB97" s="111"/>
      <c r="EC97" s="111"/>
      <c r="ED97" s="111"/>
      <c r="EE97" s="111"/>
      <c r="EF97" s="111"/>
      <c r="EG97" s="111"/>
      <c r="EH97" s="111"/>
      <c r="EI97" s="111"/>
      <c r="EJ97" s="111"/>
      <c r="EK97" s="111"/>
      <c r="EL97" s="111"/>
      <c r="EM97" s="111"/>
      <c r="EN97" s="111"/>
      <c r="EO97" s="111"/>
      <c r="EP97" s="111"/>
      <c r="EQ97" s="111"/>
      <c r="ER97" s="111"/>
      <c r="ES97" s="111"/>
      <c r="ET97" s="111"/>
      <c r="EU97" s="111"/>
      <c r="EV97" s="111"/>
      <c r="EW97" s="111"/>
      <c r="EX97" s="111"/>
      <c r="EY97" s="111"/>
      <c r="EZ97" s="111"/>
      <c r="FA97" s="111"/>
      <c r="FB97" s="111"/>
      <c r="FC97" s="111"/>
      <c r="FD97" s="111"/>
      <c r="FE97" s="111"/>
      <c r="FF97" s="111"/>
      <c r="FG97" s="111"/>
      <c r="FH97" s="111"/>
      <c r="FI97" s="111"/>
      <c r="FJ97" s="111"/>
      <c r="FK97" s="111"/>
      <c r="FL97" s="111"/>
      <c r="FM97" s="111"/>
      <c r="FN97" s="111"/>
      <c r="FO97" s="111"/>
      <c r="FP97" s="111"/>
      <c r="FQ97" s="111"/>
      <c r="FR97" s="111"/>
      <c r="FS97" s="111"/>
      <c r="FT97" s="111"/>
      <c r="FU97" s="111"/>
      <c r="FV97" s="111"/>
      <c r="FW97" s="111"/>
      <c r="FX97" s="111"/>
      <c r="FY97" s="111"/>
      <c r="FZ97" s="111"/>
      <c r="GA97" s="111"/>
      <c r="GB97" s="111"/>
      <c r="GC97" s="111"/>
      <c r="GD97" s="111"/>
      <c r="GE97" s="111"/>
      <c r="GF97" s="111"/>
      <c r="GG97" s="111"/>
      <c r="GH97" s="111"/>
      <c r="GI97" s="111"/>
      <c r="GJ97" s="111"/>
      <c r="GK97" s="111"/>
      <c r="GL97" s="111"/>
      <c r="GM97" s="111"/>
      <c r="GN97" s="111"/>
      <c r="GO97" s="111"/>
      <c r="GP97" s="111"/>
      <c r="GQ97" s="111"/>
      <c r="GR97" s="111"/>
      <c r="GS97" s="111"/>
      <c r="GT97" s="111"/>
      <c r="GU97" s="111"/>
      <c r="GV97" s="111"/>
      <c r="GW97" s="111"/>
      <c r="GX97" s="111"/>
      <c r="GY97" s="111"/>
      <c r="GZ97" s="111"/>
      <c r="HA97" s="111"/>
      <c r="HB97" s="111"/>
      <c r="HC97" s="111"/>
      <c r="HD97" s="111"/>
      <c r="HE97" s="111"/>
      <c r="HF97" s="111"/>
      <c r="HG97" s="111"/>
      <c r="HH97" s="111"/>
      <c r="HI97" s="111"/>
      <c r="HJ97" s="111"/>
      <c r="HK97" s="111"/>
      <c r="HL97" s="111"/>
      <c r="HM97" s="111"/>
      <c r="HN97" s="111"/>
      <c r="HO97" s="111"/>
      <c r="HP97" s="111"/>
      <c r="HQ97" s="111"/>
      <c r="HR97" s="111"/>
      <c r="HS97" s="111"/>
      <c r="HT97" s="111"/>
      <c r="HU97" s="111"/>
      <c r="HV97" s="111"/>
      <c r="HW97" s="111"/>
      <c r="HX97" s="111"/>
      <c r="HY97" s="111"/>
      <c r="HZ97" s="111"/>
      <c r="IA97" s="111"/>
      <c r="IB97" s="111"/>
      <c r="IC97" s="111"/>
      <c r="ID97" s="111"/>
      <c r="IE97" s="111"/>
      <c r="IF97" s="111"/>
      <c r="IG97" s="111"/>
      <c r="IH97" s="111"/>
      <c r="II97" s="111"/>
      <c r="IJ97" s="111"/>
      <c r="IK97" s="111"/>
      <c r="IL97" s="111"/>
      <c r="IM97" s="111"/>
      <c r="IN97" s="111"/>
      <c r="IO97" s="111"/>
      <c r="IP97" s="111"/>
      <c r="IQ97" s="111"/>
      <c r="IR97" s="111"/>
      <c r="IS97" s="111"/>
      <c r="IT97" s="111"/>
      <c r="IU97" s="111"/>
      <c r="IV97" s="111"/>
      <c r="IW97" s="111"/>
      <c r="IX97" s="111"/>
      <c r="IY97" s="111"/>
      <c r="IZ97" s="111"/>
      <c r="JA97" s="111"/>
      <c r="JB97" s="111"/>
      <c r="JC97" s="111"/>
      <c r="JD97" s="111"/>
      <c r="JE97" s="111"/>
      <c r="JF97" s="111"/>
      <c r="JG97" s="111"/>
      <c r="JH97" s="111"/>
      <c r="JI97" s="111"/>
      <c r="JJ97" s="111"/>
      <c r="JK97" s="111"/>
      <c r="JL97" s="111"/>
      <c r="JM97" s="111"/>
      <c r="JN97" s="111"/>
      <c r="JO97" s="111"/>
      <c r="JP97" s="111"/>
      <c r="JQ97" s="111"/>
      <c r="JR97" s="111"/>
      <c r="JS97" s="111"/>
      <c r="JT97" s="111"/>
      <c r="JU97" s="111"/>
      <c r="JV97" s="111"/>
      <c r="JW97" s="111"/>
      <c r="JX97" s="111"/>
      <c r="JY97" s="111"/>
      <c r="JZ97" s="111"/>
      <c r="KA97" s="111"/>
      <c r="KB97" s="111"/>
      <c r="KC97" s="111"/>
      <c r="KD97" s="111"/>
      <c r="KE97" s="111"/>
      <c r="KF97" s="111"/>
      <c r="KG97" s="111"/>
      <c r="KH97" s="111"/>
      <c r="KI97" s="111"/>
      <c r="KJ97" s="111"/>
      <c r="KK97" s="111"/>
      <c r="KL97" s="111"/>
      <c r="KM97" s="111"/>
      <c r="KN97" s="111"/>
      <c r="KO97" s="111"/>
      <c r="KP97" s="111"/>
      <c r="KQ97" s="111"/>
      <c r="KR97" s="111"/>
      <c r="KS97" s="111"/>
      <c r="KT97" s="111"/>
      <c r="KU97" s="111"/>
      <c r="KV97" s="111"/>
      <c r="KW97" s="111"/>
      <c r="KX97" s="111"/>
      <c r="KY97" s="111"/>
      <c r="KZ97" s="111"/>
      <c r="LA97" s="111"/>
      <c r="LB97" s="111"/>
      <c r="LC97" s="111"/>
      <c r="LD97" s="111"/>
      <c r="LE97" s="111"/>
      <c r="LF97" s="111"/>
      <c r="LG97" s="111"/>
      <c r="LH97" s="111"/>
      <c r="LI97" s="111"/>
      <c r="LJ97" s="111"/>
      <c r="LK97" s="111"/>
      <c r="LL97" s="111"/>
      <c r="LM97" s="111"/>
      <c r="LN97" s="111"/>
      <c r="LO97" s="111"/>
      <c r="LP97" s="111"/>
      <c r="LQ97" s="111"/>
      <c r="LR97" s="111"/>
      <c r="LS97" s="111"/>
      <c r="LT97" s="111"/>
      <c r="LU97" s="111"/>
      <c r="LV97" s="111"/>
      <c r="LW97" s="111"/>
      <c r="LX97" s="111"/>
      <c r="LY97" s="111"/>
      <c r="LZ97" s="111"/>
      <c r="MA97" s="111"/>
      <c r="MB97" s="111"/>
      <c r="MC97" s="111"/>
      <c r="MD97" s="111"/>
      <c r="ME97" s="111"/>
      <c r="MF97" s="111"/>
      <c r="MG97" s="111"/>
      <c r="MH97" s="111"/>
      <c r="MI97" s="111"/>
      <c r="MJ97" s="111"/>
      <c r="MK97" s="111"/>
      <c r="ML97" s="111"/>
      <c r="MM97" s="111"/>
      <c r="MN97" s="111"/>
      <c r="MO97" s="111"/>
      <c r="MP97" s="111"/>
      <c r="MQ97" s="111"/>
      <c r="MR97" s="111"/>
      <c r="MS97" s="111"/>
      <c r="MT97" s="111"/>
      <c r="MU97" s="111"/>
      <c r="MV97" s="111"/>
      <c r="MW97" s="111"/>
      <c r="MX97" s="111"/>
      <c r="MY97" s="111"/>
      <c r="MZ97" s="111"/>
      <c r="NA97" s="111"/>
      <c r="NB97" s="111"/>
      <c r="NC97" s="111"/>
      <c r="ND97" s="111"/>
      <c r="NE97" s="111"/>
      <c r="NF97" s="111"/>
      <c r="NG97" s="111"/>
      <c r="NH97" s="111"/>
      <c r="NI97" s="111"/>
      <c r="NJ97" s="111"/>
      <c r="NK97" s="111"/>
      <c r="NL97" s="111"/>
      <c r="NM97" s="111"/>
      <c r="NN97" s="111"/>
      <c r="NO97" s="111"/>
      <c r="NP97" s="111"/>
      <c r="NQ97" s="111"/>
      <c r="NR97" s="111"/>
      <c r="NS97" s="111"/>
      <c r="NT97" s="111"/>
      <c r="NU97" s="111"/>
      <c r="NV97" s="111"/>
      <c r="NW97" s="111"/>
      <c r="NX97" s="111"/>
      <c r="NY97" s="111"/>
      <c r="NZ97" s="111"/>
      <c r="OA97" s="111"/>
      <c r="OB97" s="111"/>
      <c r="OC97" s="111"/>
      <c r="OD97" s="111"/>
      <c r="OE97" s="111"/>
      <c r="OF97" s="111"/>
      <c r="OG97" s="111"/>
      <c r="OH97" s="111"/>
      <c r="OI97" s="111"/>
      <c r="OJ97" s="111"/>
      <c r="OK97" s="111"/>
      <c r="OL97" s="111"/>
      <c r="OM97" s="111"/>
      <c r="ON97" s="111"/>
      <c r="OO97" s="111"/>
      <c r="OP97" s="111"/>
      <c r="OQ97" s="111"/>
      <c r="OR97" s="111"/>
      <c r="OS97" s="111"/>
      <c r="OT97" s="111"/>
      <c r="OU97" s="111"/>
      <c r="OV97" s="111"/>
      <c r="OW97" s="111"/>
      <c r="OX97" s="111"/>
      <c r="OY97" s="111"/>
      <c r="OZ97" s="111"/>
      <c r="PA97" s="111"/>
      <c r="PB97" s="111"/>
      <c r="PC97" s="111"/>
      <c r="PD97" s="111"/>
      <c r="PE97" s="111"/>
      <c r="PF97" s="111"/>
      <c r="PG97" s="111"/>
      <c r="PH97" s="111"/>
      <c r="PI97" s="111"/>
      <c r="PJ97" s="111"/>
      <c r="PK97" s="111"/>
      <c r="PL97" s="111"/>
      <c r="PM97" s="111"/>
      <c r="PN97" s="111"/>
      <c r="PO97" s="111"/>
      <c r="PP97" s="111"/>
      <c r="PQ97" s="111"/>
      <c r="PR97" s="111"/>
      <c r="PS97" s="111"/>
      <c r="PT97" s="111"/>
      <c r="PU97" s="111"/>
      <c r="PV97" s="111"/>
      <c r="PW97" s="111"/>
      <c r="PX97" s="111"/>
      <c r="PY97" s="111"/>
      <c r="PZ97" s="111"/>
      <c r="QA97" s="111"/>
      <c r="QB97" s="111"/>
      <c r="QC97" s="111"/>
      <c r="QD97" s="111"/>
      <c r="QE97" s="111"/>
      <c r="QF97" s="111"/>
      <c r="QG97" s="111"/>
      <c r="QH97" s="111"/>
      <c r="QI97" s="111"/>
      <c r="QJ97" s="111"/>
      <c r="QK97" s="111"/>
      <c r="QL97" s="111"/>
      <c r="QM97" s="111"/>
      <c r="QN97" s="111"/>
      <c r="QO97" s="111"/>
      <c r="QP97" s="111"/>
      <c r="QQ97" s="111"/>
      <c r="QR97" s="111"/>
      <c r="QS97" s="111"/>
      <c r="QT97" s="111"/>
      <c r="QU97" s="111"/>
      <c r="QV97" s="111"/>
      <c r="QW97" s="111"/>
      <c r="QX97" s="111"/>
      <c r="QY97" s="111"/>
      <c r="QZ97" s="111"/>
      <c r="RA97" s="111"/>
      <c r="RB97" s="111"/>
      <c r="RC97" s="111"/>
      <c r="RD97" s="111"/>
      <c r="RE97" s="111"/>
      <c r="RF97" s="111"/>
      <c r="RG97" s="111"/>
      <c r="RH97" s="111"/>
      <c r="RI97" s="111"/>
      <c r="RJ97" s="111"/>
      <c r="RK97" s="111"/>
      <c r="RL97" s="111"/>
      <c r="RM97" s="111"/>
      <c r="RN97" s="111"/>
      <c r="RO97" s="111"/>
      <c r="RP97" s="111"/>
      <c r="RQ97" s="111"/>
      <c r="RR97" s="111"/>
      <c r="RS97" s="111"/>
      <c r="RT97" s="111"/>
      <c r="RU97" s="111"/>
      <c r="RV97" s="111"/>
      <c r="RW97" s="111"/>
      <c r="RX97" s="111"/>
      <c r="RY97" s="111"/>
      <c r="RZ97" s="111"/>
      <c r="SA97" s="111"/>
      <c r="SB97" s="111"/>
      <c r="SC97" s="111"/>
      <c r="SD97" s="111"/>
      <c r="SE97" s="111"/>
      <c r="SF97" s="111"/>
      <c r="SG97" s="111"/>
      <c r="SH97" s="111"/>
      <c r="SI97" s="111"/>
      <c r="SJ97" s="111"/>
      <c r="SK97" s="111"/>
      <c r="SL97" s="111"/>
      <c r="SM97" s="111"/>
      <c r="SN97" s="111"/>
      <c r="SO97" s="111"/>
      <c r="SP97" s="111"/>
      <c r="SQ97" s="111"/>
      <c r="SR97" s="111"/>
      <c r="SS97" s="111"/>
      <c r="ST97" s="111"/>
      <c r="SU97" s="111"/>
      <c r="SV97" s="111"/>
      <c r="SW97" s="111"/>
      <c r="SX97" s="111"/>
      <c r="SY97" s="111"/>
      <c r="SZ97" s="111"/>
      <c r="TA97" s="111"/>
      <c r="TB97" s="111"/>
      <c r="TC97" s="111"/>
      <c r="TD97" s="111"/>
      <c r="TE97" s="111"/>
      <c r="TF97" s="111"/>
      <c r="TG97" s="111"/>
      <c r="TH97" s="111"/>
      <c r="TI97" s="111"/>
      <c r="TJ97" s="111"/>
      <c r="TK97" s="111"/>
      <c r="TL97" s="111"/>
      <c r="TM97" s="111"/>
      <c r="TN97" s="111"/>
      <c r="TO97" s="111"/>
      <c r="TP97" s="111"/>
      <c r="TQ97" s="111"/>
      <c r="TR97" s="111"/>
      <c r="TS97" s="111"/>
      <c r="TT97" s="111"/>
      <c r="TU97" s="111"/>
      <c r="TV97" s="111"/>
      <c r="TW97" s="111"/>
      <c r="TX97" s="111"/>
      <c r="TY97" s="111"/>
      <c r="TZ97" s="111"/>
      <c r="UA97" s="111"/>
      <c r="UB97" s="111"/>
      <c r="UC97" s="111"/>
      <c r="UD97" s="111"/>
      <c r="UE97" s="111"/>
      <c r="UF97" s="111"/>
      <c r="UG97" s="111"/>
      <c r="UH97" s="111"/>
      <c r="UI97" s="111"/>
      <c r="UJ97" s="111"/>
      <c r="UK97" s="111"/>
      <c r="UL97" s="111"/>
      <c r="UM97" s="111"/>
      <c r="UN97" s="111"/>
      <c r="UO97" s="111"/>
      <c r="UP97" s="111"/>
      <c r="UQ97" s="111"/>
      <c r="UR97" s="111"/>
      <c r="US97" s="111"/>
      <c r="UT97" s="111"/>
      <c r="UU97" s="111"/>
      <c r="UV97" s="111"/>
      <c r="UW97" s="111"/>
      <c r="UX97" s="111"/>
      <c r="UY97" s="111"/>
      <c r="UZ97" s="111"/>
      <c r="VA97" s="111"/>
      <c r="VB97" s="111"/>
      <c r="VC97" s="111"/>
      <c r="VD97" s="111"/>
      <c r="VE97" s="111"/>
      <c r="VF97" s="111"/>
      <c r="VG97" s="111"/>
      <c r="VH97" s="111"/>
      <c r="VI97" s="111"/>
      <c r="VJ97" s="111"/>
      <c r="VK97" s="111"/>
      <c r="VL97" s="111"/>
      <c r="VM97" s="111"/>
      <c r="VN97" s="111"/>
      <c r="VO97" s="111"/>
      <c r="VP97" s="111"/>
      <c r="VQ97" s="111"/>
      <c r="VR97" s="111"/>
      <c r="VS97" s="111"/>
      <c r="VT97" s="111"/>
      <c r="VU97" s="111"/>
      <c r="VV97" s="111"/>
      <c r="VW97" s="111"/>
      <c r="VX97" s="111"/>
      <c r="VY97" s="111"/>
      <c r="VZ97" s="111"/>
      <c r="WA97" s="111"/>
      <c r="WB97" s="111"/>
      <c r="WC97" s="111"/>
      <c r="WD97" s="111"/>
      <c r="WE97" s="111"/>
      <c r="WF97" s="111"/>
      <c r="WG97" s="111"/>
      <c r="WH97" s="111"/>
      <c r="WI97" s="111"/>
      <c r="WJ97" s="111"/>
      <c r="WK97" s="111"/>
      <c r="WL97" s="111"/>
      <c r="WM97" s="111"/>
      <c r="WN97" s="111"/>
      <c r="WO97" s="111"/>
      <c r="WP97" s="111"/>
      <c r="WQ97" s="111"/>
      <c r="WR97" s="111"/>
      <c r="WS97" s="111"/>
      <c r="WT97" s="111"/>
      <c r="WU97" s="111"/>
      <c r="WV97" s="111"/>
      <c r="WW97" s="111"/>
      <c r="WX97" s="111"/>
      <c r="WY97" s="111"/>
      <c r="WZ97" s="111"/>
      <c r="XA97" s="111"/>
      <c r="XB97" s="111"/>
      <c r="XC97" s="111"/>
      <c r="XD97" s="111"/>
      <c r="XE97" s="111"/>
      <c r="XF97" s="111"/>
      <c r="XG97" s="111"/>
      <c r="XH97" s="111"/>
      <c r="XI97" s="111"/>
      <c r="XJ97" s="111"/>
      <c r="XK97" s="111"/>
      <c r="XL97" s="111"/>
      <c r="XM97" s="111"/>
      <c r="XN97" s="111"/>
      <c r="XO97" s="111"/>
      <c r="XP97" s="111"/>
      <c r="XQ97" s="111"/>
      <c r="XR97" s="111"/>
      <c r="XS97" s="111"/>
      <c r="XT97" s="111"/>
      <c r="XU97" s="111"/>
      <c r="XV97" s="111"/>
      <c r="XW97" s="111"/>
      <c r="XX97" s="111"/>
      <c r="XY97" s="111"/>
      <c r="XZ97" s="111"/>
      <c r="YA97" s="111"/>
      <c r="YB97" s="111"/>
      <c r="YC97" s="111"/>
      <c r="YD97" s="111"/>
      <c r="YE97" s="111"/>
      <c r="YF97" s="111"/>
      <c r="YG97" s="111"/>
      <c r="YH97" s="111"/>
      <c r="YI97" s="111"/>
      <c r="YJ97" s="111"/>
      <c r="YK97" s="111"/>
      <c r="YL97" s="111"/>
      <c r="YM97" s="111"/>
      <c r="YN97" s="111"/>
      <c r="YO97" s="111"/>
      <c r="YP97" s="111"/>
      <c r="YQ97" s="111"/>
      <c r="YR97" s="111"/>
      <c r="YS97" s="111"/>
      <c r="YT97" s="111"/>
      <c r="YU97" s="111"/>
      <c r="YV97" s="111"/>
      <c r="YW97" s="111"/>
      <c r="YX97" s="111"/>
      <c r="YY97" s="111"/>
      <c r="YZ97" s="111"/>
      <c r="ZA97" s="111"/>
      <c r="ZB97" s="111"/>
      <c r="ZC97" s="111"/>
      <c r="ZD97" s="111"/>
      <c r="ZE97" s="111"/>
      <c r="ZF97" s="111"/>
      <c r="ZG97" s="111"/>
      <c r="ZH97" s="111"/>
      <c r="ZI97" s="111"/>
      <c r="ZJ97" s="111"/>
      <c r="ZK97" s="111"/>
      <c r="ZL97" s="111"/>
      <c r="ZM97" s="111"/>
      <c r="ZN97" s="111"/>
      <c r="ZO97" s="111"/>
      <c r="ZP97" s="111"/>
      <c r="ZQ97" s="111"/>
      <c r="ZR97" s="111"/>
      <c r="ZS97" s="111"/>
      <c r="ZT97" s="111"/>
      <c r="ZU97" s="111"/>
      <c r="ZV97" s="111"/>
      <c r="ZW97" s="111"/>
      <c r="ZX97" s="111"/>
      <c r="ZY97" s="111"/>
      <c r="ZZ97" s="111"/>
      <c r="AAA97" s="111"/>
      <c r="AAB97" s="111"/>
      <c r="AAC97" s="111"/>
      <c r="AAD97" s="111"/>
      <c r="AAE97" s="111"/>
      <c r="AAF97" s="111"/>
      <c r="AAG97" s="111"/>
      <c r="AAH97" s="111"/>
      <c r="AAI97" s="111"/>
      <c r="AAJ97" s="111"/>
      <c r="AAK97" s="111"/>
      <c r="AAL97" s="111"/>
      <c r="AAM97" s="111"/>
      <c r="AAN97" s="111"/>
      <c r="AAO97" s="111"/>
      <c r="AAP97" s="111"/>
      <c r="AAQ97" s="111"/>
      <c r="AAR97" s="111"/>
      <c r="AAS97" s="111"/>
      <c r="AAT97" s="111"/>
      <c r="AAU97" s="111"/>
      <c r="AAV97" s="111"/>
      <c r="AAW97" s="111"/>
      <c r="AAX97" s="111"/>
      <c r="AAY97" s="111"/>
      <c r="AAZ97" s="111"/>
      <c r="ABA97" s="111"/>
      <c r="ABB97" s="111"/>
      <c r="ABC97" s="111"/>
      <c r="ABD97" s="111"/>
      <c r="ABE97" s="111"/>
      <c r="ABF97" s="111"/>
      <c r="ABG97" s="111"/>
      <c r="ABH97" s="111"/>
      <c r="ABI97" s="111"/>
      <c r="ABJ97" s="111"/>
      <c r="ABK97" s="111"/>
      <c r="ABL97" s="111"/>
      <c r="ABM97" s="111"/>
      <c r="ABN97" s="111"/>
      <c r="ABO97" s="111"/>
      <c r="ABP97" s="111"/>
      <c r="ABQ97" s="111"/>
      <c r="ABR97" s="111"/>
      <c r="ABS97" s="111"/>
      <c r="ABT97" s="111"/>
      <c r="ABU97" s="111"/>
      <c r="ABV97" s="111"/>
      <c r="ABW97" s="111"/>
      <c r="ABX97" s="111"/>
      <c r="ABY97" s="111"/>
      <c r="ABZ97" s="111"/>
      <c r="ACA97" s="111"/>
      <c r="ACB97" s="111"/>
      <c r="ACC97" s="111"/>
      <c r="ACD97" s="111"/>
      <c r="ACE97" s="111"/>
      <c r="ACF97" s="111"/>
      <c r="ACG97" s="111"/>
      <c r="ACH97" s="111"/>
      <c r="ACI97" s="111"/>
      <c r="ACJ97" s="111"/>
      <c r="ACK97" s="111"/>
      <c r="ACL97" s="111"/>
      <c r="ACM97" s="111"/>
      <c r="ACN97" s="111"/>
      <c r="ACO97" s="111"/>
      <c r="ACP97" s="111"/>
      <c r="ACQ97" s="111"/>
      <c r="ACR97" s="111"/>
      <c r="ACS97" s="111"/>
      <c r="ACT97" s="111"/>
      <c r="ACU97" s="111"/>
      <c r="ACV97" s="111"/>
      <c r="ACW97" s="111"/>
      <c r="ACX97" s="111"/>
      <c r="ACY97" s="111"/>
      <c r="ACZ97" s="111"/>
      <c r="ADA97" s="111"/>
      <c r="ADB97" s="111"/>
      <c r="ADC97" s="111"/>
      <c r="ADD97" s="111"/>
      <c r="ADE97" s="111"/>
      <c r="ADF97" s="111"/>
      <c r="ADG97" s="111"/>
      <c r="ADH97" s="111"/>
      <c r="ADI97" s="111"/>
      <c r="ADJ97" s="111"/>
      <c r="ADK97" s="111"/>
      <c r="ADL97" s="111"/>
      <c r="ADM97" s="111"/>
      <c r="ADN97" s="111"/>
      <c r="ADO97" s="111"/>
      <c r="ADP97" s="111"/>
      <c r="ADQ97" s="111"/>
      <c r="ADR97" s="111"/>
      <c r="ADS97" s="111"/>
      <c r="ADT97" s="111"/>
      <c r="ADU97" s="111"/>
      <c r="ADV97" s="111"/>
      <c r="ADW97" s="111"/>
      <c r="ADX97" s="111"/>
      <c r="ADY97" s="111"/>
      <c r="ADZ97" s="111"/>
      <c r="AEA97" s="111"/>
      <c r="AEB97" s="111"/>
      <c r="AEC97" s="111"/>
      <c r="AED97" s="111"/>
      <c r="AEE97" s="111"/>
      <c r="AEF97" s="111"/>
      <c r="AEG97" s="111"/>
      <c r="AEH97" s="111"/>
      <c r="AEI97" s="111"/>
      <c r="AEJ97" s="111"/>
      <c r="AEK97" s="111"/>
      <c r="AEL97" s="111"/>
      <c r="AEM97" s="111"/>
      <c r="AEN97" s="111"/>
      <c r="AEO97" s="111"/>
      <c r="AEP97" s="111"/>
      <c r="AEQ97" s="111"/>
      <c r="AER97" s="111"/>
      <c r="AES97" s="111"/>
      <c r="AET97" s="111"/>
      <c r="AEU97" s="111"/>
      <c r="AEV97" s="111"/>
      <c r="AEW97" s="111"/>
      <c r="AEX97" s="111"/>
      <c r="AEY97" s="111"/>
      <c r="AEZ97" s="111"/>
      <c r="AFA97" s="111"/>
      <c r="AFB97" s="111"/>
      <c r="AFC97" s="111"/>
      <c r="AFD97" s="111"/>
      <c r="AFE97" s="111"/>
      <c r="AFF97" s="111"/>
      <c r="AFG97" s="111"/>
      <c r="AFH97" s="111"/>
      <c r="AFI97" s="111"/>
      <c r="AFJ97" s="111"/>
      <c r="AFK97" s="111"/>
      <c r="AFL97" s="111"/>
      <c r="AFM97" s="111"/>
      <c r="AFN97" s="111"/>
      <c r="AFO97" s="111"/>
      <c r="AFP97" s="111"/>
      <c r="AFQ97" s="111"/>
      <c r="AFR97" s="111"/>
      <c r="AFS97" s="111"/>
      <c r="AFT97" s="111"/>
      <c r="AFU97" s="111"/>
      <c r="AFV97" s="111"/>
      <c r="AFW97" s="111"/>
      <c r="AFX97" s="111"/>
      <c r="AFY97" s="111"/>
      <c r="AFZ97" s="111"/>
      <c r="AGA97" s="111"/>
      <c r="AGB97" s="111"/>
      <c r="AGC97" s="111"/>
      <c r="AGD97" s="111"/>
      <c r="AGE97" s="111"/>
      <c r="AGF97" s="111"/>
      <c r="AGG97" s="111"/>
      <c r="AGH97" s="111"/>
      <c r="AGI97" s="111"/>
      <c r="AGJ97" s="111"/>
      <c r="AGK97" s="111"/>
      <c r="AGL97" s="111"/>
      <c r="AGM97" s="111"/>
      <c r="AGN97" s="111"/>
      <c r="AGO97" s="111"/>
      <c r="AGP97" s="111"/>
      <c r="AGQ97" s="111"/>
      <c r="AGR97" s="111"/>
      <c r="AGS97" s="111"/>
      <c r="AGT97" s="111"/>
      <c r="AGU97" s="111"/>
      <c r="AGV97" s="111"/>
      <c r="AGW97" s="111"/>
      <c r="AGX97" s="111"/>
      <c r="AGY97" s="111"/>
      <c r="AGZ97" s="111"/>
      <c r="AHA97" s="111"/>
      <c r="AHB97" s="111"/>
      <c r="AHC97" s="111"/>
      <c r="AHD97" s="111"/>
      <c r="AHE97" s="111"/>
      <c r="AHF97" s="111"/>
      <c r="AHG97" s="111"/>
      <c r="AHH97" s="111"/>
      <c r="AHI97" s="111"/>
      <c r="AHJ97" s="111"/>
      <c r="AHK97" s="111"/>
      <c r="AHL97" s="111"/>
      <c r="AHM97" s="111"/>
      <c r="AHN97" s="111"/>
      <c r="AHO97" s="111"/>
      <c r="AHP97" s="111"/>
      <c r="AHQ97" s="111"/>
      <c r="AHR97" s="111"/>
      <c r="AHS97" s="111"/>
      <c r="AHT97" s="111"/>
      <c r="AHU97" s="111"/>
      <c r="AHV97" s="111"/>
      <c r="AHW97" s="111"/>
      <c r="AHX97" s="111"/>
      <c r="AHY97" s="111"/>
      <c r="AHZ97" s="111"/>
      <c r="AIA97" s="111"/>
      <c r="AIB97" s="111"/>
      <c r="AIC97" s="111"/>
      <c r="AID97" s="111"/>
      <c r="AIE97" s="111"/>
      <c r="AIF97" s="111"/>
      <c r="AIG97" s="111"/>
      <c r="AIH97" s="111"/>
      <c r="AII97" s="111"/>
      <c r="AIJ97" s="111"/>
      <c r="AIK97" s="111"/>
      <c r="AIL97" s="111"/>
      <c r="AIM97" s="111"/>
      <c r="AIN97" s="111"/>
      <c r="AIO97" s="111"/>
      <c r="AIP97" s="111"/>
      <c r="AIQ97" s="111"/>
      <c r="AIR97" s="111"/>
      <c r="AIS97" s="111"/>
      <c r="AIT97" s="111"/>
      <c r="AIU97" s="111"/>
      <c r="AIV97" s="111"/>
      <c r="AIW97" s="111"/>
      <c r="AIX97" s="111"/>
      <c r="AIY97" s="111"/>
      <c r="AIZ97" s="111"/>
      <c r="AJA97" s="111"/>
      <c r="AJB97" s="111"/>
      <c r="AJC97" s="111"/>
      <c r="AJD97" s="111"/>
      <c r="AJE97" s="111"/>
      <c r="AJF97" s="111"/>
      <c r="AJG97" s="111"/>
      <c r="AJH97" s="111"/>
      <c r="AJI97" s="111"/>
      <c r="AJJ97" s="111"/>
      <c r="AJK97" s="111"/>
      <c r="AJL97" s="111"/>
      <c r="AJM97" s="111"/>
      <c r="AJN97" s="111"/>
      <c r="AJO97" s="111"/>
      <c r="AJP97" s="111"/>
      <c r="AJQ97" s="111"/>
      <c r="AJR97" s="111"/>
      <c r="AJS97" s="111"/>
      <c r="AJT97" s="111"/>
      <c r="AJU97" s="111"/>
      <c r="AJV97" s="111"/>
      <c r="AJW97" s="111"/>
      <c r="AJX97" s="111"/>
      <c r="AJY97" s="111"/>
      <c r="AJZ97" s="111"/>
      <c r="AKA97" s="111"/>
      <c r="AKB97" s="111"/>
      <c r="AKC97" s="111"/>
      <c r="AKD97" s="111"/>
      <c r="AKE97" s="111"/>
      <c r="AKF97" s="111"/>
      <c r="AKG97" s="111"/>
      <c r="AKH97" s="111"/>
      <c r="AKI97" s="111"/>
      <c r="AKJ97" s="111"/>
      <c r="AKK97" s="111"/>
      <c r="AKL97" s="111"/>
      <c r="AKM97" s="111"/>
      <c r="AKN97" s="111"/>
      <c r="AKO97" s="111"/>
      <c r="AKP97" s="111"/>
      <c r="AKQ97" s="111"/>
      <c r="AKR97" s="111"/>
      <c r="AKS97" s="111"/>
      <c r="AKT97" s="111"/>
      <c r="AKU97" s="111"/>
      <c r="AKV97" s="111"/>
      <c r="AKW97" s="111"/>
      <c r="AKX97" s="111"/>
      <c r="AKY97" s="111"/>
      <c r="AKZ97" s="111"/>
      <c r="ALA97" s="111"/>
      <c r="ALB97" s="111"/>
      <c r="ALC97" s="111"/>
      <c r="ALD97" s="111"/>
      <c r="ALE97" s="111"/>
      <c r="ALF97" s="111"/>
      <c r="ALG97" s="111"/>
      <c r="ALH97" s="111"/>
      <c r="ALI97" s="111"/>
      <c r="ALJ97" s="111"/>
      <c r="ALK97" s="111"/>
      <c r="ALL97" s="111"/>
      <c r="ALM97" s="111"/>
      <c r="ALN97" s="111"/>
      <c r="ALO97" s="111"/>
      <c r="ALP97" s="111"/>
      <c r="ALQ97" s="111"/>
      <c r="ALR97" s="111"/>
      <c r="ALS97" s="111"/>
      <c r="ALT97" s="111"/>
      <c r="ALU97" s="111"/>
      <c r="ALV97" s="111"/>
      <c r="ALW97" s="111"/>
      <c r="ALX97" s="111"/>
      <c r="ALY97" s="111"/>
      <c r="ALZ97" s="111"/>
      <c r="AMA97" s="111"/>
      <c r="AMB97" s="111"/>
      <c r="AMC97" s="111"/>
      <c r="AMD97" s="111"/>
      <c r="AME97" s="111"/>
      <c r="AMF97" s="111"/>
      <c r="AMG97" s="111"/>
      <c r="AMH97" s="111"/>
      <c r="AMI97" s="111"/>
      <c r="AMJ97" s="111"/>
      <c r="AMK97" s="111"/>
      <c r="AML97" s="112"/>
    </row>
    <row r="98" spans="1:1026" s="126" customFormat="1">
      <c r="A98" s="111"/>
      <c r="B98" s="131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T98" s="110"/>
      <c r="U98" s="110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  <c r="BJ98" s="111"/>
      <c r="BK98" s="111"/>
      <c r="BL98" s="111"/>
      <c r="BM98" s="111"/>
      <c r="BN98" s="111"/>
      <c r="BO98" s="111"/>
      <c r="BP98" s="111"/>
      <c r="BQ98" s="111"/>
      <c r="BR98" s="111"/>
      <c r="BS98" s="111"/>
      <c r="BT98" s="111"/>
      <c r="BU98" s="111"/>
      <c r="BV98" s="111"/>
      <c r="BW98" s="111"/>
      <c r="BX98" s="111"/>
      <c r="BY98" s="111"/>
      <c r="BZ98" s="111"/>
      <c r="CA98" s="111"/>
      <c r="CB98" s="111"/>
      <c r="CC98" s="111"/>
      <c r="CD98" s="111"/>
      <c r="CE98" s="111"/>
      <c r="CF98" s="111"/>
      <c r="CG98" s="111"/>
      <c r="CH98" s="111"/>
      <c r="CI98" s="111"/>
      <c r="CJ98" s="111"/>
      <c r="CK98" s="111"/>
      <c r="CL98" s="111"/>
      <c r="CM98" s="111"/>
      <c r="CN98" s="111"/>
      <c r="CO98" s="111"/>
      <c r="CP98" s="111"/>
      <c r="CQ98" s="111"/>
      <c r="CR98" s="111"/>
      <c r="CS98" s="111"/>
      <c r="CT98" s="111"/>
      <c r="CU98" s="111"/>
      <c r="CV98" s="111"/>
      <c r="CW98" s="111"/>
      <c r="CX98" s="111"/>
      <c r="CY98" s="111"/>
      <c r="CZ98" s="111"/>
      <c r="DA98" s="111"/>
      <c r="DB98" s="111"/>
      <c r="DC98" s="111"/>
      <c r="DD98" s="111"/>
      <c r="DE98" s="111"/>
      <c r="DF98" s="111"/>
      <c r="DG98" s="111"/>
      <c r="DH98" s="111"/>
      <c r="DI98" s="111"/>
      <c r="DJ98" s="111"/>
      <c r="DK98" s="111"/>
      <c r="DL98" s="111"/>
      <c r="DM98" s="111"/>
      <c r="DN98" s="111"/>
      <c r="DO98" s="111"/>
      <c r="DP98" s="111"/>
      <c r="DQ98" s="111"/>
      <c r="DR98" s="111"/>
      <c r="DS98" s="111"/>
      <c r="DT98" s="111"/>
      <c r="DU98" s="111"/>
      <c r="DV98" s="111"/>
      <c r="DW98" s="111"/>
      <c r="DX98" s="111"/>
      <c r="DY98" s="111"/>
      <c r="DZ98" s="111"/>
      <c r="EA98" s="111"/>
      <c r="EB98" s="111"/>
      <c r="EC98" s="111"/>
      <c r="ED98" s="111"/>
      <c r="EE98" s="111"/>
      <c r="EF98" s="111"/>
      <c r="EG98" s="111"/>
      <c r="EH98" s="111"/>
      <c r="EI98" s="111"/>
      <c r="EJ98" s="111"/>
      <c r="EK98" s="111"/>
      <c r="EL98" s="111"/>
      <c r="EM98" s="111"/>
      <c r="EN98" s="111"/>
      <c r="EO98" s="111"/>
      <c r="EP98" s="111"/>
      <c r="EQ98" s="111"/>
      <c r="ER98" s="111"/>
      <c r="ES98" s="111"/>
      <c r="ET98" s="111"/>
      <c r="EU98" s="111"/>
      <c r="EV98" s="111"/>
      <c r="EW98" s="111"/>
      <c r="EX98" s="111"/>
      <c r="EY98" s="111"/>
      <c r="EZ98" s="111"/>
      <c r="FA98" s="111"/>
      <c r="FB98" s="111"/>
      <c r="FC98" s="111"/>
      <c r="FD98" s="111"/>
      <c r="FE98" s="111"/>
      <c r="FF98" s="111"/>
      <c r="FG98" s="111"/>
      <c r="FH98" s="111"/>
      <c r="FI98" s="111"/>
      <c r="FJ98" s="111"/>
      <c r="FK98" s="111"/>
      <c r="FL98" s="111"/>
      <c r="FM98" s="111"/>
      <c r="FN98" s="111"/>
      <c r="FO98" s="111"/>
      <c r="FP98" s="111"/>
      <c r="FQ98" s="111"/>
      <c r="FR98" s="111"/>
      <c r="FS98" s="111"/>
      <c r="FT98" s="111"/>
      <c r="FU98" s="111"/>
      <c r="FV98" s="111"/>
      <c r="FW98" s="111"/>
      <c r="FX98" s="111"/>
      <c r="FY98" s="111"/>
      <c r="FZ98" s="111"/>
      <c r="GA98" s="111"/>
      <c r="GB98" s="111"/>
      <c r="GC98" s="111"/>
      <c r="GD98" s="111"/>
      <c r="GE98" s="111"/>
      <c r="GF98" s="111"/>
      <c r="GG98" s="111"/>
      <c r="GH98" s="111"/>
      <c r="GI98" s="111"/>
      <c r="GJ98" s="111"/>
      <c r="GK98" s="111"/>
      <c r="GL98" s="111"/>
      <c r="GM98" s="111"/>
      <c r="GN98" s="111"/>
      <c r="GO98" s="111"/>
      <c r="GP98" s="111"/>
      <c r="GQ98" s="111"/>
      <c r="GR98" s="111"/>
      <c r="GS98" s="111"/>
      <c r="GT98" s="111"/>
      <c r="GU98" s="111"/>
      <c r="GV98" s="111"/>
      <c r="GW98" s="111"/>
      <c r="GX98" s="111"/>
      <c r="GY98" s="111"/>
      <c r="GZ98" s="111"/>
      <c r="HA98" s="111"/>
      <c r="HB98" s="111"/>
      <c r="HC98" s="111"/>
      <c r="HD98" s="111"/>
      <c r="HE98" s="111"/>
      <c r="HF98" s="111"/>
      <c r="HG98" s="111"/>
      <c r="HH98" s="111"/>
      <c r="HI98" s="111"/>
      <c r="HJ98" s="111"/>
      <c r="HK98" s="111"/>
      <c r="HL98" s="111"/>
      <c r="HM98" s="111"/>
      <c r="HN98" s="111"/>
      <c r="HO98" s="111"/>
      <c r="HP98" s="111"/>
      <c r="HQ98" s="111"/>
      <c r="HR98" s="111"/>
      <c r="HS98" s="111"/>
      <c r="HT98" s="111"/>
      <c r="HU98" s="111"/>
      <c r="HV98" s="111"/>
      <c r="HW98" s="111"/>
      <c r="HX98" s="111"/>
      <c r="HY98" s="111"/>
      <c r="HZ98" s="111"/>
      <c r="IA98" s="111"/>
      <c r="IB98" s="111"/>
      <c r="IC98" s="111"/>
      <c r="ID98" s="111"/>
      <c r="IE98" s="111"/>
      <c r="IF98" s="111"/>
      <c r="IG98" s="111"/>
      <c r="IH98" s="111"/>
      <c r="II98" s="111"/>
      <c r="IJ98" s="111"/>
      <c r="IK98" s="111"/>
      <c r="IL98" s="111"/>
      <c r="IM98" s="111"/>
      <c r="IN98" s="111"/>
      <c r="IO98" s="111"/>
      <c r="IP98" s="111"/>
      <c r="IQ98" s="111"/>
      <c r="IR98" s="111"/>
      <c r="IS98" s="111"/>
      <c r="IT98" s="111"/>
      <c r="IU98" s="111"/>
      <c r="IV98" s="111"/>
      <c r="IW98" s="111"/>
      <c r="IX98" s="111"/>
      <c r="IY98" s="111"/>
      <c r="IZ98" s="111"/>
      <c r="JA98" s="111"/>
      <c r="JB98" s="111"/>
      <c r="JC98" s="111"/>
      <c r="JD98" s="111"/>
      <c r="JE98" s="111"/>
      <c r="JF98" s="111"/>
      <c r="JG98" s="111"/>
      <c r="JH98" s="111"/>
      <c r="JI98" s="111"/>
      <c r="JJ98" s="111"/>
      <c r="JK98" s="111"/>
      <c r="JL98" s="111"/>
      <c r="JM98" s="111"/>
      <c r="JN98" s="111"/>
      <c r="JO98" s="111"/>
      <c r="JP98" s="111"/>
      <c r="JQ98" s="111"/>
      <c r="JR98" s="111"/>
      <c r="JS98" s="111"/>
      <c r="JT98" s="111"/>
      <c r="JU98" s="111"/>
      <c r="JV98" s="111"/>
      <c r="JW98" s="111"/>
      <c r="JX98" s="111"/>
      <c r="JY98" s="111"/>
      <c r="JZ98" s="111"/>
      <c r="KA98" s="111"/>
      <c r="KB98" s="111"/>
      <c r="KC98" s="111"/>
      <c r="KD98" s="111"/>
      <c r="KE98" s="111"/>
      <c r="KF98" s="111"/>
      <c r="KG98" s="111"/>
      <c r="KH98" s="111"/>
      <c r="KI98" s="111"/>
      <c r="KJ98" s="111"/>
      <c r="KK98" s="111"/>
      <c r="KL98" s="111"/>
      <c r="KM98" s="111"/>
      <c r="KN98" s="111"/>
      <c r="KO98" s="111"/>
      <c r="KP98" s="111"/>
      <c r="KQ98" s="111"/>
      <c r="KR98" s="111"/>
      <c r="KS98" s="111"/>
      <c r="KT98" s="111"/>
      <c r="KU98" s="111"/>
      <c r="KV98" s="111"/>
      <c r="KW98" s="111"/>
      <c r="KX98" s="111"/>
      <c r="KY98" s="111"/>
      <c r="KZ98" s="111"/>
      <c r="LA98" s="111"/>
      <c r="LB98" s="111"/>
      <c r="LC98" s="111"/>
      <c r="LD98" s="111"/>
      <c r="LE98" s="111"/>
      <c r="LF98" s="111"/>
      <c r="LG98" s="111"/>
      <c r="LH98" s="111"/>
      <c r="LI98" s="111"/>
      <c r="LJ98" s="111"/>
      <c r="LK98" s="111"/>
      <c r="LL98" s="111"/>
      <c r="LM98" s="111"/>
      <c r="LN98" s="111"/>
      <c r="LO98" s="111"/>
      <c r="LP98" s="111"/>
      <c r="LQ98" s="111"/>
      <c r="LR98" s="111"/>
      <c r="LS98" s="111"/>
      <c r="LT98" s="111"/>
      <c r="LU98" s="111"/>
      <c r="LV98" s="111"/>
      <c r="LW98" s="111"/>
      <c r="LX98" s="111"/>
      <c r="LY98" s="111"/>
      <c r="LZ98" s="111"/>
      <c r="MA98" s="111"/>
      <c r="MB98" s="111"/>
      <c r="MC98" s="111"/>
      <c r="MD98" s="111"/>
      <c r="ME98" s="111"/>
      <c r="MF98" s="111"/>
      <c r="MG98" s="111"/>
      <c r="MH98" s="111"/>
      <c r="MI98" s="111"/>
      <c r="MJ98" s="111"/>
      <c r="MK98" s="111"/>
      <c r="ML98" s="111"/>
      <c r="MM98" s="111"/>
      <c r="MN98" s="111"/>
      <c r="MO98" s="111"/>
      <c r="MP98" s="111"/>
      <c r="MQ98" s="111"/>
      <c r="MR98" s="111"/>
      <c r="MS98" s="111"/>
      <c r="MT98" s="111"/>
      <c r="MU98" s="111"/>
      <c r="MV98" s="111"/>
      <c r="MW98" s="111"/>
      <c r="MX98" s="111"/>
      <c r="MY98" s="111"/>
      <c r="MZ98" s="111"/>
      <c r="NA98" s="111"/>
      <c r="NB98" s="111"/>
      <c r="NC98" s="111"/>
      <c r="ND98" s="111"/>
      <c r="NE98" s="111"/>
      <c r="NF98" s="111"/>
      <c r="NG98" s="111"/>
      <c r="NH98" s="111"/>
      <c r="NI98" s="111"/>
      <c r="NJ98" s="111"/>
      <c r="NK98" s="111"/>
      <c r="NL98" s="111"/>
      <c r="NM98" s="111"/>
      <c r="NN98" s="111"/>
      <c r="NO98" s="111"/>
      <c r="NP98" s="111"/>
      <c r="NQ98" s="111"/>
      <c r="NR98" s="111"/>
      <c r="NS98" s="111"/>
      <c r="NT98" s="111"/>
      <c r="NU98" s="111"/>
      <c r="NV98" s="111"/>
      <c r="NW98" s="111"/>
      <c r="NX98" s="111"/>
      <c r="NY98" s="111"/>
      <c r="NZ98" s="111"/>
      <c r="OA98" s="111"/>
      <c r="OB98" s="111"/>
      <c r="OC98" s="111"/>
      <c r="OD98" s="111"/>
      <c r="OE98" s="111"/>
      <c r="OF98" s="111"/>
      <c r="OG98" s="111"/>
      <c r="OH98" s="111"/>
      <c r="OI98" s="111"/>
      <c r="OJ98" s="111"/>
      <c r="OK98" s="111"/>
      <c r="OL98" s="111"/>
      <c r="OM98" s="111"/>
      <c r="ON98" s="111"/>
      <c r="OO98" s="111"/>
      <c r="OP98" s="111"/>
      <c r="OQ98" s="111"/>
      <c r="OR98" s="111"/>
      <c r="OS98" s="111"/>
      <c r="OT98" s="111"/>
      <c r="OU98" s="111"/>
      <c r="OV98" s="111"/>
      <c r="OW98" s="111"/>
      <c r="OX98" s="111"/>
      <c r="OY98" s="111"/>
      <c r="OZ98" s="111"/>
      <c r="PA98" s="111"/>
      <c r="PB98" s="111"/>
      <c r="PC98" s="111"/>
      <c r="PD98" s="111"/>
      <c r="PE98" s="111"/>
      <c r="PF98" s="111"/>
      <c r="PG98" s="111"/>
      <c r="PH98" s="111"/>
      <c r="PI98" s="111"/>
      <c r="PJ98" s="111"/>
      <c r="PK98" s="111"/>
      <c r="PL98" s="111"/>
      <c r="PM98" s="111"/>
      <c r="PN98" s="111"/>
      <c r="PO98" s="111"/>
      <c r="PP98" s="111"/>
      <c r="PQ98" s="111"/>
      <c r="PR98" s="111"/>
      <c r="PS98" s="111"/>
      <c r="PT98" s="111"/>
      <c r="PU98" s="111"/>
      <c r="PV98" s="111"/>
      <c r="PW98" s="111"/>
      <c r="PX98" s="111"/>
      <c r="PY98" s="111"/>
      <c r="PZ98" s="111"/>
      <c r="QA98" s="111"/>
      <c r="QB98" s="111"/>
      <c r="QC98" s="111"/>
      <c r="QD98" s="111"/>
      <c r="QE98" s="111"/>
      <c r="QF98" s="111"/>
      <c r="QG98" s="111"/>
      <c r="QH98" s="111"/>
      <c r="QI98" s="111"/>
      <c r="QJ98" s="111"/>
      <c r="QK98" s="111"/>
      <c r="QL98" s="111"/>
      <c r="QM98" s="111"/>
      <c r="QN98" s="111"/>
      <c r="QO98" s="111"/>
      <c r="QP98" s="111"/>
      <c r="QQ98" s="111"/>
      <c r="QR98" s="111"/>
      <c r="QS98" s="111"/>
      <c r="QT98" s="111"/>
      <c r="QU98" s="111"/>
      <c r="QV98" s="111"/>
      <c r="QW98" s="111"/>
      <c r="QX98" s="111"/>
      <c r="QY98" s="111"/>
      <c r="QZ98" s="111"/>
      <c r="RA98" s="111"/>
      <c r="RB98" s="111"/>
      <c r="RC98" s="111"/>
      <c r="RD98" s="111"/>
      <c r="RE98" s="111"/>
      <c r="RF98" s="111"/>
      <c r="RG98" s="111"/>
      <c r="RH98" s="111"/>
      <c r="RI98" s="111"/>
      <c r="RJ98" s="111"/>
      <c r="RK98" s="111"/>
      <c r="RL98" s="111"/>
      <c r="RM98" s="111"/>
      <c r="RN98" s="111"/>
      <c r="RO98" s="111"/>
      <c r="RP98" s="111"/>
      <c r="RQ98" s="111"/>
      <c r="RR98" s="111"/>
      <c r="RS98" s="111"/>
      <c r="RT98" s="111"/>
      <c r="RU98" s="111"/>
      <c r="RV98" s="111"/>
      <c r="RW98" s="111"/>
      <c r="RX98" s="111"/>
      <c r="RY98" s="111"/>
      <c r="RZ98" s="111"/>
      <c r="SA98" s="111"/>
      <c r="SB98" s="111"/>
      <c r="SC98" s="111"/>
      <c r="SD98" s="111"/>
      <c r="SE98" s="111"/>
      <c r="SF98" s="111"/>
      <c r="SG98" s="111"/>
      <c r="SH98" s="111"/>
      <c r="SI98" s="111"/>
      <c r="SJ98" s="111"/>
      <c r="SK98" s="111"/>
      <c r="SL98" s="111"/>
      <c r="SM98" s="111"/>
      <c r="SN98" s="111"/>
      <c r="SO98" s="111"/>
      <c r="SP98" s="111"/>
      <c r="SQ98" s="111"/>
      <c r="SR98" s="111"/>
      <c r="SS98" s="111"/>
      <c r="ST98" s="111"/>
      <c r="SU98" s="111"/>
      <c r="SV98" s="111"/>
      <c r="SW98" s="111"/>
      <c r="SX98" s="111"/>
      <c r="SY98" s="111"/>
      <c r="SZ98" s="111"/>
      <c r="TA98" s="111"/>
      <c r="TB98" s="111"/>
      <c r="TC98" s="111"/>
      <c r="TD98" s="111"/>
      <c r="TE98" s="111"/>
      <c r="TF98" s="111"/>
      <c r="TG98" s="111"/>
      <c r="TH98" s="111"/>
      <c r="TI98" s="111"/>
      <c r="TJ98" s="111"/>
      <c r="TK98" s="111"/>
      <c r="TL98" s="111"/>
      <c r="TM98" s="111"/>
      <c r="TN98" s="111"/>
      <c r="TO98" s="111"/>
      <c r="TP98" s="111"/>
      <c r="TQ98" s="111"/>
      <c r="TR98" s="111"/>
      <c r="TS98" s="111"/>
      <c r="TT98" s="111"/>
      <c r="TU98" s="111"/>
      <c r="TV98" s="111"/>
      <c r="TW98" s="111"/>
      <c r="TX98" s="111"/>
      <c r="TY98" s="111"/>
      <c r="TZ98" s="111"/>
      <c r="UA98" s="111"/>
      <c r="UB98" s="111"/>
      <c r="UC98" s="111"/>
      <c r="UD98" s="111"/>
      <c r="UE98" s="111"/>
      <c r="UF98" s="111"/>
      <c r="UG98" s="111"/>
      <c r="UH98" s="111"/>
      <c r="UI98" s="111"/>
      <c r="UJ98" s="111"/>
      <c r="UK98" s="111"/>
      <c r="UL98" s="111"/>
      <c r="UM98" s="111"/>
      <c r="UN98" s="111"/>
      <c r="UO98" s="111"/>
      <c r="UP98" s="111"/>
      <c r="UQ98" s="111"/>
      <c r="UR98" s="111"/>
      <c r="US98" s="111"/>
      <c r="UT98" s="111"/>
      <c r="UU98" s="111"/>
      <c r="UV98" s="111"/>
      <c r="UW98" s="111"/>
      <c r="UX98" s="111"/>
      <c r="UY98" s="111"/>
      <c r="UZ98" s="111"/>
      <c r="VA98" s="111"/>
      <c r="VB98" s="111"/>
      <c r="VC98" s="111"/>
      <c r="VD98" s="111"/>
      <c r="VE98" s="111"/>
      <c r="VF98" s="111"/>
      <c r="VG98" s="111"/>
      <c r="VH98" s="111"/>
      <c r="VI98" s="111"/>
      <c r="VJ98" s="111"/>
      <c r="VK98" s="111"/>
      <c r="VL98" s="111"/>
      <c r="VM98" s="111"/>
      <c r="VN98" s="111"/>
      <c r="VO98" s="111"/>
      <c r="VP98" s="111"/>
      <c r="VQ98" s="111"/>
      <c r="VR98" s="111"/>
      <c r="VS98" s="111"/>
      <c r="VT98" s="111"/>
      <c r="VU98" s="111"/>
      <c r="VV98" s="111"/>
      <c r="VW98" s="111"/>
      <c r="VX98" s="111"/>
      <c r="VY98" s="111"/>
      <c r="VZ98" s="111"/>
      <c r="WA98" s="111"/>
      <c r="WB98" s="111"/>
      <c r="WC98" s="111"/>
      <c r="WD98" s="111"/>
      <c r="WE98" s="111"/>
      <c r="WF98" s="111"/>
      <c r="WG98" s="111"/>
      <c r="WH98" s="111"/>
      <c r="WI98" s="111"/>
      <c r="WJ98" s="111"/>
      <c r="WK98" s="111"/>
      <c r="WL98" s="111"/>
      <c r="WM98" s="111"/>
      <c r="WN98" s="111"/>
      <c r="WO98" s="111"/>
      <c r="WP98" s="111"/>
      <c r="WQ98" s="111"/>
      <c r="WR98" s="111"/>
      <c r="WS98" s="111"/>
      <c r="WT98" s="111"/>
      <c r="WU98" s="111"/>
      <c r="WV98" s="111"/>
      <c r="WW98" s="111"/>
      <c r="WX98" s="111"/>
      <c r="WY98" s="111"/>
      <c r="WZ98" s="111"/>
      <c r="XA98" s="111"/>
      <c r="XB98" s="111"/>
      <c r="XC98" s="111"/>
      <c r="XD98" s="111"/>
      <c r="XE98" s="111"/>
      <c r="XF98" s="111"/>
      <c r="XG98" s="111"/>
      <c r="XH98" s="111"/>
      <c r="XI98" s="111"/>
      <c r="XJ98" s="111"/>
      <c r="XK98" s="111"/>
      <c r="XL98" s="111"/>
      <c r="XM98" s="111"/>
      <c r="XN98" s="111"/>
      <c r="XO98" s="111"/>
      <c r="XP98" s="111"/>
      <c r="XQ98" s="111"/>
      <c r="XR98" s="111"/>
      <c r="XS98" s="111"/>
      <c r="XT98" s="111"/>
      <c r="XU98" s="111"/>
      <c r="XV98" s="111"/>
      <c r="XW98" s="111"/>
      <c r="XX98" s="111"/>
      <c r="XY98" s="111"/>
      <c r="XZ98" s="111"/>
      <c r="YA98" s="111"/>
      <c r="YB98" s="111"/>
      <c r="YC98" s="111"/>
      <c r="YD98" s="111"/>
      <c r="YE98" s="111"/>
      <c r="YF98" s="111"/>
      <c r="YG98" s="111"/>
      <c r="YH98" s="111"/>
      <c r="YI98" s="111"/>
      <c r="YJ98" s="111"/>
      <c r="YK98" s="111"/>
      <c r="YL98" s="111"/>
      <c r="YM98" s="111"/>
      <c r="YN98" s="111"/>
      <c r="YO98" s="111"/>
      <c r="YP98" s="111"/>
      <c r="YQ98" s="111"/>
      <c r="YR98" s="111"/>
      <c r="YS98" s="111"/>
      <c r="YT98" s="111"/>
      <c r="YU98" s="111"/>
      <c r="YV98" s="111"/>
      <c r="YW98" s="111"/>
      <c r="YX98" s="111"/>
      <c r="YY98" s="111"/>
      <c r="YZ98" s="111"/>
      <c r="ZA98" s="111"/>
      <c r="ZB98" s="111"/>
      <c r="ZC98" s="111"/>
      <c r="ZD98" s="111"/>
      <c r="ZE98" s="111"/>
      <c r="ZF98" s="111"/>
      <c r="ZG98" s="111"/>
      <c r="ZH98" s="111"/>
      <c r="ZI98" s="111"/>
      <c r="ZJ98" s="111"/>
      <c r="ZK98" s="111"/>
      <c r="ZL98" s="111"/>
      <c r="ZM98" s="111"/>
      <c r="ZN98" s="111"/>
      <c r="ZO98" s="111"/>
      <c r="ZP98" s="111"/>
      <c r="ZQ98" s="111"/>
      <c r="ZR98" s="111"/>
      <c r="ZS98" s="111"/>
      <c r="ZT98" s="111"/>
      <c r="ZU98" s="111"/>
      <c r="ZV98" s="111"/>
      <c r="ZW98" s="111"/>
      <c r="ZX98" s="111"/>
      <c r="ZY98" s="111"/>
      <c r="ZZ98" s="111"/>
      <c r="AAA98" s="111"/>
      <c r="AAB98" s="111"/>
      <c r="AAC98" s="111"/>
      <c r="AAD98" s="111"/>
      <c r="AAE98" s="111"/>
      <c r="AAF98" s="111"/>
      <c r="AAG98" s="111"/>
      <c r="AAH98" s="111"/>
      <c r="AAI98" s="111"/>
      <c r="AAJ98" s="111"/>
      <c r="AAK98" s="111"/>
      <c r="AAL98" s="111"/>
      <c r="AAM98" s="111"/>
      <c r="AAN98" s="111"/>
      <c r="AAO98" s="111"/>
      <c r="AAP98" s="111"/>
      <c r="AAQ98" s="111"/>
      <c r="AAR98" s="111"/>
      <c r="AAS98" s="111"/>
      <c r="AAT98" s="111"/>
      <c r="AAU98" s="111"/>
      <c r="AAV98" s="111"/>
      <c r="AAW98" s="111"/>
      <c r="AAX98" s="111"/>
      <c r="AAY98" s="111"/>
      <c r="AAZ98" s="111"/>
      <c r="ABA98" s="111"/>
      <c r="ABB98" s="111"/>
      <c r="ABC98" s="111"/>
      <c r="ABD98" s="111"/>
      <c r="ABE98" s="111"/>
      <c r="ABF98" s="111"/>
      <c r="ABG98" s="111"/>
      <c r="ABH98" s="111"/>
      <c r="ABI98" s="111"/>
      <c r="ABJ98" s="111"/>
      <c r="ABK98" s="111"/>
      <c r="ABL98" s="111"/>
      <c r="ABM98" s="111"/>
      <c r="ABN98" s="111"/>
      <c r="ABO98" s="111"/>
      <c r="ABP98" s="111"/>
      <c r="ABQ98" s="111"/>
      <c r="ABR98" s="111"/>
      <c r="ABS98" s="111"/>
      <c r="ABT98" s="111"/>
      <c r="ABU98" s="111"/>
      <c r="ABV98" s="111"/>
      <c r="ABW98" s="111"/>
      <c r="ABX98" s="111"/>
      <c r="ABY98" s="111"/>
      <c r="ABZ98" s="111"/>
      <c r="ACA98" s="111"/>
      <c r="ACB98" s="111"/>
      <c r="ACC98" s="111"/>
      <c r="ACD98" s="111"/>
      <c r="ACE98" s="111"/>
      <c r="ACF98" s="111"/>
      <c r="ACG98" s="111"/>
      <c r="ACH98" s="111"/>
      <c r="ACI98" s="111"/>
      <c r="ACJ98" s="111"/>
      <c r="ACK98" s="111"/>
      <c r="ACL98" s="111"/>
      <c r="ACM98" s="111"/>
      <c r="ACN98" s="111"/>
      <c r="ACO98" s="111"/>
      <c r="ACP98" s="111"/>
      <c r="ACQ98" s="111"/>
      <c r="ACR98" s="111"/>
      <c r="ACS98" s="111"/>
      <c r="ACT98" s="111"/>
      <c r="ACU98" s="111"/>
      <c r="ACV98" s="111"/>
      <c r="ACW98" s="111"/>
      <c r="ACX98" s="111"/>
      <c r="ACY98" s="111"/>
      <c r="ACZ98" s="111"/>
      <c r="ADA98" s="111"/>
      <c r="ADB98" s="111"/>
      <c r="ADC98" s="111"/>
      <c r="ADD98" s="111"/>
      <c r="ADE98" s="111"/>
      <c r="ADF98" s="111"/>
      <c r="ADG98" s="111"/>
      <c r="ADH98" s="111"/>
      <c r="ADI98" s="111"/>
      <c r="ADJ98" s="111"/>
      <c r="ADK98" s="111"/>
      <c r="ADL98" s="111"/>
      <c r="ADM98" s="111"/>
      <c r="ADN98" s="111"/>
      <c r="ADO98" s="111"/>
      <c r="ADP98" s="111"/>
      <c r="ADQ98" s="111"/>
      <c r="ADR98" s="111"/>
      <c r="ADS98" s="111"/>
      <c r="ADT98" s="111"/>
      <c r="ADU98" s="111"/>
      <c r="ADV98" s="111"/>
      <c r="ADW98" s="111"/>
      <c r="ADX98" s="111"/>
      <c r="ADY98" s="111"/>
      <c r="ADZ98" s="111"/>
      <c r="AEA98" s="111"/>
      <c r="AEB98" s="111"/>
      <c r="AEC98" s="111"/>
      <c r="AED98" s="111"/>
      <c r="AEE98" s="111"/>
      <c r="AEF98" s="111"/>
      <c r="AEG98" s="111"/>
      <c r="AEH98" s="111"/>
      <c r="AEI98" s="111"/>
      <c r="AEJ98" s="111"/>
      <c r="AEK98" s="111"/>
      <c r="AEL98" s="111"/>
      <c r="AEM98" s="111"/>
      <c r="AEN98" s="111"/>
      <c r="AEO98" s="111"/>
      <c r="AEP98" s="111"/>
      <c r="AEQ98" s="111"/>
      <c r="AER98" s="111"/>
      <c r="AES98" s="111"/>
      <c r="AET98" s="111"/>
      <c r="AEU98" s="111"/>
      <c r="AEV98" s="111"/>
      <c r="AEW98" s="111"/>
      <c r="AEX98" s="111"/>
      <c r="AEY98" s="111"/>
      <c r="AEZ98" s="111"/>
      <c r="AFA98" s="111"/>
      <c r="AFB98" s="111"/>
      <c r="AFC98" s="111"/>
      <c r="AFD98" s="111"/>
      <c r="AFE98" s="111"/>
      <c r="AFF98" s="111"/>
      <c r="AFG98" s="111"/>
      <c r="AFH98" s="111"/>
      <c r="AFI98" s="111"/>
      <c r="AFJ98" s="111"/>
      <c r="AFK98" s="111"/>
      <c r="AFL98" s="111"/>
      <c r="AFM98" s="111"/>
      <c r="AFN98" s="111"/>
      <c r="AFO98" s="111"/>
      <c r="AFP98" s="111"/>
      <c r="AFQ98" s="111"/>
      <c r="AFR98" s="111"/>
      <c r="AFS98" s="111"/>
      <c r="AFT98" s="111"/>
      <c r="AFU98" s="111"/>
      <c r="AFV98" s="111"/>
      <c r="AFW98" s="111"/>
      <c r="AFX98" s="111"/>
      <c r="AFY98" s="111"/>
      <c r="AFZ98" s="111"/>
      <c r="AGA98" s="111"/>
      <c r="AGB98" s="111"/>
      <c r="AGC98" s="111"/>
      <c r="AGD98" s="111"/>
      <c r="AGE98" s="111"/>
      <c r="AGF98" s="111"/>
      <c r="AGG98" s="111"/>
      <c r="AGH98" s="111"/>
      <c r="AGI98" s="111"/>
      <c r="AGJ98" s="111"/>
      <c r="AGK98" s="111"/>
      <c r="AGL98" s="111"/>
      <c r="AGM98" s="111"/>
      <c r="AGN98" s="111"/>
      <c r="AGO98" s="111"/>
      <c r="AGP98" s="111"/>
      <c r="AGQ98" s="111"/>
      <c r="AGR98" s="111"/>
      <c r="AGS98" s="111"/>
      <c r="AGT98" s="111"/>
      <c r="AGU98" s="111"/>
      <c r="AGV98" s="111"/>
      <c r="AGW98" s="111"/>
      <c r="AGX98" s="111"/>
      <c r="AGY98" s="111"/>
      <c r="AGZ98" s="111"/>
      <c r="AHA98" s="111"/>
      <c r="AHB98" s="111"/>
      <c r="AHC98" s="111"/>
      <c r="AHD98" s="111"/>
      <c r="AHE98" s="111"/>
      <c r="AHF98" s="111"/>
      <c r="AHG98" s="111"/>
      <c r="AHH98" s="111"/>
      <c r="AHI98" s="111"/>
      <c r="AHJ98" s="111"/>
      <c r="AHK98" s="111"/>
      <c r="AHL98" s="111"/>
      <c r="AHM98" s="111"/>
      <c r="AHN98" s="111"/>
      <c r="AHO98" s="111"/>
      <c r="AHP98" s="111"/>
      <c r="AHQ98" s="111"/>
      <c r="AHR98" s="111"/>
      <c r="AHS98" s="111"/>
      <c r="AHT98" s="111"/>
      <c r="AHU98" s="111"/>
      <c r="AHV98" s="111"/>
      <c r="AHW98" s="111"/>
      <c r="AHX98" s="111"/>
      <c r="AHY98" s="111"/>
      <c r="AHZ98" s="111"/>
      <c r="AIA98" s="111"/>
      <c r="AIB98" s="111"/>
      <c r="AIC98" s="111"/>
      <c r="AID98" s="111"/>
      <c r="AIE98" s="111"/>
      <c r="AIF98" s="111"/>
      <c r="AIG98" s="111"/>
      <c r="AIH98" s="111"/>
      <c r="AII98" s="111"/>
      <c r="AIJ98" s="111"/>
      <c r="AIK98" s="111"/>
      <c r="AIL98" s="111"/>
      <c r="AIM98" s="111"/>
      <c r="AIN98" s="111"/>
      <c r="AIO98" s="111"/>
      <c r="AIP98" s="111"/>
      <c r="AIQ98" s="111"/>
      <c r="AIR98" s="111"/>
      <c r="AIS98" s="111"/>
      <c r="AIT98" s="111"/>
      <c r="AIU98" s="111"/>
      <c r="AIV98" s="111"/>
      <c r="AIW98" s="111"/>
      <c r="AIX98" s="111"/>
      <c r="AIY98" s="111"/>
      <c r="AIZ98" s="111"/>
      <c r="AJA98" s="111"/>
      <c r="AJB98" s="111"/>
      <c r="AJC98" s="111"/>
      <c r="AJD98" s="111"/>
      <c r="AJE98" s="111"/>
      <c r="AJF98" s="111"/>
      <c r="AJG98" s="111"/>
      <c r="AJH98" s="111"/>
      <c r="AJI98" s="111"/>
      <c r="AJJ98" s="111"/>
      <c r="AJK98" s="111"/>
      <c r="AJL98" s="111"/>
      <c r="AJM98" s="111"/>
      <c r="AJN98" s="111"/>
      <c r="AJO98" s="111"/>
      <c r="AJP98" s="111"/>
      <c r="AJQ98" s="111"/>
      <c r="AJR98" s="111"/>
      <c r="AJS98" s="111"/>
      <c r="AJT98" s="111"/>
      <c r="AJU98" s="111"/>
      <c r="AJV98" s="111"/>
      <c r="AJW98" s="111"/>
      <c r="AJX98" s="111"/>
      <c r="AJY98" s="111"/>
      <c r="AJZ98" s="111"/>
      <c r="AKA98" s="111"/>
      <c r="AKB98" s="111"/>
      <c r="AKC98" s="111"/>
      <c r="AKD98" s="111"/>
      <c r="AKE98" s="111"/>
      <c r="AKF98" s="111"/>
      <c r="AKG98" s="111"/>
      <c r="AKH98" s="111"/>
      <c r="AKI98" s="111"/>
      <c r="AKJ98" s="111"/>
      <c r="AKK98" s="111"/>
      <c r="AKL98" s="111"/>
      <c r="AKM98" s="111"/>
      <c r="AKN98" s="111"/>
      <c r="AKO98" s="111"/>
      <c r="AKP98" s="111"/>
      <c r="AKQ98" s="111"/>
      <c r="AKR98" s="111"/>
      <c r="AKS98" s="111"/>
      <c r="AKT98" s="111"/>
      <c r="AKU98" s="111"/>
      <c r="AKV98" s="111"/>
      <c r="AKW98" s="111"/>
      <c r="AKX98" s="111"/>
      <c r="AKY98" s="111"/>
      <c r="AKZ98" s="111"/>
      <c r="ALA98" s="111"/>
      <c r="ALB98" s="111"/>
      <c r="ALC98" s="111"/>
      <c r="ALD98" s="111"/>
      <c r="ALE98" s="111"/>
      <c r="ALF98" s="111"/>
      <c r="ALG98" s="111"/>
      <c r="ALH98" s="111"/>
      <c r="ALI98" s="111"/>
      <c r="ALJ98" s="111"/>
      <c r="ALK98" s="111"/>
      <c r="ALL98" s="111"/>
      <c r="ALM98" s="111"/>
      <c r="ALN98" s="111"/>
      <c r="ALO98" s="111"/>
      <c r="ALP98" s="111"/>
      <c r="ALQ98" s="111"/>
      <c r="ALR98" s="111"/>
      <c r="ALS98" s="111"/>
      <c r="ALT98" s="111"/>
      <c r="ALU98" s="111"/>
      <c r="ALV98" s="111"/>
      <c r="ALW98" s="111"/>
      <c r="ALX98" s="111"/>
      <c r="ALY98" s="111"/>
      <c r="ALZ98" s="111"/>
      <c r="AMA98" s="111"/>
      <c r="AMB98" s="111"/>
      <c r="AMC98" s="111"/>
      <c r="AMD98" s="111"/>
      <c r="AME98" s="111"/>
      <c r="AMF98" s="111"/>
      <c r="AMG98" s="111"/>
      <c r="AMH98" s="111"/>
      <c r="AMI98" s="111"/>
      <c r="AMJ98" s="111"/>
      <c r="AMK98" s="111"/>
      <c r="AML98" s="112"/>
    </row>
    <row r="99" spans="1:1026" s="111" customFormat="1">
      <c r="B99" s="131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26"/>
      <c r="P99" s="126"/>
      <c r="Q99" s="126"/>
      <c r="R99" s="126"/>
      <c r="S99" s="126"/>
      <c r="T99" s="110"/>
      <c r="U99" s="110"/>
      <c r="AML99" s="112"/>
    </row>
    <row r="100" spans="1:1026"/>
    <row r="101" spans="1:1026"/>
    <row r="102" spans="1:1026"/>
    <row r="103" spans="1:1026"/>
    <row r="104" spans="1:1026"/>
    <row r="105" spans="1:1026"/>
    <row r="106" spans="1:1026"/>
    <row r="107" spans="1:1026"/>
    <row r="108" spans="1:1026"/>
    <row r="109" spans="1:1026"/>
    <row r="110" spans="1:1026"/>
    <row r="111" spans="1:1026"/>
    <row r="112" spans="1:1026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</sheetData>
  <sheetProtection password="857C" sheet="1" objects="1" scenarios="1" formatCells="0" formatColumns="0" formatRows="0"/>
  <mergeCells count="50">
    <mergeCell ref="C55:D55"/>
    <mergeCell ref="F55:G55"/>
    <mergeCell ref="H55:I55"/>
    <mergeCell ref="K55:L55"/>
    <mergeCell ref="M77:O77"/>
    <mergeCell ref="M64:O64"/>
    <mergeCell ref="C68:D68"/>
    <mergeCell ref="F68:G68"/>
    <mergeCell ref="H68:I68"/>
    <mergeCell ref="K68:L68"/>
    <mergeCell ref="D67:F67"/>
    <mergeCell ref="G67:I67"/>
    <mergeCell ref="J67:L67"/>
    <mergeCell ref="M51:O51"/>
    <mergeCell ref="D54:F54"/>
    <mergeCell ref="G54:I54"/>
    <mergeCell ref="J54:L54"/>
    <mergeCell ref="C29:D29"/>
    <mergeCell ref="F29:G29"/>
    <mergeCell ref="H29:I29"/>
    <mergeCell ref="K29:L29"/>
    <mergeCell ref="M38:O38"/>
    <mergeCell ref="D41:F41"/>
    <mergeCell ref="G41:I41"/>
    <mergeCell ref="J41:L41"/>
    <mergeCell ref="C42:D42"/>
    <mergeCell ref="F42:G42"/>
    <mergeCell ref="H42:I42"/>
    <mergeCell ref="K42:L42"/>
    <mergeCell ref="D28:F28"/>
    <mergeCell ref="G28:I28"/>
    <mergeCell ref="J28:L28"/>
    <mergeCell ref="B8:R8"/>
    <mergeCell ref="G11:I11"/>
    <mergeCell ref="G12:I12"/>
    <mergeCell ref="G13:I13"/>
    <mergeCell ref="D15:F15"/>
    <mergeCell ref="G15:I15"/>
    <mergeCell ref="J15:L15"/>
    <mergeCell ref="C16:D16"/>
    <mergeCell ref="F16:G16"/>
    <mergeCell ref="H16:I16"/>
    <mergeCell ref="K16:L16"/>
    <mergeCell ref="L25:N25"/>
    <mergeCell ref="K7:L7"/>
    <mergeCell ref="K2:L2"/>
    <mergeCell ref="K3:L3"/>
    <mergeCell ref="K4:L4"/>
    <mergeCell ref="K5:L5"/>
    <mergeCell ref="K6:L6"/>
  </mergeCells>
  <conditionalFormatting sqref="D12:D13">
    <cfRule type="cellIs" dxfId="16" priority="3" operator="lessThan">
      <formula>-0.2</formula>
    </cfRule>
  </conditionalFormatting>
  <conditionalFormatting sqref="J12">
    <cfRule type="cellIs" dxfId="15" priority="1" operator="between">
      <formula>-0.1</formula>
      <formula>-0.15</formula>
    </cfRule>
    <cfRule type="cellIs" dxfId="14" priority="2" operator="lessThan">
      <formula>-0.15</formula>
    </cfRule>
  </conditionalFormatting>
  <dataValidations count="3">
    <dataValidation type="list" allowBlank="1" showInputMessage="1" showErrorMessage="1" sqref="J16 J68 J55 J42 J29" xr:uid="{00000000-0002-0000-0300-000000000000}">
      <formula1>BankNames</formula1>
      <formula2>0</formula2>
    </dataValidation>
    <dataValidation type="list" allowBlank="1" showInputMessage="1" showErrorMessage="1" sqref="M15 M67 M54 M41 M28" xr:uid="{00000000-0002-0000-0300-000001000000}">
      <formula1>N</formula1>
      <formula2>0</formula2>
    </dataValidation>
    <dataValidation type="list" allowBlank="1" showInputMessage="1" showErrorMessage="1" sqref="G28:I28 G67:I67 G54:I54 G41:I41" xr:uid="{00000000-0002-0000-0300-000002000000}">
      <formula1>Accnt_Holder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5F9CDF53-B5D5-4708-9AC1-33CCE197E282}">
            <xm:f>IF(AND('\Users\100058\Desktop\Policies\SME\LAEP\LAEP BL Combo CET\[LAEP Combo_Oct 2019_ More than 20 Lakhs_V1.xlsx]Customer Details'!#REF!="Trading",$H$10&gt;98%),)</xm:f>
            <x14:dxf>
              <fill>
                <patternFill>
                  <bgColor rgb="FFFF0000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3000000}">
          <x14:formula1>
            <xm:f>'Customer Details'!$B$8:$B$13</xm:f>
          </x14:formula1>
          <xm:sqref>G15:I15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3366"/>
  </sheetPr>
  <dimension ref="A1:AMM143"/>
  <sheetViews>
    <sheetView showGridLines="0" zoomScaleNormal="100" workbookViewId="0">
      <selection sqref="A1:B1"/>
    </sheetView>
  </sheetViews>
  <sheetFormatPr defaultRowHeight="15"/>
  <cols>
    <col min="1" max="1" width="3.7109375" style="98" customWidth="1"/>
    <col min="2" max="2" width="21.85546875" style="98" bestFit="1" customWidth="1"/>
    <col min="3" max="3" width="22" style="111" customWidth="1"/>
    <col min="4" max="4" width="22.28515625" style="131" customWidth="1"/>
    <col min="5" max="5" width="18.85546875" style="131" customWidth="1"/>
    <col min="6" max="6" width="20.28515625" style="131" customWidth="1"/>
    <col min="7" max="7" width="10.7109375" style="131" customWidth="1"/>
    <col min="8" max="8" width="10.85546875" style="111" customWidth="1"/>
    <col min="9" max="9" width="9.140625" style="111" customWidth="1"/>
    <col min="10" max="10" width="14.28515625" style="111" customWidth="1"/>
    <col min="11" max="11" width="10" style="111" customWidth="1"/>
    <col min="12" max="12" width="10.7109375" style="131" customWidth="1"/>
    <col min="13" max="14" width="9.140625" style="111" customWidth="1"/>
    <col min="15" max="15" width="17.7109375" style="111" customWidth="1"/>
    <col min="16" max="16" width="7.5703125" style="111" customWidth="1"/>
    <col min="17" max="22" width="9.140625" style="111" customWidth="1"/>
    <col min="23" max="23" width="15" style="111" customWidth="1"/>
    <col min="24" max="24" width="33.42578125" style="110" hidden="1" customWidth="1"/>
    <col min="25" max="30" width="9.140625" style="110" hidden="1" customWidth="1"/>
    <col min="31" max="31" width="27" style="110" hidden="1" customWidth="1"/>
    <col min="32" max="33" width="21" style="110" hidden="1" customWidth="1"/>
    <col min="34" max="1025" width="9.140625" style="110" hidden="1" customWidth="1"/>
    <col min="1026" max="1026" width="9.140625" style="112"/>
    <col min="1027" max="1027" width="0" style="112" hidden="1" customWidth="1"/>
    <col min="1028" max="16384" width="9.140625" style="112"/>
  </cols>
  <sheetData>
    <row r="1" spans="1:32 1027:1027" s="97" customFormat="1" ht="12" customHeight="1">
      <c r="A1" s="291" t="s">
        <v>40</v>
      </c>
      <c r="B1" s="291"/>
      <c r="C1" s="174">
        <f>'[1]Customer Details'!C3</f>
        <v>43689</v>
      </c>
      <c r="D1" s="175"/>
      <c r="E1" s="292" t="s">
        <v>214</v>
      </c>
      <c r="F1" s="292"/>
      <c r="G1" s="176"/>
      <c r="H1" s="177"/>
      <c r="I1" s="293" t="s">
        <v>215</v>
      </c>
      <c r="J1" s="294"/>
      <c r="K1" s="295"/>
      <c r="L1" s="176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</row>
    <row r="2" spans="1:32 1027:1027" s="97" customFormat="1" ht="12">
      <c r="A2" s="178"/>
      <c r="B2" s="178"/>
      <c r="C2" s="179"/>
      <c r="D2" s="175"/>
      <c r="E2" s="292" t="s">
        <v>216</v>
      </c>
      <c r="F2" s="292"/>
      <c r="G2" s="176"/>
      <c r="H2" s="177"/>
      <c r="I2" s="293" t="s">
        <v>217</v>
      </c>
      <c r="J2" s="294"/>
      <c r="K2" s="295"/>
      <c r="L2" s="180">
        <f>COUNTIF(Q4:V135,"Bounce")</f>
        <v>0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</row>
    <row r="3" spans="1:32 1027:1027" s="183" customFormat="1" ht="48">
      <c r="A3" s="181" t="s">
        <v>0</v>
      </c>
      <c r="B3" s="181" t="s">
        <v>218</v>
      </c>
      <c r="C3" s="181" t="s">
        <v>219</v>
      </c>
      <c r="D3" s="181" t="s">
        <v>220</v>
      </c>
      <c r="E3" s="181" t="s">
        <v>221</v>
      </c>
      <c r="F3" s="181" t="s">
        <v>222</v>
      </c>
      <c r="G3" s="181" t="s">
        <v>39</v>
      </c>
      <c r="H3" s="181" t="s">
        <v>223</v>
      </c>
      <c r="I3" s="181" t="s">
        <v>224</v>
      </c>
      <c r="J3" s="181" t="s">
        <v>35</v>
      </c>
      <c r="K3" s="181" t="s">
        <v>225</v>
      </c>
      <c r="L3" s="181" t="s">
        <v>226</v>
      </c>
      <c r="M3" s="181" t="s">
        <v>227</v>
      </c>
      <c r="N3" s="181" t="s">
        <v>228</v>
      </c>
      <c r="O3" s="181" t="s">
        <v>229</v>
      </c>
      <c r="P3" s="181" t="s">
        <v>230</v>
      </c>
      <c r="Q3" s="182">
        <f>EDATE(C1,-1)</f>
        <v>43658</v>
      </c>
      <c r="R3" s="182">
        <f>EDATE(Q3,-1)</f>
        <v>43628</v>
      </c>
      <c r="S3" s="182">
        <f>EDATE(R3,-1)</f>
        <v>43597</v>
      </c>
      <c r="T3" s="182">
        <f>EDATE(S3,-1)</f>
        <v>43567</v>
      </c>
      <c r="U3" s="182">
        <f>EDATE(T3,-1)</f>
        <v>43536</v>
      </c>
      <c r="V3" s="182">
        <f>EDATE(U3,-1)</f>
        <v>43508</v>
      </c>
      <c r="W3" s="181" t="s">
        <v>231</v>
      </c>
    </row>
    <row r="4" spans="1:32 1027:1027">
      <c r="A4" s="105">
        <v>1</v>
      </c>
      <c r="B4" s="166"/>
      <c r="C4" s="142"/>
      <c r="D4" s="166"/>
      <c r="E4" s="166"/>
      <c r="F4" s="166"/>
      <c r="G4" s="172"/>
      <c r="H4" s="184"/>
      <c r="I4" s="185"/>
      <c r="J4" s="142"/>
      <c r="K4" s="186"/>
      <c r="L4" s="187" t="str">
        <f t="shared" ref="L4:L67" si="0">IF(AND(J4&gt;0,K4&gt;0),DATE(YEAR(K4),MONTH(K4)+J4+IF(DAY(K4)&lt;=15,0,1),DAY(K4)),"")</f>
        <v/>
      </c>
      <c r="M4" s="106" t="str">
        <f>IF(ISERROR(IF(K4&gt;0,DATEDIF(K4,MIN('Existing Loans'!$C$1,L4),"m"),"")),0,IF(K4&gt;0,DATEDIF(K4,MIN('Existing Loans'!$C$1,L4),"m")+0,""))</f>
        <v/>
      </c>
      <c r="N4" s="106" t="str">
        <f t="shared" ref="N4:N67" si="1">IF(J4="","",J4-M4)</f>
        <v/>
      </c>
      <c r="O4" s="188"/>
      <c r="P4" s="180"/>
      <c r="Q4" s="180"/>
      <c r="R4" s="180"/>
      <c r="S4" s="180"/>
      <c r="T4" s="180"/>
      <c r="U4" s="180"/>
      <c r="V4" s="180"/>
      <c r="W4" s="189">
        <f t="shared" ref="W4:W67" si="2">IF(AND(F4="Live",N4&gt;6),H4,0)</f>
        <v>0</v>
      </c>
      <c r="X4" s="110" t="str">
        <f t="shared" ref="X4:X67" si="3">B4&amp;E4</f>
        <v/>
      </c>
      <c r="AE4" s="110" t="s">
        <v>237</v>
      </c>
      <c r="AMM4" s="190" t="s">
        <v>235</v>
      </c>
    </row>
    <row r="5" spans="1:32 1027:1027">
      <c r="A5" s="105">
        <v>2</v>
      </c>
      <c r="B5" s="166"/>
      <c r="C5" s="142"/>
      <c r="D5" s="166"/>
      <c r="E5" s="166"/>
      <c r="F5" s="166"/>
      <c r="G5" s="172"/>
      <c r="H5" s="191"/>
      <c r="I5" s="185"/>
      <c r="J5" s="142"/>
      <c r="K5" s="186"/>
      <c r="L5" s="187" t="str">
        <f t="shared" si="0"/>
        <v/>
      </c>
      <c r="M5" s="106" t="str">
        <f>IF(ISERROR(IF(K5&gt;0,DATEDIF(K5,MIN('Existing Loans'!$C$1,L5),"m"),"")),0,IF(K5&gt;0,DATEDIF(K5,MIN('Existing Loans'!$C$1,L5),"m")+0,""))</f>
        <v/>
      </c>
      <c r="N5" s="106" t="str">
        <f t="shared" si="1"/>
        <v/>
      </c>
      <c r="O5" s="188"/>
      <c r="P5" s="180"/>
      <c r="Q5" s="180"/>
      <c r="R5" s="180"/>
      <c r="S5" s="180"/>
      <c r="T5" s="180"/>
      <c r="U5" s="180"/>
      <c r="V5" s="180"/>
      <c r="W5" s="189">
        <f t="shared" si="2"/>
        <v>0</v>
      </c>
      <c r="X5" s="110" t="str">
        <f t="shared" si="3"/>
        <v/>
      </c>
      <c r="AE5" s="110" t="s">
        <v>239</v>
      </c>
      <c r="AF5" s="110" t="s">
        <v>233</v>
      </c>
      <c r="AMM5" s="190" t="s">
        <v>236</v>
      </c>
    </row>
    <row r="6" spans="1:32 1027:1027">
      <c r="A6" s="105">
        <v>3</v>
      </c>
      <c r="B6" s="166"/>
      <c r="C6" s="142"/>
      <c r="D6" s="166"/>
      <c r="E6" s="166"/>
      <c r="F6" s="166"/>
      <c r="G6" s="172"/>
      <c r="H6" s="142"/>
      <c r="I6" s="185"/>
      <c r="J6" s="142"/>
      <c r="K6" s="186"/>
      <c r="L6" s="187" t="str">
        <f t="shared" si="0"/>
        <v/>
      </c>
      <c r="M6" s="106" t="str">
        <f>IF(ISERROR(IF(K6&gt;0,DATEDIF(K6,MIN('Existing Loans'!$C$1,L6),"m"),"")),0,IF(K6&gt;0,DATEDIF(K6,MIN('Existing Loans'!$C$1,L6),"m")+0,""))</f>
        <v/>
      </c>
      <c r="N6" s="106" t="str">
        <f t="shared" si="1"/>
        <v/>
      </c>
      <c r="O6" s="188"/>
      <c r="P6" s="180"/>
      <c r="Q6" s="180"/>
      <c r="R6" s="180"/>
      <c r="S6" s="180"/>
      <c r="T6" s="180"/>
      <c r="U6" s="180"/>
      <c r="V6" s="180"/>
      <c r="W6" s="189">
        <f t="shared" si="2"/>
        <v>0</v>
      </c>
      <c r="X6" s="110" t="str">
        <f t="shared" si="3"/>
        <v/>
      </c>
      <c r="AE6" s="110" t="s">
        <v>232</v>
      </c>
      <c r="AF6" s="110" t="s">
        <v>238</v>
      </c>
    </row>
    <row r="7" spans="1:32 1027:1027">
      <c r="A7" s="105">
        <v>4</v>
      </c>
      <c r="B7" s="166"/>
      <c r="C7" s="142"/>
      <c r="D7" s="166"/>
      <c r="E7" s="166"/>
      <c r="F7" s="166"/>
      <c r="G7" s="172"/>
      <c r="H7" s="142"/>
      <c r="I7" s="185"/>
      <c r="J7" s="142"/>
      <c r="K7" s="186"/>
      <c r="L7" s="187" t="str">
        <f t="shared" si="0"/>
        <v/>
      </c>
      <c r="M7" s="106" t="str">
        <f>IF(ISERROR(IF(K7&gt;0,DATEDIF(K7,MIN('Existing Loans'!$C$1,L7),"m"),"")),0,IF(K7&gt;0,DATEDIF(K7,MIN('Existing Loans'!$C$1,L7),"m")+0,""))</f>
        <v/>
      </c>
      <c r="N7" s="106" t="str">
        <f t="shared" si="1"/>
        <v/>
      </c>
      <c r="O7" s="188"/>
      <c r="P7" s="180"/>
      <c r="Q7" s="180"/>
      <c r="R7" s="180"/>
      <c r="S7" s="180"/>
      <c r="T7" s="180"/>
      <c r="U7" s="180"/>
      <c r="V7" s="180"/>
      <c r="W7" s="189">
        <f t="shared" si="2"/>
        <v>0</v>
      </c>
      <c r="X7" s="110" t="str">
        <f t="shared" si="3"/>
        <v/>
      </c>
      <c r="AE7" s="110" t="s">
        <v>241</v>
      </c>
    </row>
    <row r="8" spans="1:32 1027:1027">
      <c r="A8" s="105">
        <v>5</v>
      </c>
      <c r="B8" s="166"/>
      <c r="C8" s="142"/>
      <c r="D8" s="166"/>
      <c r="E8" s="166"/>
      <c r="F8" s="166"/>
      <c r="G8" s="172"/>
      <c r="H8" s="184"/>
      <c r="I8" s="185"/>
      <c r="J8" s="142"/>
      <c r="K8" s="186"/>
      <c r="L8" s="187" t="str">
        <f t="shared" si="0"/>
        <v/>
      </c>
      <c r="M8" s="106" t="str">
        <f>IF(ISERROR(IF(K8&gt;0,DATEDIF(K8,MIN('Existing Loans'!$C$1,L8),"m"),"")),0,IF(K8&gt;0,DATEDIF(K8,MIN('Existing Loans'!$C$1,L8),"m")+0,""))</f>
        <v/>
      </c>
      <c r="N8" s="106" t="str">
        <f t="shared" si="1"/>
        <v/>
      </c>
      <c r="O8" s="188"/>
      <c r="P8" s="180"/>
      <c r="Q8" s="180"/>
      <c r="R8" s="180"/>
      <c r="S8" s="180"/>
      <c r="T8" s="180"/>
      <c r="U8" s="180"/>
      <c r="V8" s="180"/>
      <c r="W8" s="189">
        <f t="shared" si="2"/>
        <v>0</v>
      </c>
      <c r="X8" s="110" t="str">
        <f t="shared" si="3"/>
        <v/>
      </c>
      <c r="AE8" s="110" t="s">
        <v>12</v>
      </c>
    </row>
    <row r="9" spans="1:32 1027:1027">
      <c r="A9" s="105">
        <v>6</v>
      </c>
      <c r="B9" s="166"/>
      <c r="C9" s="142"/>
      <c r="D9" s="166"/>
      <c r="E9" s="166"/>
      <c r="F9" s="166"/>
      <c r="G9" s="172"/>
      <c r="H9" s="142"/>
      <c r="I9" s="185"/>
      <c r="J9" s="142"/>
      <c r="K9" s="186"/>
      <c r="L9" s="187" t="str">
        <f t="shared" si="0"/>
        <v/>
      </c>
      <c r="M9" s="106" t="str">
        <f>IF(ISERROR(IF(K9&gt;0,DATEDIF(K9,MIN('Existing Loans'!$C$1,L9),"m"),"")),0,IF(K9&gt;0,DATEDIF(K9,MIN('Existing Loans'!$C$1,L9),"m")+0,""))</f>
        <v/>
      </c>
      <c r="N9" s="106" t="str">
        <f t="shared" si="1"/>
        <v/>
      </c>
      <c r="O9" s="188"/>
      <c r="P9" s="180"/>
      <c r="Q9" s="180"/>
      <c r="R9" s="180"/>
      <c r="S9" s="180"/>
      <c r="T9" s="180"/>
      <c r="U9" s="180"/>
      <c r="V9" s="180"/>
      <c r="W9" s="189">
        <f t="shared" si="2"/>
        <v>0</v>
      </c>
      <c r="X9" s="110" t="str">
        <f t="shared" si="3"/>
        <v/>
      </c>
    </row>
    <row r="10" spans="1:32 1027:1027">
      <c r="A10" s="105">
        <v>7</v>
      </c>
      <c r="B10" s="166"/>
      <c r="C10" s="142"/>
      <c r="D10" s="166"/>
      <c r="E10" s="166"/>
      <c r="F10" s="166"/>
      <c r="G10" s="172"/>
      <c r="H10" s="142"/>
      <c r="I10" s="185"/>
      <c r="J10" s="142"/>
      <c r="K10" s="186"/>
      <c r="L10" s="187" t="str">
        <f t="shared" si="0"/>
        <v/>
      </c>
      <c r="M10" s="106" t="str">
        <f>IF(ISERROR(IF(K10&gt;0,DATEDIF(K10,MIN('Existing Loans'!$C$1,L10),"m"),"")),0,IF(K10&gt;0,DATEDIF(K10,MIN('Existing Loans'!$C$1,L10),"m")+0,""))</f>
        <v/>
      </c>
      <c r="N10" s="106" t="str">
        <f t="shared" si="1"/>
        <v/>
      </c>
      <c r="O10" s="188"/>
      <c r="P10" s="180"/>
      <c r="Q10" s="180"/>
      <c r="R10" s="180"/>
      <c r="S10" s="180"/>
      <c r="T10" s="180"/>
      <c r="U10" s="180"/>
      <c r="V10" s="180"/>
      <c r="W10" s="189">
        <f t="shared" si="2"/>
        <v>0</v>
      </c>
      <c r="X10" s="110" t="str">
        <f t="shared" si="3"/>
        <v/>
      </c>
    </row>
    <row r="11" spans="1:32 1027:1027">
      <c r="A11" s="105">
        <v>8</v>
      </c>
      <c r="B11" s="166"/>
      <c r="C11" s="142"/>
      <c r="D11" s="166"/>
      <c r="E11" s="166"/>
      <c r="F11" s="166"/>
      <c r="G11" s="172"/>
      <c r="H11" s="142"/>
      <c r="I11" s="185"/>
      <c r="J11" s="142"/>
      <c r="K11" s="186"/>
      <c r="L11" s="187" t="str">
        <f t="shared" si="0"/>
        <v/>
      </c>
      <c r="M11" s="106" t="str">
        <f>IF(ISERROR(IF(K11&gt;0,DATEDIF(K11,MIN('Existing Loans'!$C$1,L11),"m"),"")),0,IF(K11&gt;0,DATEDIF(K11,MIN('Existing Loans'!$C$1,L11),"m")+0,""))</f>
        <v/>
      </c>
      <c r="N11" s="106" t="str">
        <f t="shared" si="1"/>
        <v/>
      </c>
      <c r="O11" s="188"/>
      <c r="P11" s="180"/>
      <c r="Q11" s="180"/>
      <c r="R11" s="180"/>
      <c r="S11" s="180"/>
      <c r="T11" s="180"/>
      <c r="U11" s="180"/>
      <c r="V11" s="180"/>
      <c r="W11" s="189">
        <f t="shared" si="2"/>
        <v>0</v>
      </c>
      <c r="X11" s="110" t="str">
        <f t="shared" si="3"/>
        <v/>
      </c>
    </row>
    <row r="12" spans="1:32 1027:1027">
      <c r="A12" s="105">
        <v>9</v>
      </c>
      <c r="B12" s="166"/>
      <c r="C12" s="142"/>
      <c r="D12" s="166"/>
      <c r="E12" s="166"/>
      <c r="F12" s="166"/>
      <c r="G12" s="172"/>
      <c r="H12" s="142"/>
      <c r="I12" s="185"/>
      <c r="J12" s="142"/>
      <c r="K12" s="186"/>
      <c r="L12" s="187" t="str">
        <f t="shared" si="0"/>
        <v/>
      </c>
      <c r="M12" s="106" t="str">
        <f>IF(ISERROR(IF(K12&gt;0,DATEDIF(K12,MIN('Existing Loans'!$C$1,L12),"m"),"")),0,IF(K12&gt;0,DATEDIF(K12,MIN('Existing Loans'!$C$1,L12),"m")+0,""))</f>
        <v/>
      </c>
      <c r="N12" s="106" t="str">
        <f t="shared" si="1"/>
        <v/>
      </c>
      <c r="O12" s="192"/>
      <c r="P12" s="142"/>
      <c r="Q12" s="142"/>
      <c r="R12" s="142"/>
      <c r="S12" s="142"/>
      <c r="T12" s="142"/>
      <c r="U12" s="142"/>
      <c r="V12" s="142"/>
      <c r="W12" s="189">
        <f t="shared" si="2"/>
        <v>0</v>
      </c>
      <c r="X12" s="110" t="str">
        <f t="shared" si="3"/>
        <v/>
      </c>
    </row>
    <row r="13" spans="1:32 1027:1027">
      <c r="A13" s="105">
        <v>10</v>
      </c>
      <c r="B13" s="166"/>
      <c r="C13" s="142"/>
      <c r="D13" s="166"/>
      <c r="E13" s="166"/>
      <c r="F13" s="166"/>
      <c r="G13" s="172"/>
      <c r="H13" s="142"/>
      <c r="I13" s="185"/>
      <c r="J13" s="142"/>
      <c r="K13" s="186"/>
      <c r="L13" s="187" t="str">
        <f t="shared" si="0"/>
        <v/>
      </c>
      <c r="M13" s="106" t="str">
        <f>IF(ISERROR(IF(K13&gt;0,DATEDIF(K13,MIN('Existing Loans'!$C$1,L13),"m"),"")),0,IF(K13&gt;0,DATEDIF(K13,MIN('Existing Loans'!$C$1,L13),"m")+0,""))</f>
        <v/>
      </c>
      <c r="N13" s="106" t="str">
        <f t="shared" si="1"/>
        <v/>
      </c>
      <c r="O13" s="188"/>
      <c r="P13" s="142"/>
      <c r="Q13" s="142"/>
      <c r="R13" s="142"/>
      <c r="S13" s="142"/>
      <c r="T13" s="142"/>
      <c r="U13" s="142"/>
      <c r="V13" s="142"/>
      <c r="W13" s="189">
        <f t="shared" si="2"/>
        <v>0</v>
      </c>
      <c r="X13" s="110" t="str">
        <f t="shared" si="3"/>
        <v/>
      </c>
    </row>
    <row r="14" spans="1:32 1027:1027">
      <c r="A14" s="105">
        <v>11</v>
      </c>
      <c r="B14" s="166"/>
      <c r="C14" s="142"/>
      <c r="D14" s="166"/>
      <c r="E14" s="166"/>
      <c r="F14" s="166"/>
      <c r="G14" s="172"/>
      <c r="H14" s="142"/>
      <c r="I14" s="185"/>
      <c r="J14" s="142"/>
      <c r="K14" s="186"/>
      <c r="L14" s="187" t="str">
        <f t="shared" si="0"/>
        <v/>
      </c>
      <c r="M14" s="106" t="str">
        <f>IF(ISERROR(IF(K14&gt;0,DATEDIF(K14,MIN('Existing Loans'!$C$1,L14),"m"),"")),0,IF(K14&gt;0,DATEDIF(K14,MIN('Existing Loans'!$C$1,L14),"m")+0,""))</f>
        <v/>
      </c>
      <c r="N14" s="106" t="str">
        <f t="shared" si="1"/>
        <v/>
      </c>
      <c r="O14" s="188"/>
      <c r="P14" s="142"/>
      <c r="Q14" s="142"/>
      <c r="R14" s="142"/>
      <c r="S14" s="142"/>
      <c r="T14" s="142"/>
      <c r="U14" s="142"/>
      <c r="V14" s="142"/>
      <c r="W14" s="189">
        <f t="shared" si="2"/>
        <v>0</v>
      </c>
      <c r="X14" s="110" t="str">
        <f t="shared" si="3"/>
        <v/>
      </c>
      <c r="AE14" s="110" t="s">
        <v>242</v>
      </c>
    </row>
    <row r="15" spans="1:32 1027:1027">
      <c r="A15" s="105">
        <v>12</v>
      </c>
      <c r="B15" s="166"/>
      <c r="C15" s="142"/>
      <c r="D15" s="166"/>
      <c r="E15" s="166"/>
      <c r="F15" s="166"/>
      <c r="G15" s="172"/>
      <c r="H15" s="142"/>
      <c r="I15" s="185"/>
      <c r="J15" s="142"/>
      <c r="K15" s="186"/>
      <c r="L15" s="187" t="str">
        <f t="shared" si="0"/>
        <v/>
      </c>
      <c r="M15" s="106" t="str">
        <f>IF(ISERROR(IF(K15&gt;0,DATEDIF(K15,MIN('Existing Loans'!$C$1,L15),"m"),"")),0,IF(K15&gt;0,DATEDIF(K15,MIN('Existing Loans'!$C$1,L15),"m")+0,""))</f>
        <v/>
      </c>
      <c r="N15" s="106" t="str">
        <f t="shared" si="1"/>
        <v/>
      </c>
      <c r="O15" s="192"/>
      <c r="P15" s="142"/>
      <c r="Q15" s="142"/>
      <c r="R15" s="142"/>
      <c r="S15" s="142"/>
      <c r="T15" s="142"/>
      <c r="U15" s="142"/>
      <c r="V15" s="142"/>
      <c r="W15" s="189">
        <f t="shared" si="2"/>
        <v>0</v>
      </c>
      <c r="X15" s="110" t="str">
        <f t="shared" si="3"/>
        <v/>
      </c>
      <c r="AE15" s="110" t="s">
        <v>243</v>
      </c>
    </row>
    <row r="16" spans="1:32 1027:1027">
      <c r="A16" s="105">
        <v>13</v>
      </c>
      <c r="B16" s="166"/>
      <c r="C16" s="184"/>
      <c r="D16" s="166"/>
      <c r="E16" s="166"/>
      <c r="F16" s="166"/>
      <c r="G16" s="172"/>
      <c r="H16" s="142"/>
      <c r="I16" s="185"/>
      <c r="J16" s="142"/>
      <c r="K16" s="186"/>
      <c r="L16" s="187" t="str">
        <f t="shared" si="0"/>
        <v/>
      </c>
      <c r="M16" s="106" t="str">
        <f>IF(ISERROR(IF(K16&gt;0,DATEDIF(K16,MIN('Existing Loans'!$C$1,L16),"m"),"")),0,IF(K16&gt;0,DATEDIF(K16,MIN('Existing Loans'!$C$1,L16),"m")+0,""))</f>
        <v/>
      </c>
      <c r="N16" s="106" t="str">
        <f t="shared" si="1"/>
        <v/>
      </c>
      <c r="O16" s="188"/>
      <c r="P16" s="142"/>
      <c r="Q16" s="142"/>
      <c r="R16" s="142"/>
      <c r="S16" s="142"/>
      <c r="T16" s="142"/>
      <c r="U16" s="142"/>
      <c r="V16" s="142"/>
      <c r="W16" s="189">
        <f t="shared" si="2"/>
        <v>0</v>
      </c>
      <c r="X16" s="110" t="str">
        <f t="shared" si="3"/>
        <v/>
      </c>
      <c r="AE16" s="110" t="s">
        <v>244</v>
      </c>
    </row>
    <row r="17" spans="1:32">
      <c r="A17" s="105">
        <v>14</v>
      </c>
      <c r="B17" s="166"/>
      <c r="C17" s="184"/>
      <c r="D17" s="166"/>
      <c r="E17" s="166"/>
      <c r="F17" s="166"/>
      <c r="G17" s="172"/>
      <c r="H17" s="142"/>
      <c r="I17" s="185"/>
      <c r="J17" s="142"/>
      <c r="K17" s="186"/>
      <c r="L17" s="187" t="str">
        <f t="shared" si="0"/>
        <v/>
      </c>
      <c r="M17" s="106" t="str">
        <f>IF(ISERROR(IF(K17&gt;0,DATEDIF(K17,MIN('Existing Loans'!$C$1,L17),"m"),"")),0,IF(K17&gt;0,DATEDIF(K17,MIN('Existing Loans'!$C$1,L17),"m")+0,""))</f>
        <v/>
      </c>
      <c r="N17" s="106" t="str">
        <f t="shared" si="1"/>
        <v/>
      </c>
      <c r="O17" s="188"/>
      <c r="P17" s="142"/>
      <c r="Q17" s="142"/>
      <c r="R17" s="142"/>
      <c r="S17" s="142"/>
      <c r="T17" s="142"/>
      <c r="U17" s="142"/>
      <c r="V17" s="142"/>
      <c r="W17" s="189">
        <f t="shared" si="2"/>
        <v>0</v>
      </c>
      <c r="X17" s="110" t="str">
        <f t="shared" si="3"/>
        <v/>
      </c>
      <c r="AE17" s="110" t="s">
        <v>245</v>
      </c>
      <c r="AF17" s="110" t="s">
        <v>234</v>
      </c>
    </row>
    <row r="18" spans="1:32">
      <c r="A18" s="105">
        <v>15</v>
      </c>
      <c r="B18" s="166"/>
      <c r="C18" s="142"/>
      <c r="D18" s="166"/>
      <c r="E18" s="166"/>
      <c r="F18" s="166"/>
      <c r="G18" s="172"/>
      <c r="H18" s="142"/>
      <c r="I18" s="185"/>
      <c r="J18" s="172"/>
      <c r="K18" s="186"/>
      <c r="L18" s="187" t="str">
        <f t="shared" si="0"/>
        <v/>
      </c>
      <c r="M18" s="106" t="str">
        <f>IF(ISERROR(IF(K18&gt;0,DATEDIF(K18,MIN('Existing Loans'!$C$1,L18),"m"),"")),0,IF(K18&gt;0,DATEDIF(K18,MIN('Existing Loans'!$C$1,L18),"m")+0,""))</f>
        <v/>
      </c>
      <c r="N18" s="106" t="str">
        <f t="shared" si="1"/>
        <v/>
      </c>
      <c r="O18" s="188"/>
      <c r="P18" s="142"/>
      <c r="Q18" s="142"/>
      <c r="R18" s="142"/>
      <c r="S18" s="142"/>
      <c r="T18" s="142"/>
      <c r="U18" s="142"/>
      <c r="V18" s="142"/>
      <c r="W18" s="189">
        <f t="shared" si="2"/>
        <v>0</v>
      </c>
      <c r="X18" s="110" t="str">
        <f t="shared" si="3"/>
        <v/>
      </c>
      <c r="AE18" s="110" t="s">
        <v>246</v>
      </c>
      <c r="AF18" s="110" t="s">
        <v>247</v>
      </c>
    </row>
    <row r="19" spans="1:32">
      <c r="A19" s="105">
        <v>16</v>
      </c>
      <c r="B19" s="166"/>
      <c r="C19" s="142"/>
      <c r="D19" s="166"/>
      <c r="E19" s="166"/>
      <c r="F19" s="166"/>
      <c r="G19" s="193"/>
      <c r="H19" s="142"/>
      <c r="I19" s="185"/>
      <c r="J19" s="142"/>
      <c r="K19" s="186"/>
      <c r="L19" s="187" t="str">
        <f t="shared" si="0"/>
        <v/>
      </c>
      <c r="M19" s="106" t="str">
        <f>IF(ISERROR(IF(K19&gt;0,DATEDIF(K19,MIN('Existing Loans'!$C$1,L19),"m"),"")),0,IF(K19&gt;0,DATEDIF(K19,MIN('Existing Loans'!$C$1,L19),"m")+0,""))</f>
        <v/>
      </c>
      <c r="N19" s="106" t="str">
        <f t="shared" si="1"/>
        <v/>
      </c>
      <c r="O19" s="188"/>
      <c r="P19" s="142"/>
      <c r="Q19" s="142"/>
      <c r="R19" s="142"/>
      <c r="S19" s="142"/>
      <c r="T19" s="142"/>
      <c r="U19" s="142"/>
      <c r="V19" s="142"/>
      <c r="W19" s="189">
        <f t="shared" si="2"/>
        <v>0</v>
      </c>
      <c r="X19" s="110" t="str">
        <f t="shared" si="3"/>
        <v/>
      </c>
      <c r="AE19" s="110" t="s">
        <v>248</v>
      </c>
      <c r="AF19" s="110" t="s">
        <v>249</v>
      </c>
    </row>
    <row r="20" spans="1:32">
      <c r="A20" s="105">
        <v>17</v>
      </c>
      <c r="B20" s="166"/>
      <c r="C20" s="142"/>
      <c r="D20" s="166"/>
      <c r="E20" s="166"/>
      <c r="F20" s="166"/>
      <c r="G20" s="193"/>
      <c r="H20" s="142"/>
      <c r="I20" s="185"/>
      <c r="J20" s="142"/>
      <c r="K20" s="186"/>
      <c r="L20" s="187" t="str">
        <f t="shared" si="0"/>
        <v/>
      </c>
      <c r="M20" s="106" t="str">
        <f>IF(ISERROR(IF(K20&gt;0,DATEDIF(K20,MIN('Existing Loans'!$C$1,L20),"m"),"")),0,IF(K20&gt;0,DATEDIF(K20,MIN('Existing Loans'!$C$1,L20),"m")+0,""))</f>
        <v/>
      </c>
      <c r="N20" s="106" t="str">
        <f t="shared" si="1"/>
        <v/>
      </c>
      <c r="O20" s="188"/>
      <c r="P20" s="142"/>
      <c r="Q20" s="142"/>
      <c r="R20" s="142"/>
      <c r="S20" s="142"/>
      <c r="T20" s="142"/>
      <c r="U20" s="142"/>
      <c r="V20" s="142"/>
      <c r="W20" s="189">
        <f t="shared" si="2"/>
        <v>0</v>
      </c>
      <c r="X20" s="110" t="str">
        <f t="shared" si="3"/>
        <v/>
      </c>
      <c r="AE20" s="110" t="s">
        <v>250</v>
      </c>
      <c r="AF20" s="110" t="s">
        <v>251</v>
      </c>
    </row>
    <row r="21" spans="1:32">
      <c r="A21" s="105">
        <v>18</v>
      </c>
      <c r="B21" s="166"/>
      <c r="C21" s="142"/>
      <c r="D21" s="166"/>
      <c r="E21" s="166"/>
      <c r="F21" s="166"/>
      <c r="G21" s="193"/>
      <c r="H21" s="142"/>
      <c r="I21" s="185"/>
      <c r="J21" s="142"/>
      <c r="K21" s="186"/>
      <c r="L21" s="187" t="str">
        <f t="shared" si="0"/>
        <v/>
      </c>
      <c r="M21" s="106" t="str">
        <f>IF(ISERROR(IF(K21&gt;0,DATEDIF(K21,MIN('Existing Loans'!$C$1,L21),"m"),"")),0,IF(K21&gt;0,DATEDIF(K21,MIN('Existing Loans'!$C$1,L21),"m")+0,""))</f>
        <v/>
      </c>
      <c r="N21" s="106" t="str">
        <f t="shared" si="1"/>
        <v/>
      </c>
      <c r="O21" s="188"/>
      <c r="P21" s="142"/>
      <c r="Q21" s="142"/>
      <c r="R21" s="142"/>
      <c r="S21" s="142"/>
      <c r="T21" s="142"/>
      <c r="U21" s="142"/>
      <c r="V21" s="142"/>
      <c r="W21" s="189">
        <f t="shared" si="2"/>
        <v>0</v>
      </c>
      <c r="X21" s="110" t="str">
        <f t="shared" si="3"/>
        <v/>
      </c>
      <c r="AE21" s="110" t="s">
        <v>252</v>
      </c>
      <c r="AF21" s="110" t="s">
        <v>240</v>
      </c>
    </row>
    <row r="22" spans="1:32">
      <c r="A22" s="105">
        <v>19</v>
      </c>
      <c r="B22" s="166"/>
      <c r="C22" s="142"/>
      <c r="D22" s="166"/>
      <c r="E22" s="166"/>
      <c r="F22" s="166"/>
      <c r="G22" s="172"/>
      <c r="H22" s="142"/>
      <c r="I22" s="185"/>
      <c r="J22" s="142"/>
      <c r="K22" s="186"/>
      <c r="L22" s="187" t="str">
        <f t="shared" si="0"/>
        <v/>
      </c>
      <c r="M22" s="106" t="str">
        <f>IF(ISERROR(IF(K22&gt;0,DATEDIF(K22,MIN('Existing Loans'!$C$1,L22),"m"),"")),0,IF(K22&gt;0,DATEDIF(K22,MIN('Existing Loans'!$C$1,L22),"m")+0,""))</f>
        <v/>
      </c>
      <c r="N22" s="106" t="str">
        <f t="shared" si="1"/>
        <v/>
      </c>
      <c r="O22" s="188"/>
      <c r="P22" s="142"/>
      <c r="Q22" s="142"/>
      <c r="R22" s="142"/>
      <c r="S22" s="142"/>
      <c r="T22" s="142"/>
      <c r="U22" s="142"/>
      <c r="V22" s="142"/>
      <c r="W22" s="189">
        <f t="shared" si="2"/>
        <v>0</v>
      </c>
      <c r="X22" s="110" t="str">
        <f t="shared" si="3"/>
        <v/>
      </c>
      <c r="AE22" s="110" t="s">
        <v>253</v>
      </c>
    </row>
    <row r="23" spans="1:32">
      <c r="A23" s="105">
        <v>21</v>
      </c>
      <c r="B23" s="166"/>
      <c r="C23" s="142"/>
      <c r="D23" s="166"/>
      <c r="E23" s="166"/>
      <c r="F23" s="166"/>
      <c r="G23" s="172"/>
      <c r="H23" s="142"/>
      <c r="I23" s="185"/>
      <c r="J23" s="142"/>
      <c r="K23" s="186"/>
      <c r="L23" s="187" t="str">
        <f t="shared" si="0"/>
        <v/>
      </c>
      <c r="M23" s="106" t="str">
        <f>IF(ISERROR(IF(K23&gt;0,DATEDIF(K23,MIN('Existing Loans'!$C$1,L23),"m"),"")),0,IF(K23&gt;0,DATEDIF(K23,MIN('Existing Loans'!$C$1,L23),"m")+0,""))</f>
        <v/>
      </c>
      <c r="N23" s="106" t="str">
        <f t="shared" si="1"/>
        <v/>
      </c>
      <c r="O23" s="188"/>
      <c r="P23" s="142"/>
      <c r="Q23" s="142"/>
      <c r="R23" s="142"/>
      <c r="S23" s="142"/>
      <c r="T23" s="142"/>
      <c r="U23" s="142"/>
      <c r="V23" s="142"/>
      <c r="W23" s="189">
        <f t="shared" si="2"/>
        <v>0</v>
      </c>
      <c r="X23" s="110" t="str">
        <f t="shared" si="3"/>
        <v/>
      </c>
      <c r="AE23" s="110" t="s">
        <v>254</v>
      </c>
    </row>
    <row r="24" spans="1:32">
      <c r="A24" s="105">
        <v>22</v>
      </c>
      <c r="B24" s="166"/>
      <c r="C24" s="142"/>
      <c r="D24" s="166"/>
      <c r="E24" s="166"/>
      <c r="F24" s="166"/>
      <c r="G24" s="172"/>
      <c r="H24" s="142"/>
      <c r="I24" s="185"/>
      <c r="J24" s="142"/>
      <c r="K24" s="186"/>
      <c r="L24" s="187" t="str">
        <f t="shared" si="0"/>
        <v/>
      </c>
      <c r="M24" s="106" t="str">
        <f>IF(ISERROR(IF(K24&gt;0,DATEDIF(K24,MIN('Existing Loans'!$C$1,L24),"m"),"")),0,IF(K24&gt;0,DATEDIF(K24,MIN('Existing Loans'!$C$1,L24),"m")+0,""))</f>
        <v/>
      </c>
      <c r="N24" s="106" t="str">
        <f t="shared" si="1"/>
        <v/>
      </c>
      <c r="O24" s="188"/>
      <c r="P24" s="142"/>
      <c r="Q24" s="142"/>
      <c r="R24" s="142"/>
      <c r="S24" s="142"/>
      <c r="T24" s="142"/>
      <c r="U24" s="142"/>
      <c r="V24" s="142"/>
      <c r="W24" s="189">
        <f t="shared" si="2"/>
        <v>0</v>
      </c>
      <c r="X24" s="110" t="str">
        <f t="shared" si="3"/>
        <v/>
      </c>
      <c r="AE24" s="110" t="s">
        <v>255</v>
      </c>
    </row>
    <row r="25" spans="1:32">
      <c r="A25" s="105">
        <v>23</v>
      </c>
      <c r="B25" s="166"/>
      <c r="C25" s="142"/>
      <c r="D25" s="166"/>
      <c r="E25" s="166"/>
      <c r="F25" s="166"/>
      <c r="G25" s="172"/>
      <c r="I25" s="185"/>
      <c r="J25" s="142"/>
      <c r="K25" s="186"/>
      <c r="L25" s="187" t="str">
        <f t="shared" si="0"/>
        <v/>
      </c>
      <c r="M25" s="106" t="str">
        <f>IF(ISERROR(IF(K25&gt;0,DATEDIF(K25,MIN('Existing Loans'!$C$1,L25),"m"),"")),0,IF(K25&gt;0,DATEDIF(K25,MIN('Existing Loans'!$C$1,L25),"m")+0,""))</f>
        <v/>
      </c>
      <c r="N25" s="106" t="str">
        <f t="shared" si="1"/>
        <v/>
      </c>
      <c r="O25" s="188"/>
      <c r="P25" s="142"/>
      <c r="Q25" s="142"/>
      <c r="R25" s="142"/>
      <c r="S25" s="142"/>
      <c r="T25" s="142"/>
      <c r="U25" s="142"/>
      <c r="V25" s="142"/>
      <c r="W25" s="189">
        <f t="shared" si="2"/>
        <v>0</v>
      </c>
      <c r="X25" s="110" t="str">
        <f t="shared" si="3"/>
        <v/>
      </c>
      <c r="AE25" s="110" t="s">
        <v>256</v>
      </c>
    </row>
    <row r="26" spans="1:32">
      <c r="A26" s="105">
        <v>24</v>
      </c>
      <c r="B26" s="166"/>
      <c r="C26" s="142"/>
      <c r="D26" s="166"/>
      <c r="E26" s="166"/>
      <c r="F26" s="166"/>
      <c r="G26" s="172"/>
      <c r="H26" s="142"/>
      <c r="I26" s="185"/>
      <c r="J26" s="142"/>
      <c r="K26" s="186"/>
      <c r="L26" s="187" t="str">
        <f t="shared" si="0"/>
        <v/>
      </c>
      <c r="M26" s="106" t="str">
        <f>IF(ISERROR(IF(K26&gt;0,DATEDIF(K26,MIN('Existing Loans'!$C$1,L26),"m"),"")),0,IF(K26&gt;0,DATEDIF(K26,MIN('Existing Loans'!$C$1,L26),"m")+0,""))</f>
        <v/>
      </c>
      <c r="N26" s="106" t="str">
        <f t="shared" si="1"/>
        <v/>
      </c>
      <c r="O26" s="188"/>
      <c r="P26" s="142"/>
      <c r="Q26" s="142"/>
      <c r="R26" s="142"/>
      <c r="S26" s="142"/>
      <c r="T26" s="142"/>
      <c r="U26" s="142"/>
      <c r="V26" s="142"/>
      <c r="W26" s="189">
        <f t="shared" si="2"/>
        <v>0</v>
      </c>
      <c r="X26" s="110" t="str">
        <f t="shared" si="3"/>
        <v/>
      </c>
    </row>
    <row r="27" spans="1:32">
      <c r="A27" s="105">
        <v>25</v>
      </c>
      <c r="B27" s="166"/>
      <c r="C27" s="142"/>
      <c r="D27" s="166"/>
      <c r="E27" s="166"/>
      <c r="F27" s="166"/>
      <c r="G27" s="142"/>
      <c r="H27" s="142"/>
      <c r="I27" s="185"/>
      <c r="J27" s="142"/>
      <c r="K27" s="186"/>
      <c r="L27" s="187" t="str">
        <f t="shared" si="0"/>
        <v/>
      </c>
      <c r="M27" s="106" t="str">
        <f>IF(ISERROR(IF(K27&gt;0,DATEDIF(K27,MIN('Existing Loans'!$C$1,L27),"m"),"")),0,IF(K27&gt;0,DATEDIF(K27,MIN('Existing Loans'!$C$1,L27),"m")+0,""))</f>
        <v/>
      </c>
      <c r="N27" s="106" t="str">
        <f t="shared" si="1"/>
        <v/>
      </c>
      <c r="O27" s="188"/>
      <c r="P27" s="142"/>
      <c r="Q27" s="142"/>
      <c r="R27" s="142"/>
      <c r="S27" s="142"/>
      <c r="T27" s="142"/>
      <c r="U27" s="142"/>
      <c r="V27" s="142"/>
      <c r="W27" s="189">
        <f t="shared" si="2"/>
        <v>0</v>
      </c>
      <c r="X27" s="110" t="str">
        <f t="shared" si="3"/>
        <v/>
      </c>
    </row>
    <row r="28" spans="1:32">
      <c r="A28" s="105">
        <v>26</v>
      </c>
      <c r="B28" s="166"/>
      <c r="C28" s="142"/>
      <c r="D28" s="166"/>
      <c r="E28" s="166"/>
      <c r="F28" s="166"/>
      <c r="G28" s="142"/>
      <c r="H28" s="142"/>
      <c r="I28" s="185"/>
      <c r="J28" s="142"/>
      <c r="K28" s="186"/>
      <c r="L28" s="187" t="str">
        <f t="shared" si="0"/>
        <v/>
      </c>
      <c r="M28" s="106" t="str">
        <f>IF(ISERROR(IF(K28&gt;0,DATEDIF(K28,MIN('Existing Loans'!$C$1,L28),"m"),"")),0,IF(K28&gt;0,DATEDIF(K28,MIN('Existing Loans'!$C$1,L28),"m")+0,""))</f>
        <v/>
      </c>
      <c r="N28" s="106" t="str">
        <f t="shared" si="1"/>
        <v/>
      </c>
      <c r="O28" s="188"/>
      <c r="P28" s="142"/>
      <c r="Q28" s="142"/>
      <c r="R28" s="142"/>
      <c r="S28" s="142"/>
      <c r="T28" s="142"/>
      <c r="U28" s="142"/>
      <c r="V28" s="142"/>
      <c r="W28" s="189">
        <f t="shared" si="2"/>
        <v>0</v>
      </c>
      <c r="X28" s="110" t="str">
        <f t="shared" si="3"/>
        <v/>
      </c>
    </row>
    <row r="29" spans="1:32">
      <c r="A29" s="105">
        <v>27</v>
      </c>
      <c r="B29" s="166"/>
      <c r="C29" s="142"/>
      <c r="D29" s="166"/>
      <c r="E29" s="166"/>
      <c r="F29" s="166"/>
      <c r="G29" s="142"/>
      <c r="H29" s="142"/>
      <c r="I29" s="185"/>
      <c r="J29" s="142"/>
      <c r="K29" s="186"/>
      <c r="L29" s="187" t="str">
        <f t="shared" si="0"/>
        <v/>
      </c>
      <c r="M29" s="106" t="str">
        <f>IF(ISERROR(IF(K29&gt;0,DATEDIF(K29,MIN('Existing Loans'!$C$1,L29),"m"),"")),0,IF(K29&gt;0,DATEDIF(K29,MIN('Existing Loans'!$C$1,L29),"m")+0,""))</f>
        <v/>
      </c>
      <c r="N29" s="106" t="str">
        <f t="shared" si="1"/>
        <v/>
      </c>
      <c r="O29" s="142"/>
      <c r="P29" s="142"/>
      <c r="Q29" s="142"/>
      <c r="R29" s="142"/>
      <c r="S29" s="142"/>
      <c r="T29" s="142"/>
      <c r="U29" s="142"/>
      <c r="V29" s="142"/>
      <c r="W29" s="189">
        <f t="shared" si="2"/>
        <v>0</v>
      </c>
      <c r="X29" s="110" t="str">
        <f t="shared" si="3"/>
        <v/>
      </c>
    </row>
    <row r="30" spans="1:32">
      <c r="A30" s="105">
        <v>28</v>
      </c>
      <c r="B30" s="166"/>
      <c r="C30" s="142"/>
      <c r="D30" s="166"/>
      <c r="E30" s="166"/>
      <c r="F30" s="166"/>
      <c r="G30" s="142"/>
      <c r="H30" s="142"/>
      <c r="I30" s="185"/>
      <c r="J30" s="142"/>
      <c r="K30" s="186"/>
      <c r="L30" s="187" t="str">
        <f t="shared" si="0"/>
        <v/>
      </c>
      <c r="M30" s="106" t="str">
        <f>IF(ISERROR(IF(K30&gt;0,DATEDIF(K30,MIN('Existing Loans'!$C$1,L30),"m"),"")),0,IF(K30&gt;0,DATEDIF(K30,MIN('Existing Loans'!$C$1,L30),"m")+0,""))</f>
        <v/>
      </c>
      <c r="N30" s="106" t="str">
        <f t="shared" si="1"/>
        <v/>
      </c>
      <c r="O30" s="142"/>
      <c r="P30" s="142"/>
      <c r="Q30" s="142"/>
      <c r="R30" s="142"/>
      <c r="S30" s="142"/>
      <c r="T30" s="142"/>
      <c r="U30" s="142"/>
      <c r="V30" s="142"/>
      <c r="W30" s="189">
        <f t="shared" si="2"/>
        <v>0</v>
      </c>
      <c r="X30" s="110" t="str">
        <f t="shared" si="3"/>
        <v/>
      </c>
    </row>
    <row r="31" spans="1:32">
      <c r="A31" s="105">
        <v>29</v>
      </c>
      <c r="B31" s="166"/>
      <c r="C31" s="142"/>
      <c r="D31" s="166"/>
      <c r="E31" s="166"/>
      <c r="F31" s="166"/>
      <c r="G31" s="142"/>
      <c r="H31" s="142"/>
      <c r="I31" s="185"/>
      <c r="J31" s="142"/>
      <c r="K31" s="186"/>
      <c r="L31" s="187" t="str">
        <f t="shared" si="0"/>
        <v/>
      </c>
      <c r="M31" s="106" t="str">
        <f>IF(ISERROR(IF(K31&gt;0,DATEDIF(K31,MIN('Existing Loans'!$C$1,L31),"m"),"")),0,IF(K31&gt;0,DATEDIF(K31,MIN('Existing Loans'!$C$1,L31),"m")+0,""))</f>
        <v/>
      </c>
      <c r="N31" s="106" t="str">
        <f t="shared" si="1"/>
        <v/>
      </c>
      <c r="O31" s="142"/>
      <c r="P31" s="142"/>
      <c r="Q31" s="142"/>
      <c r="R31" s="142"/>
      <c r="S31" s="142"/>
      <c r="T31" s="142"/>
      <c r="U31" s="142"/>
      <c r="V31" s="142"/>
      <c r="W31" s="189">
        <f t="shared" si="2"/>
        <v>0</v>
      </c>
      <c r="X31" s="110" t="str">
        <f t="shared" si="3"/>
        <v/>
      </c>
    </row>
    <row r="32" spans="1:32">
      <c r="A32" s="105">
        <v>30</v>
      </c>
      <c r="B32" s="166"/>
      <c r="C32" s="142"/>
      <c r="D32" s="166"/>
      <c r="E32" s="166"/>
      <c r="F32" s="166"/>
      <c r="G32" s="142"/>
      <c r="H32" s="142"/>
      <c r="I32" s="185"/>
      <c r="J32" s="142"/>
      <c r="K32" s="142"/>
      <c r="L32" s="187" t="str">
        <f t="shared" si="0"/>
        <v/>
      </c>
      <c r="M32" s="106" t="str">
        <f>IF(ISERROR(IF(K32&gt;0,DATEDIF(K32,MIN('Existing Loans'!$C$1,L32),"m"),"")),0,IF(K32&gt;0,DATEDIF(K32,MIN('Existing Loans'!$C$1,L32),"m")+0,""))</f>
        <v/>
      </c>
      <c r="N32" s="106" t="str">
        <f t="shared" si="1"/>
        <v/>
      </c>
      <c r="O32" s="142"/>
      <c r="P32" s="142"/>
      <c r="Q32" s="142"/>
      <c r="R32" s="142"/>
      <c r="S32" s="142"/>
      <c r="T32" s="142"/>
      <c r="U32" s="142"/>
      <c r="V32" s="142"/>
      <c r="W32" s="189">
        <f t="shared" si="2"/>
        <v>0</v>
      </c>
      <c r="X32" s="110" t="str">
        <f t="shared" si="3"/>
        <v/>
      </c>
    </row>
    <row r="33" spans="1:24">
      <c r="A33" s="105">
        <v>31</v>
      </c>
      <c r="B33" s="166"/>
      <c r="C33" s="142"/>
      <c r="D33" s="166"/>
      <c r="E33" s="166"/>
      <c r="F33" s="166"/>
      <c r="G33" s="142"/>
      <c r="H33" s="142"/>
      <c r="I33" s="185"/>
      <c r="J33" s="142"/>
      <c r="K33" s="142"/>
      <c r="L33" s="187" t="str">
        <f t="shared" si="0"/>
        <v/>
      </c>
      <c r="M33" s="106" t="str">
        <f>IF(ISERROR(IF(K33&gt;0,DATEDIF(K33,MIN('Existing Loans'!$C$1,L33),"m"),"")),0,IF(K33&gt;0,DATEDIF(K33,MIN('Existing Loans'!$C$1,L33),"m")+0,""))</f>
        <v/>
      </c>
      <c r="N33" s="106" t="str">
        <f t="shared" si="1"/>
        <v/>
      </c>
      <c r="O33" s="142"/>
      <c r="P33" s="142"/>
      <c r="Q33" s="142"/>
      <c r="R33" s="142"/>
      <c r="S33" s="142"/>
      <c r="T33" s="142"/>
      <c r="U33" s="142"/>
      <c r="V33" s="142"/>
      <c r="W33" s="189">
        <f t="shared" si="2"/>
        <v>0</v>
      </c>
      <c r="X33" s="110" t="str">
        <f t="shared" si="3"/>
        <v/>
      </c>
    </row>
    <row r="34" spans="1:24">
      <c r="A34" s="105">
        <v>32</v>
      </c>
      <c r="B34" s="166"/>
      <c r="C34" s="142"/>
      <c r="D34" s="166"/>
      <c r="E34" s="166"/>
      <c r="F34" s="166"/>
      <c r="G34" s="142"/>
      <c r="H34" s="142"/>
      <c r="I34" s="185"/>
      <c r="J34" s="142"/>
      <c r="K34" s="142"/>
      <c r="L34" s="187" t="str">
        <f t="shared" si="0"/>
        <v/>
      </c>
      <c r="M34" s="106" t="str">
        <f>IF(ISERROR(IF(K34&gt;0,DATEDIF(K34,MIN('Existing Loans'!$C$1,L34),"m"),"")),0,IF(K34&gt;0,DATEDIF(K34,MIN('Existing Loans'!$C$1,L34),"m")+0,""))</f>
        <v/>
      </c>
      <c r="N34" s="106" t="str">
        <f t="shared" si="1"/>
        <v/>
      </c>
      <c r="O34" s="142"/>
      <c r="P34" s="142"/>
      <c r="Q34" s="142"/>
      <c r="R34" s="142"/>
      <c r="S34" s="142"/>
      <c r="T34" s="142"/>
      <c r="U34" s="142"/>
      <c r="V34" s="142"/>
      <c r="W34" s="189">
        <f t="shared" si="2"/>
        <v>0</v>
      </c>
      <c r="X34" s="110" t="str">
        <f t="shared" si="3"/>
        <v/>
      </c>
    </row>
    <row r="35" spans="1:24">
      <c r="A35" s="105">
        <v>33</v>
      </c>
      <c r="B35" s="166"/>
      <c r="C35" s="142"/>
      <c r="D35" s="166"/>
      <c r="E35" s="166"/>
      <c r="F35" s="166"/>
      <c r="G35" s="142"/>
      <c r="H35" s="142"/>
      <c r="I35" s="185"/>
      <c r="J35" s="142"/>
      <c r="K35" s="142"/>
      <c r="L35" s="187" t="str">
        <f t="shared" si="0"/>
        <v/>
      </c>
      <c r="M35" s="106" t="str">
        <f>IF(ISERROR(IF(K35&gt;0,DATEDIF(K35,MIN('Existing Loans'!$C$1,L35),"m"),"")),0,IF(K35&gt;0,DATEDIF(K35,MIN('Existing Loans'!$C$1,L35),"m")+0,""))</f>
        <v/>
      </c>
      <c r="N35" s="106" t="str">
        <f t="shared" si="1"/>
        <v/>
      </c>
      <c r="O35" s="142"/>
      <c r="P35" s="142"/>
      <c r="Q35" s="142"/>
      <c r="R35" s="142"/>
      <c r="S35" s="142"/>
      <c r="T35" s="142"/>
      <c r="U35" s="142"/>
      <c r="V35" s="142"/>
      <c r="W35" s="189">
        <f t="shared" si="2"/>
        <v>0</v>
      </c>
      <c r="X35" s="110" t="str">
        <f t="shared" si="3"/>
        <v/>
      </c>
    </row>
    <row r="36" spans="1:24">
      <c r="A36" s="105">
        <v>34</v>
      </c>
      <c r="B36" s="166"/>
      <c r="C36" s="142"/>
      <c r="D36" s="166"/>
      <c r="E36" s="166"/>
      <c r="F36" s="166"/>
      <c r="G36" s="142"/>
      <c r="H36" s="142"/>
      <c r="I36" s="185"/>
      <c r="J36" s="142"/>
      <c r="K36" s="142"/>
      <c r="L36" s="187" t="str">
        <f t="shared" si="0"/>
        <v/>
      </c>
      <c r="M36" s="106" t="str">
        <f>IF(ISERROR(IF(K36&gt;0,DATEDIF(K36,MIN('Existing Loans'!$C$1,L36),"m"),"")),0,IF(K36&gt;0,DATEDIF(K36,MIN('Existing Loans'!$C$1,L36),"m")+0,""))</f>
        <v/>
      </c>
      <c r="N36" s="106" t="str">
        <f t="shared" si="1"/>
        <v/>
      </c>
      <c r="O36" s="142"/>
      <c r="P36" s="142"/>
      <c r="Q36" s="142"/>
      <c r="R36" s="142"/>
      <c r="S36" s="142"/>
      <c r="T36" s="142"/>
      <c r="U36" s="142"/>
      <c r="V36" s="142"/>
      <c r="W36" s="189">
        <f t="shared" si="2"/>
        <v>0</v>
      </c>
      <c r="X36" s="110" t="str">
        <f t="shared" si="3"/>
        <v/>
      </c>
    </row>
    <row r="37" spans="1:24">
      <c r="A37" s="105">
        <v>35</v>
      </c>
      <c r="B37" s="166"/>
      <c r="C37" s="142"/>
      <c r="D37" s="166"/>
      <c r="E37" s="166"/>
      <c r="F37" s="166"/>
      <c r="G37" s="142"/>
      <c r="H37" s="142"/>
      <c r="I37" s="185"/>
      <c r="J37" s="142"/>
      <c r="K37" s="142"/>
      <c r="L37" s="187" t="str">
        <f t="shared" si="0"/>
        <v/>
      </c>
      <c r="M37" s="106" t="str">
        <f>IF(ISERROR(IF(K37&gt;0,DATEDIF(K37,MIN('Existing Loans'!$C$1,L37),"m"),"")),0,IF(K37&gt;0,DATEDIF(K37,MIN('Existing Loans'!$C$1,L37),"m")+0,""))</f>
        <v/>
      </c>
      <c r="N37" s="106" t="str">
        <f t="shared" si="1"/>
        <v/>
      </c>
      <c r="O37" s="142"/>
      <c r="P37" s="142"/>
      <c r="Q37" s="142"/>
      <c r="R37" s="142"/>
      <c r="S37" s="142"/>
      <c r="T37" s="142"/>
      <c r="U37" s="142"/>
      <c r="V37" s="142"/>
      <c r="W37" s="189">
        <f t="shared" si="2"/>
        <v>0</v>
      </c>
      <c r="X37" s="110" t="str">
        <f t="shared" si="3"/>
        <v/>
      </c>
    </row>
    <row r="38" spans="1:24">
      <c r="A38" s="105">
        <v>36</v>
      </c>
      <c r="B38" s="166"/>
      <c r="C38" s="142"/>
      <c r="D38" s="166"/>
      <c r="E38" s="166"/>
      <c r="F38" s="166"/>
      <c r="G38" s="142"/>
      <c r="H38" s="142"/>
      <c r="I38" s="185"/>
      <c r="J38" s="142"/>
      <c r="K38" s="142"/>
      <c r="L38" s="187" t="str">
        <f t="shared" si="0"/>
        <v/>
      </c>
      <c r="M38" s="106" t="str">
        <f>IF(ISERROR(IF(K38&gt;0,DATEDIF(K38,MIN('Existing Loans'!$C$1,L38),"m"),"")),0,IF(K38&gt;0,DATEDIF(K38,MIN('Existing Loans'!$C$1,L38),"m")+0,""))</f>
        <v/>
      </c>
      <c r="N38" s="106" t="str">
        <f t="shared" si="1"/>
        <v/>
      </c>
      <c r="O38" s="142"/>
      <c r="P38" s="142"/>
      <c r="Q38" s="142"/>
      <c r="R38" s="142"/>
      <c r="S38" s="142"/>
      <c r="T38" s="142"/>
      <c r="U38" s="142"/>
      <c r="V38" s="142"/>
      <c r="W38" s="189">
        <f t="shared" si="2"/>
        <v>0</v>
      </c>
      <c r="X38" s="110" t="str">
        <f t="shared" si="3"/>
        <v/>
      </c>
    </row>
    <row r="39" spans="1:24">
      <c r="A39" s="105">
        <v>37</v>
      </c>
      <c r="B39" s="166"/>
      <c r="C39" s="142"/>
      <c r="D39" s="166"/>
      <c r="E39" s="166"/>
      <c r="F39" s="166"/>
      <c r="G39" s="142"/>
      <c r="H39" s="142"/>
      <c r="I39" s="185"/>
      <c r="J39" s="142"/>
      <c r="K39" s="142"/>
      <c r="L39" s="187" t="str">
        <f t="shared" si="0"/>
        <v/>
      </c>
      <c r="M39" s="106" t="str">
        <f>IF(ISERROR(IF(K39&gt;0,DATEDIF(K39,MIN('Existing Loans'!$C$1,L39),"m"),"")),0,IF(K39&gt;0,DATEDIF(K39,MIN('Existing Loans'!$C$1,L39),"m")+0,""))</f>
        <v/>
      </c>
      <c r="N39" s="106" t="str">
        <f t="shared" si="1"/>
        <v/>
      </c>
      <c r="O39" s="142"/>
      <c r="P39" s="142"/>
      <c r="Q39" s="142"/>
      <c r="R39" s="142"/>
      <c r="S39" s="142"/>
      <c r="T39" s="142"/>
      <c r="U39" s="142"/>
      <c r="V39" s="142"/>
      <c r="W39" s="189">
        <f t="shared" si="2"/>
        <v>0</v>
      </c>
      <c r="X39" s="110" t="str">
        <f t="shared" si="3"/>
        <v/>
      </c>
    </row>
    <row r="40" spans="1:24">
      <c r="A40" s="105">
        <v>38</v>
      </c>
      <c r="B40" s="166"/>
      <c r="C40" s="142"/>
      <c r="D40" s="166"/>
      <c r="E40" s="166"/>
      <c r="F40" s="166"/>
      <c r="G40" s="142"/>
      <c r="H40" s="142"/>
      <c r="I40" s="185"/>
      <c r="J40" s="142"/>
      <c r="K40" s="142"/>
      <c r="L40" s="187" t="str">
        <f t="shared" si="0"/>
        <v/>
      </c>
      <c r="M40" s="106" t="str">
        <f>IF(ISERROR(IF(K40&gt;0,DATEDIF(K40,MIN('Existing Loans'!$C$1,L40),"m"),"")),0,IF(K40&gt;0,DATEDIF(K40,MIN('Existing Loans'!$C$1,L40),"m")+0,""))</f>
        <v/>
      </c>
      <c r="N40" s="106" t="str">
        <f t="shared" si="1"/>
        <v/>
      </c>
      <c r="O40" s="142"/>
      <c r="P40" s="142"/>
      <c r="Q40" s="142"/>
      <c r="R40" s="142"/>
      <c r="S40" s="142"/>
      <c r="T40" s="142"/>
      <c r="U40" s="142"/>
      <c r="V40" s="142"/>
      <c r="W40" s="189">
        <f t="shared" si="2"/>
        <v>0</v>
      </c>
      <c r="X40" s="110" t="str">
        <f t="shared" si="3"/>
        <v/>
      </c>
    </row>
    <row r="41" spans="1:24">
      <c r="A41" s="105">
        <v>39</v>
      </c>
      <c r="B41" s="166"/>
      <c r="C41" s="142"/>
      <c r="D41" s="166"/>
      <c r="E41" s="166"/>
      <c r="F41" s="166"/>
      <c r="G41" s="142"/>
      <c r="H41" s="142"/>
      <c r="I41" s="185"/>
      <c r="J41" s="142"/>
      <c r="K41" s="142"/>
      <c r="L41" s="187" t="str">
        <f t="shared" si="0"/>
        <v/>
      </c>
      <c r="M41" s="106" t="str">
        <f>IF(ISERROR(IF(K41&gt;0,DATEDIF(K41,MIN('Existing Loans'!$C$1,L41),"m"),"")),0,IF(K41&gt;0,DATEDIF(K41,MIN('Existing Loans'!$C$1,L41),"m")+0,""))</f>
        <v/>
      </c>
      <c r="N41" s="106" t="str">
        <f t="shared" si="1"/>
        <v/>
      </c>
      <c r="O41" s="142"/>
      <c r="P41" s="142"/>
      <c r="Q41" s="142"/>
      <c r="R41" s="142"/>
      <c r="S41" s="142"/>
      <c r="T41" s="142"/>
      <c r="U41" s="142"/>
      <c r="V41" s="142"/>
      <c r="W41" s="189">
        <f t="shared" si="2"/>
        <v>0</v>
      </c>
      <c r="X41" s="110" t="str">
        <f t="shared" si="3"/>
        <v/>
      </c>
    </row>
    <row r="42" spans="1:24">
      <c r="A42" s="105">
        <v>40</v>
      </c>
      <c r="B42" s="166"/>
      <c r="C42" s="142"/>
      <c r="D42" s="166"/>
      <c r="E42" s="166"/>
      <c r="F42" s="166"/>
      <c r="G42" s="142"/>
      <c r="H42" s="142"/>
      <c r="I42" s="185"/>
      <c r="J42" s="142"/>
      <c r="K42" s="142"/>
      <c r="L42" s="187" t="str">
        <f t="shared" si="0"/>
        <v/>
      </c>
      <c r="M42" s="106" t="str">
        <f>IF(ISERROR(IF(K42&gt;0,DATEDIF(K42,MIN('Existing Loans'!$C$1,L42),"m"),"")),0,IF(K42&gt;0,DATEDIF(K42,MIN('Existing Loans'!$C$1,L42),"m")+0,""))</f>
        <v/>
      </c>
      <c r="N42" s="106" t="str">
        <f t="shared" si="1"/>
        <v/>
      </c>
      <c r="O42" s="142"/>
      <c r="P42" s="142"/>
      <c r="Q42" s="142"/>
      <c r="R42" s="142"/>
      <c r="S42" s="142"/>
      <c r="T42" s="142"/>
      <c r="U42" s="142"/>
      <c r="V42" s="142"/>
      <c r="W42" s="189">
        <f t="shared" si="2"/>
        <v>0</v>
      </c>
      <c r="X42" s="110" t="str">
        <f t="shared" si="3"/>
        <v/>
      </c>
    </row>
    <row r="43" spans="1:24">
      <c r="A43" s="105">
        <v>41</v>
      </c>
      <c r="B43" s="166"/>
      <c r="C43" s="142"/>
      <c r="D43" s="166"/>
      <c r="E43" s="166"/>
      <c r="F43" s="166"/>
      <c r="G43" s="142"/>
      <c r="H43" s="142"/>
      <c r="I43" s="185"/>
      <c r="J43" s="142"/>
      <c r="K43" s="142"/>
      <c r="L43" s="187" t="str">
        <f t="shared" si="0"/>
        <v/>
      </c>
      <c r="M43" s="106" t="str">
        <f>IF(ISERROR(IF(K43&gt;0,DATEDIF(K43,MIN('Existing Loans'!$C$1,L43),"m"),"")),0,IF(K43&gt;0,DATEDIF(K43,MIN('Existing Loans'!$C$1,L43),"m")+0,""))</f>
        <v/>
      </c>
      <c r="N43" s="106" t="str">
        <f t="shared" si="1"/>
        <v/>
      </c>
      <c r="O43" s="142"/>
      <c r="P43" s="142"/>
      <c r="Q43" s="142"/>
      <c r="R43" s="142"/>
      <c r="S43" s="142"/>
      <c r="T43" s="142"/>
      <c r="U43" s="142"/>
      <c r="V43" s="142"/>
      <c r="W43" s="189">
        <f t="shared" si="2"/>
        <v>0</v>
      </c>
      <c r="X43" s="110" t="str">
        <f t="shared" si="3"/>
        <v/>
      </c>
    </row>
    <row r="44" spans="1:24">
      <c r="A44" s="105">
        <v>42</v>
      </c>
      <c r="B44" s="166"/>
      <c r="C44" s="142"/>
      <c r="D44" s="166"/>
      <c r="E44" s="166"/>
      <c r="F44" s="166"/>
      <c r="G44" s="142"/>
      <c r="H44" s="142"/>
      <c r="I44" s="185"/>
      <c r="J44" s="142"/>
      <c r="K44" s="142"/>
      <c r="L44" s="187" t="str">
        <f t="shared" si="0"/>
        <v/>
      </c>
      <c r="M44" s="106" t="str">
        <f>IF(ISERROR(IF(K44&gt;0,DATEDIF(K44,MIN('Existing Loans'!$C$1,L44),"m"),"")),0,IF(K44&gt;0,DATEDIF(K44,MIN('Existing Loans'!$C$1,L44),"m")+0,""))</f>
        <v/>
      </c>
      <c r="N44" s="106" t="str">
        <f t="shared" si="1"/>
        <v/>
      </c>
      <c r="O44" s="142"/>
      <c r="P44" s="142"/>
      <c r="Q44" s="142"/>
      <c r="R44" s="142"/>
      <c r="S44" s="142"/>
      <c r="T44" s="142"/>
      <c r="U44" s="142"/>
      <c r="V44" s="142"/>
      <c r="W44" s="189">
        <f t="shared" si="2"/>
        <v>0</v>
      </c>
      <c r="X44" s="110" t="str">
        <f t="shared" si="3"/>
        <v/>
      </c>
    </row>
    <row r="45" spans="1:24">
      <c r="A45" s="105">
        <v>43</v>
      </c>
      <c r="B45" s="166"/>
      <c r="C45" s="142"/>
      <c r="D45" s="166"/>
      <c r="E45" s="166"/>
      <c r="F45" s="166"/>
      <c r="G45" s="142"/>
      <c r="H45" s="142"/>
      <c r="I45" s="185"/>
      <c r="J45" s="142"/>
      <c r="K45" s="142"/>
      <c r="L45" s="187" t="str">
        <f t="shared" si="0"/>
        <v/>
      </c>
      <c r="M45" s="106" t="str">
        <f>IF(ISERROR(IF(K45&gt;0,DATEDIF(K45,MIN('Existing Loans'!$C$1,L45),"m"),"")),0,IF(K45&gt;0,DATEDIF(K45,MIN('Existing Loans'!$C$1,L45),"m")+0,""))</f>
        <v/>
      </c>
      <c r="N45" s="106" t="str">
        <f t="shared" si="1"/>
        <v/>
      </c>
      <c r="O45" s="142"/>
      <c r="P45" s="142"/>
      <c r="Q45" s="142"/>
      <c r="R45" s="142"/>
      <c r="S45" s="142"/>
      <c r="T45" s="142"/>
      <c r="U45" s="142"/>
      <c r="V45" s="142"/>
      <c r="W45" s="189">
        <f t="shared" si="2"/>
        <v>0</v>
      </c>
      <c r="X45" s="110" t="str">
        <f t="shared" si="3"/>
        <v/>
      </c>
    </row>
    <row r="46" spans="1:24">
      <c r="A46" s="105">
        <v>44</v>
      </c>
      <c r="B46" s="166"/>
      <c r="C46" s="142"/>
      <c r="D46" s="166"/>
      <c r="E46" s="166"/>
      <c r="F46" s="166"/>
      <c r="G46" s="142"/>
      <c r="H46" s="142"/>
      <c r="I46" s="185"/>
      <c r="J46" s="142"/>
      <c r="K46" s="142"/>
      <c r="L46" s="187" t="str">
        <f t="shared" si="0"/>
        <v/>
      </c>
      <c r="M46" s="106" t="str">
        <f>IF(ISERROR(IF(K46&gt;0,DATEDIF(K46,MIN('Existing Loans'!$C$1,L46),"m"),"")),0,IF(K46&gt;0,DATEDIF(K46,MIN('Existing Loans'!$C$1,L46),"m")+0,""))</f>
        <v/>
      </c>
      <c r="N46" s="106" t="str">
        <f t="shared" si="1"/>
        <v/>
      </c>
      <c r="O46" s="142"/>
      <c r="P46" s="142"/>
      <c r="Q46" s="142"/>
      <c r="R46" s="142"/>
      <c r="S46" s="142"/>
      <c r="T46" s="142"/>
      <c r="U46" s="142"/>
      <c r="V46" s="142"/>
      <c r="W46" s="189">
        <f t="shared" si="2"/>
        <v>0</v>
      </c>
      <c r="X46" s="110" t="str">
        <f t="shared" si="3"/>
        <v/>
      </c>
    </row>
    <row r="47" spans="1:24">
      <c r="A47" s="105">
        <v>45</v>
      </c>
      <c r="B47" s="166"/>
      <c r="C47" s="142"/>
      <c r="D47" s="166"/>
      <c r="E47" s="166"/>
      <c r="F47" s="166"/>
      <c r="G47" s="142"/>
      <c r="H47" s="142"/>
      <c r="I47" s="185"/>
      <c r="J47" s="142"/>
      <c r="K47" s="142"/>
      <c r="L47" s="187" t="str">
        <f t="shared" si="0"/>
        <v/>
      </c>
      <c r="M47" s="106" t="str">
        <f>IF(ISERROR(IF(K47&gt;0,DATEDIF(K47,MIN('Existing Loans'!$C$1,L47),"m"),"")),0,IF(K47&gt;0,DATEDIF(K47,MIN('Existing Loans'!$C$1,L47),"m")+0,""))</f>
        <v/>
      </c>
      <c r="N47" s="106" t="str">
        <f t="shared" si="1"/>
        <v/>
      </c>
      <c r="O47" s="142"/>
      <c r="P47" s="142"/>
      <c r="Q47" s="142"/>
      <c r="R47" s="142"/>
      <c r="S47" s="142"/>
      <c r="T47" s="142"/>
      <c r="U47" s="142"/>
      <c r="V47" s="142"/>
      <c r="W47" s="189">
        <f t="shared" si="2"/>
        <v>0</v>
      </c>
      <c r="X47" s="110" t="str">
        <f t="shared" si="3"/>
        <v/>
      </c>
    </row>
    <row r="48" spans="1:24">
      <c r="A48" s="105">
        <v>46</v>
      </c>
      <c r="B48" s="166"/>
      <c r="C48" s="142"/>
      <c r="D48" s="166"/>
      <c r="E48" s="166"/>
      <c r="F48" s="166"/>
      <c r="G48" s="142"/>
      <c r="H48" s="142"/>
      <c r="I48" s="185"/>
      <c r="J48" s="142"/>
      <c r="K48" s="142"/>
      <c r="L48" s="187" t="str">
        <f t="shared" si="0"/>
        <v/>
      </c>
      <c r="M48" s="106" t="str">
        <f>IF(ISERROR(IF(K48&gt;0,DATEDIF(K48,MIN('Existing Loans'!$C$1,L48),"m"),"")),0,IF(K48&gt;0,DATEDIF(K48,MIN('Existing Loans'!$C$1,L48),"m")+0,""))</f>
        <v/>
      </c>
      <c r="N48" s="106" t="str">
        <f t="shared" si="1"/>
        <v/>
      </c>
      <c r="O48" s="142"/>
      <c r="P48" s="142"/>
      <c r="Q48" s="142"/>
      <c r="R48" s="142"/>
      <c r="S48" s="142"/>
      <c r="T48" s="142"/>
      <c r="U48" s="142"/>
      <c r="V48" s="142"/>
      <c r="W48" s="189">
        <f t="shared" si="2"/>
        <v>0</v>
      </c>
      <c r="X48" s="110" t="str">
        <f t="shared" si="3"/>
        <v/>
      </c>
    </row>
    <row r="49" spans="1:24">
      <c r="A49" s="105">
        <v>47</v>
      </c>
      <c r="B49" s="166"/>
      <c r="C49" s="142"/>
      <c r="D49" s="166"/>
      <c r="E49" s="166"/>
      <c r="F49" s="166"/>
      <c r="G49" s="142"/>
      <c r="H49" s="142"/>
      <c r="I49" s="185"/>
      <c r="J49" s="142"/>
      <c r="K49" s="142"/>
      <c r="L49" s="187" t="str">
        <f t="shared" si="0"/>
        <v/>
      </c>
      <c r="M49" s="106" t="str">
        <f>IF(ISERROR(IF(K49&gt;0,DATEDIF(K49,MIN('Existing Loans'!$C$1,L49),"m"),"")),0,IF(K49&gt;0,DATEDIF(K49,MIN('Existing Loans'!$C$1,L49),"m")+0,""))</f>
        <v/>
      </c>
      <c r="N49" s="106" t="str">
        <f t="shared" si="1"/>
        <v/>
      </c>
      <c r="O49" s="142"/>
      <c r="P49" s="142"/>
      <c r="Q49" s="142"/>
      <c r="R49" s="142"/>
      <c r="S49" s="142"/>
      <c r="T49" s="142"/>
      <c r="U49" s="142"/>
      <c r="V49" s="142"/>
      <c r="W49" s="189">
        <f t="shared" si="2"/>
        <v>0</v>
      </c>
      <c r="X49" s="110" t="str">
        <f t="shared" si="3"/>
        <v/>
      </c>
    </row>
    <row r="50" spans="1:24">
      <c r="A50" s="105">
        <v>48</v>
      </c>
      <c r="B50" s="166"/>
      <c r="C50" s="142"/>
      <c r="D50" s="166"/>
      <c r="E50" s="166"/>
      <c r="F50" s="166"/>
      <c r="G50" s="142"/>
      <c r="H50" s="142"/>
      <c r="I50" s="185"/>
      <c r="J50" s="142"/>
      <c r="K50" s="142"/>
      <c r="L50" s="187" t="str">
        <f t="shared" si="0"/>
        <v/>
      </c>
      <c r="M50" s="106" t="str">
        <f>IF(ISERROR(IF(K50&gt;0,DATEDIF(K50,MIN('Existing Loans'!$C$1,L50),"m"),"")),0,IF(K50&gt;0,DATEDIF(K50,MIN('Existing Loans'!$C$1,L50),"m")+0,""))</f>
        <v/>
      </c>
      <c r="N50" s="106" t="str">
        <f t="shared" si="1"/>
        <v/>
      </c>
      <c r="O50" s="142"/>
      <c r="P50" s="142"/>
      <c r="Q50" s="142"/>
      <c r="R50" s="142"/>
      <c r="S50" s="142"/>
      <c r="T50" s="142"/>
      <c r="U50" s="142"/>
      <c r="V50" s="142"/>
      <c r="W50" s="189">
        <f t="shared" si="2"/>
        <v>0</v>
      </c>
      <c r="X50" s="110" t="str">
        <f t="shared" si="3"/>
        <v/>
      </c>
    </row>
    <row r="51" spans="1:24">
      <c r="A51" s="105">
        <v>49</v>
      </c>
      <c r="B51" s="166"/>
      <c r="C51" s="142"/>
      <c r="D51" s="166"/>
      <c r="E51" s="166"/>
      <c r="F51" s="166"/>
      <c r="G51" s="142"/>
      <c r="H51" s="142"/>
      <c r="I51" s="185"/>
      <c r="J51" s="142"/>
      <c r="K51" s="186"/>
      <c r="L51" s="187" t="str">
        <f t="shared" si="0"/>
        <v/>
      </c>
      <c r="M51" s="106" t="str">
        <f>IF(ISERROR(IF(K51&gt;0,DATEDIF(K51,MIN('Existing Loans'!$C$1,L51),"m"),"")),0,IF(K51&gt;0,DATEDIF(K51,MIN('Existing Loans'!$C$1,L51),"m")+0,""))</f>
        <v/>
      </c>
      <c r="N51" s="106" t="str">
        <f t="shared" si="1"/>
        <v/>
      </c>
      <c r="O51" s="142"/>
      <c r="P51" s="142"/>
      <c r="Q51" s="142"/>
      <c r="R51" s="142"/>
      <c r="S51" s="142"/>
      <c r="T51" s="142"/>
      <c r="U51" s="142"/>
      <c r="V51" s="142"/>
      <c r="W51" s="189">
        <f t="shared" si="2"/>
        <v>0</v>
      </c>
      <c r="X51" s="110" t="str">
        <f t="shared" si="3"/>
        <v/>
      </c>
    </row>
    <row r="52" spans="1:24">
      <c r="A52" s="105">
        <v>50</v>
      </c>
      <c r="B52" s="166"/>
      <c r="C52" s="142"/>
      <c r="D52" s="166"/>
      <c r="E52" s="166"/>
      <c r="F52" s="166"/>
      <c r="G52" s="142"/>
      <c r="H52" s="142"/>
      <c r="I52" s="185"/>
      <c r="J52" s="142"/>
      <c r="K52" s="186"/>
      <c r="L52" s="187" t="str">
        <f t="shared" si="0"/>
        <v/>
      </c>
      <c r="M52" s="106" t="str">
        <f>IF(ISERROR(IF(K52&gt;0,DATEDIF(K52,MIN('Existing Loans'!$C$1,L52),"m"),"")),0,IF(K52&gt;0,DATEDIF(K52,MIN('Existing Loans'!$C$1,L52),"m")+0,""))</f>
        <v/>
      </c>
      <c r="N52" s="106" t="str">
        <f t="shared" si="1"/>
        <v/>
      </c>
      <c r="O52" s="142"/>
      <c r="P52" s="142"/>
      <c r="Q52" s="142"/>
      <c r="R52" s="142"/>
      <c r="S52" s="142"/>
      <c r="T52" s="142"/>
      <c r="U52" s="142"/>
      <c r="V52" s="142"/>
      <c r="W52" s="189">
        <f t="shared" si="2"/>
        <v>0</v>
      </c>
      <c r="X52" s="110" t="str">
        <f t="shared" si="3"/>
        <v/>
      </c>
    </row>
    <row r="53" spans="1:24">
      <c r="A53" s="105">
        <v>51</v>
      </c>
      <c r="B53" s="166"/>
      <c r="C53" s="142"/>
      <c r="D53" s="166"/>
      <c r="E53" s="166"/>
      <c r="F53" s="166"/>
      <c r="G53" s="142"/>
      <c r="H53" s="142"/>
      <c r="I53" s="185"/>
      <c r="J53" s="142"/>
      <c r="K53" s="186"/>
      <c r="L53" s="187" t="str">
        <f t="shared" si="0"/>
        <v/>
      </c>
      <c r="M53" s="106" t="str">
        <f>IF(ISERROR(IF(K53&gt;0,DATEDIF(K53,MIN('Existing Loans'!$C$1,L53),"m"),"")),0,IF(K53&gt;0,DATEDIF(K53,MIN('Existing Loans'!$C$1,L53),"m")+0,""))</f>
        <v/>
      </c>
      <c r="N53" s="106" t="str">
        <f t="shared" si="1"/>
        <v/>
      </c>
      <c r="O53" s="142"/>
      <c r="P53" s="142"/>
      <c r="Q53" s="142"/>
      <c r="R53" s="142"/>
      <c r="S53" s="142"/>
      <c r="T53" s="142"/>
      <c r="U53" s="142"/>
      <c r="V53" s="142"/>
      <c r="W53" s="189">
        <f t="shared" si="2"/>
        <v>0</v>
      </c>
      <c r="X53" s="110" t="str">
        <f t="shared" si="3"/>
        <v/>
      </c>
    </row>
    <row r="54" spans="1:24">
      <c r="A54" s="105">
        <v>52</v>
      </c>
      <c r="B54" s="166"/>
      <c r="C54" s="142"/>
      <c r="D54" s="166"/>
      <c r="E54" s="166"/>
      <c r="F54" s="166"/>
      <c r="G54" s="142"/>
      <c r="H54" s="142"/>
      <c r="I54" s="185"/>
      <c r="J54" s="142"/>
      <c r="K54" s="186"/>
      <c r="L54" s="187" t="str">
        <f t="shared" si="0"/>
        <v/>
      </c>
      <c r="M54" s="106" t="str">
        <f>IF(ISERROR(IF(K54&gt;0,DATEDIF(K54,MIN('Existing Loans'!$C$1,L54),"m"),"")),0,IF(K54&gt;0,DATEDIF(K54,MIN('Existing Loans'!$C$1,L54),"m")+0,""))</f>
        <v/>
      </c>
      <c r="N54" s="106" t="str">
        <f t="shared" si="1"/>
        <v/>
      </c>
      <c r="O54" s="142"/>
      <c r="P54" s="142"/>
      <c r="Q54" s="142"/>
      <c r="R54" s="142"/>
      <c r="S54" s="142"/>
      <c r="T54" s="142"/>
      <c r="U54" s="142"/>
      <c r="V54" s="142"/>
      <c r="W54" s="189">
        <f t="shared" si="2"/>
        <v>0</v>
      </c>
      <c r="X54" s="110" t="str">
        <f t="shared" si="3"/>
        <v/>
      </c>
    </row>
    <row r="55" spans="1:24">
      <c r="A55" s="105">
        <v>53</v>
      </c>
      <c r="B55" s="166"/>
      <c r="C55" s="142"/>
      <c r="D55" s="166"/>
      <c r="E55" s="166"/>
      <c r="F55" s="166"/>
      <c r="G55" s="142"/>
      <c r="H55" s="142"/>
      <c r="I55" s="185"/>
      <c r="J55" s="142"/>
      <c r="K55" s="186"/>
      <c r="L55" s="187" t="str">
        <f t="shared" si="0"/>
        <v/>
      </c>
      <c r="M55" s="106" t="str">
        <f>IF(ISERROR(IF(K55&gt;0,DATEDIF(K55,MIN('Existing Loans'!$C$1,L55),"m"),"")),0,IF(K55&gt;0,DATEDIF(K55,MIN('Existing Loans'!$C$1,L55),"m")+0,""))</f>
        <v/>
      </c>
      <c r="N55" s="106" t="str">
        <f t="shared" si="1"/>
        <v/>
      </c>
      <c r="O55" s="142"/>
      <c r="P55" s="142"/>
      <c r="Q55" s="142"/>
      <c r="R55" s="142"/>
      <c r="S55" s="142"/>
      <c r="T55" s="142"/>
      <c r="U55" s="142"/>
      <c r="V55" s="142"/>
      <c r="W55" s="189">
        <f t="shared" si="2"/>
        <v>0</v>
      </c>
      <c r="X55" s="110" t="str">
        <f t="shared" si="3"/>
        <v/>
      </c>
    </row>
    <row r="56" spans="1:24">
      <c r="A56" s="105">
        <v>54</v>
      </c>
      <c r="B56" s="166"/>
      <c r="C56" s="142"/>
      <c r="D56" s="166"/>
      <c r="E56" s="166"/>
      <c r="F56" s="166"/>
      <c r="G56" s="142"/>
      <c r="H56" s="142"/>
      <c r="I56" s="185"/>
      <c r="J56" s="142"/>
      <c r="K56" s="186"/>
      <c r="L56" s="187" t="str">
        <f t="shared" si="0"/>
        <v/>
      </c>
      <c r="M56" s="106" t="str">
        <f>IF(ISERROR(IF(K56&gt;0,DATEDIF(K56,MIN('Existing Loans'!$C$1,L56),"m"),"")),0,IF(K56&gt;0,DATEDIF(K56,MIN('Existing Loans'!$C$1,L56),"m")+0,""))</f>
        <v/>
      </c>
      <c r="N56" s="106" t="str">
        <f t="shared" si="1"/>
        <v/>
      </c>
      <c r="O56" s="142"/>
      <c r="P56" s="142"/>
      <c r="Q56" s="142"/>
      <c r="R56" s="142"/>
      <c r="S56" s="142"/>
      <c r="T56" s="142"/>
      <c r="U56" s="142"/>
      <c r="V56" s="142"/>
      <c r="W56" s="189">
        <f t="shared" si="2"/>
        <v>0</v>
      </c>
      <c r="X56" s="110" t="str">
        <f t="shared" si="3"/>
        <v/>
      </c>
    </row>
    <row r="57" spans="1:24">
      <c r="A57" s="105">
        <v>55</v>
      </c>
      <c r="B57" s="166"/>
      <c r="C57" s="142"/>
      <c r="D57" s="166"/>
      <c r="E57" s="166"/>
      <c r="F57" s="166"/>
      <c r="G57" s="142"/>
      <c r="H57" s="142"/>
      <c r="I57" s="185"/>
      <c r="J57" s="142"/>
      <c r="K57" s="186"/>
      <c r="L57" s="187" t="str">
        <f t="shared" si="0"/>
        <v/>
      </c>
      <c r="M57" s="106" t="str">
        <f>IF(ISERROR(IF(K57&gt;0,DATEDIF(K57,MIN('Existing Loans'!$C$1,L57),"m"),"")),0,IF(K57&gt;0,DATEDIF(K57,MIN('Existing Loans'!$C$1,L57),"m")+0,""))</f>
        <v/>
      </c>
      <c r="N57" s="106" t="str">
        <f t="shared" si="1"/>
        <v/>
      </c>
      <c r="O57" s="142"/>
      <c r="P57" s="142"/>
      <c r="Q57" s="142"/>
      <c r="R57" s="142"/>
      <c r="S57" s="142"/>
      <c r="T57" s="142"/>
      <c r="U57" s="142"/>
      <c r="V57" s="142"/>
      <c r="W57" s="189">
        <f t="shared" si="2"/>
        <v>0</v>
      </c>
      <c r="X57" s="110" t="str">
        <f t="shared" si="3"/>
        <v/>
      </c>
    </row>
    <row r="58" spans="1:24">
      <c r="A58" s="105">
        <v>56</v>
      </c>
      <c r="B58" s="166"/>
      <c r="C58" s="142"/>
      <c r="D58" s="166"/>
      <c r="E58" s="166"/>
      <c r="F58" s="166"/>
      <c r="G58" s="142"/>
      <c r="H58" s="142"/>
      <c r="I58" s="185"/>
      <c r="J58" s="142"/>
      <c r="K58" s="186"/>
      <c r="L58" s="187" t="str">
        <f t="shared" si="0"/>
        <v/>
      </c>
      <c r="M58" s="106" t="str">
        <f>IF(ISERROR(IF(K58&gt;0,DATEDIF(K58,MIN('Existing Loans'!$C$1,L58),"m"),"")),0,IF(K58&gt;0,DATEDIF(K58,MIN('Existing Loans'!$C$1,L58),"m")+0,""))</f>
        <v/>
      </c>
      <c r="N58" s="106" t="str">
        <f t="shared" si="1"/>
        <v/>
      </c>
      <c r="O58" s="142"/>
      <c r="P58" s="142"/>
      <c r="Q58" s="142"/>
      <c r="R58" s="142"/>
      <c r="S58" s="142"/>
      <c r="T58" s="142"/>
      <c r="U58" s="142"/>
      <c r="V58" s="142"/>
      <c r="W58" s="189">
        <f t="shared" si="2"/>
        <v>0</v>
      </c>
      <c r="X58" s="110" t="str">
        <f t="shared" si="3"/>
        <v/>
      </c>
    </row>
    <row r="59" spans="1:24">
      <c r="A59" s="105">
        <v>57</v>
      </c>
      <c r="B59" s="166"/>
      <c r="C59" s="142"/>
      <c r="D59" s="166"/>
      <c r="E59" s="166"/>
      <c r="F59" s="166"/>
      <c r="G59" s="142"/>
      <c r="H59" s="142"/>
      <c r="I59" s="185"/>
      <c r="J59" s="142"/>
      <c r="K59" s="186"/>
      <c r="L59" s="187" t="str">
        <f t="shared" si="0"/>
        <v/>
      </c>
      <c r="M59" s="106" t="str">
        <f>IF(ISERROR(IF(K59&gt;0,DATEDIF(K59,MIN('Existing Loans'!$C$1,L59),"m"),"")),0,IF(K59&gt;0,DATEDIF(K59,MIN('Existing Loans'!$C$1,L59),"m")+0,""))</f>
        <v/>
      </c>
      <c r="N59" s="106" t="str">
        <f t="shared" si="1"/>
        <v/>
      </c>
      <c r="O59" s="142"/>
      <c r="P59" s="142"/>
      <c r="Q59" s="142"/>
      <c r="R59" s="142"/>
      <c r="S59" s="142"/>
      <c r="T59" s="142"/>
      <c r="U59" s="142"/>
      <c r="V59" s="142"/>
      <c r="W59" s="189">
        <f t="shared" si="2"/>
        <v>0</v>
      </c>
      <c r="X59" s="110" t="str">
        <f t="shared" si="3"/>
        <v/>
      </c>
    </row>
    <row r="60" spans="1:24">
      <c r="A60" s="105">
        <v>58</v>
      </c>
      <c r="B60" s="166"/>
      <c r="C60" s="142"/>
      <c r="D60" s="166"/>
      <c r="E60" s="166"/>
      <c r="F60" s="166"/>
      <c r="G60" s="142"/>
      <c r="H60" s="142"/>
      <c r="I60" s="185"/>
      <c r="J60" s="142"/>
      <c r="K60" s="186"/>
      <c r="L60" s="187" t="str">
        <f t="shared" si="0"/>
        <v/>
      </c>
      <c r="M60" s="106" t="str">
        <f>IF(ISERROR(IF(K60&gt;0,DATEDIF(K60,MIN('Existing Loans'!$C$1,L60),"m"),"")),0,IF(K60&gt;0,DATEDIF(K60,MIN('Existing Loans'!$C$1,L60),"m")+0,""))</f>
        <v/>
      </c>
      <c r="N60" s="106" t="str">
        <f t="shared" si="1"/>
        <v/>
      </c>
      <c r="O60" s="142"/>
      <c r="P60" s="142"/>
      <c r="Q60" s="142"/>
      <c r="R60" s="142"/>
      <c r="S60" s="142"/>
      <c r="T60" s="142"/>
      <c r="U60" s="142"/>
      <c r="V60" s="142"/>
      <c r="W60" s="189">
        <f t="shared" si="2"/>
        <v>0</v>
      </c>
      <c r="X60" s="110" t="str">
        <f t="shared" si="3"/>
        <v/>
      </c>
    </row>
    <row r="61" spans="1:24">
      <c r="A61" s="105">
        <v>59</v>
      </c>
      <c r="B61" s="166"/>
      <c r="C61" s="142"/>
      <c r="D61" s="166"/>
      <c r="E61" s="166"/>
      <c r="F61" s="166"/>
      <c r="G61" s="142"/>
      <c r="H61" s="142"/>
      <c r="I61" s="185"/>
      <c r="J61" s="142"/>
      <c r="K61" s="186"/>
      <c r="L61" s="187" t="str">
        <f t="shared" si="0"/>
        <v/>
      </c>
      <c r="M61" s="106" t="str">
        <f>IF(ISERROR(IF(K61&gt;0,DATEDIF(K61,MIN('Existing Loans'!$C$1,L61),"m"),"")),0,IF(K61&gt;0,DATEDIF(K61,MIN('Existing Loans'!$C$1,L61),"m")+0,""))</f>
        <v/>
      </c>
      <c r="N61" s="106" t="str">
        <f t="shared" si="1"/>
        <v/>
      </c>
      <c r="O61" s="142"/>
      <c r="P61" s="142"/>
      <c r="Q61" s="142"/>
      <c r="R61" s="142"/>
      <c r="S61" s="142"/>
      <c r="T61" s="142"/>
      <c r="U61" s="142"/>
      <c r="V61" s="142"/>
      <c r="W61" s="189">
        <f t="shared" si="2"/>
        <v>0</v>
      </c>
      <c r="X61" s="110" t="str">
        <f t="shared" si="3"/>
        <v/>
      </c>
    </row>
    <row r="62" spans="1:24">
      <c r="A62" s="105">
        <v>60</v>
      </c>
      <c r="B62" s="166"/>
      <c r="C62" s="142"/>
      <c r="D62" s="166"/>
      <c r="E62" s="166"/>
      <c r="F62" s="166"/>
      <c r="G62" s="142"/>
      <c r="H62" s="142"/>
      <c r="I62" s="185"/>
      <c r="J62" s="142"/>
      <c r="K62" s="186"/>
      <c r="L62" s="187" t="str">
        <f t="shared" si="0"/>
        <v/>
      </c>
      <c r="M62" s="106" t="str">
        <f>IF(ISERROR(IF(K62&gt;0,DATEDIF(K62,MIN('Existing Loans'!$C$1,L62),"m"),"")),0,IF(K62&gt;0,DATEDIF(K62,MIN('Existing Loans'!$C$1,L62),"m")+0,""))</f>
        <v/>
      </c>
      <c r="N62" s="106" t="str">
        <f t="shared" si="1"/>
        <v/>
      </c>
      <c r="O62" s="142"/>
      <c r="P62" s="142"/>
      <c r="Q62" s="142"/>
      <c r="R62" s="142"/>
      <c r="S62" s="142"/>
      <c r="T62" s="142"/>
      <c r="U62" s="142"/>
      <c r="V62" s="142"/>
      <c r="W62" s="189">
        <f t="shared" si="2"/>
        <v>0</v>
      </c>
      <c r="X62" s="110" t="str">
        <f t="shared" si="3"/>
        <v/>
      </c>
    </row>
    <row r="63" spans="1:24">
      <c r="A63" s="105">
        <v>61</v>
      </c>
      <c r="B63" s="166"/>
      <c r="C63" s="142"/>
      <c r="D63" s="166"/>
      <c r="E63" s="166"/>
      <c r="F63" s="166"/>
      <c r="G63" s="142"/>
      <c r="H63" s="142"/>
      <c r="I63" s="185"/>
      <c r="J63" s="142"/>
      <c r="K63" s="186"/>
      <c r="L63" s="187" t="str">
        <f t="shared" si="0"/>
        <v/>
      </c>
      <c r="M63" s="106" t="str">
        <f>IF(ISERROR(IF(K63&gt;0,DATEDIF(K63,MIN('Existing Loans'!$C$1,L63),"m"),"")),0,IF(K63&gt;0,DATEDIF(K63,MIN('Existing Loans'!$C$1,L63),"m")+0,""))</f>
        <v/>
      </c>
      <c r="N63" s="106" t="str">
        <f t="shared" si="1"/>
        <v/>
      </c>
      <c r="O63" s="142"/>
      <c r="P63" s="142"/>
      <c r="Q63" s="142"/>
      <c r="R63" s="142"/>
      <c r="S63" s="142"/>
      <c r="T63" s="142"/>
      <c r="U63" s="142"/>
      <c r="V63" s="142"/>
      <c r="W63" s="189">
        <f t="shared" si="2"/>
        <v>0</v>
      </c>
      <c r="X63" s="110" t="str">
        <f t="shared" si="3"/>
        <v/>
      </c>
    </row>
    <row r="64" spans="1:24">
      <c r="A64" s="105">
        <v>62</v>
      </c>
      <c r="B64" s="166"/>
      <c r="C64" s="142"/>
      <c r="D64" s="166"/>
      <c r="E64" s="166"/>
      <c r="F64" s="166"/>
      <c r="G64" s="142"/>
      <c r="H64" s="142"/>
      <c r="I64" s="185"/>
      <c r="J64" s="142"/>
      <c r="K64" s="186"/>
      <c r="L64" s="187" t="str">
        <f t="shared" si="0"/>
        <v/>
      </c>
      <c r="M64" s="106" t="str">
        <f>IF(ISERROR(IF(K64&gt;0,DATEDIF(K64,MIN('Existing Loans'!$C$1,L64),"m"),"")),0,IF(K64&gt;0,DATEDIF(K64,MIN('Existing Loans'!$C$1,L64),"m")+0,""))</f>
        <v/>
      </c>
      <c r="N64" s="106" t="str">
        <f t="shared" si="1"/>
        <v/>
      </c>
      <c r="O64" s="142"/>
      <c r="P64" s="142"/>
      <c r="Q64" s="142"/>
      <c r="R64" s="142"/>
      <c r="S64" s="142"/>
      <c r="T64" s="142"/>
      <c r="U64" s="142"/>
      <c r="V64" s="142"/>
      <c r="W64" s="189">
        <f t="shared" si="2"/>
        <v>0</v>
      </c>
      <c r="X64" s="110" t="str">
        <f t="shared" si="3"/>
        <v/>
      </c>
    </row>
    <row r="65" spans="1:24">
      <c r="A65" s="105">
        <v>63</v>
      </c>
      <c r="B65" s="166"/>
      <c r="C65" s="142"/>
      <c r="D65" s="166"/>
      <c r="E65" s="166"/>
      <c r="F65" s="166"/>
      <c r="G65" s="142"/>
      <c r="H65" s="142"/>
      <c r="I65" s="185"/>
      <c r="J65" s="142"/>
      <c r="K65" s="186"/>
      <c r="L65" s="187" t="str">
        <f t="shared" si="0"/>
        <v/>
      </c>
      <c r="M65" s="106" t="str">
        <f>IF(ISERROR(IF(K65&gt;0,DATEDIF(K65,MIN('Existing Loans'!$C$1,L65),"m"),"")),0,IF(K65&gt;0,DATEDIF(K65,MIN('Existing Loans'!$C$1,L65),"m")+0,""))</f>
        <v/>
      </c>
      <c r="N65" s="106" t="str">
        <f t="shared" si="1"/>
        <v/>
      </c>
      <c r="O65" s="142"/>
      <c r="P65" s="142"/>
      <c r="Q65" s="142"/>
      <c r="R65" s="142"/>
      <c r="S65" s="142"/>
      <c r="T65" s="142"/>
      <c r="U65" s="142"/>
      <c r="V65" s="142"/>
      <c r="W65" s="189">
        <f t="shared" si="2"/>
        <v>0</v>
      </c>
      <c r="X65" s="110" t="str">
        <f t="shared" si="3"/>
        <v/>
      </c>
    </row>
    <row r="66" spans="1:24">
      <c r="A66" s="105">
        <v>64</v>
      </c>
      <c r="B66" s="166"/>
      <c r="C66" s="142"/>
      <c r="D66" s="166"/>
      <c r="E66" s="166"/>
      <c r="F66" s="166"/>
      <c r="G66" s="142"/>
      <c r="H66" s="142"/>
      <c r="I66" s="185"/>
      <c r="J66" s="142"/>
      <c r="K66" s="186"/>
      <c r="L66" s="187" t="str">
        <f t="shared" si="0"/>
        <v/>
      </c>
      <c r="M66" s="106" t="str">
        <f>IF(ISERROR(IF(K66&gt;0,DATEDIF(K66,MIN('Existing Loans'!$C$1,L66),"m"),"")),0,IF(K66&gt;0,DATEDIF(K66,MIN('Existing Loans'!$C$1,L66),"m")+0,""))</f>
        <v/>
      </c>
      <c r="N66" s="106" t="str">
        <f t="shared" si="1"/>
        <v/>
      </c>
      <c r="O66" s="142"/>
      <c r="P66" s="142"/>
      <c r="Q66" s="142"/>
      <c r="R66" s="142"/>
      <c r="S66" s="142"/>
      <c r="T66" s="142"/>
      <c r="U66" s="142"/>
      <c r="V66" s="142"/>
      <c r="W66" s="189">
        <f t="shared" si="2"/>
        <v>0</v>
      </c>
      <c r="X66" s="110" t="str">
        <f t="shared" si="3"/>
        <v/>
      </c>
    </row>
    <row r="67" spans="1:24">
      <c r="A67" s="105">
        <v>65</v>
      </c>
      <c r="B67" s="166"/>
      <c r="C67" s="142"/>
      <c r="D67" s="166"/>
      <c r="E67" s="166"/>
      <c r="F67" s="166"/>
      <c r="G67" s="142"/>
      <c r="H67" s="142"/>
      <c r="I67" s="185"/>
      <c r="J67" s="142"/>
      <c r="K67" s="186"/>
      <c r="L67" s="187" t="str">
        <f t="shared" si="0"/>
        <v/>
      </c>
      <c r="M67" s="106" t="str">
        <f>IF(ISERROR(IF(K67&gt;0,DATEDIF(K67,MIN('Existing Loans'!$C$1,L67),"m"),"")),0,IF(K67&gt;0,DATEDIF(K67,MIN('Existing Loans'!$C$1,L67),"m")+0,""))</f>
        <v/>
      </c>
      <c r="N67" s="106" t="str">
        <f t="shared" si="1"/>
        <v/>
      </c>
      <c r="O67" s="142"/>
      <c r="P67" s="142"/>
      <c r="Q67" s="142"/>
      <c r="R67" s="142"/>
      <c r="S67" s="142"/>
      <c r="T67" s="142"/>
      <c r="U67" s="142"/>
      <c r="V67" s="142"/>
      <c r="W67" s="189">
        <f t="shared" si="2"/>
        <v>0</v>
      </c>
      <c r="X67" s="110" t="str">
        <f t="shared" si="3"/>
        <v/>
      </c>
    </row>
    <row r="68" spans="1:24">
      <c r="A68" s="105">
        <v>66</v>
      </c>
      <c r="B68" s="166"/>
      <c r="C68" s="142"/>
      <c r="D68" s="166"/>
      <c r="E68" s="166"/>
      <c r="F68" s="166"/>
      <c r="G68" s="142"/>
      <c r="H68" s="142"/>
      <c r="I68" s="185"/>
      <c r="J68" s="142"/>
      <c r="K68" s="186"/>
      <c r="L68" s="187" t="str">
        <f t="shared" ref="L68:L131" si="4">IF(AND(J68&gt;0,K68&gt;0),DATE(YEAR(K68),MONTH(K68)+J68+IF(DAY(K68)&lt;=15,0,1),DAY(K68)),"")</f>
        <v/>
      </c>
      <c r="M68" s="106" t="str">
        <f>IF(ISERROR(IF(K68&gt;0,DATEDIF(K68,MIN('Existing Loans'!$C$1,L68),"m"),"")),0,IF(K68&gt;0,DATEDIF(K68,MIN('Existing Loans'!$C$1,L68),"m")+0,""))</f>
        <v/>
      </c>
      <c r="N68" s="106" t="str">
        <f t="shared" ref="N68:N131" si="5">IF(J68="","",J68-M68)</f>
        <v/>
      </c>
      <c r="O68" s="142"/>
      <c r="P68" s="142"/>
      <c r="Q68" s="142"/>
      <c r="R68" s="142"/>
      <c r="S68" s="142"/>
      <c r="T68" s="142"/>
      <c r="U68" s="142"/>
      <c r="V68" s="142"/>
      <c r="W68" s="189">
        <f t="shared" ref="W68:W131" si="6">IF(AND(F68="Live",N68&gt;6),H68,0)</f>
        <v>0</v>
      </c>
      <c r="X68" s="110" t="str">
        <f t="shared" ref="X68:X131" si="7">B68&amp;E68</f>
        <v/>
      </c>
    </row>
    <row r="69" spans="1:24">
      <c r="A69" s="105">
        <v>67</v>
      </c>
      <c r="B69" s="166"/>
      <c r="C69" s="142"/>
      <c r="D69" s="166"/>
      <c r="E69" s="166"/>
      <c r="F69" s="166"/>
      <c r="G69" s="142"/>
      <c r="H69" s="142"/>
      <c r="I69" s="185"/>
      <c r="J69" s="142"/>
      <c r="K69" s="186"/>
      <c r="L69" s="187" t="str">
        <f t="shared" si="4"/>
        <v/>
      </c>
      <c r="M69" s="106" t="str">
        <f>IF(ISERROR(IF(K69&gt;0,DATEDIF(K69,MIN('Existing Loans'!$C$1,L69),"m"),"")),0,IF(K69&gt;0,DATEDIF(K69,MIN('Existing Loans'!$C$1,L69),"m")+0,""))</f>
        <v/>
      </c>
      <c r="N69" s="106" t="str">
        <f t="shared" si="5"/>
        <v/>
      </c>
      <c r="O69" s="142"/>
      <c r="P69" s="142"/>
      <c r="Q69" s="142"/>
      <c r="R69" s="142"/>
      <c r="S69" s="142"/>
      <c r="T69" s="142"/>
      <c r="U69" s="142"/>
      <c r="V69" s="142"/>
      <c r="W69" s="189">
        <f t="shared" si="6"/>
        <v>0</v>
      </c>
      <c r="X69" s="110" t="str">
        <f t="shared" si="7"/>
        <v/>
      </c>
    </row>
    <row r="70" spans="1:24">
      <c r="A70" s="105">
        <v>68</v>
      </c>
      <c r="B70" s="166"/>
      <c r="C70" s="142"/>
      <c r="D70" s="166"/>
      <c r="E70" s="166"/>
      <c r="F70" s="166"/>
      <c r="G70" s="142"/>
      <c r="H70" s="142"/>
      <c r="I70" s="185"/>
      <c r="J70" s="142"/>
      <c r="K70" s="186"/>
      <c r="L70" s="187" t="str">
        <f t="shared" si="4"/>
        <v/>
      </c>
      <c r="M70" s="106" t="str">
        <f>IF(ISERROR(IF(K70&gt;0,DATEDIF(K70,MIN('Existing Loans'!$C$1,L70),"m"),"")),0,IF(K70&gt;0,DATEDIF(K70,MIN('Existing Loans'!$C$1,L70),"m")+0,""))</f>
        <v/>
      </c>
      <c r="N70" s="106" t="str">
        <f t="shared" si="5"/>
        <v/>
      </c>
      <c r="O70" s="142"/>
      <c r="P70" s="142"/>
      <c r="Q70" s="142"/>
      <c r="R70" s="142"/>
      <c r="S70" s="142"/>
      <c r="T70" s="142"/>
      <c r="U70" s="142"/>
      <c r="V70" s="142"/>
      <c r="W70" s="189">
        <f t="shared" si="6"/>
        <v>0</v>
      </c>
      <c r="X70" s="110" t="str">
        <f t="shared" si="7"/>
        <v/>
      </c>
    </row>
    <row r="71" spans="1:24">
      <c r="A71" s="105">
        <v>69</v>
      </c>
      <c r="B71" s="166"/>
      <c r="C71" s="142"/>
      <c r="D71" s="166"/>
      <c r="E71" s="166"/>
      <c r="F71" s="166"/>
      <c r="G71" s="142"/>
      <c r="H71" s="142"/>
      <c r="I71" s="185"/>
      <c r="J71" s="142"/>
      <c r="K71" s="186"/>
      <c r="L71" s="187" t="str">
        <f t="shared" si="4"/>
        <v/>
      </c>
      <c r="M71" s="106" t="str">
        <f>IF(ISERROR(IF(K71&gt;0,DATEDIF(K71,MIN('Existing Loans'!$C$1,L71),"m"),"")),0,IF(K71&gt;0,DATEDIF(K71,MIN('Existing Loans'!$C$1,L71),"m")+0,""))</f>
        <v/>
      </c>
      <c r="N71" s="106" t="str">
        <f t="shared" si="5"/>
        <v/>
      </c>
      <c r="O71" s="142"/>
      <c r="P71" s="142"/>
      <c r="Q71" s="142"/>
      <c r="R71" s="142"/>
      <c r="S71" s="142"/>
      <c r="T71" s="142"/>
      <c r="U71" s="142"/>
      <c r="V71" s="142"/>
      <c r="W71" s="189">
        <f t="shared" si="6"/>
        <v>0</v>
      </c>
      <c r="X71" s="110" t="str">
        <f t="shared" si="7"/>
        <v/>
      </c>
    </row>
    <row r="72" spans="1:24">
      <c r="A72" s="105">
        <v>70</v>
      </c>
      <c r="B72" s="166"/>
      <c r="C72" s="142"/>
      <c r="D72" s="166"/>
      <c r="E72" s="166"/>
      <c r="F72" s="166"/>
      <c r="G72" s="142"/>
      <c r="H72" s="142"/>
      <c r="I72" s="185"/>
      <c r="J72" s="142"/>
      <c r="K72" s="186"/>
      <c r="L72" s="187" t="str">
        <f t="shared" si="4"/>
        <v/>
      </c>
      <c r="M72" s="106" t="str">
        <f>IF(ISERROR(IF(K72&gt;0,DATEDIF(K72,MIN('Existing Loans'!$C$1,L72),"m"),"")),0,IF(K72&gt;0,DATEDIF(K72,MIN('Existing Loans'!$C$1,L72),"m")+0,""))</f>
        <v/>
      </c>
      <c r="N72" s="106" t="str">
        <f t="shared" si="5"/>
        <v/>
      </c>
      <c r="O72" s="142"/>
      <c r="P72" s="142"/>
      <c r="Q72" s="142"/>
      <c r="R72" s="142"/>
      <c r="S72" s="142"/>
      <c r="T72" s="142"/>
      <c r="U72" s="142"/>
      <c r="V72" s="142"/>
      <c r="W72" s="189">
        <f t="shared" si="6"/>
        <v>0</v>
      </c>
      <c r="X72" s="110" t="str">
        <f t="shared" si="7"/>
        <v/>
      </c>
    </row>
    <row r="73" spans="1:24">
      <c r="A73" s="105">
        <v>71</v>
      </c>
      <c r="B73" s="166"/>
      <c r="C73" s="142"/>
      <c r="D73" s="166"/>
      <c r="E73" s="166"/>
      <c r="F73" s="166"/>
      <c r="G73" s="142"/>
      <c r="H73" s="142"/>
      <c r="I73" s="185"/>
      <c r="J73" s="142"/>
      <c r="K73" s="186"/>
      <c r="L73" s="187" t="str">
        <f t="shared" si="4"/>
        <v/>
      </c>
      <c r="M73" s="106" t="str">
        <f>IF(ISERROR(IF(K73&gt;0,DATEDIF(K73,MIN('Existing Loans'!$C$1,L73),"m"),"")),0,IF(K73&gt;0,DATEDIF(K73,MIN('Existing Loans'!$C$1,L73),"m")+0,""))</f>
        <v/>
      </c>
      <c r="N73" s="106" t="str">
        <f t="shared" si="5"/>
        <v/>
      </c>
      <c r="O73" s="142"/>
      <c r="P73" s="142"/>
      <c r="Q73" s="142"/>
      <c r="R73" s="142"/>
      <c r="S73" s="142"/>
      <c r="T73" s="142"/>
      <c r="U73" s="142"/>
      <c r="V73" s="142"/>
      <c r="W73" s="189">
        <f t="shared" si="6"/>
        <v>0</v>
      </c>
      <c r="X73" s="110" t="str">
        <f t="shared" si="7"/>
        <v/>
      </c>
    </row>
    <row r="74" spans="1:24">
      <c r="A74" s="105">
        <v>72</v>
      </c>
      <c r="B74" s="166"/>
      <c r="C74" s="142"/>
      <c r="D74" s="166"/>
      <c r="E74" s="166"/>
      <c r="F74" s="166"/>
      <c r="G74" s="142"/>
      <c r="H74" s="142"/>
      <c r="I74" s="185"/>
      <c r="J74" s="142"/>
      <c r="K74" s="186"/>
      <c r="L74" s="187" t="str">
        <f t="shared" si="4"/>
        <v/>
      </c>
      <c r="M74" s="106" t="str">
        <f>IF(ISERROR(IF(K74&gt;0,DATEDIF(K74,MIN('Existing Loans'!$C$1,L74),"m"),"")),0,IF(K74&gt;0,DATEDIF(K74,MIN('Existing Loans'!$C$1,L74),"m")+0,""))</f>
        <v/>
      </c>
      <c r="N74" s="106" t="str">
        <f t="shared" si="5"/>
        <v/>
      </c>
      <c r="O74" s="142"/>
      <c r="P74" s="142"/>
      <c r="Q74" s="142"/>
      <c r="R74" s="142"/>
      <c r="S74" s="142"/>
      <c r="T74" s="142"/>
      <c r="U74" s="142"/>
      <c r="V74" s="142"/>
      <c r="W74" s="189">
        <f t="shared" si="6"/>
        <v>0</v>
      </c>
      <c r="X74" s="110" t="str">
        <f t="shared" si="7"/>
        <v/>
      </c>
    </row>
    <row r="75" spans="1:24">
      <c r="A75" s="105">
        <v>73</v>
      </c>
      <c r="B75" s="166"/>
      <c r="C75" s="142"/>
      <c r="D75" s="166"/>
      <c r="E75" s="166"/>
      <c r="F75" s="166"/>
      <c r="G75" s="142"/>
      <c r="H75" s="142"/>
      <c r="I75" s="185"/>
      <c r="J75" s="142"/>
      <c r="K75" s="186"/>
      <c r="L75" s="187" t="str">
        <f t="shared" si="4"/>
        <v/>
      </c>
      <c r="M75" s="106" t="str">
        <f>IF(ISERROR(IF(K75&gt;0,DATEDIF(K75,MIN('Existing Loans'!$C$1,L75),"m"),"")),0,IF(K75&gt;0,DATEDIF(K75,MIN('Existing Loans'!$C$1,L75),"m")+0,""))</f>
        <v/>
      </c>
      <c r="N75" s="106" t="str">
        <f t="shared" si="5"/>
        <v/>
      </c>
      <c r="O75" s="142"/>
      <c r="P75" s="142"/>
      <c r="Q75" s="142"/>
      <c r="R75" s="142"/>
      <c r="S75" s="142"/>
      <c r="T75" s="142"/>
      <c r="U75" s="142"/>
      <c r="V75" s="142"/>
      <c r="W75" s="189">
        <f t="shared" si="6"/>
        <v>0</v>
      </c>
      <c r="X75" s="110" t="str">
        <f t="shared" si="7"/>
        <v/>
      </c>
    </row>
    <row r="76" spans="1:24">
      <c r="A76" s="105">
        <v>74</v>
      </c>
      <c r="B76" s="166"/>
      <c r="C76" s="142"/>
      <c r="D76" s="166"/>
      <c r="E76" s="166"/>
      <c r="F76" s="166"/>
      <c r="G76" s="142"/>
      <c r="H76" s="142"/>
      <c r="I76" s="185"/>
      <c r="J76" s="142"/>
      <c r="K76" s="186"/>
      <c r="L76" s="187" t="str">
        <f t="shared" si="4"/>
        <v/>
      </c>
      <c r="M76" s="106" t="str">
        <f>IF(ISERROR(IF(K76&gt;0,DATEDIF(K76,MIN('Existing Loans'!$C$1,L76),"m"),"")),0,IF(K76&gt;0,DATEDIF(K76,MIN('Existing Loans'!$C$1,L76),"m")+0,""))</f>
        <v/>
      </c>
      <c r="N76" s="106" t="str">
        <f t="shared" si="5"/>
        <v/>
      </c>
      <c r="O76" s="142"/>
      <c r="P76" s="142"/>
      <c r="Q76" s="142"/>
      <c r="R76" s="142"/>
      <c r="S76" s="142"/>
      <c r="T76" s="142"/>
      <c r="U76" s="142"/>
      <c r="V76" s="142"/>
      <c r="W76" s="189">
        <f t="shared" si="6"/>
        <v>0</v>
      </c>
      <c r="X76" s="110" t="str">
        <f t="shared" si="7"/>
        <v/>
      </c>
    </row>
    <row r="77" spans="1:24">
      <c r="A77" s="105">
        <v>75</v>
      </c>
      <c r="B77" s="166"/>
      <c r="C77" s="142"/>
      <c r="D77" s="166"/>
      <c r="E77" s="166"/>
      <c r="F77" s="166"/>
      <c r="G77" s="142"/>
      <c r="H77" s="142"/>
      <c r="I77" s="185"/>
      <c r="J77" s="142"/>
      <c r="K77" s="186"/>
      <c r="L77" s="187" t="str">
        <f t="shared" si="4"/>
        <v/>
      </c>
      <c r="M77" s="106" t="str">
        <f>IF(ISERROR(IF(K77&gt;0,DATEDIF(K77,MIN('Existing Loans'!$C$1,L77),"m"),"")),0,IF(K77&gt;0,DATEDIF(K77,MIN('Existing Loans'!$C$1,L77),"m")+0,""))</f>
        <v/>
      </c>
      <c r="N77" s="106" t="str">
        <f t="shared" si="5"/>
        <v/>
      </c>
      <c r="O77" s="142"/>
      <c r="P77" s="142"/>
      <c r="Q77" s="142"/>
      <c r="R77" s="142"/>
      <c r="S77" s="142"/>
      <c r="T77" s="142"/>
      <c r="U77" s="142"/>
      <c r="V77" s="142"/>
      <c r="W77" s="189">
        <f t="shared" si="6"/>
        <v>0</v>
      </c>
      <c r="X77" s="110" t="str">
        <f t="shared" si="7"/>
        <v/>
      </c>
    </row>
    <row r="78" spans="1:24">
      <c r="A78" s="105">
        <v>76</v>
      </c>
      <c r="B78" s="166"/>
      <c r="C78" s="142"/>
      <c r="D78" s="166"/>
      <c r="E78" s="166"/>
      <c r="F78" s="166"/>
      <c r="G78" s="142"/>
      <c r="H78" s="142"/>
      <c r="I78" s="185"/>
      <c r="J78" s="142"/>
      <c r="K78" s="186"/>
      <c r="L78" s="187" t="str">
        <f t="shared" si="4"/>
        <v/>
      </c>
      <c r="M78" s="106" t="str">
        <f>IF(ISERROR(IF(K78&gt;0,DATEDIF(K78,MIN('Existing Loans'!$C$1,L78),"m"),"")),0,IF(K78&gt;0,DATEDIF(K78,MIN('Existing Loans'!$C$1,L78),"m")+0,""))</f>
        <v/>
      </c>
      <c r="N78" s="106" t="str">
        <f t="shared" si="5"/>
        <v/>
      </c>
      <c r="O78" s="142"/>
      <c r="P78" s="142"/>
      <c r="Q78" s="142"/>
      <c r="R78" s="142"/>
      <c r="S78" s="142"/>
      <c r="T78" s="142"/>
      <c r="U78" s="142"/>
      <c r="V78" s="142"/>
      <c r="W78" s="189">
        <f t="shared" si="6"/>
        <v>0</v>
      </c>
      <c r="X78" s="110" t="str">
        <f t="shared" si="7"/>
        <v/>
      </c>
    </row>
    <row r="79" spans="1:24">
      <c r="A79" s="105">
        <v>77</v>
      </c>
      <c r="B79" s="166"/>
      <c r="C79" s="142"/>
      <c r="D79" s="166"/>
      <c r="E79" s="166"/>
      <c r="F79" s="166"/>
      <c r="G79" s="142"/>
      <c r="H79" s="142"/>
      <c r="I79" s="185"/>
      <c r="J79" s="142"/>
      <c r="K79" s="186"/>
      <c r="L79" s="187" t="str">
        <f t="shared" si="4"/>
        <v/>
      </c>
      <c r="M79" s="106" t="str">
        <f>IF(ISERROR(IF(K79&gt;0,DATEDIF(K79,MIN('Existing Loans'!$C$1,L79),"m"),"")),0,IF(K79&gt;0,DATEDIF(K79,MIN('Existing Loans'!$C$1,L79),"m")+0,""))</f>
        <v/>
      </c>
      <c r="N79" s="106" t="str">
        <f t="shared" si="5"/>
        <v/>
      </c>
      <c r="O79" s="142"/>
      <c r="P79" s="142"/>
      <c r="Q79" s="142"/>
      <c r="R79" s="142"/>
      <c r="S79" s="142"/>
      <c r="T79" s="142"/>
      <c r="U79" s="142"/>
      <c r="V79" s="142"/>
      <c r="W79" s="189">
        <f t="shared" si="6"/>
        <v>0</v>
      </c>
      <c r="X79" s="110" t="str">
        <f t="shared" si="7"/>
        <v/>
      </c>
    </row>
    <row r="80" spans="1:24">
      <c r="A80" s="105">
        <v>78</v>
      </c>
      <c r="B80" s="166"/>
      <c r="C80" s="142"/>
      <c r="D80" s="166"/>
      <c r="E80" s="166"/>
      <c r="F80" s="166"/>
      <c r="G80" s="142"/>
      <c r="H80" s="142"/>
      <c r="I80" s="185"/>
      <c r="J80" s="142"/>
      <c r="K80" s="186"/>
      <c r="L80" s="187" t="str">
        <f t="shared" si="4"/>
        <v/>
      </c>
      <c r="M80" s="106" t="str">
        <f>IF(ISERROR(IF(K80&gt;0,DATEDIF(K80,MIN('Existing Loans'!$C$1,L80),"m"),"")),0,IF(K80&gt;0,DATEDIF(K80,MIN('Existing Loans'!$C$1,L80),"m")+0,""))</f>
        <v/>
      </c>
      <c r="N80" s="106" t="str">
        <f t="shared" si="5"/>
        <v/>
      </c>
      <c r="O80" s="142"/>
      <c r="P80" s="142"/>
      <c r="Q80" s="142"/>
      <c r="R80" s="142"/>
      <c r="S80" s="142"/>
      <c r="T80" s="142"/>
      <c r="U80" s="142"/>
      <c r="V80" s="142"/>
      <c r="W80" s="189">
        <f t="shared" si="6"/>
        <v>0</v>
      </c>
      <c r="X80" s="110" t="str">
        <f t="shared" si="7"/>
        <v/>
      </c>
    </row>
    <row r="81" spans="1:24">
      <c r="A81" s="105">
        <v>79</v>
      </c>
      <c r="B81" s="166"/>
      <c r="C81" s="142"/>
      <c r="D81" s="166"/>
      <c r="E81" s="166"/>
      <c r="F81" s="166"/>
      <c r="G81" s="142"/>
      <c r="H81" s="142"/>
      <c r="I81" s="185"/>
      <c r="J81" s="142"/>
      <c r="K81" s="186"/>
      <c r="L81" s="187" t="str">
        <f t="shared" si="4"/>
        <v/>
      </c>
      <c r="M81" s="106" t="str">
        <f>IF(ISERROR(IF(K81&gt;0,DATEDIF(K81,MIN('Existing Loans'!$C$1,L81),"m"),"")),0,IF(K81&gt;0,DATEDIF(K81,MIN('Existing Loans'!$C$1,L81),"m")+0,""))</f>
        <v/>
      </c>
      <c r="N81" s="106" t="str">
        <f t="shared" si="5"/>
        <v/>
      </c>
      <c r="O81" s="142"/>
      <c r="P81" s="142"/>
      <c r="Q81" s="142"/>
      <c r="R81" s="142"/>
      <c r="S81" s="142"/>
      <c r="T81" s="142"/>
      <c r="U81" s="142"/>
      <c r="V81" s="142"/>
      <c r="W81" s="189">
        <f t="shared" si="6"/>
        <v>0</v>
      </c>
      <c r="X81" s="110" t="str">
        <f t="shared" si="7"/>
        <v/>
      </c>
    </row>
    <row r="82" spans="1:24">
      <c r="A82" s="105">
        <v>80</v>
      </c>
      <c r="B82" s="166"/>
      <c r="C82" s="142"/>
      <c r="D82" s="166"/>
      <c r="E82" s="166"/>
      <c r="F82" s="166"/>
      <c r="G82" s="142"/>
      <c r="H82" s="142"/>
      <c r="I82" s="185"/>
      <c r="J82" s="142"/>
      <c r="K82" s="186"/>
      <c r="L82" s="187" t="str">
        <f t="shared" si="4"/>
        <v/>
      </c>
      <c r="M82" s="106" t="str">
        <f>IF(ISERROR(IF(K82&gt;0,DATEDIF(K82,MIN('Existing Loans'!$C$1,L82),"m"),"")),0,IF(K82&gt;0,DATEDIF(K82,MIN('Existing Loans'!$C$1,L82),"m")+0,""))</f>
        <v/>
      </c>
      <c r="N82" s="106" t="str">
        <f t="shared" si="5"/>
        <v/>
      </c>
      <c r="O82" s="142"/>
      <c r="P82" s="142"/>
      <c r="Q82" s="142"/>
      <c r="R82" s="142"/>
      <c r="S82" s="142"/>
      <c r="T82" s="142"/>
      <c r="U82" s="142"/>
      <c r="V82" s="142"/>
      <c r="W82" s="189">
        <f t="shared" si="6"/>
        <v>0</v>
      </c>
      <c r="X82" s="110" t="str">
        <f t="shared" si="7"/>
        <v/>
      </c>
    </row>
    <row r="83" spans="1:24">
      <c r="A83" s="105">
        <v>81</v>
      </c>
      <c r="B83" s="166"/>
      <c r="C83" s="142"/>
      <c r="D83" s="166"/>
      <c r="E83" s="166"/>
      <c r="F83" s="166"/>
      <c r="G83" s="142"/>
      <c r="H83" s="142"/>
      <c r="I83" s="185"/>
      <c r="J83" s="142"/>
      <c r="K83" s="186"/>
      <c r="L83" s="187" t="str">
        <f t="shared" si="4"/>
        <v/>
      </c>
      <c r="M83" s="106" t="str">
        <f>IF(ISERROR(IF(K83&gt;0,DATEDIF(K83,MIN('Existing Loans'!$C$1,L83),"m"),"")),0,IF(K83&gt;0,DATEDIF(K83,MIN('Existing Loans'!$C$1,L83),"m")+0,""))</f>
        <v/>
      </c>
      <c r="N83" s="106" t="str">
        <f t="shared" si="5"/>
        <v/>
      </c>
      <c r="O83" s="142"/>
      <c r="P83" s="142"/>
      <c r="Q83" s="142"/>
      <c r="R83" s="142"/>
      <c r="S83" s="142"/>
      <c r="T83" s="142"/>
      <c r="U83" s="142"/>
      <c r="V83" s="142"/>
      <c r="W83" s="189">
        <f t="shared" si="6"/>
        <v>0</v>
      </c>
      <c r="X83" s="110" t="str">
        <f t="shared" si="7"/>
        <v/>
      </c>
    </row>
    <row r="84" spans="1:24">
      <c r="A84" s="105">
        <v>82</v>
      </c>
      <c r="B84" s="166"/>
      <c r="C84" s="142"/>
      <c r="D84" s="166"/>
      <c r="E84" s="166"/>
      <c r="F84" s="166"/>
      <c r="G84" s="142"/>
      <c r="H84" s="142"/>
      <c r="I84" s="185"/>
      <c r="J84" s="142"/>
      <c r="K84" s="186"/>
      <c r="L84" s="187" t="str">
        <f t="shared" si="4"/>
        <v/>
      </c>
      <c r="M84" s="106" t="str">
        <f>IF(ISERROR(IF(K84&gt;0,DATEDIF(K84,MIN('Existing Loans'!$C$1,L84),"m"),"")),0,IF(K84&gt;0,DATEDIF(K84,MIN('Existing Loans'!$C$1,L84),"m")+0,""))</f>
        <v/>
      </c>
      <c r="N84" s="106" t="str">
        <f t="shared" si="5"/>
        <v/>
      </c>
      <c r="O84" s="142"/>
      <c r="P84" s="142"/>
      <c r="Q84" s="142"/>
      <c r="R84" s="142"/>
      <c r="S84" s="142"/>
      <c r="T84" s="142"/>
      <c r="U84" s="142"/>
      <c r="V84" s="142"/>
      <c r="W84" s="189">
        <f t="shared" si="6"/>
        <v>0</v>
      </c>
      <c r="X84" s="110" t="str">
        <f t="shared" si="7"/>
        <v/>
      </c>
    </row>
    <row r="85" spans="1:24">
      <c r="A85" s="105">
        <v>83</v>
      </c>
      <c r="B85" s="166"/>
      <c r="C85" s="142"/>
      <c r="D85" s="166"/>
      <c r="E85" s="166"/>
      <c r="F85" s="166"/>
      <c r="G85" s="142"/>
      <c r="H85" s="142"/>
      <c r="I85" s="185"/>
      <c r="J85" s="142"/>
      <c r="K85" s="186"/>
      <c r="L85" s="187" t="str">
        <f t="shared" si="4"/>
        <v/>
      </c>
      <c r="M85" s="106" t="str">
        <f>IF(ISERROR(IF(K85&gt;0,DATEDIF(K85,MIN('Existing Loans'!$C$1,L85),"m"),"")),0,IF(K85&gt;0,DATEDIF(K85,MIN('Existing Loans'!$C$1,L85),"m")+0,""))</f>
        <v/>
      </c>
      <c r="N85" s="106" t="str">
        <f t="shared" si="5"/>
        <v/>
      </c>
      <c r="O85" s="142"/>
      <c r="P85" s="142"/>
      <c r="Q85" s="142"/>
      <c r="R85" s="142"/>
      <c r="S85" s="142"/>
      <c r="T85" s="142"/>
      <c r="U85" s="142"/>
      <c r="V85" s="142"/>
      <c r="W85" s="189">
        <f t="shared" si="6"/>
        <v>0</v>
      </c>
      <c r="X85" s="110" t="str">
        <f t="shared" si="7"/>
        <v/>
      </c>
    </row>
    <row r="86" spans="1:24">
      <c r="A86" s="105">
        <v>84</v>
      </c>
      <c r="B86" s="166"/>
      <c r="C86" s="142"/>
      <c r="D86" s="166"/>
      <c r="E86" s="166"/>
      <c r="F86" s="166"/>
      <c r="G86" s="142"/>
      <c r="H86" s="142"/>
      <c r="I86" s="185"/>
      <c r="J86" s="142"/>
      <c r="K86" s="186"/>
      <c r="L86" s="187" t="str">
        <f t="shared" si="4"/>
        <v/>
      </c>
      <c r="M86" s="106" t="str">
        <f>IF(ISERROR(IF(K86&gt;0,DATEDIF(K86,MIN('Existing Loans'!$C$1,L86),"m"),"")),0,IF(K86&gt;0,DATEDIF(K86,MIN('Existing Loans'!$C$1,L86),"m")+0,""))</f>
        <v/>
      </c>
      <c r="N86" s="106" t="str">
        <f t="shared" si="5"/>
        <v/>
      </c>
      <c r="O86" s="142"/>
      <c r="P86" s="142"/>
      <c r="Q86" s="142"/>
      <c r="R86" s="142"/>
      <c r="S86" s="142"/>
      <c r="T86" s="142"/>
      <c r="U86" s="142"/>
      <c r="V86" s="142"/>
      <c r="W86" s="189">
        <f t="shared" si="6"/>
        <v>0</v>
      </c>
      <c r="X86" s="110" t="str">
        <f t="shared" si="7"/>
        <v/>
      </c>
    </row>
    <row r="87" spans="1:24">
      <c r="A87" s="105">
        <v>85</v>
      </c>
      <c r="B87" s="166"/>
      <c r="C87" s="142"/>
      <c r="D87" s="166"/>
      <c r="E87" s="166"/>
      <c r="F87" s="166"/>
      <c r="G87" s="142"/>
      <c r="H87" s="142"/>
      <c r="I87" s="185"/>
      <c r="J87" s="142"/>
      <c r="K87" s="186"/>
      <c r="L87" s="187" t="str">
        <f t="shared" si="4"/>
        <v/>
      </c>
      <c r="M87" s="106" t="str">
        <f>IF(ISERROR(IF(K87&gt;0,DATEDIF(K87,MIN('Existing Loans'!$C$1,L87),"m"),"")),0,IF(K87&gt;0,DATEDIF(K87,MIN('Existing Loans'!$C$1,L87),"m")+0,""))</f>
        <v/>
      </c>
      <c r="N87" s="106" t="str">
        <f t="shared" si="5"/>
        <v/>
      </c>
      <c r="O87" s="142"/>
      <c r="P87" s="142"/>
      <c r="Q87" s="142"/>
      <c r="R87" s="142"/>
      <c r="S87" s="142"/>
      <c r="T87" s="142"/>
      <c r="U87" s="142"/>
      <c r="V87" s="142"/>
      <c r="W87" s="189">
        <f t="shared" si="6"/>
        <v>0</v>
      </c>
      <c r="X87" s="110" t="str">
        <f t="shared" si="7"/>
        <v/>
      </c>
    </row>
    <row r="88" spans="1:24">
      <c r="A88" s="105">
        <v>86</v>
      </c>
      <c r="B88" s="166"/>
      <c r="C88" s="142"/>
      <c r="D88" s="166"/>
      <c r="E88" s="166"/>
      <c r="F88" s="166"/>
      <c r="G88" s="142"/>
      <c r="H88" s="142"/>
      <c r="I88" s="185"/>
      <c r="J88" s="142"/>
      <c r="K88" s="186"/>
      <c r="L88" s="187" t="str">
        <f t="shared" si="4"/>
        <v/>
      </c>
      <c r="M88" s="106" t="str">
        <f>IF(ISERROR(IF(K88&gt;0,DATEDIF(K88,MIN('Existing Loans'!$C$1,L88),"m"),"")),0,IF(K88&gt;0,DATEDIF(K88,MIN('Existing Loans'!$C$1,L88),"m")+0,""))</f>
        <v/>
      </c>
      <c r="N88" s="106" t="str">
        <f t="shared" si="5"/>
        <v/>
      </c>
      <c r="O88" s="142"/>
      <c r="P88" s="142"/>
      <c r="Q88" s="142"/>
      <c r="R88" s="142"/>
      <c r="S88" s="142"/>
      <c r="T88" s="142"/>
      <c r="U88" s="142"/>
      <c r="V88" s="142"/>
      <c r="W88" s="189">
        <f t="shared" si="6"/>
        <v>0</v>
      </c>
      <c r="X88" s="110" t="str">
        <f t="shared" si="7"/>
        <v/>
      </c>
    </row>
    <row r="89" spans="1:24">
      <c r="A89" s="105">
        <v>87</v>
      </c>
      <c r="B89" s="166"/>
      <c r="C89" s="142"/>
      <c r="D89" s="166"/>
      <c r="E89" s="166"/>
      <c r="F89" s="166"/>
      <c r="G89" s="142"/>
      <c r="H89" s="142"/>
      <c r="I89" s="185"/>
      <c r="J89" s="142"/>
      <c r="K89" s="186"/>
      <c r="L89" s="187" t="str">
        <f t="shared" si="4"/>
        <v/>
      </c>
      <c r="M89" s="106" t="str">
        <f>IF(ISERROR(IF(K89&gt;0,DATEDIF(K89,MIN('Existing Loans'!$C$1,L89),"m"),"")),0,IF(K89&gt;0,DATEDIF(K89,MIN('Existing Loans'!$C$1,L89),"m")+0,""))</f>
        <v/>
      </c>
      <c r="N89" s="106" t="str">
        <f t="shared" si="5"/>
        <v/>
      </c>
      <c r="O89" s="142"/>
      <c r="P89" s="142"/>
      <c r="Q89" s="142"/>
      <c r="R89" s="142"/>
      <c r="S89" s="142"/>
      <c r="T89" s="142"/>
      <c r="U89" s="142"/>
      <c r="V89" s="142"/>
      <c r="W89" s="189">
        <f t="shared" si="6"/>
        <v>0</v>
      </c>
      <c r="X89" s="110" t="str">
        <f t="shared" si="7"/>
        <v/>
      </c>
    </row>
    <row r="90" spans="1:24">
      <c r="A90" s="105">
        <v>88</v>
      </c>
      <c r="B90" s="166"/>
      <c r="C90" s="142"/>
      <c r="D90" s="166"/>
      <c r="E90" s="166"/>
      <c r="F90" s="166"/>
      <c r="G90" s="142"/>
      <c r="H90" s="142"/>
      <c r="I90" s="185"/>
      <c r="J90" s="142"/>
      <c r="K90" s="186"/>
      <c r="L90" s="187" t="str">
        <f t="shared" si="4"/>
        <v/>
      </c>
      <c r="M90" s="106" t="str">
        <f>IF(ISERROR(IF(K90&gt;0,DATEDIF(K90,MIN('Existing Loans'!$C$1,L90),"m"),"")),0,IF(K90&gt;0,DATEDIF(K90,MIN('Existing Loans'!$C$1,L90),"m")+0,""))</f>
        <v/>
      </c>
      <c r="N90" s="106" t="str">
        <f t="shared" si="5"/>
        <v/>
      </c>
      <c r="O90" s="142"/>
      <c r="P90" s="142"/>
      <c r="Q90" s="142"/>
      <c r="R90" s="142"/>
      <c r="S90" s="142"/>
      <c r="T90" s="142"/>
      <c r="U90" s="142"/>
      <c r="V90" s="142"/>
      <c r="W90" s="189">
        <f t="shared" si="6"/>
        <v>0</v>
      </c>
      <c r="X90" s="110" t="str">
        <f t="shared" si="7"/>
        <v/>
      </c>
    </row>
    <row r="91" spans="1:24">
      <c r="A91" s="105">
        <v>89</v>
      </c>
      <c r="B91" s="166"/>
      <c r="C91" s="142"/>
      <c r="D91" s="166"/>
      <c r="E91" s="166"/>
      <c r="F91" s="166"/>
      <c r="G91" s="142"/>
      <c r="H91" s="142"/>
      <c r="I91" s="185"/>
      <c r="J91" s="142"/>
      <c r="K91" s="186"/>
      <c r="L91" s="187" t="str">
        <f t="shared" si="4"/>
        <v/>
      </c>
      <c r="M91" s="106" t="str">
        <f>IF(ISERROR(IF(K91&gt;0,DATEDIF(K91,MIN('Existing Loans'!$C$1,L91),"m"),"")),0,IF(K91&gt;0,DATEDIF(K91,MIN('Existing Loans'!$C$1,L91),"m")+0,""))</f>
        <v/>
      </c>
      <c r="N91" s="106" t="str">
        <f t="shared" si="5"/>
        <v/>
      </c>
      <c r="O91" s="142"/>
      <c r="P91" s="142"/>
      <c r="Q91" s="142"/>
      <c r="R91" s="142"/>
      <c r="S91" s="142"/>
      <c r="T91" s="142"/>
      <c r="U91" s="142"/>
      <c r="V91" s="142"/>
      <c r="W91" s="189">
        <f t="shared" si="6"/>
        <v>0</v>
      </c>
      <c r="X91" s="110" t="str">
        <f t="shared" si="7"/>
        <v/>
      </c>
    </row>
    <row r="92" spans="1:24">
      <c r="A92" s="105">
        <v>90</v>
      </c>
      <c r="B92" s="166"/>
      <c r="C92" s="142"/>
      <c r="D92" s="166"/>
      <c r="E92" s="166"/>
      <c r="F92" s="166"/>
      <c r="G92" s="142"/>
      <c r="H92" s="142"/>
      <c r="I92" s="185"/>
      <c r="J92" s="142"/>
      <c r="K92" s="186"/>
      <c r="L92" s="187" t="str">
        <f t="shared" si="4"/>
        <v/>
      </c>
      <c r="M92" s="106" t="str">
        <f>IF(ISERROR(IF(K92&gt;0,DATEDIF(K92,MIN('Existing Loans'!$C$1,L92),"m"),"")),0,IF(K92&gt;0,DATEDIF(K92,MIN('Existing Loans'!$C$1,L92),"m")+0,""))</f>
        <v/>
      </c>
      <c r="N92" s="106" t="str">
        <f t="shared" si="5"/>
        <v/>
      </c>
      <c r="O92" s="142"/>
      <c r="P92" s="142"/>
      <c r="Q92" s="142"/>
      <c r="R92" s="142"/>
      <c r="S92" s="142"/>
      <c r="T92" s="142"/>
      <c r="U92" s="142"/>
      <c r="V92" s="142"/>
      <c r="W92" s="189">
        <f t="shared" si="6"/>
        <v>0</v>
      </c>
      <c r="X92" s="110" t="str">
        <f t="shared" si="7"/>
        <v/>
      </c>
    </row>
    <row r="93" spans="1:24">
      <c r="A93" s="105">
        <v>91</v>
      </c>
      <c r="B93" s="166"/>
      <c r="C93" s="142"/>
      <c r="D93" s="166"/>
      <c r="E93" s="166"/>
      <c r="F93" s="166"/>
      <c r="G93" s="142"/>
      <c r="H93" s="142"/>
      <c r="I93" s="185"/>
      <c r="J93" s="142"/>
      <c r="K93" s="186"/>
      <c r="L93" s="187" t="str">
        <f t="shared" si="4"/>
        <v/>
      </c>
      <c r="M93" s="106" t="str">
        <f>IF(ISERROR(IF(K93&gt;0,DATEDIF(K93,MIN('Existing Loans'!$C$1,L93),"m"),"")),0,IF(K93&gt;0,DATEDIF(K93,MIN('Existing Loans'!$C$1,L93),"m")+0,""))</f>
        <v/>
      </c>
      <c r="N93" s="106" t="str">
        <f t="shared" si="5"/>
        <v/>
      </c>
      <c r="O93" s="142"/>
      <c r="P93" s="142"/>
      <c r="Q93" s="142"/>
      <c r="R93" s="142"/>
      <c r="S93" s="142"/>
      <c r="T93" s="142"/>
      <c r="U93" s="142"/>
      <c r="V93" s="142"/>
      <c r="W93" s="189">
        <f t="shared" si="6"/>
        <v>0</v>
      </c>
      <c r="X93" s="110" t="str">
        <f t="shared" si="7"/>
        <v/>
      </c>
    </row>
    <row r="94" spans="1:24">
      <c r="A94" s="105">
        <v>92</v>
      </c>
      <c r="B94" s="166"/>
      <c r="C94" s="142"/>
      <c r="D94" s="166"/>
      <c r="E94" s="166"/>
      <c r="F94" s="166"/>
      <c r="G94" s="142"/>
      <c r="H94" s="142"/>
      <c r="I94" s="185"/>
      <c r="J94" s="142"/>
      <c r="K94" s="186"/>
      <c r="L94" s="187" t="str">
        <f t="shared" si="4"/>
        <v/>
      </c>
      <c r="M94" s="106" t="str">
        <f>IF(ISERROR(IF(K94&gt;0,DATEDIF(K94,MIN('Existing Loans'!$C$1,L94),"m"),"")),0,IF(K94&gt;0,DATEDIF(K94,MIN('Existing Loans'!$C$1,L94),"m")+0,""))</f>
        <v/>
      </c>
      <c r="N94" s="106" t="str">
        <f t="shared" si="5"/>
        <v/>
      </c>
      <c r="O94" s="142"/>
      <c r="P94" s="142"/>
      <c r="Q94" s="142"/>
      <c r="R94" s="142"/>
      <c r="S94" s="142"/>
      <c r="T94" s="142"/>
      <c r="U94" s="142"/>
      <c r="V94" s="142"/>
      <c r="W94" s="189">
        <f t="shared" si="6"/>
        <v>0</v>
      </c>
      <c r="X94" s="110" t="str">
        <f t="shared" si="7"/>
        <v/>
      </c>
    </row>
    <row r="95" spans="1:24">
      <c r="A95" s="105">
        <v>93</v>
      </c>
      <c r="B95" s="166"/>
      <c r="C95" s="142"/>
      <c r="D95" s="166"/>
      <c r="E95" s="166"/>
      <c r="F95" s="166"/>
      <c r="G95" s="142"/>
      <c r="H95" s="142"/>
      <c r="I95" s="185"/>
      <c r="J95" s="142"/>
      <c r="K95" s="186"/>
      <c r="L95" s="187" t="str">
        <f t="shared" si="4"/>
        <v/>
      </c>
      <c r="M95" s="106" t="str">
        <f>IF(ISERROR(IF(K95&gt;0,DATEDIF(K95,MIN('Existing Loans'!$C$1,L95),"m"),"")),0,IF(K95&gt;0,DATEDIF(K95,MIN('Existing Loans'!$C$1,L95),"m")+0,""))</f>
        <v/>
      </c>
      <c r="N95" s="106" t="str">
        <f t="shared" si="5"/>
        <v/>
      </c>
      <c r="O95" s="142"/>
      <c r="P95" s="142"/>
      <c r="Q95" s="142"/>
      <c r="R95" s="142"/>
      <c r="S95" s="142"/>
      <c r="T95" s="142"/>
      <c r="U95" s="142"/>
      <c r="V95" s="142"/>
      <c r="W95" s="189">
        <f t="shared" si="6"/>
        <v>0</v>
      </c>
      <c r="X95" s="110" t="str">
        <f t="shared" si="7"/>
        <v/>
      </c>
    </row>
    <row r="96" spans="1:24">
      <c r="A96" s="105">
        <v>94</v>
      </c>
      <c r="B96" s="166"/>
      <c r="C96" s="142"/>
      <c r="D96" s="166"/>
      <c r="E96" s="166"/>
      <c r="F96" s="166"/>
      <c r="G96" s="142"/>
      <c r="H96" s="142"/>
      <c r="I96" s="185"/>
      <c r="J96" s="142"/>
      <c r="K96" s="186"/>
      <c r="L96" s="187" t="str">
        <f t="shared" si="4"/>
        <v/>
      </c>
      <c r="M96" s="106" t="str">
        <f>IF(ISERROR(IF(K96&gt;0,DATEDIF(K96,MIN('Existing Loans'!$C$1,L96),"m"),"")),0,IF(K96&gt;0,DATEDIF(K96,MIN('Existing Loans'!$C$1,L96),"m")+0,""))</f>
        <v/>
      </c>
      <c r="N96" s="106" t="str">
        <f t="shared" si="5"/>
        <v/>
      </c>
      <c r="O96" s="142"/>
      <c r="P96" s="142"/>
      <c r="Q96" s="142"/>
      <c r="R96" s="142"/>
      <c r="S96" s="142"/>
      <c r="T96" s="142"/>
      <c r="U96" s="142"/>
      <c r="V96" s="142"/>
      <c r="W96" s="189">
        <f t="shared" si="6"/>
        <v>0</v>
      </c>
      <c r="X96" s="110" t="str">
        <f t="shared" si="7"/>
        <v/>
      </c>
    </row>
    <row r="97" spans="1:24">
      <c r="A97" s="105">
        <v>95</v>
      </c>
      <c r="B97" s="166"/>
      <c r="C97" s="142"/>
      <c r="D97" s="166"/>
      <c r="E97" s="166"/>
      <c r="F97" s="166"/>
      <c r="G97" s="142"/>
      <c r="H97" s="142"/>
      <c r="I97" s="185"/>
      <c r="J97" s="142"/>
      <c r="K97" s="186"/>
      <c r="L97" s="187" t="str">
        <f t="shared" si="4"/>
        <v/>
      </c>
      <c r="M97" s="106" t="str">
        <f>IF(ISERROR(IF(K97&gt;0,DATEDIF(K97,MIN('Existing Loans'!$C$1,L97),"m"),"")),0,IF(K97&gt;0,DATEDIF(K97,MIN('Existing Loans'!$C$1,L97),"m")+0,""))</f>
        <v/>
      </c>
      <c r="N97" s="106" t="str">
        <f t="shared" si="5"/>
        <v/>
      </c>
      <c r="O97" s="142"/>
      <c r="P97" s="142"/>
      <c r="Q97" s="142"/>
      <c r="R97" s="142"/>
      <c r="S97" s="142"/>
      <c r="T97" s="142"/>
      <c r="U97" s="142"/>
      <c r="V97" s="142"/>
      <c r="W97" s="189">
        <f t="shared" si="6"/>
        <v>0</v>
      </c>
      <c r="X97" s="110" t="str">
        <f t="shared" si="7"/>
        <v/>
      </c>
    </row>
    <row r="98" spans="1:24">
      <c r="A98" s="105">
        <v>96</v>
      </c>
      <c r="B98" s="166"/>
      <c r="C98" s="142"/>
      <c r="D98" s="166"/>
      <c r="E98" s="166"/>
      <c r="F98" s="166"/>
      <c r="G98" s="142"/>
      <c r="H98" s="142"/>
      <c r="I98" s="185"/>
      <c r="J98" s="142"/>
      <c r="K98" s="186"/>
      <c r="L98" s="187" t="str">
        <f t="shared" si="4"/>
        <v/>
      </c>
      <c r="M98" s="106" t="str">
        <f>IF(ISERROR(IF(K98&gt;0,DATEDIF(K98,MIN('Existing Loans'!$C$1,L98),"m"),"")),0,IF(K98&gt;0,DATEDIF(K98,MIN('Existing Loans'!$C$1,L98),"m")+0,""))</f>
        <v/>
      </c>
      <c r="N98" s="106" t="str">
        <f t="shared" si="5"/>
        <v/>
      </c>
      <c r="O98" s="142"/>
      <c r="P98" s="142"/>
      <c r="Q98" s="142"/>
      <c r="R98" s="142"/>
      <c r="S98" s="142"/>
      <c r="T98" s="142"/>
      <c r="U98" s="142"/>
      <c r="V98" s="142"/>
      <c r="W98" s="189">
        <f t="shared" si="6"/>
        <v>0</v>
      </c>
      <c r="X98" s="110" t="str">
        <f t="shared" si="7"/>
        <v/>
      </c>
    </row>
    <row r="99" spans="1:24">
      <c r="A99" s="105">
        <v>97</v>
      </c>
      <c r="B99" s="166"/>
      <c r="C99" s="142"/>
      <c r="D99" s="166"/>
      <c r="E99" s="166"/>
      <c r="F99" s="166"/>
      <c r="G99" s="142"/>
      <c r="H99" s="142"/>
      <c r="I99" s="185"/>
      <c r="J99" s="142"/>
      <c r="K99" s="186"/>
      <c r="L99" s="187" t="str">
        <f t="shared" si="4"/>
        <v/>
      </c>
      <c r="M99" s="106" t="str">
        <f>IF(ISERROR(IF(K99&gt;0,DATEDIF(K99,MIN('Existing Loans'!$C$1,L99),"m"),"")),0,IF(K99&gt;0,DATEDIF(K99,MIN('Existing Loans'!$C$1,L99),"m")+0,""))</f>
        <v/>
      </c>
      <c r="N99" s="106" t="str">
        <f t="shared" si="5"/>
        <v/>
      </c>
      <c r="O99" s="142"/>
      <c r="P99" s="142"/>
      <c r="Q99" s="142"/>
      <c r="R99" s="142"/>
      <c r="S99" s="142"/>
      <c r="T99" s="142"/>
      <c r="U99" s="142"/>
      <c r="V99" s="142"/>
      <c r="W99" s="189">
        <f t="shared" si="6"/>
        <v>0</v>
      </c>
      <c r="X99" s="110" t="str">
        <f t="shared" si="7"/>
        <v/>
      </c>
    </row>
    <row r="100" spans="1:24">
      <c r="A100" s="105">
        <v>98</v>
      </c>
      <c r="B100" s="166"/>
      <c r="C100" s="142"/>
      <c r="D100" s="166"/>
      <c r="E100" s="166"/>
      <c r="F100" s="166"/>
      <c r="G100" s="142"/>
      <c r="H100" s="142"/>
      <c r="I100" s="185"/>
      <c r="J100" s="142"/>
      <c r="K100" s="186"/>
      <c r="L100" s="187" t="str">
        <f t="shared" si="4"/>
        <v/>
      </c>
      <c r="M100" s="106" t="str">
        <f>IF(ISERROR(IF(K100&gt;0,DATEDIF(K100,MIN('Existing Loans'!$C$1,L100),"m"),"")),0,IF(K100&gt;0,DATEDIF(K100,MIN('Existing Loans'!$C$1,L100),"m")+0,""))</f>
        <v/>
      </c>
      <c r="N100" s="106" t="str">
        <f t="shared" si="5"/>
        <v/>
      </c>
      <c r="O100" s="142"/>
      <c r="P100" s="142"/>
      <c r="Q100" s="142"/>
      <c r="R100" s="142"/>
      <c r="S100" s="142"/>
      <c r="T100" s="142"/>
      <c r="U100" s="142"/>
      <c r="V100" s="142"/>
      <c r="W100" s="189">
        <f t="shared" si="6"/>
        <v>0</v>
      </c>
      <c r="X100" s="110" t="str">
        <f t="shared" si="7"/>
        <v/>
      </c>
    </row>
    <row r="101" spans="1:24">
      <c r="A101" s="105">
        <v>99</v>
      </c>
      <c r="B101" s="166"/>
      <c r="C101" s="142"/>
      <c r="D101" s="166"/>
      <c r="E101" s="166"/>
      <c r="F101" s="166"/>
      <c r="G101" s="142"/>
      <c r="H101" s="142"/>
      <c r="I101" s="185"/>
      <c r="J101" s="142"/>
      <c r="K101" s="186"/>
      <c r="L101" s="187" t="str">
        <f t="shared" si="4"/>
        <v/>
      </c>
      <c r="M101" s="106" t="str">
        <f>IF(ISERROR(IF(K101&gt;0,DATEDIF(K101,MIN('Existing Loans'!$C$1,L101),"m"),"")),0,IF(K101&gt;0,DATEDIF(K101,MIN('Existing Loans'!$C$1,L101),"m")+0,""))</f>
        <v/>
      </c>
      <c r="N101" s="106" t="str">
        <f t="shared" si="5"/>
        <v/>
      </c>
      <c r="O101" s="142"/>
      <c r="P101" s="142"/>
      <c r="Q101" s="142"/>
      <c r="R101" s="142"/>
      <c r="S101" s="142"/>
      <c r="T101" s="142"/>
      <c r="U101" s="142"/>
      <c r="V101" s="142"/>
      <c r="W101" s="189">
        <f t="shared" si="6"/>
        <v>0</v>
      </c>
      <c r="X101" s="110" t="str">
        <f t="shared" si="7"/>
        <v/>
      </c>
    </row>
    <row r="102" spans="1:24">
      <c r="A102" s="105">
        <v>100</v>
      </c>
      <c r="B102" s="166"/>
      <c r="C102" s="142"/>
      <c r="D102" s="166"/>
      <c r="E102" s="166"/>
      <c r="F102" s="166"/>
      <c r="G102" s="142"/>
      <c r="H102" s="142"/>
      <c r="I102" s="185"/>
      <c r="J102" s="142"/>
      <c r="K102" s="186"/>
      <c r="L102" s="187" t="str">
        <f t="shared" si="4"/>
        <v/>
      </c>
      <c r="M102" s="106" t="str">
        <f>IF(ISERROR(IF(K102&gt;0,DATEDIF(K102,MIN('Existing Loans'!$C$1,L102),"m"),"")),0,IF(K102&gt;0,DATEDIF(K102,MIN('Existing Loans'!$C$1,L102),"m")+0,""))</f>
        <v/>
      </c>
      <c r="N102" s="106" t="str">
        <f t="shared" si="5"/>
        <v/>
      </c>
      <c r="O102" s="142"/>
      <c r="P102" s="142"/>
      <c r="Q102" s="142"/>
      <c r="R102" s="142"/>
      <c r="S102" s="142"/>
      <c r="T102" s="142"/>
      <c r="U102" s="142"/>
      <c r="V102" s="142"/>
      <c r="W102" s="189">
        <f t="shared" si="6"/>
        <v>0</v>
      </c>
      <c r="X102" s="110" t="str">
        <f t="shared" si="7"/>
        <v/>
      </c>
    </row>
    <row r="103" spans="1:24">
      <c r="A103" s="105">
        <v>101</v>
      </c>
      <c r="B103" s="166"/>
      <c r="C103" s="142"/>
      <c r="D103" s="166"/>
      <c r="E103" s="166"/>
      <c r="F103" s="166"/>
      <c r="G103" s="142"/>
      <c r="H103" s="142"/>
      <c r="I103" s="185"/>
      <c r="J103" s="142"/>
      <c r="K103" s="186"/>
      <c r="L103" s="187" t="str">
        <f t="shared" si="4"/>
        <v/>
      </c>
      <c r="M103" s="106" t="str">
        <f>IF(ISERROR(IF(K103&gt;0,DATEDIF(K103,MIN('Existing Loans'!$C$1,L103),"m"),"")),0,IF(K103&gt;0,DATEDIF(K103,MIN('Existing Loans'!$C$1,L103),"m")+0,""))</f>
        <v/>
      </c>
      <c r="N103" s="106" t="str">
        <f t="shared" si="5"/>
        <v/>
      </c>
      <c r="O103" s="142"/>
      <c r="P103" s="142"/>
      <c r="Q103" s="142"/>
      <c r="R103" s="142"/>
      <c r="S103" s="142"/>
      <c r="T103" s="142"/>
      <c r="U103" s="142"/>
      <c r="V103" s="142"/>
      <c r="W103" s="189">
        <f t="shared" si="6"/>
        <v>0</v>
      </c>
      <c r="X103" s="110" t="str">
        <f t="shared" si="7"/>
        <v/>
      </c>
    </row>
    <row r="104" spans="1:24">
      <c r="A104" s="105">
        <v>102</v>
      </c>
      <c r="B104" s="166"/>
      <c r="C104" s="142"/>
      <c r="D104" s="166"/>
      <c r="E104" s="166"/>
      <c r="F104" s="166"/>
      <c r="G104" s="142"/>
      <c r="H104" s="142"/>
      <c r="I104" s="185"/>
      <c r="J104" s="142"/>
      <c r="K104" s="186"/>
      <c r="L104" s="187" t="str">
        <f t="shared" si="4"/>
        <v/>
      </c>
      <c r="M104" s="106" t="str">
        <f>IF(ISERROR(IF(K104&gt;0,DATEDIF(K104,MIN('Existing Loans'!$C$1,L104),"m"),"")),0,IF(K104&gt;0,DATEDIF(K104,MIN('Existing Loans'!$C$1,L104),"m")+0,""))</f>
        <v/>
      </c>
      <c r="N104" s="106" t="str">
        <f t="shared" si="5"/>
        <v/>
      </c>
      <c r="O104" s="142"/>
      <c r="P104" s="142"/>
      <c r="Q104" s="142"/>
      <c r="R104" s="142"/>
      <c r="S104" s="142"/>
      <c r="T104" s="142"/>
      <c r="U104" s="142"/>
      <c r="V104" s="142"/>
      <c r="W104" s="189">
        <f t="shared" si="6"/>
        <v>0</v>
      </c>
      <c r="X104" s="110" t="str">
        <f t="shared" si="7"/>
        <v/>
      </c>
    </row>
    <row r="105" spans="1:24">
      <c r="A105" s="105">
        <v>103</v>
      </c>
      <c r="B105" s="166"/>
      <c r="C105" s="142"/>
      <c r="D105" s="166"/>
      <c r="E105" s="166"/>
      <c r="F105" s="166"/>
      <c r="G105" s="142"/>
      <c r="H105" s="142"/>
      <c r="I105" s="185"/>
      <c r="J105" s="142"/>
      <c r="K105" s="186"/>
      <c r="L105" s="187" t="str">
        <f t="shared" si="4"/>
        <v/>
      </c>
      <c r="M105" s="106" t="str">
        <f>IF(ISERROR(IF(K105&gt;0,DATEDIF(K105,MIN('Existing Loans'!$C$1,L105),"m"),"")),0,IF(K105&gt;0,DATEDIF(K105,MIN('Existing Loans'!$C$1,L105),"m")+0,""))</f>
        <v/>
      </c>
      <c r="N105" s="106" t="str">
        <f t="shared" si="5"/>
        <v/>
      </c>
      <c r="O105" s="142"/>
      <c r="P105" s="142"/>
      <c r="Q105" s="142"/>
      <c r="R105" s="142"/>
      <c r="S105" s="142"/>
      <c r="T105" s="142"/>
      <c r="U105" s="142"/>
      <c r="V105" s="142"/>
      <c r="W105" s="189">
        <f t="shared" si="6"/>
        <v>0</v>
      </c>
      <c r="X105" s="110" t="str">
        <f t="shared" si="7"/>
        <v/>
      </c>
    </row>
    <row r="106" spans="1:24">
      <c r="A106" s="105">
        <v>104</v>
      </c>
      <c r="B106" s="166"/>
      <c r="C106" s="142"/>
      <c r="D106" s="166"/>
      <c r="E106" s="166"/>
      <c r="F106" s="166"/>
      <c r="G106" s="142"/>
      <c r="H106" s="142"/>
      <c r="I106" s="185"/>
      <c r="J106" s="142"/>
      <c r="K106" s="186"/>
      <c r="L106" s="187" t="str">
        <f t="shared" si="4"/>
        <v/>
      </c>
      <c r="M106" s="106" t="str">
        <f>IF(ISERROR(IF(K106&gt;0,DATEDIF(K106,MIN('Existing Loans'!$C$1,L106),"m"),"")),0,IF(K106&gt;0,DATEDIF(K106,MIN('Existing Loans'!$C$1,L106),"m")+0,""))</f>
        <v/>
      </c>
      <c r="N106" s="106" t="str">
        <f t="shared" si="5"/>
        <v/>
      </c>
      <c r="O106" s="142"/>
      <c r="P106" s="142"/>
      <c r="Q106" s="142"/>
      <c r="R106" s="142"/>
      <c r="S106" s="142"/>
      <c r="T106" s="142"/>
      <c r="U106" s="142"/>
      <c r="V106" s="142"/>
      <c r="W106" s="189">
        <f t="shared" si="6"/>
        <v>0</v>
      </c>
      <c r="X106" s="110" t="str">
        <f t="shared" si="7"/>
        <v/>
      </c>
    </row>
    <row r="107" spans="1:24">
      <c r="A107" s="105">
        <v>105</v>
      </c>
      <c r="B107" s="166"/>
      <c r="C107" s="142"/>
      <c r="D107" s="166"/>
      <c r="E107" s="166"/>
      <c r="F107" s="166"/>
      <c r="G107" s="142"/>
      <c r="H107" s="142"/>
      <c r="I107" s="185"/>
      <c r="J107" s="142"/>
      <c r="K107" s="186"/>
      <c r="L107" s="187" t="str">
        <f t="shared" si="4"/>
        <v/>
      </c>
      <c r="M107" s="106" t="str">
        <f>IF(ISERROR(IF(K107&gt;0,DATEDIF(K107,MIN('Existing Loans'!$C$1,L107),"m"),"")),0,IF(K107&gt;0,DATEDIF(K107,MIN('Existing Loans'!$C$1,L107),"m")+0,""))</f>
        <v/>
      </c>
      <c r="N107" s="106" t="str">
        <f t="shared" si="5"/>
        <v/>
      </c>
      <c r="O107" s="142"/>
      <c r="P107" s="142"/>
      <c r="Q107" s="142"/>
      <c r="R107" s="142"/>
      <c r="S107" s="142"/>
      <c r="T107" s="142"/>
      <c r="U107" s="142"/>
      <c r="V107" s="142"/>
      <c r="W107" s="189">
        <f t="shared" si="6"/>
        <v>0</v>
      </c>
      <c r="X107" s="110" t="str">
        <f t="shared" si="7"/>
        <v/>
      </c>
    </row>
    <row r="108" spans="1:24">
      <c r="A108" s="105">
        <v>106</v>
      </c>
      <c r="B108" s="166"/>
      <c r="C108" s="142"/>
      <c r="D108" s="166"/>
      <c r="E108" s="166"/>
      <c r="F108" s="166"/>
      <c r="G108" s="142"/>
      <c r="H108" s="142"/>
      <c r="I108" s="185"/>
      <c r="J108" s="142"/>
      <c r="K108" s="186"/>
      <c r="L108" s="187" t="str">
        <f t="shared" si="4"/>
        <v/>
      </c>
      <c r="M108" s="106" t="str">
        <f>IF(ISERROR(IF(K108&gt;0,DATEDIF(K108,MIN('Existing Loans'!$C$1,L108),"m"),"")),0,IF(K108&gt;0,DATEDIF(K108,MIN('Existing Loans'!$C$1,L108),"m")+0,""))</f>
        <v/>
      </c>
      <c r="N108" s="106" t="str">
        <f t="shared" si="5"/>
        <v/>
      </c>
      <c r="O108" s="142"/>
      <c r="P108" s="142"/>
      <c r="Q108" s="142"/>
      <c r="R108" s="142"/>
      <c r="S108" s="142"/>
      <c r="T108" s="142"/>
      <c r="U108" s="142"/>
      <c r="V108" s="142"/>
      <c r="W108" s="189">
        <f t="shared" si="6"/>
        <v>0</v>
      </c>
      <c r="X108" s="110" t="str">
        <f t="shared" si="7"/>
        <v/>
      </c>
    </row>
    <row r="109" spans="1:24">
      <c r="A109" s="105">
        <v>107</v>
      </c>
      <c r="B109" s="166"/>
      <c r="C109" s="142"/>
      <c r="D109" s="166"/>
      <c r="E109" s="166"/>
      <c r="F109" s="166"/>
      <c r="G109" s="142"/>
      <c r="H109" s="142"/>
      <c r="I109" s="185"/>
      <c r="J109" s="142"/>
      <c r="K109" s="186"/>
      <c r="L109" s="187" t="str">
        <f t="shared" si="4"/>
        <v/>
      </c>
      <c r="M109" s="106" t="str">
        <f>IF(ISERROR(IF(K109&gt;0,DATEDIF(K109,MIN('Existing Loans'!$C$1,L109),"m"),"")),0,IF(K109&gt;0,DATEDIF(K109,MIN('Existing Loans'!$C$1,L109),"m")+0,""))</f>
        <v/>
      </c>
      <c r="N109" s="106" t="str">
        <f t="shared" si="5"/>
        <v/>
      </c>
      <c r="O109" s="142"/>
      <c r="P109" s="142"/>
      <c r="Q109" s="142"/>
      <c r="R109" s="142"/>
      <c r="S109" s="142"/>
      <c r="T109" s="142"/>
      <c r="U109" s="142"/>
      <c r="V109" s="142"/>
      <c r="W109" s="189">
        <f t="shared" si="6"/>
        <v>0</v>
      </c>
      <c r="X109" s="110" t="str">
        <f t="shared" si="7"/>
        <v/>
      </c>
    </row>
    <row r="110" spans="1:24">
      <c r="A110" s="105">
        <v>108</v>
      </c>
      <c r="B110" s="166"/>
      <c r="C110" s="142"/>
      <c r="D110" s="166"/>
      <c r="E110" s="166"/>
      <c r="F110" s="166"/>
      <c r="G110" s="142"/>
      <c r="H110" s="142"/>
      <c r="I110" s="185"/>
      <c r="J110" s="142"/>
      <c r="K110" s="186"/>
      <c r="L110" s="187" t="str">
        <f t="shared" si="4"/>
        <v/>
      </c>
      <c r="M110" s="106" t="str">
        <f>IF(ISERROR(IF(K110&gt;0,DATEDIF(K110,MIN('Existing Loans'!$C$1,L110),"m"),"")),0,IF(K110&gt;0,DATEDIF(K110,MIN('Existing Loans'!$C$1,L110),"m")+0,""))</f>
        <v/>
      </c>
      <c r="N110" s="106" t="str">
        <f t="shared" si="5"/>
        <v/>
      </c>
      <c r="O110" s="142"/>
      <c r="P110" s="142"/>
      <c r="Q110" s="142"/>
      <c r="R110" s="142"/>
      <c r="S110" s="142"/>
      <c r="T110" s="142"/>
      <c r="U110" s="142"/>
      <c r="V110" s="142"/>
      <c r="W110" s="189">
        <f t="shared" si="6"/>
        <v>0</v>
      </c>
      <c r="X110" s="110" t="str">
        <f t="shared" si="7"/>
        <v/>
      </c>
    </row>
    <row r="111" spans="1:24">
      <c r="A111" s="105">
        <v>109</v>
      </c>
      <c r="B111" s="166"/>
      <c r="C111" s="142"/>
      <c r="D111" s="166"/>
      <c r="E111" s="166"/>
      <c r="F111" s="166"/>
      <c r="G111" s="142"/>
      <c r="H111" s="142"/>
      <c r="I111" s="185"/>
      <c r="J111" s="142"/>
      <c r="K111" s="186"/>
      <c r="L111" s="187" t="str">
        <f t="shared" si="4"/>
        <v/>
      </c>
      <c r="M111" s="106" t="str">
        <f>IF(ISERROR(IF(K111&gt;0,DATEDIF(K111,MIN('Existing Loans'!$C$1,L111),"m"),"")),0,IF(K111&gt;0,DATEDIF(K111,MIN('Existing Loans'!$C$1,L111),"m")+0,""))</f>
        <v/>
      </c>
      <c r="N111" s="106" t="str">
        <f t="shared" si="5"/>
        <v/>
      </c>
      <c r="O111" s="142"/>
      <c r="P111" s="142"/>
      <c r="Q111" s="142"/>
      <c r="R111" s="142"/>
      <c r="S111" s="142"/>
      <c r="T111" s="142"/>
      <c r="U111" s="142"/>
      <c r="V111" s="142"/>
      <c r="W111" s="189">
        <f t="shared" si="6"/>
        <v>0</v>
      </c>
      <c r="X111" s="110" t="str">
        <f t="shared" si="7"/>
        <v/>
      </c>
    </row>
    <row r="112" spans="1:24">
      <c r="A112" s="105">
        <v>110</v>
      </c>
      <c r="B112" s="166"/>
      <c r="C112" s="142"/>
      <c r="D112" s="166"/>
      <c r="E112" s="166"/>
      <c r="F112" s="166"/>
      <c r="G112" s="142"/>
      <c r="H112" s="142"/>
      <c r="I112" s="185"/>
      <c r="J112" s="142"/>
      <c r="K112" s="186"/>
      <c r="L112" s="187" t="str">
        <f t="shared" si="4"/>
        <v/>
      </c>
      <c r="M112" s="106" t="str">
        <f>IF(ISERROR(IF(K112&gt;0,DATEDIF(K112,MIN('Existing Loans'!$C$1,L112),"m"),"")),0,IF(K112&gt;0,DATEDIF(K112,MIN('Existing Loans'!$C$1,L112),"m")+0,""))</f>
        <v/>
      </c>
      <c r="N112" s="106" t="str">
        <f t="shared" si="5"/>
        <v/>
      </c>
      <c r="O112" s="142"/>
      <c r="P112" s="142"/>
      <c r="Q112" s="142"/>
      <c r="R112" s="142"/>
      <c r="S112" s="142"/>
      <c r="T112" s="142"/>
      <c r="U112" s="142"/>
      <c r="V112" s="142"/>
      <c r="W112" s="189">
        <f t="shared" si="6"/>
        <v>0</v>
      </c>
      <c r="X112" s="110" t="str">
        <f t="shared" si="7"/>
        <v/>
      </c>
    </row>
    <row r="113" spans="1:24">
      <c r="A113" s="105">
        <v>111</v>
      </c>
      <c r="B113" s="166"/>
      <c r="C113" s="142"/>
      <c r="D113" s="166"/>
      <c r="E113" s="166"/>
      <c r="F113" s="166"/>
      <c r="G113" s="142"/>
      <c r="H113" s="142"/>
      <c r="I113" s="185"/>
      <c r="J113" s="142"/>
      <c r="K113" s="186"/>
      <c r="L113" s="187" t="str">
        <f t="shared" si="4"/>
        <v/>
      </c>
      <c r="M113" s="106" t="str">
        <f>IF(ISERROR(IF(K113&gt;0,DATEDIF(K113,MIN('Existing Loans'!$C$1,L113),"m"),"")),0,IF(K113&gt;0,DATEDIF(K113,MIN('Existing Loans'!$C$1,L113),"m")+0,""))</f>
        <v/>
      </c>
      <c r="N113" s="106" t="str">
        <f t="shared" si="5"/>
        <v/>
      </c>
      <c r="O113" s="142"/>
      <c r="P113" s="142"/>
      <c r="Q113" s="142"/>
      <c r="R113" s="142"/>
      <c r="S113" s="142"/>
      <c r="T113" s="142"/>
      <c r="U113" s="142"/>
      <c r="V113" s="142"/>
      <c r="W113" s="189">
        <f t="shared" si="6"/>
        <v>0</v>
      </c>
      <c r="X113" s="110" t="str">
        <f t="shared" si="7"/>
        <v/>
      </c>
    </row>
    <row r="114" spans="1:24">
      <c r="A114" s="105">
        <v>112</v>
      </c>
      <c r="B114" s="166"/>
      <c r="C114" s="142"/>
      <c r="D114" s="166"/>
      <c r="E114" s="166"/>
      <c r="F114" s="166"/>
      <c r="G114" s="142"/>
      <c r="H114" s="142"/>
      <c r="I114" s="185"/>
      <c r="J114" s="142"/>
      <c r="K114" s="186"/>
      <c r="L114" s="187" t="str">
        <f t="shared" si="4"/>
        <v/>
      </c>
      <c r="M114" s="106" t="str">
        <f>IF(ISERROR(IF(K114&gt;0,DATEDIF(K114,MIN('Existing Loans'!$C$1,L114),"m"),"")),0,IF(K114&gt;0,DATEDIF(K114,MIN('Existing Loans'!$C$1,L114),"m")+0,""))</f>
        <v/>
      </c>
      <c r="N114" s="106" t="str">
        <f t="shared" si="5"/>
        <v/>
      </c>
      <c r="O114" s="142"/>
      <c r="P114" s="142"/>
      <c r="Q114" s="142"/>
      <c r="R114" s="142"/>
      <c r="S114" s="142"/>
      <c r="T114" s="142"/>
      <c r="U114" s="142"/>
      <c r="V114" s="142"/>
      <c r="W114" s="189">
        <f t="shared" si="6"/>
        <v>0</v>
      </c>
      <c r="X114" s="110" t="str">
        <f t="shared" si="7"/>
        <v/>
      </c>
    </row>
    <row r="115" spans="1:24">
      <c r="A115" s="105">
        <v>113</v>
      </c>
      <c r="B115" s="166"/>
      <c r="C115" s="142"/>
      <c r="D115" s="166"/>
      <c r="E115" s="166"/>
      <c r="F115" s="166"/>
      <c r="G115" s="142"/>
      <c r="H115" s="142"/>
      <c r="I115" s="185"/>
      <c r="J115" s="142"/>
      <c r="K115" s="186"/>
      <c r="L115" s="187" t="str">
        <f t="shared" si="4"/>
        <v/>
      </c>
      <c r="M115" s="106" t="str">
        <f>IF(ISERROR(IF(K115&gt;0,DATEDIF(K115,MIN('Existing Loans'!$C$1,L115),"m"),"")),0,IF(K115&gt;0,DATEDIF(K115,MIN('Existing Loans'!$C$1,L115),"m")+0,""))</f>
        <v/>
      </c>
      <c r="N115" s="106" t="str">
        <f t="shared" si="5"/>
        <v/>
      </c>
      <c r="O115" s="142"/>
      <c r="P115" s="142"/>
      <c r="Q115" s="142"/>
      <c r="R115" s="142"/>
      <c r="S115" s="142"/>
      <c r="T115" s="142"/>
      <c r="U115" s="142"/>
      <c r="V115" s="142"/>
      <c r="W115" s="189">
        <f t="shared" si="6"/>
        <v>0</v>
      </c>
      <c r="X115" s="110" t="str">
        <f t="shared" si="7"/>
        <v/>
      </c>
    </row>
    <row r="116" spans="1:24">
      <c r="A116" s="105">
        <v>114</v>
      </c>
      <c r="B116" s="166"/>
      <c r="C116" s="142"/>
      <c r="D116" s="166"/>
      <c r="E116" s="166"/>
      <c r="F116" s="166"/>
      <c r="G116" s="142"/>
      <c r="H116" s="142"/>
      <c r="I116" s="185"/>
      <c r="J116" s="142"/>
      <c r="K116" s="186"/>
      <c r="L116" s="187" t="str">
        <f t="shared" si="4"/>
        <v/>
      </c>
      <c r="M116" s="106" t="str">
        <f>IF(ISERROR(IF(K116&gt;0,DATEDIF(K116,MIN('Existing Loans'!$C$1,L116),"m"),"")),0,IF(K116&gt;0,DATEDIF(K116,MIN('Existing Loans'!$C$1,L116),"m")+0,""))</f>
        <v/>
      </c>
      <c r="N116" s="106" t="str">
        <f t="shared" si="5"/>
        <v/>
      </c>
      <c r="O116" s="142"/>
      <c r="P116" s="142"/>
      <c r="Q116" s="142"/>
      <c r="R116" s="142"/>
      <c r="S116" s="142"/>
      <c r="T116" s="142"/>
      <c r="U116" s="142"/>
      <c r="V116" s="142"/>
      <c r="W116" s="189">
        <f t="shared" si="6"/>
        <v>0</v>
      </c>
      <c r="X116" s="110" t="str">
        <f t="shared" si="7"/>
        <v/>
      </c>
    </row>
    <row r="117" spans="1:24">
      <c r="A117" s="105">
        <v>115</v>
      </c>
      <c r="B117" s="166"/>
      <c r="C117" s="142"/>
      <c r="D117" s="166"/>
      <c r="E117" s="166"/>
      <c r="F117" s="166"/>
      <c r="G117" s="142"/>
      <c r="H117" s="142"/>
      <c r="I117" s="185"/>
      <c r="J117" s="142"/>
      <c r="K117" s="186"/>
      <c r="L117" s="187" t="str">
        <f t="shared" si="4"/>
        <v/>
      </c>
      <c r="M117" s="106" t="str">
        <f>IF(ISERROR(IF(K117&gt;0,DATEDIF(K117,MIN('Existing Loans'!$C$1,L117),"m"),"")),0,IF(K117&gt;0,DATEDIF(K117,MIN('Existing Loans'!$C$1,L117),"m")+0,""))</f>
        <v/>
      </c>
      <c r="N117" s="106" t="str">
        <f t="shared" si="5"/>
        <v/>
      </c>
      <c r="O117" s="142"/>
      <c r="P117" s="142"/>
      <c r="Q117" s="142"/>
      <c r="R117" s="142"/>
      <c r="S117" s="142"/>
      <c r="T117" s="142"/>
      <c r="U117" s="142"/>
      <c r="V117" s="142"/>
      <c r="W117" s="189">
        <f t="shared" si="6"/>
        <v>0</v>
      </c>
      <c r="X117" s="110" t="str">
        <f t="shared" si="7"/>
        <v/>
      </c>
    </row>
    <row r="118" spans="1:24">
      <c r="A118" s="105">
        <v>116</v>
      </c>
      <c r="B118" s="166"/>
      <c r="C118" s="142"/>
      <c r="D118" s="166"/>
      <c r="E118" s="166"/>
      <c r="F118" s="166"/>
      <c r="G118" s="142"/>
      <c r="H118" s="142"/>
      <c r="I118" s="185"/>
      <c r="J118" s="142"/>
      <c r="K118" s="186"/>
      <c r="L118" s="187" t="str">
        <f t="shared" si="4"/>
        <v/>
      </c>
      <c r="M118" s="106" t="str">
        <f>IF(ISERROR(IF(K118&gt;0,DATEDIF(K118,MIN('Existing Loans'!$C$1,L118),"m"),"")),0,IF(K118&gt;0,DATEDIF(K118,MIN('Existing Loans'!$C$1,L118),"m")+0,""))</f>
        <v/>
      </c>
      <c r="N118" s="106" t="str">
        <f t="shared" si="5"/>
        <v/>
      </c>
      <c r="O118" s="142"/>
      <c r="P118" s="142"/>
      <c r="Q118" s="142"/>
      <c r="R118" s="142"/>
      <c r="S118" s="142"/>
      <c r="T118" s="142"/>
      <c r="U118" s="142"/>
      <c r="V118" s="142"/>
      <c r="W118" s="189">
        <f t="shared" si="6"/>
        <v>0</v>
      </c>
      <c r="X118" s="110" t="str">
        <f t="shared" si="7"/>
        <v/>
      </c>
    </row>
    <row r="119" spans="1:24">
      <c r="A119" s="105">
        <v>117</v>
      </c>
      <c r="B119" s="166"/>
      <c r="C119" s="142"/>
      <c r="D119" s="166"/>
      <c r="E119" s="166"/>
      <c r="F119" s="166"/>
      <c r="G119" s="142"/>
      <c r="H119" s="142"/>
      <c r="I119" s="185"/>
      <c r="J119" s="142"/>
      <c r="K119" s="186"/>
      <c r="L119" s="187" t="str">
        <f t="shared" si="4"/>
        <v/>
      </c>
      <c r="M119" s="106" t="str">
        <f>IF(ISERROR(IF(K119&gt;0,DATEDIF(K119,MIN('Existing Loans'!$C$1,L119),"m"),"")),0,IF(K119&gt;0,DATEDIF(K119,MIN('Existing Loans'!$C$1,L119),"m")+0,""))</f>
        <v/>
      </c>
      <c r="N119" s="106" t="str">
        <f t="shared" si="5"/>
        <v/>
      </c>
      <c r="O119" s="142"/>
      <c r="P119" s="142"/>
      <c r="Q119" s="142"/>
      <c r="R119" s="142"/>
      <c r="S119" s="142"/>
      <c r="T119" s="142"/>
      <c r="U119" s="142"/>
      <c r="V119" s="142"/>
      <c r="W119" s="189">
        <f t="shared" si="6"/>
        <v>0</v>
      </c>
      <c r="X119" s="110" t="str">
        <f t="shared" si="7"/>
        <v/>
      </c>
    </row>
    <row r="120" spans="1:24">
      <c r="A120" s="105">
        <v>118</v>
      </c>
      <c r="B120" s="166"/>
      <c r="C120" s="142"/>
      <c r="D120" s="166"/>
      <c r="E120" s="166"/>
      <c r="F120" s="166"/>
      <c r="G120" s="142"/>
      <c r="H120" s="142"/>
      <c r="I120" s="185"/>
      <c r="J120" s="142"/>
      <c r="K120" s="186"/>
      <c r="L120" s="187" t="str">
        <f t="shared" si="4"/>
        <v/>
      </c>
      <c r="M120" s="106" t="str">
        <f>IF(ISERROR(IF(K120&gt;0,DATEDIF(K120,MIN('Existing Loans'!$C$1,L120),"m"),"")),0,IF(K120&gt;0,DATEDIF(K120,MIN('Existing Loans'!$C$1,L120),"m")+0,""))</f>
        <v/>
      </c>
      <c r="N120" s="106" t="str">
        <f t="shared" si="5"/>
        <v/>
      </c>
      <c r="O120" s="142"/>
      <c r="P120" s="142"/>
      <c r="Q120" s="142"/>
      <c r="R120" s="142"/>
      <c r="S120" s="142"/>
      <c r="T120" s="142"/>
      <c r="U120" s="142"/>
      <c r="V120" s="142"/>
      <c r="W120" s="189">
        <f t="shared" si="6"/>
        <v>0</v>
      </c>
      <c r="X120" s="110" t="str">
        <f t="shared" si="7"/>
        <v/>
      </c>
    </row>
    <row r="121" spans="1:24">
      <c r="A121" s="105">
        <v>119</v>
      </c>
      <c r="B121" s="166"/>
      <c r="C121" s="142"/>
      <c r="D121" s="166"/>
      <c r="E121" s="166"/>
      <c r="F121" s="166"/>
      <c r="G121" s="142"/>
      <c r="H121" s="142"/>
      <c r="I121" s="185"/>
      <c r="J121" s="142"/>
      <c r="K121" s="186"/>
      <c r="L121" s="187" t="str">
        <f t="shared" si="4"/>
        <v/>
      </c>
      <c r="M121" s="106" t="str">
        <f>IF(ISERROR(IF(K121&gt;0,DATEDIF(K121,MIN('Existing Loans'!$C$1,L121),"m"),"")),0,IF(K121&gt;0,DATEDIF(K121,MIN('Existing Loans'!$C$1,L121),"m")+0,""))</f>
        <v/>
      </c>
      <c r="N121" s="106" t="str">
        <f t="shared" si="5"/>
        <v/>
      </c>
      <c r="O121" s="142"/>
      <c r="P121" s="142"/>
      <c r="Q121" s="142"/>
      <c r="R121" s="142"/>
      <c r="S121" s="142"/>
      <c r="T121" s="142"/>
      <c r="U121" s="142"/>
      <c r="V121" s="142"/>
      <c r="W121" s="189">
        <f t="shared" si="6"/>
        <v>0</v>
      </c>
      <c r="X121" s="110" t="str">
        <f t="shared" si="7"/>
        <v/>
      </c>
    </row>
    <row r="122" spans="1:24">
      <c r="A122" s="105">
        <v>120</v>
      </c>
      <c r="B122" s="166"/>
      <c r="C122" s="142"/>
      <c r="D122" s="166"/>
      <c r="E122" s="166"/>
      <c r="F122" s="166"/>
      <c r="G122" s="142"/>
      <c r="H122" s="142"/>
      <c r="I122" s="185"/>
      <c r="J122" s="142"/>
      <c r="K122" s="186"/>
      <c r="L122" s="187" t="str">
        <f t="shared" si="4"/>
        <v/>
      </c>
      <c r="M122" s="106" t="str">
        <f>IF(ISERROR(IF(K122&gt;0,DATEDIF(K122,MIN('Existing Loans'!$C$1,L122),"m"),"")),0,IF(K122&gt;0,DATEDIF(K122,MIN('Existing Loans'!$C$1,L122),"m")+0,""))</f>
        <v/>
      </c>
      <c r="N122" s="106" t="str">
        <f t="shared" si="5"/>
        <v/>
      </c>
      <c r="O122" s="142"/>
      <c r="P122" s="142"/>
      <c r="Q122" s="142"/>
      <c r="R122" s="142"/>
      <c r="S122" s="142"/>
      <c r="T122" s="142"/>
      <c r="U122" s="142"/>
      <c r="V122" s="142"/>
      <c r="W122" s="189">
        <f t="shared" si="6"/>
        <v>0</v>
      </c>
      <c r="X122" s="110" t="str">
        <f t="shared" si="7"/>
        <v/>
      </c>
    </row>
    <row r="123" spans="1:24">
      <c r="A123" s="105">
        <v>121</v>
      </c>
      <c r="B123" s="166"/>
      <c r="C123" s="142"/>
      <c r="D123" s="166"/>
      <c r="E123" s="166"/>
      <c r="F123" s="166"/>
      <c r="G123" s="142"/>
      <c r="H123" s="142"/>
      <c r="I123" s="185"/>
      <c r="J123" s="142"/>
      <c r="K123" s="186"/>
      <c r="L123" s="187" t="str">
        <f t="shared" si="4"/>
        <v/>
      </c>
      <c r="M123" s="106" t="str">
        <f>IF(ISERROR(IF(K123&gt;0,DATEDIF(K123,MIN('Existing Loans'!$C$1,L123),"m"),"")),0,IF(K123&gt;0,DATEDIF(K123,MIN('Existing Loans'!$C$1,L123),"m")+0,""))</f>
        <v/>
      </c>
      <c r="N123" s="106" t="str">
        <f t="shared" si="5"/>
        <v/>
      </c>
      <c r="O123" s="142"/>
      <c r="P123" s="142"/>
      <c r="Q123" s="142"/>
      <c r="R123" s="142"/>
      <c r="S123" s="142"/>
      <c r="T123" s="142"/>
      <c r="U123" s="142"/>
      <c r="V123" s="142"/>
      <c r="W123" s="189">
        <f t="shared" si="6"/>
        <v>0</v>
      </c>
      <c r="X123" s="110" t="str">
        <f t="shared" si="7"/>
        <v/>
      </c>
    </row>
    <row r="124" spans="1:24">
      <c r="A124" s="105">
        <v>122</v>
      </c>
      <c r="B124" s="166"/>
      <c r="C124" s="142"/>
      <c r="D124" s="166"/>
      <c r="E124" s="166"/>
      <c r="F124" s="166"/>
      <c r="G124" s="142"/>
      <c r="H124" s="142"/>
      <c r="I124" s="185"/>
      <c r="J124" s="142"/>
      <c r="K124" s="186"/>
      <c r="L124" s="187" t="str">
        <f t="shared" si="4"/>
        <v/>
      </c>
      <c r="M124" s="106" t="str">
        <f>IF(ISERROR(IF(K124&gt;0,DATEDIF(K124,MIN('Existing Loans'!$C$1,L124),"m"),"")),0,IF(K124&gt;0,DATEDIF(K124,MIN('Existing Loans'!$C$1,L124),"m")+0,""))</f>
        <v/>
      </c>
      <c r="N124" s="106" t="str">
        <f t="shared" si="5"/>
        <v/>
      </c>
      <c r="O124" s="142"/>
      <c r="P124" s="142"/>
      <c r="Q124" s="142"/>
      <c r="R124" s="142"/>
      <c r="S124" s="142"/>
      <c r="T124" s="142"/>
      <c r="U124" s="142"/>
      <c r="V124" s="142"/>
      <c r="W124" s="189">
        <f t="shared" si="6"/>
        <v>0</v>
      </c>
      <c r="X124" s="110" t="str">
        <f t="shared" si="7"/>
        <v/>
      </c>
    </row>
    <row r="125" spans="1:24">
      <c r="A125" s="105">
        <v>123</v>
      </c>
      <c r="B125" s="166"/>
      <c r="C125" s="142"/>
      <c r="D125" s="166"/>
      <c r="E125" s="166"/>
      <c r="F125" s="166"/>
      <c r="G125" s="142"/>
      <c r="H125" s="142"/>
      <c r="I125" s="185"/>
      <c r="J125" s="142"/>
      <c r="K125" s="186"/>
      <c r="L125" s="187" t="str">
        <f t="shared" si="4"/>
        <v/>
      </c>
      <c r="M125" s="106" t="str">
        <f>IF(ISERROR(IF(K125&gt;0,DATEDIF(K125,MIN('Existing Loans'!$C$1,L125),"m"),"")),0,IF(K125&gt;0,DATEDIF(K125,MIN('Existing Loans'!$C$1,L125),"m")+0,""))</f>
        <v/>
      </c>
      <c r="N125" s="106" t="str">
        <f t="shared" si="5"/>
        <v/>
      </c>
      <c r="O125" s="142"/>
      <c r="P125" s="142"/>
      <c r="Q125" s="142"/>
      <c r="R125" s="142"/>
      <c r="S125" s="142"/>
      <c r="T125" s="142"/>
      <c r="U125" s="142"/>
      <c r="V125" s="142"/>
      <c r="W125" s="189">
        <f t="shared" si="6"/>
        <v>0</v>
      </c>
      <c r="X125" s="110" t="str">
        <f t="shared" si="7"/>
        <v/>
      </c>
    </row>
    <row r="126" spans="1:24">
      <c r="A126" s="105">
        <v>124</v>
      </c>
      <c r="B126" s="166"/>
      <c r="C126" s="142"/>
      <c r="D126" s="166"/>
      <c r="E126" s="166"/>
      <c r="F126" s="166"/>
      <c r="G126" s="142"/>
      <c r="H126" s="142"/>
      <c r="I126" s="185"/>
      <c r="J126" s="142"/>
      <c r="K126" s="186"/>
      <c r="L126" s="187" t="str">
        <f t="shared" si="4"/>
        <v/>
      </c>
      <c r="M126" s="106" t="str">
        <f>IF(ISERROR(IF(K126&gt;0,DATEDIF(K126,MIN('Existing Loans'!$C$1,L126),"m"),"")),0,IF(K126&gt;0,DATEDIF(K126,MIN('Existing Loans'!$C$1,L126),"m")+0,""))</f>
        <v/>
      </c>
      <c r="N126" s="106" t="str">
        <f t="shared" si="5"/>
        <v/>
      </c>
      <c r="O126" s="142"/>
      <c r="P126" s="142"/>
      <c r="Q126" s="142"/>
      <c r="R126" s="142"/>
      <c r="S126" s="142"/>
      <c r="T126" s="142"/>
      <c r="U126" s="142"/>
      <c r="V126" s="142"/>
      <c r="W126" s="189">
        <f t="shared" si="6"/>
        <v>0</v>
      </c>
      <c r="X126" s="110" t="str">
        <f t="shared" si="7"/>
        <v/>
      </c>
    </row>
    <row r="127" spans="1:24">
      <c r="A127" s="105">
        <v>125</v>
      </c>
      <c r="B127" s="166"/>
      <c r="C127" s="142"/>
      <c r="D127" s="166"/>
      <c r="E127" s="166"/>
      <c r="F127" s="166"/>
      <c r="G127" s="142"/>
      <c r="H127" s="142"/>
      <c r="I127" s="185"/>
      <c r="J127" s="142"/>
      <c r="K127" s="186"/>
      <c r="L127" s="187" t="str">
        <f t="shared" si="4"/>
        <v/>
      </c>
      <c r="M127" s="106" t="str">
        <f>IF(ISERROR(IF(K127&gt;0,DATEDIF(K127,MIN('Existing Loans'!$C$1,L127),"m"),"")),0,IF(K127&gt;0,DATEDIF(K127,MIN('Existing Loans'!$C$1,L127),"m")+0,""))</f>
        <v/>
      </c>
      <c r="N127" s="106" t="str">
        <f t="shared" si="5"/>
        <v/>
      </c>
      <c r="O127" s="142"/>
      <c r="P127" s="142"/>
      <c r="Q127" s="142"/>
      <c r="R127" s="142"/>
      <c r="S127" s="142"/>
      <c r="T127" s="142"/>
      <c r="U127" s="142"/>
      <c r="V127" s="142"/>
      <c r="W127" s="189">
        <f t="shared" si="6"/>
        <v>0</v>
      </c>
      <c r="X127" s="110" t="str">
        <f t="shared" si="7"/>
        <v/>
      </c>
    </row>
    <row r="128" spans="1:24">
      <c r="A128" s="105">
        <v>126</v>
      </c>
      <c r="B128" s="166"/>
      <c r="C128" s="142"/>
      <c r="D128" s="166"/>
      <c r="E128" s="166"/>
      <c r="F128" s="166"/>
      <c r="G128" s="142"/>
      <c r="H128" s="142"/>
      <c r="I128" s="185"/>
      <c r="J128" s="142"/>
      <c r="K128" s="186"/>
      <c r="L128" s="187" t="str">
        <f t="shared" si="4"/>
        <v/>
      </c>
      <c r="M128" s="106" t="str">
        <f>IF(ISERROR(IF(K128&gt;0,DATEDIF(K128,MIN('Existing Loans'!$C$1,L128),"m"),"")),0,IF(K128&gt;0,DATEDIF(K128,MIN('Existing Loans'!$C$1,L128),"m")+0,""))</f>
        <v/>
      </c>
      <c r="N128" s="106" t="str">
        <f t="shared" si="5"/>
        <v/>
      </c>
      <c r="O128" s="142"/>
      <c r="P128" s="142"/>
      <c r="Q128" s="142"/>
      <c r="R128" s="142"/>
      <c r="S128" s="142"/>
      <c r="T128" s="142"/>
      <c r="U128" s="142"/>
      <c r="V128" s="142"/>
      <c r="W128" s="189">
        <f t="shared" si="6"/>
        <v>0</v>
      </c>
      <c r="X128" s="110" t="str">
        <f t="shared" si="7"/>
        <v/>
      </c>
    </row>
    <row r="129" spans="1:24">
      <c r="A129" s="105">
        <v>127</v>
      </c>
      <c r="B129" s="166"/>
      <c r="C129" s="142"/>
      <c r="D129" s="166"/>
      <c r="E129" s="166"/>
      <c r="F129" s="166"/>
      <c r="G129" s="142"/>
      <c r="H129" s="142"/>
      <c r="I129" s="185"/>
      <c r="J129" s="142"/>
      <c r="K129" s="186"/>
      <c r="L129" s="187" t="str">
        <f t="shared" si="4"/>
        <v/>
      </c>
      <c r="M129" s="106" t="str">
        <f>IF(ISERROR(IF(K129&gt;0,DATEDIF(K129,MIN('Existing Loans'!$C$1,L129),"m"),"")),0,IF(K129&gt;0,DATEDIF(K129,MIN('Existing Loans'!$C$1,L129),"m")+0,""))</f>
        <v/>
      </c>
      <c r="N129" s="106" t="str">
        <f t="shared" si="5"/>
        <v/>
      </c>
      <c r="O129" s="142"/>
      <c r="P129" s="142"/>
      <c r="Q129" s="142"/>
      <c r="R129" s="142"/>
      <c r="S129" s="142"/>
      <c r="T129" s="142"/>
      <c r="U129" s="142"/>
      <c r="V129" s="142"/>
      <c r="W129" s="189">
        <f t="shared" si="6"/>
        <v>0</v>
      </c>
      <c r="X129" s="110" t="str">
        <f t="shared" si="7"/>
        <v/>
      </c>
    </row>
    <row r="130" spans="1:24">
      <c r="A130" s="105">
        <v>128</v>
      </c>
      <c r="B130" s="166"/>
      <c r="C130" s="142"/>
      <c r="D130" s="166"/>
      <c r="E130" s="166"/>
      <c r="F130" s="166"/>
      <c r="G130" s="142"/>
      <c r="H130" s="142"/>
      <c r="I130" s="185"/>
      <c r="J130" s="142"/>
      <c r="K130" s="186"/>
      <c r="L130" s="187" t="str">
        <f t="shared" si="4"/>
        <v/>
      </c>
      <c r="M130" s="106" t="str">
        <f>IF(ISERROR(IF(K130&gt;0,DATEDIF(K130,MIN('Existing Loans'!$C$1,L130),"m"),"")),0,IF(K130&gt;0,DATEDIF(K130,MIN('Existing Loans'!$C$1,L130),"m")+0,""))</f>
        <v/>
      </c>
      <c r="N130" s="106" t="str">
        <f t="shared" si="5"/>
        <v/>
      </c>
      <c r="O130" s="142"/>
      <c r="P130" s="142"/>
      <c r="Q130" s="142"/>
      <c r="R130" s="142"/>
      <c r="S130" s="142"/>
      <c r="T130" s="142"/>
      <c r="U130" s="142"/>
      <c r="V130" s="142"/>
      <c r="W130" s="189">
        <f t="shared" si="6"/>
        <v>0</v>
      </c>
      <c r="X130" s="110" t="str">
        <f t="shared" si="7"/>
        <v/>
      </c>
    </row>
    <row r="131" spans="1:24">
      <c r="A131" s="105">
        <v>129</v>
      </c>
      <c r="B131" s="166"/>
      <c r="C131" s="142"/>
      <c r="D131" s="166"/>
      <c r="E131" s="166"/>
      <c r="F131" s="166"/>
      <c r="G131" s="142"/>
      <c r="H131" s="142"/>
      <c r="I131" s="185"/>
      <c r="J131" s="142"/>
      <c r="K131" s="186"/>
      <c r="L131" s="187" t="str">
        <f t="shared" si="4"/>
        <v/>
      </c>
      <c r="M131" s="106" t="str">
        <f>IF(ISERROR(IF(K131&gt;0,DATEDIF(K131,MIN('Existing Loans'!$C$1,L131),"m"),"")),0,IF(K131&gt;0,DATEDIF(K131,MIN('Existing Loans'!$C$1,L131),"m")+0,""))</f>
        <v/>
      </c>
      <c r="N131" s="106" t="str">
        <f t="shared" si="5"/>
        <v/>
      </c>
      <c r="O131" s="142"/>
      <c r="P131" s="142"/>
      <c r="Q131" s="142"/>
      <c r="R131" s="142"/>
      <c r="S131" s="142"/>
      <c r="T131" s="142"/>
      <c r="U131" s="142"/>
      <c r="V131" s="142"/>
      <c r="W131" s="189">
        <f t="shared" si="6"/>
        <v>0</v>
      </c>
      <c r="X131" s="110" t="str">
        <f t="shared" si="7"/>
        <v/>
      </c>
    </row>
    <row r="132" spans="1:24">
      <c r="A132" s="105">
        <v>130</v>
      </c>
      <c r="B132" s="166"/>
      <c r="C132" s="142"/>
      <c r="D132" s="166"/>
      <c r="E132" s="166"/>
      <c r="F132" s="166"/>
      <c r="G132" s="142"/>
      <c r="H132" s="142"/>
      <c r="I132" s="185"/>
      <c r="J132" s="142"/>
      <c r="K132" s="186"/>
      <c r="L132" s="187" t="str">
        <f>IF(AND(J132&gt;0,K132&gt;0),DATE(YEAR(K132),MONTH(K132)+J132+IF(DAY(K132)&lt;=15,0,1),DAY(K132)),"")</f>
        <v/>
      </c>
      <c r="M132" s="106" t="str">
        <f>IF(ISERROR(IF(K132&gt;0,DATEDIF(K132,MIN('Existing Loans'!$C$1,L132),"m"),"")),0,IF(K132&gt;0,DATEDIF(K132,MIN('Existing Loans'!$C$1,L132),"m")+0,""))</f>
        <v/>
      </c>
      <c r="N132" s="106" t="str">
        <f>IF(J132="","",J132-M132)</f>
        <v/>
      </c>
      <c r="O132" s="142"/>
      <c r="P132" s="142"/>
      <c r="Q132" s="142"/>
      <c r="R132" s="142"/>
      <c r="S132" s="142"/>
      <c r="T132" s="142"/>
      <c r="U132" s="142"/>
      <c r="V132" s="142"/>
      <c r="W132" s="189">
        <f t="shared" ref="W132:W135" si="8">IF(AND(F132="Live",N132&gt;6),H132,0)</f>
        <v>0</v>
      </c>
      <c r="X132" s="110" t="str">
        <f t="shared" ref="X132:X135" si="9">B132&amp;E132</f>
        <v/>
      </c>
    </row>
    <row r="133" spans="1:24">
      <c r="A133" s="105">
        <v>131</v>
      </c>
      <c r="B133" s="166"/>
      <c r="C133" s="142"/>
      <c r="D133" s="166"/>
      <c r="E133" s="166"/>
      <c r="F133" s="166"/>
      <c r="G133" s="142"/>
      <c r="H133" s="142"/>
      <c r="I133" s="185"/>
      <c r="J133" s="142"/>
      <c r="K133" s="186"/>
      <c r="L133" s="187" t="str">
        <f>IF(AND(J133&gt;0,K133&gt;0),DATE(YEAR(K133),MONTH(K133)+J133+IF(DAY(K133)&lt;=15,0,1),DAY(K133)),"")</f>
        <v/>
      </c>
      <c r="M133" s="106" t="str">
        <f>IF(ISERROR(IF(K133&gt;0,DATEDIF(K133,MIN('Existing Loans'!$C$1,L133),"m"),"")),0,IF(K133&gt;0,DATEDIF(K133,MIN('Existing Loans'!$C$1,L133),"m")+0,""))</f>
        <v/>
      </c>
      <c r="N133" s="106" t="str">
        <f>IF(J133="","",J133-M133)</f>
        <v/>
      </c>
      <c r="O133" s="142"/>
      <c r="P133" s="142"/>
      <c r="Q133" s="142"/>
      <c r="R133" s="142"/>
      <c r="S133" s="142"/>
      <c r="T133" s="142"/>
      <c r="U133" s="142"/>
      <c r="V133" s="142"/>
      <c r="W133" s="189">
        <f t="shared" si="8"/>
        <v>0</v>
      </c>
      <c r="X133" s="110" t="str">
        <f t="shared" si="9"/>
        <v/>
      </c>
    </row>
    <row r="134" spans="1:24">
      <c r="A134" s="105">
        <v>132</v>
      </c>
      <c r="B134" s="166"/>
      <c r="C134" s="142"/>
      <c r="D134" s="166"/>
      <c r="E134" s="166"/>
      <c r="F134" s="166"/>
      <c r="G134" s="142"/>
      <c r="H134" s="142"/>
      <c r="I134" s="185"/>
      <c r="J134" s="142"/>
      <c r="K134" s="186"/>
      <c r="L134" s="187" t="str">
        <f>IF(AND(J134&gt;0,K134&gt;0),DATE(YEAR(K134),MONTH(K134)+J134+IF(DAY(K134)&lt;=15,0,1),DAY(K134)),"")</f>
        <v/>
      </c>
      <c r="M134" s="106" t="str">
        <f>IF(ISERROR(IF(K134&gt;0,DATEDIF(K134,MIN('Existing Loans'!$C$1,L134),"m"),"")),0,IF(K134&gt;0,DATEDIF(K134,MIN('Existing Loans'!$C$1,L134),"m")+0,""))</f>
        <v/>
      </c>
      <c r="N134" s="106" t="str">
        <f>IF(J134="","",J134-M134)</f>
        <v/>
      </c>
      <c r="O134" s="142"/>
      <c r="P134" s="142"/>
      <c r="Q134" s="142"/>
      <c r="R134" s="142"/>
      <c r="S134" s="142"/>
      <c r="T134" s="142"/>
      <c r="U134" s="142"/>
      <c r="V134" s="142"/>
      <c r="W134" s="189">
        <f t="shared" si="8"/>
        <v>0</v>
      </c>
      <c r="X134" s="110" t="str">
        <f t="shared" si="9"/>
        <v/>
      </c>
    </row>
    <row r="135" spans="1:24">
      <c r="A135" s="105">
        <v>133</v>
      </c>
      <c r="B135" s="166"/>
      <c r="C135" s="142"/>
      <c r="D135" s="166"/>
      <c r="E135" s="166"/>
      <c r="F135" s="166"/>
      <c r="G135" s="142"/>
      <c r="H135" s="142"/>
      <c r="I135" s="185"/>
      <c r="J135" s="142"/>
      <c r="K135" s="186"/>
      <c r="L135" s="187" t="str">
        <f>IF(AND(J135&gt;0,K135&gt;0),DATE(YEAR(K135),MONTH(K135)+J135+IF(DAY(K135)&lt;=15,0,1),DAY(K135)),"")</f>
        <v/>
      </c>
      <c r="M135" s="106" t="str">
        <f>IF(ISERROR(IF(K135&gt;0,DATEDIF(K135,MIN('Existing Loans'!$C$1,L135),"m"),"")),0,IF(K135&gt;0,DATEDIF(K135,MIN('Existing Loans'!$C$1,L135),"m")+0,""))</f>
        <v/>
      </c>
      <c r="N135" s="106" t="str">
        <f>IF(J135="","",J135-M135)</f>
        <v/>
      </c>
      <c r="O135" s="142"/>
      <c r="P135" s="142"/>
      <c r="Q135" s="142"/>
      <c r="R135" s="142"/>
      <c r="S135" s="142"/>
      <c r="T135" s="142"/>
      <c r="U135" s="142"/>
      <c r="V135" s="142"/>
      <c r="W135" s="189">
        <f t="shared" si="8"/>
        <v>0</v>
      </c>
      <c r="X135" s="110" t="str">
        <f t="shared" si="9"/>
        <v/>
      </c>
    </row>
    <row r="136" spans="1:24">
      <c r="A136" s="194"/>
      <c r="B136" s="194"/>
      <c r="C136" s="195"/>
      <c r="D136" s="196"/>
      <c r="E136" s="196"/>
      <c r="F136" s="196"/>
      <c r="G136" s="196"/>
      <c r="H136" s="195"/>
      <c r="I136" s="197"/>
      <c r="J136" s="195"/>
      <c r="K136" s="195"/>
      <c r="L136" s="196"/>
      <c r="M136" s="195"/>
      <c r="N136" s="195"/>
      <c r="O136" s="195"/>
      <c r="P136" s="195"/>
      <c r="Q136" s="195"/>
      <c r="R136" s="195"/>
      <c r="S136" s="195"/>
      <c r="T136" s="195"/>
      <c r="U136" s="195"/>
      <c r="V136" s="195"/>
      <c r="W136" s="198">
        <f>SUM(W4:W135)</f>
        <v>0</v>
      </c>
    </row>
    <row r="137" spans="1:24" s="110" customFormat="1" ht="12">
      <c r="A137" s="97"/>
      <c r="B137" s="97"/>
      <c r="D137" s="126"/>
      <c r="E137" s="126"/>
      <c r="F137" s="126"/>
      <c r="G137" s="126"/>
      <c r="L137" s="126"/>
    </row>
    <row r="138" spans="1:24" s="110" customFormat="1" ht="12">
      <c r="A138" s="97"/>
      <c r="B138" s="97"/>
      <c r="D138" s="126"/>
      <c r="E138" s="126"/>
      <c r="F138" s="126"/>
      <c r="G138" s="126"/>
      <c r="L138" s="126"/>
    </row>
    <row r="139" spans="1:24" s="110" customFormat="1" ht="12">
      <c r="A139" s="97"/>
      <c r="B139" s="97"/>
      <c r="D139" s="126"/>
      <c r="E139" s="126"/>
      <c r="F139" s="126"/>
      <c r="G139" s="126"/>
      <c r="L139" s="126"/>
    </row>
    <row r="140" spans="1:24" s="110" customFormat="1" ht="12">
      <c r="A140" s="97"/>
      <c r="B140" s="97"/>
      <c r="D140" s="126"/>
      <c r="E140" s="126"/>
      <c r="F140" s="126"/>
      <c r="G140" s="126"/>
      <c r="L140" s="126"/>
    </row>
    <row r="141" spans="1:24" s="110" customFormat="1" ht="12">
      <c r="A141" s="97"/>
      <c r="B141" s="97"/>
      <c r="D141" s="126"/>
      <c r="E141" s="126"/>
      <c r="F141" s="126"/>
      <c r="G141" s="126"/>
      <c r="L141" s="126"/>
    </row>
    <row r="142" spans="1:24" s="110" customFormat="1" ht="12">
      <c r="A142" s="97"/>
      <c r="B142" s="97"/>
      <c r="D142" s="126"/>
      <c r="E142" s="126"/>
      <c r="F142" s="126"/>
      <c r="G142" s="126"/>
      <c r="L142" s="126"/>
    </row>
    <row r="143" spans="1:24" s="110" customFormat="1" ht="12">
      <c r="A143" s="97"/>
      <c r="B143" s="97"/>
      <c r="D143" s="126"/>
      <c r="E143" s="126"/>
      <c r="F143" s="126"/>
      <c r="G143" s="126"/>
      <c r="L143" s="126"/>
    </row>
  </sheetData>
  <sheetProtection password="857C" sheet="1" objects="1" scenarios="1" formatCells="0" formatColumns="0" formatRows="0" insertColumns="0" insertRows="0"/>
  <dataConsolidate/>
  <mergeCells count="5">
    <mergeCell ref="A1:B1"/>
    <mergeCell ref="E1:F1"/>
    <mergeCell ref="I1:K1"/>
    <mergeCell ref="E2:F2"/>
    <mergeCell ref="I2:K2"/>
  </mergeCells>
  <conditionalFormatting sqref="Q29:V135">
    <cfRule type="cellIs" dxfId="12" priority="13" operator="equal">
      <formula>"Bounce"</formula>
    </cfRule>
  </conditionalFormatting>
  <conditionalFormatting sqref="Q5:V5 Q13:V27">
    <cfRule type="cellIs" dxfId="11" priority="12" operator="equal">
      <formula>"Bounce"</formula>
    </cfRule>
  </conditionalFormatting>
  <conditionalFormatting sqref="Q7:V11">
    <cfRule type="cellIs" dxfId="10" priority="11" operator="equal">
      <formula>"Bounce"</formula>
    </cfRule>
  </conditionalFormatting>
  <conditionalFormatting sqref="Q12:V12 S28:V28">
    <cfRule type="cellIs" dxfId="9" priority="10" operator="equal">
      <formula>"Bounce"</formula>
    </cfRule>
  </conditionalFormatting>
  <conditionalFormatting sqref="Q23:V23">
    <cfRule type="cellIs" dxfId="8" priority="9" operator="equal">
      <formula>"Bounce"</formula>
    </cfRule>
  </conditionalFormatting>
  <conditionalFormatting sqref="Q28:V28">
    <cfRule type="cellIs" dxfId="7" priority="8" operator="equal">
      <formula>"Bounce"</formula>
    </cfRule>
  </conditionalFormatting>
  <conditionalFormatting sqref="Q28:R28">
    <cfRule type="cellIs" dxfId="6" priority="7" operator="equal">
      <formula>"Bounce"</formula>
    </cfRule>
  </conditionalFormatting>
  <conditionalFormatting sqref="Q22:V22">
    <cfRule type="cellIs" dxfId="5" priority="6" operator="equal">
      <formula>"Bounce"</formula>
    </cfRule>
  </conditionalFormatting>
  <conditionalFormatting sqref="Q27:V27">
    <cfRule type="cellIs" dxfId="4" priority="5" operator="equal">
      <formula>"Bounce"</formula>
    </cfRule>
  </conditionalFormatting>
  <conditionalFormatting sqref="Q6:V6">
    <cfRule type="cellIs" dxfId="3" priority="4" operator="equal">
      <formula>"Bounce"</formula>
    </cfRule>
  </conditionalFormatting>
  <conditionalFormatting sqref="G2">
    <cfRule type="cellIs" dxfId="2" priority="3" operator="greaterThan">
      <formula>10</formula>
    </cfRule>
  </conditionalFormatting>
  <conditionalFormatting sqref="L2">
    <cfRule type="cellIs" dxfId="1" priority="2" operator="greaterThan">
      <formula>0</formula>
    </cfRule>
  </conditionalFormatting>
  <conditionalFormatting sqref="Q4:V4">
    <cfRule type="cellIs" dxfId="0" priority="1" operator="equal">
      <formula>"Bounce"</formula>
    </cfRule>
  </conditionalFormatting>
  <dataValidations count="4">
    <dataValidation type="list" allowBlank="1" showInputMessage="1" showErrorMessage="1" sqref="Q4:V135" xr:uid="{00000000-0002-0000-0400-000000000000}">
      <formula1>$AMM$4:$AMM$5</formula1>
    </dataValidation>
    <dataValidation type="list" allowBlank="1" showInputMessage="1" showErrorMessage="1" sqref="E4:E135" xr:uid="{00000000-0002-0000-0400-000001000000}">
      <formula1>Unsecured</formula1>
      <formula2>0</formula2>
    </dataValidation>
    <dataValidation type="list" allowBlank="1" showInputMessage="1" showErrorMessage="1" sqref="F4:F135" xr:uid="{00000000-0002-0000-0400-000002000000}">
      <formula1>Status</formula1>
      <formula2>0</formula2>
    </dataValidation>
    <dataValidation type="list" allowBlank="1" showInputMessage="1" showErrorMessage="1" sqref="D4:D135" xr:uid="{00000000-0002-0000-0400-000003000000}">
      <formula1>Loan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4000000}">
          <x14:formula1>
            <xm:f>'Customer Details'!$B$8:$B$13</xm:f>
          </x14:formula1>
          <xm:sqref>B4:B135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D13"/>
  <sheetViews>
    <sheetView showGridLines="0" workbookViewId="0">
      <selection activeCell="C10" sqref="C10"/>
    </sheetView>
  </sheetViews>
  <sheetFormatPr defaultRowHeight="11.25"/>
  <cols>
    <col min="1" max="1" width="8.85546875" style="88" customWidth="1"/>
    <col min="2" max="2" width="15" style="87" bestFit="1" customWidth="1"/>
    <col min="3" max="3" width="60.42578125" style="89" customWidth="1"/>
    <col min="4" max="4" width="37.140625" style="87" customWidth="1"/>
    <col min="5" max="16384" width="9.140625" style="87"/>
  </cols>
  <sheetData>
    <row r="1" spans="1:4" ht="12.75">
      <c r="A1" s="207" t="s">
        <v>79</v>
      </c>
      <c r="B1" s="207" t="s">
        <v>80</v>
      </c>
      <c r="C1" s="207" t="s">
        <v>81</v>
      </c>
      <c r="D1" s="207" t="s">
        <v>82</v>
      </c>
    </row>
    <row r="2" spans="1:4" ht="15">
      <c r="A2" s="208">
        <v>1</v>
      </c>
      <c r="B2" s="208" t="s">
        <v>261</v>
      </c>
      <c r="C2" s="208" t="s">
        <v>262</v>
      </c>
      <c r="D2" s="208" t="s">
        <v>83</v>
      </c>
    </row>
    <row r="3" spans="1:4" ht="15">
      <c r="A3" s="208">
        <v>2</v>
      </c>
      <c r="B3" s="297" t="s">
        <v>263</v>
      </c>
      <c r="C3" s="209" t="s">
        <v>264</v>
      </c>
      <c r="D3" s="208" t="s">
        <v>266</v>
      </c>
    </row>
    <row r="4" spans="1:4" ht="15">
      <c r="A4" s="208"/>
      <c r="B4" s="298"/>
      <c r="C4" s="209" t="s">
        <v>265</v>
      </c>
      <c r="D4" s="208"/>
    </row>
    <row r="5" spans="1:4" ht="15">
      <c r="A5" s="208"/>
      <c r="B5" s="299"/>
      <c r="C5" s="209" t="s">
        <v>267</v>
      </c>
      <c r="D5" s="208" t="s">
        <v>268</v>
      </c>
    </row>
    <row r="6" spans="1:4" ht="15">
      <c r="A6" s="296">
        <v>3</v>
      </c>
      <c r="B6" s="296" t="s">
        <v>269</v>
      </c>
      <c r="C6" s="209" t="s">
        <v>270</v>
      </c>
      <c r="D6" s="296" t="s">
        <v>272</v>
      </c>
    </row>
    <row r="7" spans="1:4" ht="15">
      <c r="A7" s="296"/>
      <c r="B7" s="296"/>
      <c r="C7" s="209" t="s">
        <v>271</v>
      </c>
      <c r="D7" s="296"/>
    </row>
    <row r="8" spans="1:4" ht="15">
      <c r="A8" s="296">
        <v>4</v>
      </c>
      <c r="B8" s="296" t="s">
        <v>273</v>
      </c>
      <c r="C8" s="208" t="s">
        <v>274</v>
      </c>
      <c r="D8" s="208" t="s">
        <v>86</v>
      </c>
    </row>
    <row r="9" spans="1:4" ht="15">
      <c r="A9" s="296"/>
      <c r="B9" s="296"/>
      <c r="C9" s="208" t="s">
        <v>275</v>
      </c>
      <c r="D9" s="208" t="s">
        <v>87</v>
      </c>
    </row>
    <row r="10" spans="1:4" ht="15">
      <c r="A10" s="296">
        <v>5</v>
      </c>
      <c r="B10" s="296" t="s">
        <v>276</v>
      </c>
      <c r="C10" s="208" t="s">
        <v>277</v>
      </c>
      <c r="D10" s="296" t="s">
        <v>83</v>
      </c>
    </row>
    <row r="11" spans="1:4" ht="15">
      <c r="A11" s="296"/>
      <c r="B11" s="296"/>
      <c r="C11" s="208" t="s">
        <v>278</v>
      </c>
      <c r="D11" s="296"/>
    </row>
    <row r="12" spans="1:4" ht="15">
      <c r="A12" s="208">
        <v>6</v>
      </c>
      <c r="B12" s="208" t="s">
        <v>256</v>
      </c>
      <c r="C12" s="208" t="s">
        <v>279</v>
      </c>
      <c r="D12" s="208" t="s">
        <v>280</v>
      </c>
    </row>
    <row r="13" spans="1:4" ht="15">
      <c r="A13" s="208">
        <v>7</v>
      </c>
      <c r="B13" s="208" t="s">
        <v>54</v>
      </c>
      <c r="C13" s="208" t="s">
        <v>281</v>
      </c>
      <c r="D13" s="208" t="s">
        <v>84</v>
      </c>
    </row>
  </sheetData>
  <sheetProtection password="857C" sheet="1" objects="1" scenarios="1" formatCells="0" formatColumns="0" formatRows="0"/>
  <mergeCells count="9">
    <mergeCell ref="A10:A11"/>
    <mergeCell ref="B10:B11"/>
    <mergeCell ref="D10:D11"/>
    <mergeCell ref="B3:B5"/>
    <mergeCell ref="A6:A7"/>
    <mergeCell ref="B6:B7"/>
    <mergeCell ref="D6:D7"/>
    <mergeCell ref="A8:A9"/>
    <mergeCell ref="B8:B9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845EE46-0E55-4EB6-8084-868EAF2643B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Customer Details</vt:lpstr>
      <vt:lpstr>PD Note &amp; CAM</vt:lpstr>
      <vt:lpstr>Sales Details</vt:lpstr>
      <vt:lpstr>Banking</vt:lpstr>
      <vt:lpstr>Existing Loans</vt:lpstr>
      <vt:lpstr>Deviations</vt:lpstr>
      <vt:lpstr>Accnt_Holder</vt:lpstr>
      <vt:lpstr>Banking!BankNames</vt:lpstr>
      <vt:lpstr>Branch</vt:lpstr>
      <vt:lpstr>Branches</vt:lpstr>
      <vt:lpstr>'Customer Details'!Business_Loan</vt:lpstr>
      <vt:lpstr>'Existing Loans'!Loan</vt:lpstr>
      <vt:lpstr>Loan_Type</vt:lpstr>
      <vt:lpstr>Banking!N</vt:lpstr>
      <vt:lpstr>'Customer Details'!POS</vt:lpstr>
      <vt:lpstr>Program</vt:lpstr>
      <vt:lpstr>'Existing Loans'!Status</vt:lpstr>
      <vt:lpstr>'Existing Loans'!Unsecured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 Rajan</dc:creator>
  <cp:lastModifiedBy>VIDYA</cp:lastModifiedBy>
  <dcterms:created xsi:type="dcterms:W3CDTF">2017-04-28T12:49:23Z</dcterms:created>
  <dcterms:modified xsi:type="dcterms:W3CDTF">2020-01-22T06:25:58Z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96180f27-e49f-41da-9656-b58735012454</vt:lpwstr>
  </property>
</Properties>
</file>