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Financials\ICICI\"/>
    </mc:Choice>
  </mc:AlternateContent>
  <xr:revisionPtr revIDLastSave="0" documentId="13_ncr:1_{300A4BC4-12E7-4016-A421-76449D7336A2}" xr6:coauthVersionLast="47" xr6:coauthVersionMax="47" xr10:uidLastSave="{00000000-0000-0000-0000-000000000000}"/>
  <bookViews>
    <workbookView xWindow="-120" yWindow="-120" windowWidth="20730" windowHeight="11160" xr2:uid="{E6D3996B-9A51-4969-9570-451EB5F2D7CD}"/>
  </bookViews>
  <sheets>
    <sheet name="BankingAnalysis" sheetId="3" r:id="rId1"/>
    <sheet name="Template" sheetId="5" state="hidden" r:id="rId2"/>
    <sheet name="2.Daily-Balance" sheetId="4" state="hidden" r:id="rId3"/>
  </sheets>
  <externalReferences>
    <externalReference r:id="rId4"/>
    <externalReference r:id="rId5"/>
  </externalReferences>
  <definedNames>
    <definedName name="A">'[1]Banking product- Eligibility'!$IV$5</definedName>
    <definedName name="B">'[1]Banking product- Eligibility'!$IV$13</definedName>
    <definedName name="bb">#REF!</definedName>
    <definedName name="ChartData">'2.Daily-Balance'!$B$15:$AF$18</definedName>
    <definedName name="DailyBal">'2.Daily-Balance'!$B$3:$AG$14</definedName>
    <definedName name="DAvg">'2.Daily-Balance'!$B$15:$AF$15</definedName>
    <definedName name="Excel_BuiltIn_Print_Area_1">"$#REF!.$A$2:$F$25"</definedName>
    <definedName name="Excel_BuiltIn_Print_Area_2">"$#REF!.$A$1:$G$114"</definedName>
    <definedName name="lessthan3">'[2]Credit Summation'!$B$31</definedName>
    <definedName name="one">#REF!</definedName>
    <definedName name="p">'[1]Banking product- Eligibility'!$IV$15</definedName>
    <definedName name="Q">'[1]Banking product- Eligibility'!$IV$16</definedName>
    <definedName name="saurabh">#REF!</definedName>
    <definedName name="two">#REF!</definedName>
    <definedName name="w">#REF!</definedName>
    <definedName name="Zer">#REF!</definedName>
    <definedName name="zero">#REF!</definedName>
    <definedName name="Zero1">'[2]Credit Summation'!$II$12</definedName>
    <definedName name="Zero2">'[2]Credit Summation'!$II$13</definedName>
    <definedName name="Zero3">'[2]Credit Summation'!$II$14</definedName>
    <definedName name="zero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5" l="1"/>
  <c r="F19" i="3"/>
  <c r="J18" i="3"/>
  <c r="Q18" i="5"/>
  <c r="P18" i="5"/>
  <c r="O18" i="5"/>
  <c r="N18" i="5"/>
  <c r="M18" i="5"/>
  <c r="L18" i="5"/>
  <c r="K18" i="5"/>
  <c r="J18" i="5"/>
  <c r="G18" i="5"/>
  <c r="F18" i="5"/>
  <c r="E18" i="5"/>
  <c r="D18" i="5"/>
  <c r="C18" i="5"/>
  <c r="B18" i="5"/>
  <c r="I16" i="5"/>
  <c r="I15" i="5" s="1"/>
  <c r="I14" i="5" s="1"/>
  <c r="I13" i="5" s="1"/>
  <c r="I12" i="5" s="1"/>
  <c r="I11" i="5" s="1"/>
  <c r="I10" i="5" s="1"/>
  <c r="I9" i="5" s="1"/>
  <c r="I8" i="5" s="1"/>
  <c r="I7" i="5" s="1"/>
  <c r="I6" i="5" s="1"/>
  <c r="A16" i="5"/>
  <c r="A15" i="5" s="1"/>
  <c r="A14" i="5" s="1"/>
  <c r="A13" i="5" s="1"/>
  <c r="A12" i="5" s="1"/>
  <c r="A11" i="5" s="1"/>
  <c r="A10" i="5" s="1"/>
  <c r="A9" i="5" s="1"/>
  <c r="A8" i="5" s="1"/>
  <c r="A7" i="5" s="1"/>
  <c r="A6" i="5" s="1"/>
  <c r="A16" i="3"/>
  <c r="A15" i="3" s="1"/>
  <c r="A14" i="3" s="1"/>
  <c r="A13" i="3" s="1"/>
  <c r="A12" i="3" s="1"/>
  <c r="A11" i="3" s="1"/>
  <c r="A10" i="3" s="1"/>
  <c r="A9" i="3" s="1"/>
  <c r="A8" i="3" s="1"/>
  <c r="A7" i="3" s="1"/>
  <c r="A6" i="3" s="1"/>
  <c r="I16" i="3"/>
  <c r="I15" i="3" s="1"/>
  <c r="I14" i="3" s="1"/>
  <c r="I13" i="3" s="1"/>
  <c r="I12" i="3" s="1"/>
  <c r="I11" i="3" s="1"/>
  <c r="I10" i="3" s="1"/>
  <c r="I9" i="3" s="1"/>
  <c r="I8" i="3" s="1"/>
  <c r="I7" i="3" s="1"/>
  <c r="I6" i="3" s="1"/>
  <c r="B18" i="3"/>
  <c r="C18" i="3"/>
  <c r="D18" i="3"/>
  <c r="E18" i="3"/>
  <c r="F18" i="3"/>
  <c r="G18" i="3"/>
  <c r="K18" i="3"/>
  <c r="L18" i="3"/>
  <c r="M18" i="3"/>
  <c r="N18" i="3"/>
  <c r="O18" i="3"/>
  <c r="P18" i="3"/>
  <c r="Q18" i="3"/>
  <c r="AH10" i="4"/>
  <c r="AH11" i="4"/>
  <c r="AH12" i="4"/>
  <c r="AH13" i="4"/>
  <c r="AH14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H9" i="4"/>
  <c r="AH8" i="4"/>
  <c r="AH7" i="4"/>
  <c r="AH6" i="4"/>
  <c r="AH5" i="4"/>
  <c r="AH4" i="4"/>
  <c r="AH3" i="4"/>
  <c r="F16" i="4" l="1"/>
  <c r="N16" i="4"/>
  <c r="V16" i="4"/>
  <c r="AD16" i="4"/>
  <c r="AH15" i="4"/>
  <c r="AF18" i="4"/>
  <c r="G17" i="4"/>
  <c r="K17" i="4"/>
  <c r="O17" i="4"/>
  <c r="S17" i="4"/>
  <c r="W17" i="4"/>
  <c r="AA17" i="4"/>
  <c r="AE17" i="4"/>
  <c r="J16" i="4"/>
  <c r="Z16" i="4"/>
  <c r="U18" i="4"/>
  <c r="H16" i="4"/>
  <c r="L17" i="4"/>
  <c r="P16" i="4"/>
  <c r="T17" i="4"/>
  <c r="X17" i="4"/>
  <c r="AB16" i="4"/>
  <c r="AF16" i="4"/>
  <c r="R16" i="4"/>
  <c r="E16" i="4"/>
  <c r="I16" i="4"/>
  <c r="M16" i="4"/>
  <c r="Q16" i="4"/>
  <c r="U16" i="4"/>
  <c r="Y16" i="4"/>
  <c r="AC16" i="4"/>
  <c r="C16" i="4"/>
  <c r="O16" i="4"/>
  <c r="AA16" i="4"/>
  <c r="H17" i="4"/>
  <c r="P17" i="4"/>
  <c r="AB17" i="4"/>
  <c r="AF17" i="4"/>
  <c r="M18" i="4"/>
  <c r="AC18" i="4"/>
  <c r="D16" i="4"/>
  <c r="L16" i="4"/>
  <c r="T16" i="4"/>
  <c r="X16" i="4"/>
  <c r="E17" i="4"/>
  <c r="I17" i="4"/>
  <c r="M17" i="4"/>
  <c r="Q17" i="4"/>
  <c r="U17" i="4"/>
  <c r="Y17" i="4"/>
  <c r="AC17" i="4"/>
  <c r="B18" i="4"/>
  <c r="F18" i="4"/>
  <c r="J18" i="4"/>
  <c r="N18" i="4"/>
  <c r="R18" i="4"/>
  <c r="V18" i="4"/>
  <c r="Z18" i="4"/>
  <c r="AD18" i="4"/>
  <c r="G16" i="4"/>
  <c r="S16" i="4"/>
  <c r="W16" i="4"/>
  <c r="D17" i="4"/>
  <c r="E18" i="4"/>
  <c r="Q18" i="4"/>
  <c r="Y18" i="4"/>
  <c r="B17" i="4"/>
  <c r="F17" i="4"/>
  <c r="J17" i="4"/>
  <c r="N17" i="4"/>
  <c r="R17" i="4"/>
  <c r="V17" i="4"/>
  <c r="Z17" i="4"/>
  <c r="AD17" i="4"/>
  <c r="C18" i="4"/>
  <c r="G18" i="4"/>
  <c r="K18" i="4"/>
  <c r="O18" i="4"/>
  <c r="S18" i="4"/>
  <c r="W18" i="4"/>
  <c r="AA18" i="4"/>
  <c r="AE18" i="4"/>
  <c r="K16" i="4"/>
  <c r="AE16" i="4"/>
  <c r="I18" i="4"/>
  <c r="B16" i="4"/>
  <c r="C17" i="4"/>
  <c r="D18" i="4"/>
  <c r="H18" i="4"/>
  <c r="L18" i="4"/>
  <c r="P18" i="4"/>
  <c r="T18" i="4"/>
  <c r="X18" i="4"/>
  <c r="AB18" i="4"/>
</calcChain>
</file>

<file path=xl/sharedStrings.xml><?xml version="1.0" encoding="utf-8"?>
<sst xmlns="http://schemas.openxmlformats.org/spreadsheetml/2006/main" count="71" uniqueCount="26">
  <si>
    <t xml:space="preserve">Account Type </t>
  </si>
  <si>
    <t xml:space="preserve">Bank Name </t>
  </si>
  <si>
    <t xml:space="preserve">Account No </t>
  </si>
  <si>
    <t>Months</t>
  </si>
  <si>
    <t xml:space="preserve">Daily Balance </t>
  </si>
  <si>
    <t>5th</t>
  </si>
  <si>
    <t>15th</t>
  </si>
  <si>
    <t>25th</t>
  </si>
  <si>
    <t xml:space="preserve">For the month </t>
  </si>
  <si>
    <t>Total</t>
  </si>
  <si>
    <t>Average Daily Balance across all accounts</t>
  </si>
  <si>
    <t>Average Daily Balance across all accounts for BT</t>
  </si>
  <si>
    <t>Credit summation for year across all accounts</t>
  </si>
  <si>
    <t>Account No</t>
  </si>
  <si>
    <t>Inward- Bounce</t>
  </si>
  <si>
    <t>EMI- Bounce</t>
  </si>
  <si>
    <t>Outward-Bounce</t>
  </si>
  <si>
    <t>Count</t>
  </si>
  <si>
    <t>Value</t>
  </si>
  <si>
    <t>Other Charges</t>
  </si>
  <si>
    <t xml:space="preserve">No of Busi Credits </t>
  </si>
  <si>
    <t>No of Trans (DR + CR)</t>
  </si>
  <si>
    <r>
      <rPr>
        <b/>
        <sz val="14"/>
        <color theme="0"/>
        <rFont val="Zurich BT"/>
      </rPr>
      <t xml:space="preserve">Σ </t>
    </r>
    <r>
      <rPr>
        <b/>
        <sz val="10"/>
        <color theme="0"/>
        <rFont val="Zurich BT"/>
        <family val="2"/>
      </rPr>
      <t>Credit</t>
    </r>
  </si>
  <si>
    <t>Daily Balance</t>
  </si>
  <si>
    <t>Monthly Avg</t>
  </si>
  <si>
    <t>Daily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</si>
</sst>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Zurich BT"/>
      <family val="2"/>
    </font>
    <font>
      <b/>
      <sz val="10"/>
      <name val="Zurich BT"/>
      <family val="2"/>
    </font>
    <font>
      <b/>
      <sz val="11"/>
      <name val="Zurich BT"/>
      <family val="2"/>
    </font>
    <font>
      <b/>
      <sz val="10"/>
      <color indexed="9"/>
      <name val="Zurich BT"/>
      <family val="2"/>
    </font>
    <font>
      <b/>
      <sz val="10"/>
      <color theme="1"/>
      <name val="Zurich BT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Zurich BT"/>
    </font>
    <font>
      <b/>
      <sz val="10"/>
      <color theme="0"/>
      <name val="Zurich BT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1"/>
      </patternFill>
    </fill>
    <fill>
      <patternFill patternType="solid">
        <fgColor indexed="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43264"/>
        <bgColor indexed="64"/>
      </patternFill>
    </fill>
    <fill>
      <patternFill patternType="solid">
        <fgColor rgb="FFB4C6E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3" fillId="2" borderId="1" xfId="1" applyFont="1" applyFill="1" applyBorder="1" applyAlignment="1">
      <alignment wrapText="1"/>
    </xf>
    <xf numFmtId="0" fontId="3" fillId="2" borderId="5" xfId="1" applyFont="1" applyFill="1" applyBorder="1" applyAlignment="1">
      <alignment wrapText="1"/>
    </xf>
    <xf numFmtId="0" fontId="3" fillId="5" borderId="9" xfId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3" fillId="2" borderId="9" xfId="1" applyFont="1" applyFill="1" applyBorder="1" applyAlignment="1">
      <alignment horizontal="center" wrapText="1"/>
    </xf>
    <xf numFmtId="17" fontId="5" fillId="4" borderId="5" xfId="1" applyNumberFormat="1" applyFont="1" applyFill="1" applyBorder="1" applyAlignment="1" applyProtection="1">
      <alignment horizontal="left" wrapText="1"/>
      <protection locked="0"/>
    </xf>
    <xf numFmtId="0" fontId="3" fillId="2" borderId="12" xfId="1" applyFont="1" applyFill="1" applyBorder="1" applyAlignment="1">
      <alignment wrapText="1"/>
    </xf>
    <xf numFmtId="0" fontId="3" fillId="6" borderId="13" xfId="2" applyNumberFormat="1" applyFont="1" applyFill="1" applyBorder="1" applyAlignment="1" applyProtection="1">
      <alignment horizontal="center" vertical="top"/>
    </xf>
    <xf numFmtId="165" fontId="6" fillId="8" borderId="6" xfId="2" applyNumberFormat="1" applyFont="1" applyFill="1" applyBorder="1" applyAlignment="1" applyProtection="1">
      <alignment horizontal="center" wrapText="1"/>
    </xf>
    <xf numFmtId="165" fontId="7" fillId="8" borderId="15" xfId="2" applyNumberFormat="1" applyFont="1" applyFill="1" applyBorder="1" applyAlignment="1" applyProtection="1">
      <alignment horizontal="center" wrapText="1"/>
    </xf>
    <xf numFmtId="0" fontId="6" fillId="7" borderId="0" xfId="1" applyFont="1" applyFill="1" applyAlignment="1">
      <alignment horizontal="left" wrapText="1"/>
    </xf>
    <xf numFmtId="165" fontId="7" fillId="8" borderId="0" xfId="2" applyNumberFormat="1" applyFont="1" applyFill="1" applyBorder="1" applyAlignment="1" applyProtection="1">
      <alignment horizontal="center" wrapText="1"/>
    </xf>
    <xf numFmtId="0" fontId="4" fillId="4" borderId="9" xfId="1" applyFont="1" applyFill="1" applyBorder="1" applyAlignment="1" applyProtection="1">
      <alignment horizontal="center" wrapText="1"/>
      <protection locked="0"/>
    </xf>
    <xf numFmtId="0" fontId="8" fillId="0" borderId="9" xfId="0" applyFont="1" applyBorder="1"/>
    <xf numFmtId="0" fontId="11" fillId="5" borderId="9" xfId="1" applyFont="1" applyFill="1" applyBorder="1" applyAlignment="1" applyProtection="1">
      <alignment horizontal="center" wrapText="1"/>
      <protection locked="0"/>
    </xf>
    <xf numFmtId="0" fontId="0" fillId="0" borderId="0" xfId="0" applyFill="1"/>
    <xf numFmtId="0" fontId="0" fillId="0" borderId="0" xfId="0" applyFill="1" applyAlignment="1">
      <alignment wrapText="1"/>
    </xf>
    <xf numFmtId="0" fontId="4" fillId="4" borderId="9" xfId="1" applyFont="1" applyFill="1" applyBorder="1" applyAlignment="1" applyProtection="1">
      <alignment horizontal="center" wrapText="1"/>
      <protection locked="0"/>
    </xf>
    <xf numFmtId="165" fontId="6" fillId="8" borderId="6" xfId="2" applyNumberFormat="1" applyFont="1" applyFill="1" applyBorder="1" applyAlignment="1" applyProtection="1">
      <alignment horizontal="center" wrapText="1"/>
    </xf>
    <xf numFmtId="165" fontId="7" fillId="8" borderId="15" xfId="2" applyNumberFormat="1" applyFont="1" applyFill="1" applyBorder="1" applyAlignment="1" applyProtection="1">
      <alignment horizontal="center" wrapText="1"/>
    </xf>
    <xf numFmtId="0" fontId="12" fillId="0" borderId="18" xfId="3" applyFill="1" applyBorder="1"/>
    <xf numFmtId="0" fontId="13" fillId="9" borderId="19" xfId="3" applyFont="1" applyFill="1" applyBorder="1" applyAlignment="1" applyProtection="1">
      <alignment horizontal="center" vertical="center"/>
    </xf>
    <xf numFmtId="3" fontId="13" fillId="9" borderId="20" xfId="3" applyNumberFormat="1" applyFont="1" applyFill="1" applyBorder="1" applyAlignment="1" applyProtection="1">
      <alignment horizontal="center" vertical="center"/>
    </xf>
    <xf numFmtId="3" fontId="13" fillId="9" borderId="19" xfId="3" applyNumberFormat="1" applyFont="1" applyFill="1" applyBorder="1" applyAlignment="1" applyProtection="1">
      <alignment horizontal="center" vertical="center"/>
    </xf>
    <xf numFmtId="17" fontId="14" fillId="10" borderId="21" xfId="3" applyNumberFormat="1" applyFont="1" applyFill="1" applyBorder="1" applyAlignment="1" applyProtection="1">
      <alignment horizontal="center" vertical="center"/>
    </xf>
    <xf numFmtId="3" fontId="2" fillId="0" borderId="22" xfId="3" applyNumberFormat="1" applyFont="1" applyFill="1" applyBorder="1" applyAlignment="1" applyProtection="1"/>
    <xf numFmtId="3" fontId="14" fillId="10" borderId="21" xfId="3" applyNumberFormat="1" applyFont="1" applyFill="1" applyBorder="1" applyAlignment="1" applyProtection="1"/>
    <xf numFmtId="0" fontId="14" fillId="10" borderId="19" xfId="3" applyFont="1" applyFill="1" applyBorder="1" applyAlignment="1" applyProtection="1">
      <alignment horizontal="center" vertical="center"/>
    </xf>
    <xf numFmtId="3" fontId="14" fillId="10" borderId="20" xfId="3" applyNumberFormat="1" applyFont="1" applyFill="1" applyBorder="1" applyAlignment="1" applyProtection="1"/>
    <xf numFmtId="3" fontId="14" fillId="10" borderId="19" xfId="3" applyNumberFormat="1" applyFont="1" applyFill="1" applyBorder="1" applyAlignment="1" applyProtection="1"/>
    <xf numFmtId="0" fontId="15" fillId="0" borderId="18" xfId="3" applyFont="1" applyFill="1" applyBorder="1"/>
    <xf numFmtId="0" fontId="3" fillId="2" borderId="10" xfId="1" applyFont="1" applyFill="1" applyBorder="1" applyAlignment="1">
      <alignment wrapText="1"/>
    </xf>
    <xf numFmtId="0" fontId="16" fillId="3" borderId="0" xfId="0" applyFont="1" applyFill="1"/>
    <xf numFmtId="0" fontId="3" fillId="2" borderId="9" xfId="1" applyFont="1" applyFill="1" applyBorder="1" applyAlignment="1">
      <alignment wrapText="1"/>
    </xf>
    <xf numFmtId="0" fontId="0" fillId="0" borderId="9" xfId="0" applyFont="1" applyBorder="1"/>
    <xf numFmtId="0" fontId="17" fillId="4" borderId="9" xfId="0" applyFont="1" applyFill="1" applyBorder="1" applyAlignment="1" applyProtection="1">
      <alignment horizontal="center"/>
      <protection locked="0"/>
    </xf>
    <xf numFmtId="0" fontId="17" fillId="4" borderId="9" xfId="1" applyFont="1" applyFill="1" applyBorder="1" applyAlignment="1" applyProtection="1">
      <alignment vertical="center" wrapText="1"/>
      <protection locked="0"/>
    </xf>
    <xf numFmtId="1" fontId="17" fillId="4" borderId="9" xfId="0" applyNumberFormat="1" applyFont="1" applyFill="1" applyBorder="1" applyAlignment="1" applyProtection="1">
      <alignment horizontal="center"/>
      <protection locked="0"/>
    </xf>
    <xf numFmtId="0" fontId="4" fillId="4" borderId="6" xfId="1" applyFont="1" applyFill="1" applyBorder="1" applyAlignment="1" applyProtection="1">
      <alignment horizontal="center" wrapText="1"/>
      <protection locked="0"/>
    </xf>
    <xf numFmtId="0" fontId="4" fillId="4" borderId="8" xfId="1" applyFont="1" applyFill="1" applyBorder="1" applyAlignment="1" applyProtection="1">
      <alignment horizontal="center" wrapText="1"/>
      <protection locked="0"/>
    </xf>
    <xf numFmtId="0" fontId="9" fillId="4" borderId="6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6" fillId="7" borderId="23" xfId="1" applyFont="1" applyFill="1" applyBorder="1" applyAlignment="1">
      <alignment horizontal="left" wrapText="1"/>
    </xf>
    <xf numFmtId="0" fontId="6" fillId="7" borderId="3" xfId="1" applyFont="1" applyFill="1" applyBorder="1" applyAlignment="1">
      <alignment horizontal="left" wrapText="1"/>
    </xf>
    <xf numFmtId="0" fontId="6" fillId="7" borderId="4" xfId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7" xfId="1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4" borderId="17" xfId="1" applyFont="1" applyFill="1" applyBorder="1" applyAlignment="1" applyProtection="1">
      <alignment horizontal="center" wrapText="1"/>
      <protection locked="0"/>
    </xf>
    <xf numFmtId="0" fontId="4" fillId="4" borderId="0" xfId="1" applyFont="1" applyFill="1" applyBorder="1" applyAlignment="1" applyProtection="1">
      <alignment horizontal="center" wrapText="1"/>
      <protection locked="0"/>
    </xf>
    <xf numFmtId="0" fontId="4" fillId="4" borderId="9" xfId="1" applyFont="1" applyFill="1" applyBorder="1" applyAlignment="1" applyProtection="1">
      <alignment horizontal="center" wrapText="1"/>
      <protection locked="0"/>
    </xf>
    <xf numFmtId="165" fontId="7" fillId="8" borderId="2" xfId="2" applyNumberFormat="1" applyFont="1" applyFill="1" applyBorder="1" applyAlignment="1" applyProtection="1">
      <alignment horizontal="center" wrapText="1"/>
    </xf>
    <xf numFmtId="165" fontId="7" fillId="8" borderId="3" xfId="2" applyNumberFormat="1" applyFont="1" applyFill="1" applyBorder="1" applyAlignment="1" applyProtection="1">
      <alignment horizontal="center" wrapText="1"/>
    </xf>
    <xf numFmtId="0" fontId="6" fillId="7" borderId="14" xfId="1" applyFont="1" applyFill="1" applyBorder="1" applyAlignment="1">
      <alignment horizontal="left" wrapText="1"/>
    </xf>
    <xf numFmtId="0" fontId="6" fillId="7" borderId="7" xfId="1" applyFont="1" applyFill="1" applyBorder="1" applyAlignment="1">
      <alignment horizontal="left" wrapText="1"/>
    </xf>
    <xf numFmtId="0" fontId="6" fillId="7" borderId="8" xfId="1" applyFont="1" applyFill="1" applyBorder="1" applyAlignment="1">
      <alignment horizontal="left" wrapText="1"/>
    </xf>
    <xf numFmtId="0" fontId="6" fillId="7" borderId="24" xfId="1" applyFont="1" applyFill="1" applyBorder="1" applyAlignment="1">
      <alignment horizontal="left" wrapText="1"/>
    </xf>
    <xf numFmtId="0" fontId="6" fillId="7" borderId="16" xfId="1" applyFont="1" applyFill="1" applyBorder="1" applyAlignment="1">
      <alignment horizontal="left" wrapText="1"/>
    </xf>
    <xf numFmtId="0" fontId="6" fillId="7" borderId="25" xfId="1" applyFont="1" applyFill="1" applyBorder="1" applyAlignment="1">
      <alignment horizontal="left" wrapText="1"/>
    </xf>
    <xf numFmtId="0" fontId="3" fillId="5" borderId="6" xfId="1" applyFont="1" applyFill="1" applyBorder="1" applyAlignment="1" applyProtection="1">
      <alignment horizontal="center" wrapText="1"/>
      <protection locked="0"/>
    </xf>
    <xf numFmtId="0" fontId="3" fillId="5" borderId="7" xfId="1" applyFont="1" applyFill="1" applyBorder="1" applyAlignment="1" applyProtection="1">
      <alignment horizontal="center" wrapText="1"/>
      <protection locked="0"/>
    </xf>
    <xf numFmtId="0" fontId="3" fillId="5" borderId="8" xfId="1" applyFont="1" applyFill="1" applyBorder="1" applyAlignment="1" applyProtection="1">
      <alignment horizontal="center" wrapText="1"/>
      <protection locked="0"/>
    </xf>
    <xf numFmtId="0" fontId="3" fillId="2" borderId="6" xfId="1" applyFont="1" applyFill="1" applyBorder="1" applyAlignment="1">
      <alignment horizontal="center" wrapText="1"/>
    </xf>
    <xf numFmtId="0" fontId="3" fillId="2" borderId="7" xfId="1" applyFont="1" applyFill="1" applyBorder="1" applyAlignment="1">
      <alignment horizontal="center" wrapText="1"/>
    </xf>
    <xf numFmtId="0" fontId="3" fillId="2" borderId="10" xfId="1" applyFont="1" applyFill="1" applyBorder="1" applyAlignment="1">
      <alignment horizontal="left" wrapText="1"/>
    </xf>
    <xf numFmtId="0" fontId="3" fillId="2" borderId="11" xfId="1" applyFont="1" applyFill="1" applyBorder="1" applyAlignment="1">
      <alignment horizontal="left" wrapText="1"/>
    </xf>
  </cellXfs>
  <cellStyles count="4">
    <cellStyle name="Comma 2" xfId="2" xr:uid="{94598F24-C0AE-4E9E-AF97-E9A95CF4734A}"/>
    <cellStyle name="Normal" xfId="0" builtinId="0"/>
    <cellStyle name="Normal 2" xfId="3" xr:uid="{B62287C7-B784-4CBD-ADA1-3B34CFE61CE5}"/>
    <cellStyle name="Normal 4" xfId="1" xr:uid="{005F2046-E8E4-4575-87CD-6ED460CFDB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89206\Desktop\Calculators\SENP%20Calculator\Copy%20of%20SENP_Calculator_Final-2018%20V4%20-%20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6.168.211/Users/120127.ICICIBANKLTD/AppData/Local/Microsoft/Windows/Temporary%20Internet%20Files/Content.Outlook/4F4ZWR3C/Banking_product%20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tios Sheet1"/>
      <sheetName val="Ratios Sheet2"/>
      <sheetName val="Ratios Sheet3"/>
      <sheetName val="Ratios Sheet4"/>
      <sheetName val="Ratios Sheet - combined"/>
      <sheetName val="Eligibility"/>
      <sheetName val="Daily balance"/>
      <sheetName val="Variant Inputs &amp; Comparison"/>
      <sheetName val="Credit Summation"/>
      <sheetName val="Empower HL &amp; NRP"/>
      <sheetName val="Banking product- Eligibility"/>
      <sheetName val="Express BT"/>
      <sheetName val="GTP - Eligibi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">
          <cell r="IV5">
            <v>32043.410787595167</v>
          </cell>
        </row>
        <row r="13">
          <cell r="IV13">
            <v>64086.821575190334</v>
          </cell>
        </row>
        <row r="15">
          <cell r="IV15">
            <v>1841052.7777777778</v>
          </cell>
        </row>
        <row r="16">
          <cell r="IV16">
            <v>2454737.0370370368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ily balance"/>
      <sheetName val="Credit Summation"/>
      <sheetName val="Banking product- Eligibility"/>
    </sheetNames>
    <sheetDataSet>
      <sheetData sheetId="0" refreshError="1"/>
      <sheetData sheetId="1" refreshError="1"/>
      <sheetData sheetId="2">
        <row r="12">
          <cell r="II12">
            <v>0</v>
          </cell>
        </row>
        <row r="13">
          <cell r="II13">
            <v>1</v>
          </cell>
        </row>
        <row r="14">
          <cell r="II14">
            <v>1</v>
          </cell>
        </row>
        <row r="31">
          <cell r="B31">
            <v>0</v>
          </cell>
        </row>
      </sheetData>
      <sheetData sheetId="3">
        <row r="5">
          <cell r="IV5">
            <v>38068.572278880114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323E-2A82-4AFF-81D1-31013185FA1E}">
  <sheetPr codeName="Sheet1"/>
  <dimension ref="A1:Q22"/>
  <sheetViews>
    <sheetView tabSelected="1" topLeftCell="A4" workbookViewId="0">
      <selection activeCell="E14" sqref="E14"/>
    </sheetView>
  </sheetViews>
  <sheetFormatPr defaultRowHeight="15"/>
  <cols>
    <col min="1" max="1" width="15.42578125" customWidth="1"/>
    <col min="2" max="7" width="12.7109375" customWidth="1"/>
    <col min="8" max="8" width="1.28515625" style="16" customWidth="1"/>
    <col min="9" max="9" width="16.42578125" customWidth="1"/>
    <col min="10" max="17" width="12.7109375" customWidth="1"/>
  </cols>
  <sheetData>
    <row r="1" spans="1:17">
      <c r="A1" s="1" t="s">
        <v>0</v>
      </c>
      <c r="B1" s="50"/>
      <c r="C1" s="51"/>
      <c r="D1" s="51"/>
      <c r="E1" s="51"/>
      <c r="F1" s="51"/>
      <c r="G1" s="51"/>
      <c r="I1" s="1" t="s">
        <v>0</v>
      </c>
      <c r="J1" s="46"/>
      <c r="K1" s="47"/>
      <c r="L1" s="47"/>
      <c r="M1" s="47"/>
      <c r="N1" s="47"/>
      <c r="O1" s="47"/>
      <c r="P1" s="47"/>
      <c r="Q1" s="48"/>
    </row>
    <row r="2" spans="1:17" ht="26.25" customHeight="1">
      <c r="A2" s="32" t="s">
        <v>1</v>
      </c>
      <c r="B2" s="52"/>
      <c r="C2" s="53"/>
      <c r="D2" s="53"/>
      <c r="E2" s="53"/>
      <c r="F2" s="53"/>
      <c r="G2" s="53"/>
      <c r="I2" s="2" t="s">
        <v>1</v>
      </c>
      <c r="J2" s="39"/>
      <c r="K2" s="49"/>
      <c r="L2" s="49"/>
      <c r="M2" s="49"/>
      <c r="N2" s="49"/>
      <c r="O2" s="49"/>
      <c r="P2" s="49"/>
      <c r="Q2" s="40"/>
    </row>
    <row r="3" spans="1:17">
      <c r="A3" s="34" t="s">
        <v>2</v>
      </c>
      <c r="B3" s="54"/>
      <c r="C3" s="54"/>
      <c r="D3" s="54"/>
      <c r="E3" s="54"/>
      <c r="F3" s="54"/>
      <c r="G3" s="54"/>
      <c r="I3" s="2" t="s">
        <v>2</v>
      </c>
      <c r="J3" s="39"/>
      <c r="K3" s="49"/>
      <c r="L3" s="49"/>
      <c r="M3" s="49"/>
      <c r="N3" s="49"/>
      <c r="O3" s="49"/>
      <c r="P3" s="49"/>
      <c r="Q3" s="40"/>
    </row>
    <row r="4" spans="1:17" s="4" customFormat="1" ht="42.75" customHeight="1">
      <c r="A4" s="32"/>
      <c r="B4" s="63" t="s">
        <v>4</v>
      </c>
      <c r="C4" s="64"/>
      <c r="D4" s="65"/>
      <c r="E4" s="15" t="s">
        <v>22</v>
      </c>
      <c r="F4" s="3" t="s">
        <v>20</v>
      </c>
      <c r="G4" s="3" t="s">
        <v>21</v>
      </c>
      <c r="H4" s="17"/>
      <c r="I4" s="32"/>
      <c r="J4" s="39" t="s">
        <v>14</v>
      </c>
      <c r="K4" s="40"/>
      <c r="L4" s="39" t="s">
        <v>15</v>
      </c>
      <c r="M4" s="40"/>
      <c r="N4" s="39" t="s">
        <v>16</v>
      </c>
      <c r="O4" s="40"/>
      <c r="P4" s="41" t="s">
        <v>19</v>
      </c>
      <c r="Q4" s="42"/>
    </row>
    <row r="5" spans="1:17" ht="15" customHeight="1">
      <c r="A5" s="32" t="s">
        <v>3</v>
      </c>
      <c r="B5" s="5" t="s">
        <v>5</v>
      </c>
      <c r="C5" s="5" t="s">
        <v>6</v>
      </c>
      <c r="D5" s="5" t="s">
        <v>7</v>
      </c>
      <c r="E5" s="66" t="s">
        <v>8</v>
      </c>
      <c r="F5" s="67"/>
      <c r="G5" s="67"/>
      <c r="I5" s="32" t="s">
        <v>3</v>
      </c>
      <c r="J5" s="13" t="s">
        <v>17</v>
      </c>
      <c r="K5" s="13" t="s">
        <v>18</v>
      </c>
      <c r="L5" s="13" t="s">
        <v>17</v>
      </c>
      <c r="M5" s="13" t="s">
        <v>18</v>
      </c>
      <c r="N5" s="13" t="s">
        <v>17</v>
      </c>
      <c r="O5" s="13" t="s">
        <v>18</v>
      </c>
      <c r="P5" s="13" t="s">
        <v>17</v>
      </c>
      <c r="Q5" s="13" t="s">
        <v>18</v>
      </c>
    </row>
    <row r="6" spans="1:17">
      <c r="A6" s="6" t="e">
        <f t="shared" ref="A6:A15" si="0">EDATE(A7,-1)</f>
        <v>#NUM!</v>
      </c>
      <c r="B6" s="36"/>
      <c r="C6" s="36"/>
      <c r="D6" s="36"/>
      <c r="E6" s="37"/>
      <c r="F6" s="36"/>
      <c r="G6" s="36"/>
      <c r="I6" s="6" t="e">
        <f t="shared" ref="I6:I15" si="1">EDATE(I7,-1)</f>
        <v>#NUM!</v>
      </c>
      <c r="J6" s="35"/>
      <c r="K6" s="35"/>
      <c r="L6" s="35"/>
      <c r="M6" s="35"/>
      <c r="N6" s="35"/>
      <c r="O6" s="35"/>
      <c r="P6" s="35"/>
      <c r="Q6" s="35"/>
    </row>
    <row r="7" spans="1:17">
      <c r="A7" s="6" t="e">
        <f t="shared" si="0"/>
        <v>#NUM!</v>
      </c>
      <c r="B7" s="36"/>
      <c r="C7" s="36"/>
      <c r="D7" s="36"/>
      <c r="E7" s="37"/>
      <c r="F7" s="36"/>
      <c r="G7" s="36"/>
      <c r="I7" s="6" t="e">
        <f t="shared" si="1"/>
        <v>#NUM!</v>
      </c>
      <c r="J7" s="35"/>
      <c r="K7" s="35"/>
      <c r="L7" s="35"/>
      <c r="M7" s="35"/>
      <c r="N7" s="35"/>
      <c r="O7" s="35"/>
      <c r="P7" s="35"/>
      <c r="Q7" s="35"/>
    </row>
    <row r="8" spans="1:17">
      <c r="A8" s="6" t="e">
        <f t="shared" si="0"/>
        <v>#NUM!</v>
      </c>
      <c r="B8" s="36"/>
      <c r="C8" s="36"/>
      <c r="D8" s="36"/>
      <c r="E8" s="37"/>
      <c r="F8" s="36"/>
      <c r="G8" s="36"/>
      <c r="I8" s="6" t="e">
        <f t="shared" si="1"/>
        <v>#NUM!</v>
      </c>
      <c r="J8" s="35"/>
      <c r="K8" s="35"/>
      <c r="L8" s="35"/>
      <c r="M8" s="35"/>
      <c r="N8" s="35"/>
      <c r="O8" s="35"/>
      <c r="P8" s="35"/>
      <c r="Q8" s="35"/>
    </row>
    <row r="9" spans="1:17">
      <c r="A9" s="6" t="e">
        <f t="shared" si="0"/>
        <v>#NUM!</v>
      </c>
      <c r="B9" s="36"/>
      <c r="C9" s="36"/>
      <c r="D9" s="36"/>
      <c r="E9" s="37"/>
      <c r="F9" s="36"/>
      <c r="G9" s="36"/>
      <c r="I9" s="6" t="e">
        <f t="shared" si="1"/>
        <v>#NUM!</v>
      </c>
      <c r="J9" s="35"/>
      <c r="K9" s="35"/>
      <c r="L9" s="35"/>
      <c r="M9" s="35"/>
      <c r="N9" s="35"/>
      <c r="O9" s="35"/>
      <c r="P9" s="35"/>
      <c r="Q9" s="35"/>
    </row>
    <row r="10" spans="1:17">
      <c r="A10" s="6" t="e">
        <f t="shared" si="0"/>
        <v>#NUM!</v>
      </c>
      <c r="B10" s="36"/>
      <c r="C10" s="36"/>
      <c r="D10" s="36"/>
      <c r="E10" s="37"/>
      <c r="F10" s="36"/>
      <c r="G10" s="36"/>
      <c r="I10" s="6" t="e">
        <f t="shared" si="1"/>
        <v>#NUM!</v>
      </c>
      <c r="J10" s="35"/>
      <c r="K10" s="35"/>
      <c r="L10" s="35"/>
      <c r="M10" s="35"/>
      <c r="N10" s="35"/>
      <c r="O10" s="35"/>
      <c r="P10" s="35"/>
      <c r="Q10" s="35"/>
    </row>
    <row r="11" spans="1:17">
      <c r="A11" s="6" t="e">
        <f t="shared" si="0"/>
        <v>#NUM!</v>
      </c>
      <c r="B11" s="36"/>
      <c r="C11" s="36"/>
      <c r="D11" s="36"/>
      <c r="E11" s="37"/>
      <c r="F11" s="38"/>
      <c r="G11" s="38"/>
      <c r="I11" s="6" t="e">
        <f t="shared" si="1"/>
        <v>#NUM!</v>
      </c>
      <c r="J11" s="35"/>
      <c r="K11" s="35"/>
      <c r="L11" s="35"/>
      <c r="M11" s="35"/>
      <c r="N11" s="35"/>
      <c r="O11" s="35"/>
      <c r="P11" s="35"/>
      <c r="Q11" s="35"/>
    </row>
    <row r="12" spans="1:17">
      <c r="A12" s="6" t="e">
        <f t="shared" si="0"/>
        <v>#NUM!</v>
      </c>
      <c r="B12" s="36"/>
      <c r="C12" s="36"/>
      <c r="D12" s="36"/>
      <c r="E12" s="37"/>
      <c r="F12" s="38"/>
      <c r="G12" s="38"/>
      <c r="I12" s="6" t="e">
        <f t="shared" si="1"/>
        <v>#NUM!</v>
      </c>
      <c r="J12" s="35"/>
      <c r="K12" s="35"/>
      <c r="L12" s="35"/>
      <c r="M12" s="35"/>
      <c r="N12" s="35"/>
      <c r="O12" s="35"/>
      <c r="P12" s="35"/>
      <c r="Q12" s="35"/>
    </row>
    <row r="13" spans="1:17">
      <c r="A13" s="6" t="e">
        <f t="shared" si="0"/>
        <v>#NUM!</v>
      </c>
      <c r="B13" s="36"/>
      <c r="C13" s="36"/>
      <c r="D13" s="36"/>
      <c r="E13" s="37"/>
      <c r="F13" s="38"/>
      <c r="G13" s="38"/>
      <c r="I13" s="6" t="e">
        <f t="shared" si="1"/>
        <v>#NUM!</v>
      </c>
      <c r="J13" s="35"/>
      <c r="K13" s="35"/>
      <c r="L13" s="35"/>
      <c r="M13" s="35"/>
      <c r="N13" s="35"/>
      <c r="O13" s="35"/>
      <c r="P13" s="35"/>
      <c r="Q13" s="35"/>
    </row>
    <row r="14" spans="1:17">
      <c r="A14" s="6" t="e">
        <f t="shared" si="0"/>
        <v>#NUM!</v>
      </c>
      <c r="B14" s="36"/>
      <c r="C14" s="36"/>
      <c r="D14" s="36"/>
      <c r="E14" s="37"/>
      <c r="F14" s="38"/>
      <c r="G14" s="38"/>
      <c r="I14" s="6" t="e">
        <f t="shared" si="1"/>
        <v>#NUM!</v>
      </c>
      <c r="J14" s="35"/>
      <c r="K14" s="35"/>
      <c r="L14" s="35"/>
      <c r="M14" s="35"/>
      <c r="N14" s="35"/>
      <c r="O14" s="35"/>
      <c r="P14" s="35"/>
      <c r="Q14" s="35"/>
    </row>
    <row r="15" spans="1:17">
      <c r="A15" s="6" t="e">
        <f t="shared" si="0"/>
        <v>#NUM!</v>
      </c>
      <c r="B15" s="36"/>
      <c r="C15" s="36"/>
      <c r="D15" s="36"/>
      <c r="E15" s="37"/>
      <c r="F15" s="38"/>
      <c r="G15" s="38"/>
      <c r="I15" s="6" t="e">
        <f t="shared" si="1"/>
        <v>#NUM!</v>
      </c>
      <c r="J15" s="35"/>
      <c r="K15" s="35"/>
      <c r="L15" s="35"/>
      <c r="M15" s="35"/>
      <c r="N15" s="35"/>
      <c r="O15" s="35"/>
      <c r="P15" s="35"/>
      <c r="Q15" s="35"/>
    </row>
    <row r="16" spans="1:17">
      <c r="A16" s="6" t="e">
        <f>EDATE(A17,-1)</f>
        <v>#NUM!</v>
      </c>
      <c r="B16" s="36"/>
      <c r="C16" s="36"/>
      <c r="D16" s="36"/>
      <c r="E16" s="37"/>
      <c r="F16" s="38"/>
      <c r="G16" s="38"/>
      <c r="I16" s="6" t="e">
        <f>EDATE(I17,-1)</f>
        <v>#NUM!</v>
      </c>
      <c r="J16" s="35"/>
      <c r="K16" s="35"/>
      <c r="L16" s="35"/>
      <c r="M16" s="35"/>
      <c r="N16" s="35"/>
      <c r="O16" s="35"/>
      <c r="P16" s="35"/>
      <c r="Q16" s="35"/>
    </row>
    <row r="17" spans="1:17">
      <c r="A17" s="6"/>
      <c r="B17" s="36"/>
      <c r="C17" s="36"/>
      <c r="D17" s="36"/>
      <c r="E17" s="37"/>
      <c r="F17" s="38"/>
      <c r="G17" s="38"/>
      <c r="I17" s="6"/>
      <c r="J17" s="35"/>
      <c r="K17" s="35"/>
      <c r="L17" s="35"/>
      <c r="M17" s="35"/>
      <c r="N17" s="35"/>
      <c r="O17" s="35"/>
      <c r="P17" s="35"/>
      <c r="Q17" s="35"/>
    </row>
    <row r="18" spans="1:17" ht="15.75" thickBot="1">
      <c r="A18" s="7" t="s">
        <v>9</v>
      </c>
      <c r="B18" s="8" t="e">
        <f>AVERAGE(B6:B17)</f>
        <v>#DIV/0!</v>
      </c>
      <c r="C18" s="8" t="e">
        <f>AVERAGE(C6:C17)</f>
        <v>#DIV/0!</v>
      </c>
      <c r="D18" s="8" t="e">
        <f>AVERAGE(D6:D17)</f>
        <v>#DIV/0!</v>
      </c>
      <c r="E18" s="8">
        <f t="shared" ref="E18:F18" si="2">SUM(E6:E17)</f>
        <v>0</v>
      </c>
      <c r="F18" s="8">
        <f t="shared" si="2"/>
        <v>0</v>
      </c>
      <c r="G18" s="8">
        <f t="shared" ref="G18" si="3">SUM(G6:G17)</f>
        <v>0</v>
      </c>
      <c r="I18" s="7" t="s">
        <v>9</v>
      </c>
      <c r="J18" s="33">
        <f>SUM(J6:J17)</f>
        <v>0</v>
      </c>
      <c r="K18" s="33">
        <f t="shared" ref="K18:Q18" si="4">SUM(K6:K17)</f>
        <v>0</v>
      </c>
      <c r="L18" s="33">
        <f t="shared" si="4"/>
        <v>0</v>
      </c>
      <c r="M18" s="33">
        <f t="shared" si="4"/>
        <v>0</v>
      </c>
      <c r="N18" s="33">
        <f t="shared" si="4"/>
        <v>0</v>
      </c>
      <c r="O18" s="33">
        <f t="shared" si="4"/>
        <v>0</v>
      </c>
      <c r="P18" s="33">
        <f t="shared" si="4"/>
        <v>0</v>
      </c>
      <c r="Q18" s="33">
        <f t="shared" si="4"/>
        <v>0</v>
      </c>
    </row>
    <row r="19" spans="1:17">
      <c r="A19" s="43" t="s">
        <v>10</v>
      </c>
      <c r="B19" s="44"/>
      <c r="C19" s="44"/>
      <c r="D19" s="44"/>
      <c r="E19" s="45"/>
      <c r="F19" s="55" t="e">
        <f>AVERAGE(B18:D18)</f>
        <v>#DIV/0!</v>
      </c>
      <c r="G19" s="56"/>
    </row>
    <row r="20" spans="1:17" hidden="1">
      <c r="A20" s="57" t="s">
        <v>11</v>
      </c>
      <c r="B20" s="58"/>
      <c r="C20" s="58"/>
      <c r="D20" s="58"/>
      <c r="E20" s="59"/>
      <c r="F20" s="9"/>
      <c r="G20" s="9"/>
    </row>
    <row r="21" spans="1:17" ht="15.75" thickBot="1">
      <c r="A21" s="60" t="s">
        <v>12</v>
      </c>
      <c r="B21" s="61"/>
      <c r="C21" s="61"/>
      <c r="D21" s="61"/>
      <c r="E21" s="62"/>
      <c r="F21" s="10"/>
      <c r="G21" s="10"/>
    </row>
    <row r="22" spans="1:17">
      <c r="A22" s="11"/>
      <c r="B22" s="11" t="s">
        <v>13</v>
      </c>
      <c r="C22" s="11"/>
      <c r="D22" s="11"/>
      <c r="E22" s="11"/>
      <c r="F22" s="12"/>
      <c r="G22" s="12"/>
    </row>
  </sheetData>
  <mergeCells count="16">
    <mergeCell ref="A20:E20"/>
    <mergeCell ref="A21:E21"/>
    <mergeCell ref="B4:D4"/>
    <mergeCell ref="E5:G5"/>
    <mergeCell ref="J4:K4"/>
    <mergeCell ref="L4:M4"/>
    <mergeCell ref="N4:O4"/>
    <mergeCell ref="P4:Q4"/>
    <mergeCell ref="A19:E19"/>
    <mergeCell ref="J1:Q1"/>
    <mergeCell ref="J2:Q2"/>
    <mergeCell ref="B1:G1"/>
    <mergeCell ref="B2:G2"/>
    <mergeCell ref="B3:G3"/>
    <mergeCell ref="J3:Q3"/>
    <mergeCell ref="F19:G19"/>
  </mergeCells>
  <pageMargins left="0.7" right="0.7" top="0.75" bottom="0.75" header="0.3" footer="0.3"/>
  <pageSetup paperSize="9" orientation="portrait" horizontalDpi="4294967295" verticalDpi="4294967295" r:id="rId1"/>
  <ignoredErrors>
    <ignoredError sqref="A6:A16 I6:I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F7D1-06FB-45C0-9ADB-79CE84C16225}">
  <sheetPr codeName="Sheet2"/>
  <dimension ref="A1:S24"/>
  <sheetViews>
    <sheetView workbookViewId="0">
      <selection activeCell="S16" sqref="S16"/>
    </sheetView>
  </sheetViews>
  <sheetFormatPr defaultRowHeight="15"/>
  <cols>
    <col min="6" max="6" width="18.28515625" customWidth="1"/>
    <col min="7" max="7" width="15" customWidth="1"/>
  </cols>
  <sheetData>
    <row r="1" spans="1:19" ht="26.25">
      <c r="A1" s="1" t="s">
        <v>0</v>
      </c>
      <c r="B1" s="50"/>
      <c r="C1" s="51"/>
      <c r="D1" s="51"/>
      <c r="E1" s="51"/>
      <c r="F1" s="51"/>
      <c r="G1" s="51"/>
      <c r="H1" s="16"/>
      <c r="I1" s="1" t="s">
        <v>0</v>
      </c>
      <c r="J1" s="46"/>
      <c r="K1" s="47"/>
      <c r="L1" s="47"/>
      <c r="M1" s="47"/>
      <c r="N1" s="47"/>
      <c r="O1" s="47"/>
      <c r="P1" s="47"/>
      <c r="Q1" s="48"/>
    </row>
    <row r="2" spans="1:19" ht="26.25">
      <c r="A2" s="2" t="s">
        <v>1</v>
      </c>
      <c r="B2" s="52"/>
      <c r="C2" s="53"/>
      <c r="D2" s="53"/>
      <c r="E2" s="53"/>
      <c r="F2" s="53"/>
      <c r="G2" s="53"/>
      <c r="H2" s="16"/>
      <c r="I2" s="2" t="s">
        <v>1</v>
      </c>
      <c r="J2" s="39"/>
      <c r="K2" s="49"/>
      <c r="L2" s="49"/>
      <c r="M2" s="49"/>
      <c r="N2" s="49"/>
      <c r="O2" s="49"/>
      <c r="P2" s="49"/>
      <c r="Q2" s="40"/>
    </row>
    <row r="3" spans="1:19" ht="26.25">
      <c r="A3" s="2" t="s">
        <v>2</v>
      </c>
      <c r="B3" s="54"/>
      <c r="C3" s="54"/>
      <c r="D3" s="54"/>
      <c r="E3" s="54"/>
      <c r="F3" s="54"/>
      <c r="G3" s="54"/>
      <c r="H3" s="16"/>
      <c r="I3" s="2" t="s">
        <v>2</v>
      </c>
      <c r="J3" s="39"/>
      <c r="K3" s="49"/>
      <c r="L3" s="49"/>
      <c r="M3" s="49"/>
      <c r="N3" s="49"/>
      <c r="O3" s="49"/>
      <c r="P3" s="49"/>
      <c r="Q3" s="40"/>
    </row>
    <row r="4" spans="1:19" ht="26.25">
      <c r="A4" s="68" t="s">
        <v>3</v>
      </c>
      <c r="B4" s="63" t="s">
        <v>4</v>
      </c>
      <c r="C4" s="64"/>
      <c r="D4" s="65"/>
      <c r="E4" s="15" t="s">
        <v>22</v>
      </c>
      <c r="F4" s="3" t="s">
        <v>20</v>
      </c>
      <c r="G4" s="3" t="s">
        <v>21</v>
      </c>
      <c r="H4" s="17"/>
      <c r="I4" s="68" t="s">
        <v>3</v>
      </c>
      <c r="J4" s="39" t="s">
        <v>14</v>
      </c>
      <c r="K4" s="40"/>
      <c r="L4" s="39" t="s">
        <v>15</v>
      </c>
      <c r="M4" s="40"/>
      <c r="N4" s="39" t="s">
        <v>16</v>
      </c>
      <c r="O4" s="40"/>
      <c r="P4" s="41" t="s">
        <v>19</v>
      </c>
      <c r="Q4" s="42"/>
      <c r="R4" s="4"/>
      <c r="S4" s="4"/>
    </row>
    <row r="5" spans="1:19">
      <c r="A5" s="69"/>
      <c r="B5" s="5" t="s">
        <v>5</v>
      </c>
      <c r="C5" s="5" t="s">
        <v>6</v>
      </c>
      <c r="D5" s="5" t="s">
        <v>7</v>
      </c>
      <c r="E5" s="66" t="s">
        <v>8</v>
      </c>
      <c r="F5" s="67"/>
      <c r="G5" s="67"/>
      <c r="H5" s="16"/>
      <c r="I5" s="69"/>
      <c r="J5" s="18" t="s">
        <v>17</v>
      </c>
      <c r="K5" s="18" t="s">
        <v>18</v>
      </c>
      <c r="L5" s="18" t="s">
        <v>17</v>
      </c>
      <c r="M5" s="18" t="s">
        <v>18</v>
      </c>
      <c r="N5" s="18" t="s">
        <v>17</v>
      </c>
      <c r="O5" s="18" t="s">
        <v>18</v>
      </c>
      <c r="P5" s="18" t="s">
        <v>17</v>
      </c>
      <c r="Q5" s="18" t="s">
        <v>18</v>
      </c>
    </row>
    <row r="6" spans="1:19">
      <c r="A6" s="6" t="e">
        <f t="shared" ref="A6:A15" si="0">EDATE(A7,-1)</f>
        <v>#NUM!</v>
      </c>
      <c r="B6" s="36"/>
      <c r="C6" s="36"/>
      <c r="D6" s="36"/>
      <c r="E6" s="37"/>
      <c r="F6" s="36"/>
      <c r="G6" s="36"/>
      <c r="H6" s="16"/>
      <c r="I6" s="6" t="e">
        <f t="shared" ref="I6:I15" si="1">EDATE(I7,-1)</f>
        <v>#NUM!</v>
      </c>
      <c r="J6" s="35"/>
      <c r="K6" s="35"/>
      <c r="L6" s="35"/>
      <c r="M6" s="35"/>
      <c r="N6" s="35"/>
      <c r="O6" s="35"/>
      <c r="P6" s="35"/>
      <c r="Q6" s="35"/>
    </row>
    <row r="7" spans="1:19">
      <c r="A7" s="6" t="e">
        <f t="shared" si="0"/>
        <v>#NUM!</v>
      </c>
      <c r="B7" s="36"/>
      <c r="C7" s="36"/>
      <c r="D7" s="36"/>
      <c r="E7" s="37"/>
      <c r="F7" s="36"/>
      <c r="G7" s="36"/>
      <c r="H7" s="16"/>
      <c r="I7" s="6" t="e">
        <f t="shared" si="1"/>
        <v>#NUM!</v>
      </c>
      <c r="J7" s="14"/>
      <c r="K7" s="35"/>
      <c r="L7" s="35"/>
      <c r="M7" s="35"/>
      <c r="N7" s="35"/>
      <c r="O7" s="35"/>
      <c r="P7" s="35"/>
      <c r="Q7" s="35"/>
    </row>
    <row r="8" spans="1:19">
      <c r="A8" s="6" t="e">
        <f t="shared" si="0"/>
        <v>#NUM!</v>
      </c>
      <c r="B8" s="36"/>
      <c r="C8" s="36"/>
      <c r="D8" s="36"/>
      <c r="E8" s="37"/>
      <c r="F8" s="36"/>
      <c r="G8" s="36"/>
      <c r="H8" s="16"/>
      <c r="I8" s="6" t="e">
        <f t="shared" si="1"/>
        <v>#NUM!</v>
      </c>
      <c r="J8" s="14"/>
      <c r="K8" s="35"/>
      <c r="L8" s="35"/>
      <c r="M8" s="35"/>
      <c r="N8" s="35"/>
      <c r="O8" s="35"/>
      <c r="P8" s="35"/>
      <c r="Q8" s="35"/>
    </row>
    <row r="9" spans="1:19">
      <c r="A9" s="6" t="e">
        <f t="shared" si="0"/>
        <v>#NUM!</v>
      </c>
      <c r="B9" s="36"/>
      <c r="C9" s="36"/>
      <c r="D9" s="36"/>
      <c r="E9" s="37"/>
      <c r="F9" s="36"/>
      <c r="G9" s="36"/>
      <c r="H9" s="16"/>
      <c r="I9" s="6" t="e">
        <f t="shared" si="1"/>
        <v>#NUM!</v>
      </c>
      <c r="J9" s="14"/>
      <c r="K9" s="35"/>
      <c r="L9" s="35"/>
      <c r="M9" s="35"/>
      <c r="N9" s="35"/>
      <c r="O9" s="35"/>
      <c r="P9" s="35"/>
      <c r="Q9" s="35"/>
    </row>
    <row r="10" spans="1:19">
      <c r="A10" s="6" t="e">
        <f t="shared" si="0"/>
        <v>#NUM!</v>
      </c>
      <c r="B10" s="36"/>
      <c r="C10" s="36"/>
      <c r="D10" s="36"/>
      <c r="E10" s="37"/>
      <c r="F10" s="36"/>
      <c r="G10" s="36"/>
      <c r="H10" s="16"/>
      <c r="I10" s="6" t="e">
        <f t="shared" si="1"/>
        <v>#NUM!</v>
      </c>
      <c r="J10" s="14"/>
      <c r="K10" s="35"/>
      <c r="L10" s="35"/>
      <c r="M10" s="35"/>
      <c r="N10" s="35"/>
      <c r="O10" s="35"/>
      <c r="P10" s="35"/>
      <c r="Q10" s="35"/>
    </row>
    <row r="11" spans="1:19">
      <c r="A11" s="6" t="e">
        <f t="shared" si="0"/>
        <v>#NUM!</v>
      </c>
      <c r="B11" s="36"/>
      <c r="C11" s="36"/>
      <c r="D11" s="36"/>
      <c r="E11" s="37"/>
      <c r="F11" s="38"/>
      <c r="G11" s="38"/>
      <c r="H11" s="16"/>
      <c r="I11" s="6" t="e">
        <f t="shared" si="1"/>
        <v>#NUM!</v>
      </c>
      <c r="J11" s="14"/>
      <c r="K11" s="35"/>
      <c r="L11" s="35"/>
      <c r="M11" s="35"/>
      <c r="N11" s="35"/>
      <c r="O11" s="35"/>
      <c r="P11" s="35"/>
      <c r="Q11" s="35"/>
    </row>
    <row r="12" spans="1:19">
      <c r="A12" s="6" t="e">
        <f t="shared" si="0"/>
        <v>#NUM!</v>
      </c>
      <c r="B12" s="36"/>
      <c r="C12" s="36"/>
      <c r="D12" s="36"/>
      <c r="E12" s="37"/>
      <c r="F12" s="38"/>
      <c r="G12" s="38"/>
      <c r="H12" s="16"/>
      <c r="I12" s="6" t="e">
        <f t="shared" si="1"/>
        <v>#NUM!</v>
      </c>
      <c r="J12" s="14"/>
      <c r="K12" s="35"/>
      <c r="L12" s="35"/>
      <c r="M12" s="35"/>
      <c r="N12" s="35"/>
      <c r="O12" s="35"/>
      <c r="P12" s="35"/>
      <c r="Q12" s="35"/>
    </row>
    <row r="13" spans="1:19">
      <c r="A13" s="6" t="e">
        <f t="shared" si="0"/>
        <v>#NUM!</v>
      </c>
      <c r="B13" s="36"/>
      <c r="C13" s="36"/>
      <c r="D13" s="36"/>
      <c r="E13" s="37"/>
      <c r="F13" s="38"/>
      <c r="G13" s="38"/>
      <c r="H13" s="16"/>
      <c r="I13" s="6" t="e">
        <f t="shared" si="1"/>
        <v>#NUM!</v>
      </c>
      <c r="J13" s="14"/>
      <c r="K13" s="35"/>
      <c r="L13" s="35"/>
      <c r="M13" s="35"/>
      <c r="N13" s="35"/>
      <c r="O13" s="35"/>
      <c r="P13" s="35"/>
      <c r="Q13" s="35"/>
    </row>
    <row r="14" spans="1:19">
      <c r="A14" s="6" t="e">
        <f t="shared" si="0"/>
        <v>#NUM!</v>
      </c>
      <c r="B14" s="36"/>
      <c r="C14" s="36"/>
      <c r="D14" s="36"/>
      <c r="E14" s="37"/>
      <c r="F14" s="38"/>
      <c r="G14" s="38"/>
      <c r="H14" s="16"/>
      <c r="I14" s="6" t="e">
        <f t="shared" si="1"/>
        <v>#NUM!</v>
      </c>
      <c r="J14" s="14"/>
      <c r="K14" s="35"/>
      <c r="L14" s="35"/>
      <c r="M14" s="35"/>
      <c r="N14" s="35"/>
      <c r="O14" s="35"/>
      <c r="P14" s="35"/>
      <c r="Q14" s="35"/>
    </row>
    <row r="15" spans="1:19">
      <c r="A15" s="6" t="e">
        <f t="shared" si="0"/>
        <v>#NUM!</v>
      </c>
      <c r="B15" s="36"/>
      <c r="C15" s="36"/>
      <c r="D15" s="36"/>
      <c r="E15" s="37"/>
      <c r="F15" s="38"/>
      <c r="G15" s="38"/>
      <c r="H15" s="16"/>
      <c r="I15" s="6" t="e">
        <f t="shared" si="1"/>
        <v>#NUM!</v>
      </c>
      <c r="J15" s="14"/>
      <c r="K15" s="35"/>
      <c r="L15" s="35"/>
      <c r="M15" s="35"/>
      <c r="N15" s="35"/>
      <c r="O15" s="35"/>
      <c r="P15" s="35"/>
      <c r="Q15" s="35"/>
    </row>
    <row r="16" spans="1:19">
      <c r="A16" s="6" t="e">
        <f>EDATE(A17,-1)</f>
        <v>#NUM!</v>
      </c>
      <c r="B16" s="36"/>
      <c r="C16" s="36"/>
      <c r="D16" s="36"/>
      <c r="E16" s="37"/>
      <c r="F16" s="38"/>
      <c r="G16" s="38"/>
      <c r="H16" s="16"/>
      <c r="I16" s="6" t="e">
        <f>EDATE(I17,-1)</f>
        <v>#NUM!</v>
      </c>
      <c r="J16" s="14"/>
      <c r="K16" s="35"/>
      <c r="L16" s="35"/>
      <c r="M16" s="35"/>
      <c r="N16" s="35"/>
      <c r="O16" s="35"/>
      <c r="P16" s="35"/>
      <c r="Q16" s="35"/>
    </row>
    <row r="17" spans="1:17">
      <c r="A17" s="6"/>
      <c r="B17" s="36"/>
      <c r="C17" s="36"/>
      <c r="D17" s="36"/>
      <c r="E17" s="37"/>
      <c r="F17" s="38"/>
      <c r="G17" s="38"/>
      <c r="H17" s="16"/>
      <c r="I17" s="6"/>
      <c r="J17" s="14"/>
      <c r="K17" s="35"/>
      <c r="L17" s="35"/>
      <c r="M17" s="35"/>
      <c r="N17" s="35"/>
      <c r="O17" s="35"/>
      <c r="P17" s="35"/>
      <c r="Q17" s="35"/>
    </row>
    <row r="18" spans="1:17" ht="15.75" thickBot="1">
      <c r="A18" s="7" t="s">
        <v>9</v>
      </c>
      <c r="B18" s="8" t="e">
        <f>AVERAGE(B6:B17)</f>
        <v>#DIV/0!</v>
      </c>
      <c r="C18" s="8" t="e">
        <f>AVERAGE(C6:C17)</f>
        <v>#DIV/0!</v>
      </c>
      <c r="D18" s="8" t="e">
        <f>AVERAGE(D6:D17)</f>
        <v>#DIV/0!</v>
      </c>
      <c r="E18" s="8">
        <f t="shared" ref="E18:G18" si="2">SUM(E6:E17)</f>
        <v>0</v>
      </c>
      <c r="F18" s="8">
        <f t="shared" si="2"/>
        <v>0</v>
      </c>
      <c r="G18" s="8">
        <f t="shared" si="2"/>
        <v>0</v>
      </c>
      <c r="H18" s="16"/>
      <c r="I18" s="7" t="s">
        <v>9</v>
      </c>
      <c r="J18" s="33">
        <f>SUM(J6:J17)</f>
        <v>0</v>
      </c>
      <c r="K18" s="33">
        <f t="shared" ref="K18:Q18" si="3">SUM(K6:K17)</f>
        <v>0</v>
      </c>
      <c r="L18" s="33">
        <f t="shared" si="3"/>
        <v>0</v>
      </c>
      <c r="M18" s="33">
        <f t="shared" si="3"/>
        <v>0</v>
      </c>
      <c r="N18" s="33">
        <f t="shared" si="3"/>
        <v>0</v>
      </c>
      <c r="O18" s="33">
        <f t="shared" si="3"/>
        <v>0</v>
      </c>
      <c r="P18" s="33">
        <f t="shared" si="3"/>
        <v>0</v>
      </c>
      <c r="Q18" s="33">
        <f t="shared" si="3"/>
        <v>0</v>
      </c>
    </row>
    <row r="19" spans="1:17">
      <c r="A19" s="43" t="s">
        <v>10</v>
      </c>
      <c r="B19" s="44"/>
      <c r="C19" s="44"/>
      <c r="D19" s="44"/>
      <c r="E19" s="45"/>
      <c r="F19" s="55" t="e">
        <f>AVERAGE(B18:D18)</f>
        <v>#DIV/0!</v>
      </c>
      <c r="G19" s="56"/>
      <c r="H19" s="16"/>
    </row>
    <row r="20" spans="1:17" hidden="1">
      <c r="A20" s="57" t="s">
        <v>11</v>
      </c>
      <c r="B20" s="58"/>
      <c r="C20" s="58"/>
      <c r="D20" s="58"/>
      <c r="E20" s="59"/>
      <c r="F20" s="19"/>
      <c r="G20" s="19"/>
      <c r="H20" s="16"/>
    </row>
    <row r="21" spans="1:17" ht="15.75" thickBot="1">
      <c r="A21" s="60" t="s">
        <v>12</v>
      </c>
      <c r="B21" s="61"/>
      <c r="C21" s="61"/>
      <c r="D21" s="61"/>
      <c r="E21" s="62"/>
      <c r="F21" s="20"/>
      <c r="G21" s="20"/>
      <c r="H21" s="16"/>
    </row>
    <row r="22" spans="1:17" ht="26.25">
      <c r="A22" s="11"/>
      <c r="B22" s="11" t="s">
        <v>13</v>
      </c>
      <c r="C22" s="11"/>
      <c r="D22" s="11"/>
      <c r="E22" s="11"/>
      <c r="F22" s="12"/>
      <c r="G22" s="12"/>
      <c r="H22" s="16"/>
    </row>
    <row r="23" spans="1:17">
      <c r="H23" s="16"/>
    </row>
    <row r="24" spans="1:17">
      <c r="H24" s="16"/>
    </row>
  </sheetData>
  <mergeCells count="18">
    <mergeCell ref="P4:Q4"/>
    <mergeCell ref="E5:G5"/>
    <mergeCell ref="A19:E19"/>
    <mergeCell ref="A20:E20"/>
    <mergeCell ref="A21:E21"/>
    <mergeCell ref="A4:A5"/>
    <mergeCell ref="B4:D4"/>
    <mergeCell ref="I4:I5"/>
    <mergeCell ref="J4:K4"/>
    <mergeCell ref="L4:M4"/>
    <mergeCell ref="N4:O4"/>
    <mergeCell ref="F19:G19"/>
    <mergeCell ref="B1:G1"/>
    <mergeCell ref="J1:Q1"/>
    <mergeCell ref="B2:G2"/>
    <mergeCell ref="J2:Q2"/>
    <mergeCell ref="B3:G3"/>
    <mergeCell ref="J3:Q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517D-54A8-4485-BC92-3279F52E3552}">
  <sheetPr codeName="Sheet4">
    <outlinePr summaryBelow="0" summaryRight="0"/>
  </sheetPr>
  <dimension ref="B1:AH18"/>
  <sheetViews>
    <sheetView workbookViewId="0">
      <selection activeCell="B14" sqref="B14"/>
    </sheetView>
  </sheetViews>
  <sheetFormatPr defaultRowHeight="12.75"/>
  <cols>
    <col min="1" max="1" width="1.7109375" style="21" customWidth="1"/>
    <col min="2" max="2" width="15.140625" style="21" bestFit="1" customWidth="1"/>
    <col min="3" max="33" width="6.5703125" style="21" bestFit="1" customWidth="1"/>
    <col min="34" max="34" width="11.140625" style="21" bestFit="1" customWidth="1"/>
    <col min="35" max="16384" width="9.140625" style="21"/>
  </cols>
  <sheetData>
    <row r="1" spans="2:34" ht="9" customHeight="1" thickBot="1"/>
    <row r="2" spans="2:34" ht="13.5" thickBot="1">
      <c r="B2" s="22" t="s">
        <v>23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4" t="s">
        <v>24</v>
      </c>
    </row>
    <row r="3" spans="2:34">
      <c r="B3" s="25">
        <v>44287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>
        <v>34020.04</v>
      </c>
      <c r="O3" s="26">
        <v>34020.04</v>
      </c>
      <c r="P3" s="26">
        <v>34020.04</v>
      </c>
      <c r="Q3" s="26">
        <v>29020.04</v>
      </c>
      <c r="R3" s="26">
        <v>29020.04</v>
      </c>
      <c r="S3" s="26">
        <v>29020.04</v>
      </c>
      <c r="T3" s="26">
        <v>29020.04</v>
      </c>
      <c r="U3" s="26">
        <v>29020.04</v>
      </c>
      <c r="V3" s="26">
        <v>29020.04</v>
      </c>
      <c r="W3" s="26">
        <v>29020.04</v>
      </c>
      <c r="X3" s="26">
        <v>29020.04</v>
      </c>
      <c r="Y3" s="26">
        <v>28443.040000000001</v>
      </c>
      <c r="Z3" s="26">
        <v>28443.040000000001</v>
      </c>
      <c r="AA3" s="26">
        <v>28443.040000000001</v>
      </c>
      <c r="AB3" s="26">
        <v>28443.040000000001</v>
      </c>
      <c r="AC3" s="26">
        <v>28443.040000000001</v>
      </c>
      <c r="AD3" s="26">
        <v>28443.040000000001</v>
      </c>
      <c r="AE3" s="26">
        <v>28443.040000000001</v>
      </c>
      <c r="AF3" s="26">
        <v>28443.040000000001</v>
      </c>
      <c r="AG3" s="26"/>
      <c r="AH3" s="27">
        <f t="shared" ref="AH3:AH9" si="0">IFERROR(AVERAGE(C3:AG3),"")</f>
        <v>29566.566315789467</v>
      </c>
    </row>
    <row r="4" spans="2:34">
      <c r="B4" s="25">
        <v>44317</v>
      </c>
      <c r="C4" s="26">
        <v>28809.040000000001</v>
      </c>
      <c r="D4" s="26">
        <v>28809.040000000001</v>
      </c>
      <c r="E4" s="26">
        <v>28809.040000000001</v>
      </c>
      <c r="F4" s="26">
        <v>58809.04</v>
      </c>
      <c r="G4" s="26">
        <v>58809.04</v>
      </c>
      <c r="H4" s="26">
        <v>58809.04</v>
      </c>
      <c r="I4" s="26">
        <v>58809.04</v>
      </c>
      <c r="J4" s="26">
        <v>58809.04</v>
      </c>
      <c r="K4" s="26">
        <v>58809.04</v>
      </c>
      <c r="L4" s="26">
        <v>53809.04</v>
      </c>
      <c r="M4" s="26">
        <v>53809.04</v>
      </c>
      <c r="N4" s="26">
        <v>53809.04</v>
      </c>
      <c r="O4" s="26">
        <v>53809.04</v>
      </c>
      <c r="P4" s="26">
        <v>53809.04</v>
      </c>
      <c r="Q4" s="26">
        <v>48809.04</v>
      </c>
      <c r="R4" s="26">
        <v>48809.04</v>
      </c>
      <c r="S4" s="26">
        <v>48809.04</v>
      </c>
      <c r="T4" s="26">
        <v>48232.04</v>
      </c>
      <c r="U4" s="26">
        <v>48232.04</v>
      </c>
      <c r="V4" s="26">
        <v>43099.040000000001</v>
      </c>
      <c r="W4" s="26">
        <v>43099.040000000001</v>
      </c>
      <c r="X4" s="26">
        <v>43099.040000000001</v>
      </c>
      <c r="Y4" s="26">
        <v>43099.040000000001</v>
      </c>
      <c r="Z4" s="26">
        <v>43099.040000000001</v>
      </c>
      <c r="AA4" s="26">
        <v>42757.04</v>
      </c>
      <c r="AB4" s="26">
        <v>42757.04</v>
      </c>
      <c r="AC4" s="26">
        <v>42757.04</v>
      </c>
      <c r="AD4" s="26">
        <v>42757.04</v>
      </c>
      <c r="AE4" s="26">
        <v>42757.04</v>
      </c>
      <c r="AF4" s="26">
        <v>42757.04</v>
      </c>
      <c r="AG4" s="26">
        <v>42757.04</v>
      </c>
      <c r="AH4" s="27">
        <f t="shared" si="0"/>
        <v>47290.717419354864</v>
      </c>
    </row>
    <row r="5" spans="2:34">
      <c r="B5" s="25">
        <v>44348</v>
      </c>
      <c r="C5" s="26">
        <v>42757.04</v>
      </c>
      <c r="D5" s="26">
        <v>42757.04</v>
      </c>
      <c r="E5" s="26">
        <v>42757.04</v>
      </c>
      <c r="F5" s="26">
        <v>42757.04</v>
      </c>
      <c r="G5" s="26">
        <v>42757.04</v>
      </c>
      <c r="H5" s="26">
        <v>42757.04</v>
      </c>
      <c r="I5" s="26">
        <v>42739.34</v>
      </c>
      <c r="J5" s="26">
        <v>42739.34</v>
      </c>
      <c r="K5" s="26">
        <v>42739.34</v>
      </c>
      <c r="L5" s="26">
        <v>37739.339999999997</v>
      </c>
      <c r="M5" s="26">
        <v>37739.339999999997</v>
      </c>
      <c r="N5" s="26">
        <v>37739.339999999997</v>
      </c>
      <c r="O5" s="26">
        <v>37739.339999999997</v>
      </c>
      <c r="P5" s="26">
        <v>37739.339999999997</v>
      </c>
      <c r="Q5" s="26">
        <v>32739.34</v>
      </c>
      <c r="R5" s="26">
        <v>32739.34</v>
      </c>
      <c r="S5" s="26">
        <v>32739.34</v>
      </c>
      <c r="T5" s="26">
        <v>32739.34</v>
      </c>
      <c r="U5" s="26">
        <v>32739.34</v>
      </c>
      <c r="V5" s="26">
        <v>32739.34</v>
      </c>
      <c r="W5" s="26">
        <v>32739.34</v>
      </c>
      <c r="X5" s="26">
        <v>32739.34</v>
      </c>
      <c r="Y5" s="26">
        <v>32739.34</v>
      </c>
      <c r="Z5" s="26">
        <v>32162.34</v>
      </c>
      <c r="AA5" s="26">
        <v>32165.34</v>
      </c>
      <c r="AB5" s="26">
        <v>32165.34</v>
      </c>
      <c r="AC5" s="26">
        <v>32165.34</v>
      </c>
      <c r="AD5" s="26">
        <v>32165.34</v>
      </c>
      <c r="AE5" s="26">
        <v>32165.34</v>
      </c>
      <c r="AF5" s="26">
        <v>32165.34</v>
      </c>
      <c r="AG5" s="26"/>
      <c r="AH5" s="27">
        <f t="shared" si="0"/>
        <v>36442.179999999978</v>
      </c>
    </row>
    <row r="6" spans="2:34">
      <c r="B6" s="25">
        <v>44378</v>
      </c>
      <c r="C6" s="26">
        <v>32165.34</v>
      </c>
      <c r="D6" s="26">
        <v>32165.34</v>
      </c>
      <c r="E6" s="26">
        <v>32165.34</v>
      </c>
      <c r="F6" s="26">
        <v>32165.34</v>
      </c>
      <c r="G6" s="26">
        <v>32165.34</v>
      </c>
      <c r="H6" s="26">
        <v>32165.34</v>
      </c>
      <c r="I6" s="26">
        <v>32165.34</v>
      </c>
      <c r="J6" s="26">
        <v>32165.34</v>
      </c>
      <c r="K6" s="26">
        <v>32165.34</v>
      </c>
      <c r="L6" s="26">
        <v>32165.34</v>
      </c>
      <c r="M6" s="26">
        <v>32165.34</v>
      </c>
      <c r="N6" s="26">
        <v>27165.34</v>
      </c>
      <c r="O6" s="26">
        <v>27165.34</v>
      </c>
      <c r="P6" s="26">
        <v>27165.34</v>
      </c>
      <c r="Q6" s="26">
        <v>22165.34</v>
      </c>
      <c r="R6" s="26">
        <v>22165.34</v>
      </c>
      <c r="S6" s="26">
        <v>22165.34</v>
      </c>
      <c r="T6" s="26">
        <v>22165.34</v>
      </c>
      <c r="U6" s="26">
        <v>21588.34</v>
      </c>
      <c r="V6" s="26">
        <v>21588.34</v>
      </c>
      <c r="W6" s="26">
        <v>21588.34</v>
      </c>
      <c r="X6" s="26">
        <v>21588.34</v>
      </c>
      <c r="Y6" s="26">
        <v>21588.34</v>
      </c>
      <c r="Z6" s="26">
        <v>21588.34</v>
      </c>
      <c r="AA6" s="26">
        <v>21588.34</v>
      </c>
      <c r="AB6" s="26">
        <v>21588.34</v>
      </c>
      <c r="AC6" s="26">
        <v>21588.34</v>
      </c>
      <c r="AD6" s="26">
        <v>21588.34</v>
      </c>
      <c r="AE6" s="26">
        <v>21588.34</v>
      </c>
      <c r="AF6" s="26">
        <v>21588.34</v>
      </c>
      <c r="AG6" s="26">
        <v>21588.34</v>
      </c>
      <c r="AH6" s="27">
        <f t="shared" si="0"/>
        <v>25955.63032258064</v>
      </c>
    </row>
    <row r="7" spans="2:34">
      <c r="B7" s="25">
        <v>44409</v>
      </c>
      <c r="C7" s="26">
        <v>21588.34</v>
      </c>
      <c r="D7" s="26">
        <v>21841.34</v>
      </c>
      <c r="E7" s="26">
        <v>21841.34</v>
      </c>
      <c r="F7" s="26">
        <v>21841.34</v>
      </c>
      <c r="G7" s="26">
        <v>21841.34</v>
      </c>
      <c r="H7" s="26">
        <v>21841.34</v>
      </c>
      <c r="I7" s="26">
        <v>21841.34</v>
      </c>
      <c r="J7" s="26">
        <v>21841.34</v>
      </c>
      <c r="K7" s="26">
        <v>21841.34</v>
      </c>
      <c r="L7" s="26">
        <v>36841.339999999997</v>
      </c>
      <c r="M7" s="26">
        <v>36841.339999999997</v>
      </c>
      <c r="N7" s="26">
        <v>36841.339999999997</v>
      </c>
      <c r="O7" s="26">
        <v>36841.339999999997</v>
      </c>
      <c r="P7" s="26">
        <v>36841.339999999997</v>
      </c>
      <c r="Q7" s="26">
        <v>36841.339999999997</v>
      </c>
      <c r="R7" s="26">
        <v>31841.34</v>
      </c>
      <c r="S7" s="26">
        <v>31841.34</v>
      </c>
      <c r="T7" s="26">
        <v>31841.34</v>
      </c>
      <c r="U7" s="26">
        <v>31841.34</v>
      </c>
      <c r="V7" s="26">
        <v>31841.34</v>
      </c>
      <c r="W7" s="26">
        <v>31841.34</v>
      </c>
      <c r="X7" s="26">
        <v>31841.34</v>
      </c>
      <c r="Y7" s="26">
        <v>31841.34</v>
      </c>
      <c r="Z7" s="26">
        <v>31841.34</v>
      </c>
      <c r="AA7" s="26">
        <v>31841.34</v>
      </c>
      <c r="AB7" s="26">
        <v>31264.34</v>
      </c>
      <c r="AC7" s="26">
        <v>31264.34</v>
      </c>
      <c r="AD7" s="26">
        <v>31264.34</v>
      </c>
      <c r="AE7" s="26">
        <v>31264.34</v>
      </c>
      <c r="AF7" s="26">
        <v>31264.34</v>
      </c>
      <c r="AG7" s="26">
        <v>31264.34</v>
      </c>
      <c r="AH7" s="27">
        <f t="shared" si="0"/>
        <v>29786.017419354826</v>
      </c>
    </row>
    <row r="8" spans="2:34">
      <c r="B8" s="25">
        <v>44440</v>
      </c>
      <c r="C8" s="26">
        <v>31264.34</v>
      </c>
      <c r="D8" s="26">
        <v>31264.34</v>
      </c>
      <c r="E8" s="26">
        <v>31264.34</v>
      </c>
      <c r="F8" s="26">
        <v>31264.34</v>
      </c>
      <c r="G8" s="26">
        <v>31264.34</v>
      </c>
      <c r="H8" s="26">
        <v>31264.34</v>
      </c>
      <c r="I8" s="26">
        <v>31264.34</v>
      </c>
      <c r="J8" s="26">
        <v>31264.34</v>
      </c>
      <c r="K8" s="26">
        <v>31264.34</v>
      </c>
      <c r="L8" s="26">
        <v>31264.34</v>
      </c>
      <c r="M8" s="26">
        <v>31264.34</v>
      </c>
      <c r="N8" s="26">
        <v>31264.34</v>
      </c>
      <c r="O8" s="26">
        <v>26264.34</v>
      </c>
      <c r="P8" s="26">
        <v>26264.34</v>
      </c>
      <c r="Q8" s="26">
        <v>21264.34</v>
      </c>
      <c r="R8" s="26">
        <v>21264.34</v>
      </c>
      <c r="S8" s="26">
        <v>21264.34</v>
      </c>
      <c r="T8" s="26">
        <v>21246.639999999999</v>
      </c>
      <c r="U8" s="26">
        <v>21246.639999999999</v>
      </c>
      <c r="V8" s="26">
        <v>21246.639999999999</v>
      </c>
      <c r="W8" s="26">
        <v>21246.639999999999</v>
      </c>
      <c r="X8" s="26">
        <v>21246.639999999999</v>
      </c>
      <c r="Y8" s="26">
        <v>21246.639999999999</v>
      </c>
      <c r="Z8" s="26">
        <v>21246.639999999999</v>
      </c>
      <c r="AA8" s="26">
        <v>21246.639999999999</v>
      </c>
      <c r="AB8" s="26">
        <v>21246.639999999999</v>
      </c>
      <c r="AC8" s="26">
        <v>20669.64</v>
      </c>
      <c r="AD8" s="26">
        <v>20669.64</v>
      </c>
      <c r="AE8" s="26">
        <v>20669.64</v>
      </c>
      <c r="AF8" s="26">
        <v>20669.64</v>
      </c>
      <c r="AG8" s="26"/>
      <c r="AH8" s="27">
        <f t="shared" si="0"/>
        <v>25513.070000000011</v>
      </c>
    </row>
    <row r="9" spans="2:34">
      <c r="B9" s="25">
        <v>44470</v>
      </c>
      <c r="C9" s="26">
        <v>4303.8900000000003</v>
      </c>
      <c r="D9" s="26">
        <v>4303.8900000000003</v>
      </c>
      <c r="E9" s="26">
        <v>4303.8900000000003</v>
      </c>
      <c r="F9" s="26">
        <v>4303.8900000000003</v>
      </c>
      <c r="G9" s="26">
        <v>4303.8900000000003</v>
      </c>
      <c r="H9" s="26">
        <v>4303.8900000000003</v>
      </c>
      <c r="I9" s="26">
        <v>4303.8900000000003</v>
      </c>
      <c r="J9" s="26">
        <v>4303.8900000000003</v>
      </c>
      <c r="K9" s="26">
        <v>4303.8900000000003</v>
      </c>
      <c r="L9" s="26">
        <v>4303.8900000000003</v>
      </c>
      <c r="M9" s="26">
        <v>4008.89</v>
      </c>
      <c r="N9" s="26">
        <v>4008.89</v>
      </c>
      <c r="O9" s="26">
        <v>4008.89</v>
      </c>
      <c r="P9" s="26">
        <v>4008.89</v>
      </c>
      <c r="Q9" s="26">
        <v>4008.89</v>
      </c>
      <c r="R9" s="26">
        <v>4008.89</v>
      </c>
      <c r="S9" s="26">
        <v>4008.89</v>
      </c>
      <c r="T9" s="26">
        <v>8.89</v>
      </c>
      <c r="U9" s="26">
        <v>8.89</v>
      </c>
      <c r="V9" s="26">
        <v>8.89</v>
      </c>
      <c r="W9" s="26">
        <v>8.89</v>
      </c>
      <c r="X9" s="26">
        <v>8.89</v>
      </c>
      <c r="Y9" s="26">
        <v>8.89</v>
      </c>
      <c r="Z9" s="26">
        <v>8.89</v>
      </c>
      <c r="AA9" s="26">
        <v>8.89</v>
      </c>
      <c r="AB9" s="26">
        <v>8.89</v>
      </c>
      <c r="AC9" s="26">
        <v>8.89</v>
      </c>
      <c r="AD9" s="26">
        <v>55008.89</v>
      </c>
      <c r="AE9" s="26">
        <v>54431.89</v>
      </c>
      <c r="AF9" s="26">
        <v>54431.89</v>
      </c>
      <c r="AG9" s="26">
        <v>54431.89</v>
      </c>
      <c r="AH9" s="27">
        <f t="shared" si="0"/>
        <v>9338.5351612903232</v>
      </c>
    </row>
    <row r="10" spans="2:34">
      <c r="B10" s="25">
        <v>44470</v>
      </c>
      <c r="C10" s="26">
        <v>4303.8900000000003</v>
      </c>
      <c r="D10" s="26">
        <v>4303.8900000000003</v>
      </c>
      <c r="E10" s="26">
        <v>4303.8900000000003</v>
      </c>
      <c r="F10" s="26">
        <v>4303.8900000000003</v>
      </c>
      <c r="G10" s="26">
        <v>4303.8900000000003</v>
      </c>
      <c r="H10" s="26">
        <v>4303.8900000000003</v>
      </c>
      <c r="I10" s="26">
        <v>4303.8900000000003</v>
      </c>
      <c r="J10" s="26">
        <v>4303.8900000000003</v>
      </c>
      <c r="K10" s="26">
        <v>4303.8900000000003</v>
      </c>
      <c r="L10" s="26">
        <v>4303.8900000000003</v>
      </c>
      <c r="M10" s="26">
        <v>4008.89</v>
      </c>
      <c r="N10" s="26">
        <v>4008.89</v>
      </c>
      <c r="O10" s="26">
        <v>4008.89</v>
      </c>
      <c r="P10" s="26">
        <v>4008.89</v>
      </c>
      <c r="Q10" s="26">
        <v>4008.89</v>
      </c>
      <c r="R10" s="26">
        <v>4008.89</v>
      </c>
      <c r="S10" s="26">
        <v>4008.89</v>
      </c>
      <c r="T10" s="26">
        <v>8.89</v>
      </c>
      <c r="U10" s="26">
        <v>8.89</v>
      </c>
      <c r="V10" s="26">
        <v>8.89</v>
      </c>
      <c r="W10" s="26">
        <v>8.89</v>
      </c>
      <c r="X10" s="26">
        <v>8.89</v>
      </c>
      <c r="Y10" s="26">
        <v>8.89</v>
      </c>
      <c r="Z10" s="26">
        <v>8.89</v>
      </c>
      <c r="AA10" s="26">
        <v>8.89</v>
      </c>
      <c r="AB10" s="26">
        <v>8.89</v>
      </c>
      <c r="AC10" s="26">
        <v>8.89</v>
      </c>
      <c r="AD10" s="26">
        <v>55008.89</v>
      </c>
      <c r="AE10" s="26">
        <v>54431.89</v>
      </c>
      <c r="AF10" s="26">
        <v>54431.89</v>
      </c>
      <c r="AG10" s="26">
        <v>54431.89</v>
      </c>
      <c r="AH10" s="27">
        <f t="shared" ref="AH10:AH14" si="1">IFERROR(AVERAGE(C10:AG10),"")</f>
        <v>9338.5351612903232</v>
      </c>
    </row>
    <row r="11" spans="2:34">
      <c r="B11" s="25">
        <v>44470</v>
      </c>
      <c r="C11" s="26">
        <v>4303.8900000000003</v>
      </c>
      <c r="D11" s="26">
        <v>4303.8900000000003</v>
      </c>
      <c r="E11" s="26">
        <v>4303.8900000000003</v>
      </c>
      <c r="F11" s="26">
        <v>4303.8900000000003</v>
      </c>
      <c r="G11" s="26">
        <v>4303.8900000000003</v>
      </c>
      <c r="H11" s="26">
        <v>4303.8900000000003</v>
      </c>
      <c r="I11" s="26">
        <v>4303.8900000000003</v>
      </c>
      <c r="J11" s="26">
        <v>4303.8900000000003</v>
      </c>
      <c r="K11" s="26">
        <v>4303.8900000000003</v>
      </c>
      <c r="L11" s="26">
        <v>4303.8900000000003</v>
      </c>
      <c r="M11" s="26">
        <v>4008.89</v>
      </c>
      <c r="N11" s="26">
        <v>4008.89</v>
      </c>
      <c r="O11" s="26">
        <v>4008.89</v>
      </c>
      <c r="P11" s="26">
        <v>4008.89</v>
      </c>
      <c r="Q11" s="26">
        <v>4008.89</v>
      </c>
      <c r="R11" s="26">
        <v>4008.89</v>
      </c>
      <c r="S11" s="26">
        <v>4008.89</v>
      </c>
      <c r="T11" s="26">
        <v>8.89</v>
      </c>
      <c r="U11" s="26">
        <v>8.89</v>
      </c>
      <c r="V11" s="26">
        <v>8.89</v>
      </c>
      <c r="W11" s="26">
        <v>8.89</v>
      </c>
      <c r="X11" s="26">
        <v>8.89</v>
      </c>
      <c r="Y11" s="26">
        <v>8.89</v>
      </c>
      <c r="Z11" s="26">
        <v>8.89</v>
      </c>
      <c r="AA11" s="26">
        <v>8.89</v>
      </c>
      <c r="AB11" s="26">
        <v>8.89</v>
      </c>
      <c r="AC11" s="26">
        <v>8.89</v>
      </c>
      <c r="AD11" s="26">
        <v>55008.89</v>
      </c>
      <c r="AE11" s="26">
        <v>54431.89</v>
      </c>
      <c r="AF11" s="26">
        <v>54431.89</v>
      </c>
      <c r="AG11" s="26">
        <v>54431.89</v>
      </c>
      <c r="AH11" s="27">
        <f t="shared" si="1"/>
        <v>9338.5351612903232</v>
      </c>
    </row>
    <row r="12" spans="2:34">
      <c r="B12" s="25">
        <v>44470</v>
      </c>
      <c r="C12" s="26">
        <v>4303.8900000000003</v>
      </c>
      <c r="D12" s="26">
        <v>4303.8900000000003</v>
      </c>
      <c r="E12" s="26">
        <v>4303.8900000000003</v>
      </c>
      <c r="F12" s="26">
        <v>4303.8900000000003</v>
      </c>
      <c r="G12" s="26">
        <v>4303.8900000000003</v>
      </c>
      <c r="H12" s="26">
        <v>4303.8900000000003</v>
      </c>
      <c r="I12" s="26">
        <v>4303.8900000000003</v>
      </c>
      <c r="J12" s="26">
        <v>4303.8900000000003</v>
      </c>
      <c r="K12" s="26">
        <v>4303.8900000000003</v>
      </c>
      <c r="L12" s="26">
        <v>4303.8900000000003</v>
      </c>
      <c r="M12" s="26">
        <v>4008.89</v>
      </c>
      <c r="N12" s="26">
        <v>4008.89</v>
      </c>
      <c r="O12" s="26">
        <v>4008.89</v>
      </c>
      <c r="P12" s="26">
        <v>4008.89</v>
      </c>
      <c r="Q12" s="26">
        <v>4008.89</v>
      </c>
      <c r="R12" s="26">
        <v>4008.89</v>
      </c>
      <c r="S12" s="26">
        <v>4008.89</v>
      </c>
      <c r="T12" s="26">
        <v>8.89</v>
      </c>
      <c r="U12" s="26">
        <v>8.89</v>
      </c>
      <c r="V12" s="26">
        <v>8.89</v>
      </c>
      <c r="W12" s="26">
        <v>8.89</v>
      </c>
      <c r="X12" s="26">
        <v>8.89</v>
      </c>
      <c r="Y12" s="26">
        <v>8.89</v>
      </c>
      <c r="Z12" s="26">
        <v>8.89</v>
      </c>
      <c r="AA12" s="26">
        <v>8.89</v>
      </c>
      <c r="AB12" s="26">
        <v>8.89</v>
      </c>
      <c r="AC12" s="26">
        <v>8.89</v>
      </c>
      <c r="AD12" s="26">
        <v>55008.89</v>
      </c>
      <c r="AE12" s="26">
        <v>54431.89</v>
      </c>
      <c r="AF12" s="26">
        <v>54431.89</v>
      </c>
      <c r="AG12" s="26">
        <v>54431.89</v>
      </c>
      <c r="AH12" s="27">
        <f t="shared" si="1"/>
        <v>9338.5351612903232</v>
      </c>
    </row>
    <row r="13" spans="2:34">
      <c r="B13" s="25">
        <v>44470</v>
      </c>
      <c r="C13" s="26">
        <v>4303.8900000000003</v>
      </c>
      <c r="D13" s="26">
        <v>4303.8900000000003</v>
      </c>
      <c r="E13" s="26">
        <v>4303.8900000000003</v>
      </c>
      <c r="F13" s="26">
        <v>4303.8900000000003</v>
      </c>
      <c r="G13" s="26">
        <v>4303.8900000000003</v>
      </c>
      <c r="H13" s="26">
        <v>4303.8900000000003</v>
      </c>
      <c r="I13" s="26">
        <v>4303.8900000000003</v>
      </c>
      <c r="J13" s="26">
        <v>4303.8900000000003</v>
      </c>
      <c r="K13" s="26">
        <v>4303.8900000000003</v>
      </c>
      <c r="L13" s="26">
        <v>4303.8900000000003</v>
      </c>
      <c r="M13" s="26">
        <v>4008.89</v>
      </c>
      <c r="N13" s="26">
        <v>4008.89</v>
      </c>
      <c r="O13" s="26">
        <v>4008.89</v>
      </c>
      <c r="P13" s="26">
        <v>4008.89</v>
      </c>
      <c r="Q13" s="26">
        <v>4008.89</v>
      </c>
      <c r="R13" s="26">
        <v>4008.89</v>
      </c>
      <c r="S13" s="26">
        <v>4008.89</v>
      </c>
      <c r="T13" s="26">
        <v>8.89</v>
      </c>
      <c r="U13" s="26">
        <v>8.89</v>
      </c>
      <c r="V13" s="26">
        <v>8.89</v>
      </c>
      <c r="W13" s="26">
        <v>8.89</v>
      </c>
      <c r="X13" s="26">
        <v>8.89</v>
      </c>
      <c r="Y13" s="26">
        <v>8.89</v>
      </c>
      <c r="Z13" s="26">
        <v>8.89</v>
      </c>
      <c r="AA13" s="26">
        <v>8.89</v>
      </c>
      <c r="AB13" s="26">
        <v>8.89</v>
      </c>
      <c r="AC13" s="26">
        <v>8.89</v>
      </c>
      <c r="AD13" s="26">
        <v>55008.89</v>
      </c>
      <c r="AE13" s="26">
        <v>54431.89</v>
      </c>
      <c r="AF13" s="26">
        <v>54431.89</v>
      </c>
      <c r="AG13" s="26">
        <v>54431.89</v>
      </c>
      <c r="AH13" s="27">
        <f t="shared" si="1"/>
        <v>9338.5351612903232</v>
      </c>
    </row>
    <row r="14" spans="2:34" ht="13.5" thickBot="1">
      <c r="B14" s="25">
        <v>44470</v>
      </c>
      <c r="C14" s="26">
        <v>4303.8900000000003</v>
      </c>
      <c r="D14" s="26">
        <v>4303.8900000000003</v>
      </c>
      <c r="E14" s="26">
        <v>4303.8900000000003</v>
      </c>
      <c r="F14" s="26">
        <v>4303.8900000000003</v>
      </c>
      <c r="G14" s="26">
        <v>4303.8900000000003</v>
      </c>
      <c r="H14" s="26">
        <v>4303.8900000000003</v>
      </c>
      <c r="I14" s="26">
        <v>4303.8900000000003</v>
      </c>
      <c r="J14" s="26">
        <v>4303.8900000000003</v>
      </c>
      <c r="K14" s="26">
        <v>4303.8900000000003</v>
      </c>
      <c r="L14" s="26">
        <v>4303.8900000000003</v>
      </c>
      <c r="M14" s="26">
        <v>4008.89</v>
      </c>
      <c r="N14" s="26">
        <v>4008.89</v>
      </c>
      <c r="O14" s="26">
        <v>4008.89</v>
      </c>
      <c r="P14" s="26">
        <v>4008.89</v>
      </c>
      <c r="Q14" s="26">
        <v>4008.89</v>
      </c>
      <c r="R14" s="26">
        <v>4008.89</v>
      </c>
      <c r="S14" s="26">
        <v>4008.89</v>
      </c>
      <c r="T14" s="26">
        <v>8.89</v>
      </c>
      <c r="U14" s="26">
        <v>8.89</v>
      </c>
      <c r="V14" s="26">
        <v>8.89</v>
      </c>
      <c r="W14" s="26">
        <v>8.89</v>
      </c>
      <c r="X14" s="26">
        <v>8.89</v>
      </c>
      <c r="Y14" s="26">
        <v>8.89</v>
      </c>
      <c r="Z14" s="26">
        <v>8.89</v>
      </c>
      <c r="AA14" s="26">
        <v>8.89</v>
      </c>
      <c r="AB14" s="26">
        <v>8.89</v>
      </c>
      <c r="AC14" s="26">
        <v>8.89</v>
      </c>
      <c r="AD14" s="26">
        <v>55008.89</v>
      </c>
      <c r="AE14" s="26">
        <v>54431.89</v>
      </c>
      <c r="AF14" s="26">
        <v>54431.89</v>
      </c>
      <c r="AG14" s="26">
        <v>54431.89</v>
      </c>
      <c r="AH14" s="27">
        <f t="shared" si="1"/>
        <v>9338.5351612903232</v>
      </c>
    </row>
    <row r="15" spans="2:34" ht="13.5" thickBot="1">
      <c r="B15" s="28" t="s">
        <v>25</v>
      </c>
      <c r="C15" s="29">
        <f t="shared" ref="C15:AH15" si="2">IFERROR(AVERAGE(C3:C14),"")</f>
        <v>16582.494545454552</v>
      </c>
      <c r="D15" s="29">
        <f t="shared" si="2"/>
        <v>16605.494545454552</v>
      </c>
      <c r="E15" s="29">
        <f t="shared" si="2"/>
        <v>16605.494545454552</v>
      </c>
      <c r="F15" s="29">
        <f t="shared" si="2"/>
        <v>19332.76727272728</v>
      </c>
      <c r="G15" s="29">
        <f t="shared" si="2"/>
        <v>19332.76727272728</v>
      </c>
      <c r="H15" s="29">
        <f t="shared" si="2"/>
        <v>19332.76727272728</v>
      </c>
      <c r="I15" s="29">
        <f t="shared" si="2"/>
        <v>19331.158181818188</v>
      </c>
      <c r="J15" s="29">
        <f t="shared" si="2"/>
        <v>19331.158181818188</v>
      </c>
      <c r="K15" s="29">
        <f t="shared" si="2"/>
        <v>19331.158181818188</v>
      </c>
      <c r="L15" s="29">
        <f t="shared" si="2"/>
        <v>19785.703636363643</v>
      </c>
      <c r="M15" s="29">
        <f t="shared" si="2"/>
        <v>19624.794545454552</v>
      </c>
      <c r="N15" s="29">
        <f t="shared" si="2"/>
        <v>20407.731666666674</v>
      </c>
      <c r="O15" s="29">
        <f t="shared" si="2"/>
        <v>19991.065000000006</v>
      </c>
      <c r="P15" s="29">
        <f t="shared" si="2"/>
        <v>19991.065000000006</v>
      </c>
      <c r="Q15" s="29">
        <f t="shared" si="2"/>
        <v>17907.731666666674</v>
      </c>
      <c r="R15" s="29">
        <f t="shared" si="2"/>
        <v>17491.065000000006</v>
      </c>
      <c r="S15" s="29">
        <f t="shared" si="2"/>
        <v>17491.065000000006</v>
      </c>
      <c r="T15" s="29">
        <f t="shared" si="2"/>
        <v>15441.506666666673</v>
      </c>
      <c r="U15" s="29">
        <f t="shared" si="2"/>
        <v>15393.42333333334</v>
      </c>
      <c r="V15" s="29">
        <f t="shared" si="2"/>
        <v>14965.67333333334</v>
      </c>
      <c r="W15" s="29">
        <f t="shared" si="2"/>
        <v>14965.67333333334</v>
      </c>
      <c r="X15" s="29">
        <f t="shared" si="2"/>
        <v>14965.67333333334</v>
      </c>
      <c r="Y15" s="29">
        <f t="shared" si="2"/>
        <v>14917.590000000006</v>
      </c>
      <c r="Z15" s="29">
        <f t="shared" si="2"/>
        <v>14869.506666666673</v>
      </c>
      <c r="AA15" s="29">
        <f t="shared" si="2"/>
        <v>14841.256666666673</v>
      </c>
      <c r="AB15" s="29">
        <f t="shared" si="2"/>
        <v>14793.17333333334</v>
      </c>
      <c r="AC15" s="29">
        <f t="shared" si="2"/>
        <v>14745.090000000006</v>
      </c>
      <c r="AD15" s="29">
        <f t="shared" si="2"/>
        <v>42245.090000000004</v>
      </c>
      <c r="AE15" s="29">
        <f t="shared" si="2"/>
        <v>41956.590000000004</v>
      </c>
      <c r="AF15" s="29">
        <f t="shared" si="2"/>
        <v>41956.590000000004</v>
      </c>
      <c r="AG15" s="29">
        <f t="shared" si="2"/>
        <v>46911.228888888894</v>
      </c>
      <c r="AH15" s="30">
        <f t="shared" si="2"/>
        <v>20882.116037068474</v>
      </c>
    </row>
    <row r="16" spans="2:34">
      <c r="B16" s="31" t="str">
        <f>"MIN - "&amp;TEXT(MIN(DAvg),"#,###")</f>
        <v>MIN - 14,745</v>
      </c>
      <c r="C16" s="31" t="e">
        <f t="shared" ref="C16:AF16" si="3">IF(MIN(DAvg)=C15,C15,NA())</f>
        <v>#N/A</v>
      </c>
      <c r="D16" s="31" t="e">
        <f t="shared" si="3"/>
        <v>#N/A</v>
      </c>
      <c r="E16" s="31" t="e">
        <f t="shared" si="3"/>
        <v>#N/A</v>
      </c>
      <c r="F16" s="31" t="e">
        <f t="shared" si="3"/>
        <v>#N/A</v>
      </c>
      <c r="G16" s="31" t="e">
        <f t="shared" si="3"/>
        <v>#N/A</v>
      </c>
      <c r="H16" s="31" t="e">
        <f t="shared" si="3"/>
        <v>#N/A</v>
      </c>
      <c r="I16" s="31" t="e">
        <f t="shared" si="3"/>
        <v>#N/A</v>
      </c>
      <c r="J16" s="31" t="e">
        <f t="shared" si="3"/>
        <v>#N/A</v>
      </c>
      <c r="K16" s="31" t="e">
        <f t="shared" si="3"/>
        <v>#N/A</v>
      </c>
      <c r="L16" s="31" t="e">
        <f t="shared" si="3"/>
        <v>#N/A</v>
      </c>
      <c r="M16" s="31" t="e">
        <f t="shared" si="3"/>
        <v>#N/A</v>
      </c>
      <c r="N16" s="31" t="e">
        <f t="shared" si="3"/>
        <v>#N/A</v>
      </c>
      <c r="O16" s="31" t="e">
        <f t="shared" si="3"/>
        <v>#N/A</v>
      </c>
      <c r="P16" s="31" t="e">
        <f t="shared" si="3"/>
        <v>#N/A</v>
      </c>
      <c r="Q16" s="31" t="e">
        <f t="shared" si="3"/>
        <v>#N/A</v>
      </c>
      <c r="R16" s="31" t="e">
        <f t="shared" si="3"/>
        <v>#N/A</v>
      </c>
      <c r="S16" s="31" t="e">
        <f t="shared" si="3"/>
        <v>#N/A</v>
      </c>
      <c r="T16" s="31" t="e">
        <f t="shared" si="3"/>
        <v>#N/A</v>
      </c>
      <c r="U16" s="31" t="e">
        <f t="shared" si="3"/>
        <v>#N/A</v>
      </c>
      <c r="V16" s="31" t="e">
        <f t="shared" si="3"/>
        <v>#N/A</v>
      </c>
      <c r="W16" s="31" t="e">
        <f t="shared" si="3"/>
        <v>#N/A</v>
      </c>
      <c r="X16" s="31" t="e">
        <f t="shared" si="3"/>
        <v>#N/A</v>
      </c>
      <c r="Y16" s="31" t="e">
        <f t="shared" si="3"/>
        <v>#N/A</v>
      </c>
      <c r="Z16" s="31" t="e">
        <f t="shared" si="3"/>
        <v>#N/A</v>
      </c>
      <c r="AA16" s="31" t="e">
        <f t="shared" si="3"/>
        <v>#N/A</v>
      </c>
      <c r="AB16" s="31" t="e">
        <f t="shared" si="3"/>
        <v>#N/A</v>
      </c>
      <c r="AC16" s="31">
        <f t="shared" si="3"/>
        <v>14745.090000000006</v>
      </c>
      <c r="AD16" s="31" t="e">
        <f t="shared" si="3"/>
        <v>#N/A</v>
      </c>
      <c r="AE16" s="31" t="e">
        <f t="shared" si="3"/>
        <v>#N/A</v>
      </c>
      <c r="AF16" s="31" t="e">
        <f t="shared" si="3"/>
        <v>#N/A</v>
      </c>
    </row>
    <row r="17" spans="2:32">
      <c r="B17" s="31" t="str">
        <f>"MAX - "&amp;TEXT(MAX(DAvg),"#,###")</f>
        <v>MAX - 42,245</v>
      </c>
      <c r="C17" s="31" t="e">
        <f t="shared" ref="C17:AF17" si="4">IF(MAX(DAvg)=C15,C15,NA())</f>
        <v>#N/A</v>
      </c>
      <c r="D17" s="31" t="e">
        <f t="shared" si="4"/>
        <v>#N/A</v>
      </c>
      <c r="E17" s="31" t="e">
        <f t="shared" si="4"/>
        <v>#N/A</v>
      </c>
      <c r="F17" s="31" t="e">
        <f t="shared" si="4"/>
        <v>#N/A</v>
      </c>
      <c r="G17" s="31" t="e">
        <f t="shared" si="4"/>
        <v>#N/A</v>
      </c>
      <c r="H17" s="31" t="e">
        <f t="shared" si="4"/>
        <v>#N/A</v>
      </c>
      <c r="I17" s="31" t="e">
        <f t="shared" si="4"/>
        <v>#N/A</v>
      </c>
      <c r="J17" s="31" t="e">
        <f t="shared" si="4"/>
        <v>#N/A</v>
      </c>
      <c r="K17" s="31" t="e">
        <f t="shared" si="4"/>
        <v>#N/A</v>
      </c>
      <c r="L17" s="31" t="e">
        <f t="shared" si="4"/>
        <v>#N/A</v>
      </c>
      <c r="M17" s="31" t="e">
        <f t="shared" si="4"/>
        <v>#N/A</v>
      </c>
      <c r="N17" s="31" t="e">
        <f t="shared" si="4"/>
        <v>#N/A</v>
      </c>
      <c r="O17" s="31" t="e">
        <f t="shared" si="4"/>
        <v>#N/A</v>
      </c>
      <c r="P17" s="31" t="e">
        <f t="shared" si="4"/>
        <v>#N/A</v>
      </c>
      <c r="Q17" s="31" t="e">
        <f t="shared" si="4"/>
        <v>#N/A</v>
      </c>
      <c r="R17" s="31" t="e">
        <f t="shared" si="4"/>
        <v>#N/A</v>
      </c>
      <c r="S17" s="31" t="e">
        <f t="shared" si="4"/>
        <v>#N/A</v>
      </c>
      <c r="T17" s="31" t="e">
        <f t="shared" si="4"/>
        <v>#N/A</v>
      </c>
      <c r="U17" s="31" t="e">
        <f t="shared" si="4"/>
        <v>#N/A</v>
      </c>
      <c r="V17" s="31" t="e">
        <f t="shared" si="4"/>
        <v>#N/A</v>
      </c>
      <c r="W17" s="31" t="e">
        <f t="shared" si="4"/>
        <v>#N/A</v>
      </c>
      <c r="X17" s="31" t="e">
        <f t="shared" si="4"/>
        <v>#N/A</v>
      </c>
      <c r="Y17" s="31" t="e">
        <f t="shared" si="4"/>
        <v>#N/A</v>
      </c>
      <c r="Z17" s="31" t="e">
        <f t="shared" si="4"/>
        <v>#N/A</v>
      </c>
      <c r="AA17" s="31" t="e">
        <f t="shared" si="4"/>
        <v>#N/A</v>
      </c>
      <c r="AB17" s="31" t="e">
        <f t="shared" si="4"/>
        <v>#N/A</v>
      </c>
      <c r="AC17" s="31" t="e">
        <f t="shared" si="4"/>
        <v>#N/A</v>
      </c>
      <c r="AD17" s="31">
        <f t="shared" si="4"/>
        <v>42245.090000000004</v>
      </c>
      <c r="AE17" s="31" t="e">
        <f t="shared" si="4"/>
        <v>#N/A</v>
      </c>
      <c r="AF17" s="31" t="e">
        <f t="shared" si="4"/>
        <v>#N/A</v>
      </c>
    </row>
    <row r="18" spans="2:32">
      <c r="B18" s="31" t="str">
        <f>"Average - "&amp;TEXT(AVERAGE(DAvg),"#,###")</f>
        <v>Average - 19,818</v>
      </c>
      <c r="C18" s="31">
        <f t="shared" ref="C18:AF18" si="5">AVERAGE(DAvg)</f>
        <v>19817.743939393946</v>
      </c>
      <c r="D18" s="31">
        <f t="shared" si="5"/>
        <v>19817.743939393946</v>
      </c>
      <c r="E18" s="31">
        <f t="shared" si="5"/>
        <v>19817.743939393946</v>
      </c>
      <c r="F18" s="31">
        <f t="shared" si="5"/>
        <v>19817.743939393946</v>
      </c>
      <c r="G18" s="31">
        <f t="shared" si="5"/>
        <v>19817.743939393946</v>
      </c>
      <c r="H18" s="31">
        <f t="shared" si="5"/>
        <v>19817.743939393946</v>
      </c>
      <c r="I18" s="31">
        <f t="shared" si="5"/>
        <v>19817.743939393946</v>
      </c>
      <c r="J18" s="31">
        <f t="shared" si="5"/>
        <v>19817.743939393946</v>
      </c>
      <c r="K18" s="31">
        <f t="shared" si="5"/>
        <v>19817.743939393946</v>
      </c>
      <c r="L18" s="31">
        <f t="shared" si="5"/>
        <v>19817.743939393946</v>
      </c>
      <c r="M18" s="31">
        <f t="shared" si="5"/>
        <v>19817.743939393946</v>
      </c>
      <c r="N18" s="31">
        <f t="shared" si="5"/>
        <v>19817.743939393946</v>
      </c>
      <c r="O18" s="31">
        <f t="shared" si="5"/>
        <v>19817.743939393946</v>
      </c>
      <c r="P18" s="31">
        <f t="shared" si="5"/>
        <v>19817.743939393946</v>
      </c>
      <c r="Q18" s="31">
        <f t="shared" si="5"/>
        <v>19817.743939393946</v>
      </c>
      <c r="R18" s="31">
        <f t="shared" si="5"/>
        <v>19817.743939393946</v>
      </c>
      <c r="S18" s="31">
        <f t="shared" si="5"/>
        <v>19817.743939393946</v>
      </c>
      <c r="T18" s="31">
        <f t="shared" si="5"/>
        <v>19817.743939393946</v>
      </c>
      <c r="U18" s="31">
        <f t="shared" si="5"/>
        <v>19817.743939393946</v>
      </c>
      <c r="V18" s="31">
        <f t="shared" si="5"/>
        <v>19817.743939393946</v>
      </c>
      <c r="W18" s="31">
        <f t="shared" si="5"/>
        <v>19817.743939393946</v>
      </c>
      <c r="X18" s="31">
        <f t="shared" si="5"/>
        <v>19817.743939393946</v>
      </c>
      <c r="Y18" s="31">
        <f t="shared" si="5"/>
        <v>19817.743939393946</v>
      </c>
      <c r="Z18" s="31">
        <f t="shared" si="5"/>
        <v>19817.743939393946</v>
      </c>
      <c r="AA18" s="31">
        <f t="shared" si="5"/>
        <v>19817.743939393946</v>
      </c>
      <c r="AB18" s="31">
        <f t="shared" si="5"/>
        <v>19817.743939393946</v>
      </c>
      <c r="AC18" s="31">
        <f t="shared" si="5"/>
        <v>19817.743939393946</v>
      </c>
      <c r="AD18" s="31">
        <f t="shared" si="5"/>
        <v>19817.743939393946</v>
      </c>
      <c r="AE18" s="31">
        <f t="shared" si="5"/>
        <v>19817.743939393946</v>
      </c>
      <c r="AF18" s="31">
        <f t="shared" si="5"/>
        <v>19817.743939393946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BankingAnalysis</vt:lpstr>
      <vt:lpstr>Template</vt:lpstr>
      <vt:lpstr>2.Daily-Balance</vt:lpstr>
      <vt:lpstr>ChartData</vt:lpstr>
      <vt:lpstr>DailyBal</vt:lpstr>
      <vt:lpstr>DAvg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NAMASTECREDIT-TECH</dc:creator>
  <cp:lastModifiedBy>namastecredit</cp:lastModifiedBy>
  <dcterms:created xsi:type="dcterms:W3CDTF">2022-02-16T17:52:48Z</dcterms:created>
  <dcterms:modified xsi:type="dcterms:W3CDTF">2022-04-15T18:39:27Z</dcterms:modified>
</cp:coreProperties>
</file>