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CICI MODULE\Format\"/>
    </mc:Choice>
  </mc:AlternateContent>
  <xr:revisionPtr revIDLastSave="0" documentId="13_ncr:1_{F2199E72-8F1F-452A-A6C1-F8A17442D9D4}" xr6:coauthVersionLast="47" xr6:coauthVersionMax="47" xr10:uidLastSave="{00000000-0000-0000-0000-000000000000}"/>
  <bookViews>
    <workbookView xWindow="-108" yWindow="-108" windowWidth="23256" windowHeight="12456" xr2:uid="{7A6EC528-27C5-46D5-B907-C5F4E490EA66}"/>
  </bookViews>
  <sheets>
    <sheet name="Ratio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" i="1" l="1"/>
  <c r="B120" i="1"/>
  <c r="D116" i="1"/>
  <c r="B116" i="1"/>
  <c r="D114" i="1"/>
  <c r="B114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99" i="1"/>
  <c r="B99" i="1"/>
  <c r="D87" i="1"/>
  <c r="B87" i="1"/>
  <c r="D84" i="1"/>
  <c r="B84" i="1"/>
  <c r="B83" i="1"/>
  <c r="D81" i="1"/>
  <c r="B81" i="1"/>
  <c r="E76" i="1"/>
  <c r="C76" i="1"/>
  <c r="E75" i="1"/>
  <c r="C75" i="1"/>
  <c r="E74" i="1"/>
  <c r="C74" i="1"/>
  <c r="D73" i="1"/>
  <c r="D115" i="1" s="1"/>
  <c r="B73" i="1"/>
  <c r="B66" i="1" s="1"/>
  <c r="E72" i="1"/>
  <c r="C72" i="1"/>
  <c r="E71" i="1"/>
  <c r="C71" i="1"/>
  <c r="E70" i="1"/>
  <c r="C70" i="1"/>
  <c r="D69" i="1"/>
  <c r="D83" i="1" s="1"/>
  <c r="B69" i="1"/>
  <c r="C69" i="1" s="1"/>
  <c r="E68" i="1"/>
  <c r="C68" i="1"/>
  <c r="E67" i="1"/>
  <c r="C67" i="1"/>
  <c r="D66" i="1"/>
  <c r="D86" i="1" s="1"/>
  <c r="E65" i="1"/>
  <c r="C65" i="1"/>
  <c r="E64" i="1"/>
  <c r="C64" i="1"/>
  <c r="E63" i="1"/>
  <c r="C63" i="1"/>
  <c r="D62" i="1"/>
  <c r="E62" i="1" s="1"/>
  <c r="B62" i="1"/>
  <c r="C62" i="1" s="1"/>
  <c r="E61" i="1"/>
  <c r="C61" i="1"/>
  <c r="D60" i="1"/>
  <c r="E60" i="1" s="1"/>
  <c r="E58" i="1"/>
  <c r="C58" i="1"/>
  <c r="E57" i="1"/>
  <c r="C57" i="1"/>
  <c r="D56" i="1"/>
  <c r="E56" i="1" s="1"/>
  <c r="B56" i="1"/>
  <c r="C56" i="1" s="1"/>
  <c r="E55" i="1"/>
  <c r="C55" i="1"/>
  <c r="E54" i="1"/>
  <c r="C54" i="1"/>
  <c r="D53" i="1"/>
  <c r="D59" i="1" s="1"/>
  <c r="E59" i="1" s="1"/>
  <c r="B53" i="1"/>
  <c r="C53" i="1" s="1"/>
  <c r="E52" i="1"/>
  <c r="C52" i="1"/>
  <c r="E51" i="1"/>
  <c r="C51" i="1"/>
  <c r="D50" i="1"/>
  <c r="E50" i="1" s="1"/>
  <c r="B50" i="1"/>
  <c r="C50" i="1" s="1"/>
  <c r="E49" i="1"/>
  <c r="C49" i="1"/>
  <c r="D48" i="1"/>
  <c r="E48" i="1" s="1"/>
  <c r="B48" i="1"/>
  <c r="B60" i="1" s="1"/>
  <c r="C60" i="1" s="1"/>
  <c r="E47" i="1"/>
  <c r="C47" i="1"/>
  <c r="E46" i="1"/>
  <c r="C46" i="1"/>
  <c r="D44" i="1"/>
  <c r="B44" i="1"/>
  <c r="C36" i="1"/>
  <c r="C33" i="1"/>
  <c r="E32" i="1"/>
  <c r="C32" i="1"/>
  <c r="C29" i="1"/>
  <c r="E28" i="1"/>
  <c r="C28" i="1"/>
  <c r="C26" i="1"/>
  <c r="E25" i="1"/>
  <c r="C25" i="1"/>
  <c r="C23" i="1"/>
  <c r="E22" i="1"/>
  <c r="C22" i="1"/>
  <c r="D19" i="1"/>
  <c r="D24" i="1" s="1"/>
  <c r="B19" i="1"/>
  <c r="B24" i="1" s="1"/>
  <c r="D13" i="1"/>
  <c r="D110" i="1" s="1"/>
  <c r="B13" i="1"/>
  <c r="B110" i="1" s="1"/>
  <c r="B12" i="1"/>
  <c r="E11" i="1"/>
  <c r="C11" i="1"/>
  <c r="D10" i="1"/>
  <c r="D94" i="1" s="1"/>
  <c r="B10" i="1"/>
  <c r="C39" i="1" s="1"/>
  <c r="E7" i="1"/>
  <c r="E45" i="1" s="1"/>
  <c r="D7" i="1"/>
  <c r="C7" i="1"/>
  <c r="C45" i="1" s="1"/>
  <c r="B7" i="1"/>
  <c r="E24" i="1" l="1"/>
  <c r="D27" i="1"/>
  <c r="D91" i="1"/>
  <c r="C66" i="1"/>
  <c r="B86" i="1"/>
  <c r="B85" i="1"/>
  <c r="C24" i="1"/>
  <c r="B27" i="1"/>
  <c r="B91" i="1"/>
  <c r="B59" i="1"/>
  <c r="C59" i="1" s="1"/>
  <c r="B77" i="1"/>
  <c r="C77" i="1" s="1"/>
  <c r="B113" i="1"/>
  <c r="B117" i="1" s="1"/>
  <c r="D12" i="1"/>
  <c r="E19" i="1"/>
  <c r="E23" i="1"/>
  <c r="E26" i="1"/>
  <c r="E29" i="1"/>
  <c r="E33" i="1"/>
  <c r="E36" i="1"/>
  <c r="E73" i="1"/>
  <c r="D113" i="1"/>
  <c r="D117" i="1" s="1"/>
  <c r="C19" i="1"/>
  <c r="E66" i="1"/>
  <c r="E69" i="1"/>
  <c r="C73" i="1"/>
  <c r="D77" i="1"/>
  <c r="E77" i="1" s="1"/>
  <c r="C10" i="1"/>
  <c r="C13" i="1"/>
  <c r="E20" i="1"/>
  <c r="E30" i="1"/>
  <c r="E39" i="1"/>
  <c r="C48" i="1"/>
  <c r="E53" i="1"/>
  <c r="D85" i="1"/>
  <c r="C20" i="1"/>
  <c r="C30" i="1"/>
  <c r="C21" i="1"/>
  <c r="C31" i="1"/>
  <c r="C40" i="1"/>
  <c r="B94" i="1"/>
  <c r="B115" i="1"/>
  <c r="E10" i="1"/>
  <c r="E13" i="1"/>
  <c r="E21" i="1"/>
  <c r="E31" i="1"/>
  <c r="E40" i="1"/>
  <c r="B35" i="1" l="1"/>
  <c r="B34" i="1"/>
  <c r="B90" i="1"/>
  <c r="C27" i="1"/>
  <c r="B89" i="1"/>
  <c r="B88" i="1"/>
  <c r="D90" i="1"/>
  <c r="E27" i="1"/>
  <c r="D89" i="1"/>
  <c r="D34" i="1"/>
  <c r="D88" i="1"/>
  <c r="D35" i="1"/>
  <c r="D37" i="1" l="1"/>
  <c r="E35" i="1"/>
  <c r="D96" i="1"/>
  <c r="C35" i="1"/>
  <c r="B37" i="1"/>
  <c r="B96" i="1"/>
  <c r="B95" i="1" l="1"/>
  <c r="B38" i="1"/>
  <c r="C37" i="1"/>
  <c r="B92" i="1"/>
  <c r="B102" i="1"/>
  <c r="B112" i="1" s="1"/>
  <c r="B118" i="1" s="1"/>
  <c r="B122" i="1" s="1"/>
  <c r="E37" i="1"/>
  <c r="D38" i="1"/>
  <c r="D95" i="1"/>
  <c r="D92" i="1"/>
  <c r="D102" i="1"/>
  <c r="D112" i="1" s="1"/>
  <c r="D118" i="1" s="1"/>
  <c r="D122" i="1" s="1"/>
  <c r="D41" i="1" l="1"/>
  <c r="D93" i="1"/>
  <c r="E38" i="1"/>
  <c r="B93" i="1"/>
  <c r="C38" i="1"/>
  <c r="B41" i="1"/>
  <c r="B97" i="1" l="1"/>
  <c r="C41" i="1"/>
  <c r="D97" i="1"/>
  <c r="E41" i="1"/>
</calcChain>
</file>

<file path=xl/sharedStrings.xml><?xml version="1.0" encoding="utf-8"?>
<sst xmlns="http://schemas.openxmlformats.org/spreadsheetml/2006/main" count="123" uniqueCount="113">
  <si>
    <t>Do You Want To Update The Ratio Sheet</t>
  </si>
  <si>
    <t/>
  </si>
  <si>
    <t>CA Membership No</t>
  </si>
  <si>
    <t>NOTE: 2022 P/L A/c is not tallied in the given statement only.</t>
  </si>
  <si>
    <t>Actuals</t>
  </si>
  <si>
    <t>Audited</t>
  </si>
  <si>
    <t>Year 1</t>
  </si>
  <si>
    <t>Year 2</t>
  </si>
  <si>
    <t>Provisional</t>
  </si>
  <si>
    <t>Check Year</t>
  </si>
  <si>
    <t>Type Of Financial</t>
  </si>
  <si>
    <t>Profit &amp; Loss Account</t>
  </si>
  <si>
    <t>% Growth</t>
  </si>
  <si>
    <t>Domestic Sales</t>
  </si>
  <si>
    <t>Export Sales</t>
  </si>
  <si>
    <t>Sales</t>
  </si>
  <si>
    <t>Other Income Incidental To Business Or Business Income</t>
  </si>
  <si>
    <t>Total Operating Income</t>
  </si>
  <si>
    <t>Other Income Non Business Income</t>
  </si>
  <si>
    <t>Interest Received</t>
  </si>
  <si>
    <t>Dividends Received</t>
  </si>
  <si>
    <t>Rental Income</t>
  </si>
  <si>
    <t>Profit On Sale Of Fixed Assets</t>
  </si>
  <si>
    <t>Others</t>
  </si>
  <si>
    <t>Total Income</t>
  </si>
  <si>
    <t>Raw Material Cost</t>
  </si>
  <si>
    <t>Manufacturing Expenses</t>
  </si>
  <si>
    <t>Wages And Employee Cost</t>
  </si>
  <si>
    <t>Gross Profit</t>
  </si>
  <si>
    <t>Administrative Expenses</t>
  </si>
  <si>
    <t>Selling And Distribution Expenses</t>
  </si>
  <si>
    <t>PBDIT</t>
  </si>
  <si>
    <t>Depreciation</t>
  </si>
  <si>
    <t>Interest On Term Loan From Banks</t>
  </si>
  <si>
    <t>Interest On Term Loan From Relatives</t>
  </si>
  <si>
    <t>Interest On Unsecured Loans From Others</t>
  </si>
  <si>
    <t>Interest On CC Or OD</t>
  </si>
  <si>
    <t>Non Cash Expenses Written Off</t>
  </si>
  <si>
    <t>Operating Profit Before Tax</t>
  </si>
  <si>
    <t>Profit Before Tax</t>
  </si>
  <si>
    <t>Tax As Per ITR</t>
  </si>
  <si>
    <t>PAT</t>
  </si>
  <si>
    <t>Cash Profits</t>
  </si>
  <si>
    <t>Salary To Partner Or Director</t>
  </si>
  <si>
    <t>Interest Expenses Paid To Partners Or Director</t>
  </si>
  <si>
    <t>Actual Cash Profit</t>
  </si>
  <si>
    <t>Balance Sheet</t>
  </si>
  <si>
    <t>Share Capital</t>
  </si>
  <si>
    <t>Reserves And Surplus Excluding Revaluation Reserve</t>
  </si>
  <si>
    <t>Total Networth</t>
  </si>
  <si>
    <t>Revaluation Reserve</t>
  </si>
  <si>
    <t>Adjusted Networth</t>
  </si>
  <si>
    <t>Long Term Loans From Banks Or FI</t>
  </si>
  <si>
    <t>Working Capital Limits From Banks Or FIs</t>
  </si>
  <si>
    <t>Total Borrowings From Banks Or FIs Or NBFCs</t>
  </si>
  <si>
    <t>Unsecured Loans Others</t>
  </si>
  <si>
    <t>Unsecured Loans From Partners Or Shareholders</t>
  </si>
  <si>
    <t>Current Liabilities And Provisions</t>
  </si>
  <si>
    <t>Provision For Taxation</t>
  </si>
  <si>
    <t>Other Liabilities</t>
  </si>
  <si>
    <t>Total Liabilities To Outsiders</t>
  </si>
  <si>
    <t>Balance Sheet Total</t>
  </si>
  <si>
    <t>Fixed Assets Less Depreciation</t>
  </si>
  <si>
    <t>Investments</t>
  </si>
  <si>
    <t>Liquid Or Marketable Investments</t>
  </si>
  <si>
    <t>Group CoInvestments</t>
  </si>
  <si>
    <t>Unquoted Or Dead Investments</t>
  </si>
  <si>
    <t>Current Assets</t>
  </si>
  <si>
    <t>Deferred Tax Asset</t>
  </si>
  <si>
    <t>Inventories</t>
  </si>
  <si>
    <t>Receivables Or Debtors</t>
  </si>
  <si>
    <t>Debtors Greater Than 6months</t>
  </si>
  <si>
    <t>Debtors Less Than 6months</t>
  </si>
  <si>
    <t>Cash And Bank</t>
  </si>
  <si>
    <t>Loans And Advances</t>
  </si>
  <si>
    <t>Loans And Advances Given To Directors Or Partners</t>
  </si>
  <si>
    <t>Loans And Advances Given To Others</t>
  </si>
  <si>
    <t>Misc Expenses</t>
  </si>
  <si>
    <t>Balance Sheet Total1</t>
  </si>
  <si>
    <t>Ratios</t>
  </si>
  <si>
    <t>Financial Ratios</t>
  </si>
  <si>
    <t>Average Collection Period</t>
  </si>
  <si>
    <t>Average Days In Inventory</t>
  </si>
  <si>
    <t>Current Ratio</t>
  </si>
  <si>
    <t>Liquidity Ratio</t>
  </si>
  <si>
    <t>Debt Equity Ratio</t>
  </si>
  <si>
    <t>Interest Coverage Ratio</t>
  </si>
  <si>
    <t>DSCR</t>
  </si>
  <si>
    <t>DSCR After The Proposed Loan</t>
  </si>
  <si>
    <t>Gross Profit Margin Ratio</t>
  </si>
  <si>
    <t>Net Profit Margin Ratio</t>
  </si>
  <si>
    <t>Cash Profit Ratio</t>
  </si>
  <si>
    <t>Growth In Sales</t>
  </si>
  <si>
    <t>Growth In Net Profits</t>
  </si>
  <si>
    <t>PBT As Percentage Other Income</t>
  </si>
  <si>
    <t>Growth In Actual Cash Profits In Percentage</t>
  </si>
  <si>
    <t>Cash Flow Statement</t>
  </si>
  <si>
    <t>Net Profit After Tax</t>
  </si>
  <si>
    <t>Add</t>
  </si>
  <si>
    <t>Misc Expenses Written Off Or Non Cash Expenses</t>
  </si>
  <si>
    <t>Salary Paid To Promoter Or Partners</t>
  </si>
  <si>
    <t>Interest Paid To Promoters</t>
  </si>
  <si>
    <t>Provision For Tax</t>
  </si>
  <si>
    <t>Interest</t>
  </si>
  <si>
    <t>Less Other Income Non Business Income</t>
  </si>
  <si>
    <t>Operating Cash Profit Or Loss Before Working Capital Changes</t>
  </si>
  <si>
    <t>Trade And Other Receivables</t>
  </si>
  <si>
    <t>Other Current Liabilities</t>
  </si>
  <si>
    <t>Total</t>
  </si>
  <si>
    <t>Cash Generated From Operations</t>
  </si>
  <si>
    <t>Less Taxes Paid</t>
  </si>
  <si>
    <t>Net Cash From Operations</t>
  </si>
  <si>
    <t>dffddfd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</si>
</sst>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d\.mm\.yyyy"/>
    <numFmt numFmtId="165" formatCode="&quot;In  &quot;yyyy"/>
    <numFmt numFmtId="166" formatCode="#,##0.00\ ;&quot; (&quot;#,##0.00\);&quot; -&quot;#\ ;@\ "/>
    <numFmt numFmtId="167" formatCode="_ \ * #,##0_ ;_ * \-#,##0_ ;_ * \-_ ;_ @_ "/>
    <numFmt numFmtId="168" formatCode="#,##0.0"/>
    <numFmt numFmtId="169" formatCode="0.000000"/>
    <numFmt numFmtId="170" formatCode="dd\.mm\.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1"/>
    </font>
    <font>
      <sz val="10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Arial"/>
      <family val="2"/>
      <charset val="1"/>
    </font>
    <font>
      <b/>
      <sz val="10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Calibri"/>
      <family val="2"/>
      <charset val="1"/>
    </font>
    <font>
      <sz val="10"/>
      <name val="Zurich BT"/>
      <family val="2"/>
      <charset val="1"/>
    </font>
    <font>
      <b/>
      <sz val="12"/>
      <name val="Calibri"/>
      <family val="2"/>
      <charset val="1"/>
    </font>
    <font>
      <sz val="11"/>
      <name val="Zurich BT"/>
      <family val="2"/>
      <charset val="1"/>
    </font>
    <font>
      <sz val="10"/>
      <color indexed="9"/>
      <name val="Calibri"/>
      <family val="2"/>
      <charset val="1"/>
    </font>
    <font>
      <b/>
      <sz val="10"/>
      <name val="Zurich BT"/>
      <family val="2"/>
      <charset val="1"/>
    </font>
    <font>
      <sz val="12"/>
      <color indexed="8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51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indexed="40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6" fontId="11" fillId="0" borderId="0" applyFill="0" applyAlignment="0" applyProtection="0"/>
  </cellStyleXfs>
  <cellXfs count="95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right" vertical="center"/>
      <protection locked="0"/>
    </xf>
    <xf numFmtId="0" fontId="4" fillId="3" borderId="1" xfId="0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Protection="1"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4" fillId="3" borderId="1" xfId="2" applyFont="1" applyFill="1" applyBorder="1" applyAlignment="1" applyProtection="1">
      <alignment horizontal="right" vertical="center"/>
      <protection locked="0"/>
    </xf>
    <xf numFmtId="0" fontId="7" fillId="0" borderId="3" xfId="2" applyFont="1" applyBorder="1" applyAlignment="1" applyProtection="1">
      <alignment vertical="center"/>
      <protection locked="0"/>
    </xf>
    <xf numFmtId="0" fontId="6" fillId="0" borderId="4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6" xfId="2" applyFont="1" applyBorder="1" applyAlignment="1">
      <alignment horizontal="center" vertical="center"/>
    </xf>
    <xf numFmtId="0" fontId="5" fillId="0" borderId="0" xfId="2"/>
    <xf numFmtId="0" fontId="7" fillId="0" borderId="0" xfId="2" applyFont="1" applyAlignment="1" applyProtection="1">
      <alignment vertical="center"/>
      <protection locked="0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8" fillId="0" borderId="8" xfId="1" applyFont="1" applyFill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2" fontId="10" fillId="0" borderId="6" xfId="0" applyNumberFormat="1" applyFont="1" applyBorder="1" applyAlignment="1">
      <alignment vertical="center" wrapText="1"/>
    </xf>
    <xf numFmtId="2" fontId="0" fillId="5" borderId="4" xfId="0" applyNumberFormat="1" applyFill="1" applyBorder="1"/>
    <xf numFmtId="2" fontId="3" fillId="6" borderId="6" xfId="3" applyNumberFormat="1" applyFont="1" applyFill="1" applyBorder="1" applyAlignment="1" applyProtection="1">
      <alignment horizontal="right" vertical="center"/>
    </xf>
    <xf numFmtId="0" fontId="12" fillId="0" borderId="0" xfId="0" applyFont="1" applyAlignment="1">
      <alignment horizontal="left" vertical="center"/>
    </xf>
    <xf numFmtId="2" fontId="2" fillId="0" borderId="4" xfId="0" applyNumberFormat="1" applyFont="1" applyBorder="1" applyAlignment="1">
      <alignment horizontal="left" vertical="center" wrapText="1"/>
    </xf>
    <xf numFmtId="167" fontId="3" fillId="0" borderId="6" xfId="3" applyNumberFormat="1" applyFont="1" applyFill="1" applyBorder="1" applyAlignment="1" applyProtection="1">
      <alignment horizontal="right" vertical="center"/>
      <protection locked="0"/>
    </xf>
    <xf numFmtId="2" fontId="3" fillId="0" borderId="4" xfId="3" applyNumberFormat="1" applyFont="1" applyFill="1" applyBorder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2" fontId="9" fillId="0" borderId="9" xfId="0" applyNumberFormat="1" applyFont="1" applyBorder="1" applyAlignment="1">
      <alignment vertical="center"/>
    </xf>
    <xf numFmtId="167" fontId="3" fillId="0" borderId="8" xfId="3" applyNumberFormat="1" applyFont="1" applyFill="1" applyBorder="1" applyAlignment="1" applyProtection="1">
      <alignment horizontal="right" vertical="center"/>
      <protection locked="0"/>
    </xf>
    <xf numFmtId="2" fontId="3" fillId="0" borderId="10" xfId="3" applyNumberFormat="1" applyFont="1" applyFill="1" applyBorder="1" applyAlignment="1" applyProtection="1">
      <alignment horizontal="right" vertical="center"/>
      <protection locked="0"/>
    </xf>
    <xf numFmtId="0" fontId="2" fillId="0" borderId="11" xfId="0" applyFont="1" applyBorder="1" applyAlignment="1">
      <alignment vertical="center"/>
    </xf>
    <xf numFmtId="168" fontId="9" fillId="7" borderId="9" xfId="0" applyNumberFormat="1" applyFont="1" applyFill="1" applyBorder="1" applyAlignment="1" applyProtection="1">
      <alignment horizontal="left"/>
      <protection locked="0"/>
    </xf>
    <xf numFmtId="2" fontId="10" fillId="0" borderId="10" xfId="0" applyNumberFormat="1" applyFont="1" applyBorder="1" applyAlignment="1">
      <alignment vertical="center" wrapText="1"/>
    </xf>
    <xf numFmtId="2" fontId="3" fillId="0" borderId="10" xfId="3" applyNumberFormat="1" applyFont="1" applyFill="1" applyBorder="1" applyAlignment="1" applyProtection="1">
      <alignment horizontal="right" vertical="center"/>
    </xf>
    <xf numFmtId="2" fontId="10" fillId="0" borderId="4" xfId="0" applyNumberFormat="1" applyFont="1" applyBorder="1" applyAlignment="1">
      <alignment vertical="center" wrapText="1"/>
    </xf>
    <xf numFmtId="2" fontId="8" fillId="0" borderId="4" xfId="3" applyNumberFormat="1" applyFont="1" applyFill="1" applyBorder="1" applyAlignment="1" applyProtection="1">
      <alignment horizontal="right" vertical="center"/>
    </xf>
    <xf numFmtId="0" fontId="8" fillId="0" borderId="4" xfId="3" applyNumberFormat="1" applyFont="1" applyFill="1" applyBorder="1" applyAlignment="1" applyProtection="1">
      <alignment horizontal="left" vertical="center" wrapText="1"/>
    </xf>
    <xf numFmtId="0" fontId="8" fillId="0" borderId="0" xfId="3" applyNumberFormat="1" applyFont="1" applyFill="1" applyAlignment="1" applyProtection="1">
      <alignment horizontal="left" vertical="center" wrapText="1"/>
      <protection locked="0"/>
    </xf>
    <xf numFmtId="2" fontId="2" fillId="0" borderId="4" xfId="0" applyNumberFormat="1" applyFont="1" applyBorder="1" applyAlignment="1">
      <alignment vertical="center" wrapText="1"/>
    </xf>
    <xf numFmtId="2" fontId="3" fillId="0" borderId="0" xfId="3" applyNumberFormat="1" applyFont="1" applyFill="1" applyAlignment="1" applyProtection="1">
      <alignment horizontal="right" vertical="center"/>
    </xf>
    <xf numFmtId="2" fontId="7" fillId="0" borderId="4" xfId="0" applyNumberFormat="1" applyFont="1" applyBorder="1" applyAlignment="1">
      <alignment vertical="center" wrapText="1"/>
    </xf>
    <xf numFmtId="2" fontId="14" fillId="0" borderId="4" xfId="0" applyNumberFormat="1" applyFont="1" applyBorder="1" applyAlignment="1">
      <alignment vertical="center" wrapText="1"/>
    </xf>
    <xf numFmtId="169" fontId="3" fillId="0" borderId="0" xfId="0" applyNumberFormat="1" applyFont="1" applyAlignment="1">
      <alignment vertical="center"/>
    </xf>
    <xf numFmtId="2" fontId="10" fillId="0" borderId="4" xfId="0" applyNumberFormat="1" applyFont="1" applyBorder="1" applyAlignment="1">
      <alignment horizontal="left" vertical="center" wrapText="1"/>
    </xf>
    <xf numFmtId="2" fontId="3" fillId="0" borderId="0" xfId="0" applyNumberFormat="1" applyFont="1" applyAlignment="1">
      <alignment vertical="center"/>
    </xf>
    <xf numFmtId="2" fontId="10" fillId="0" borderId="4" xfId="0" applyNumberFormat="1" applyFont="1" applyBorder="1" applyAlignment="1">
      <alignment vertical="center"/>
    </xf>
    <xf numFmtId="2" fontId="8" fillId="0" borderId="4" xfId="0" applyNumberFormat="1" applyFont="1" applyBorder="1" applyAlignment="1">
      <alignment horizontal="right" vertical="center"/>
    </xf>
    <xf numFmtId="2" fontId="8" fillId="0" borderId="0" xfId="3" applyNumberFormat="1" applyFont="1" applyFill="1" applyAlignment="1" applyProtection="1">
      <alignment horizontal="right" vertical="center"/>
    </xf>
    <xf numFmtId="2" fontId="2" fillId="0" borderId="6" xfId="0" applyNumberFormat="1" applyFont="1" applyBorder="1" applyAlignment="1">
      <alignment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6" xfId="3" applyNumberFormat="1" applyFont="1" applyFill="1" applyBorder="1" applyAlignment="1" applyProtection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15" fillId="8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2" fontId="3" fillId="6" borderId="4" xfId="0" applyNumberFormat="1" applyFont="1" applyFill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6" fontId="2" fillId="0" borderId="4" xfId="3" applyFont="1" applyFill="1" applyBorder="1" applyAlignment="1" applyProtection="1">
      <alignment vertical="center"/>
    </xf>
    <xf numFmtId="166" fontId="3" fillId="0" borderId="4" xfId="3" applyFont="1" applyFill="1" applyBorder="1" applyAlignment="1" applyProtection="1">
      <alignment horizontal="right" vertical="center"/>
    </xf>
    <xf numFmtId="166" fontId="3" fillId="0" borderId="4" xfId="3" applyFont="1" applyFill="1" applyBorder="1" applyAlignment="1" applyProtection="1">
      <alignment vertical="center"/>
    </xf>
    <xf numFmtId="166" fontId="3" fillId="4" borderId="4" xfId="3" applyFont="1" applyFill="1" applyBorder="1" applyAlignment="1" applyProtection="1">
      <alignment horizontal="right" vertical="center"/>
    </xf>
    <xf numFmtId="166" fontId="3" fillId="0" borderId="4" xfId="3" applyFont="1" applyFill="1" applyBorder="1" applyAlignment="1" applyProtection="1">
      <alignment horizontal="center" vertical="center"/>
    </xf>
    <xf numFmtId="2" fontId="2" fillId="0" borderId="6" xfId="0" applyNumberFormat="1" applyFont="1" applyBorder="1" applyAlignment="1">
      <alignment vertical="center" wrapText="1"/>
    </xf>
    <xf numFmtId="43" fontId="3" fillId="0" borderId="4" xfId="1" applyFont="1" applyFill="1" applyBorder="1" applyAlignment="1" applyProtection="1">
      <alignment vertical="center"/>
    </xf>
    <xf numFmtId="166" fontId="10" fillId="0" borderId="4" xfId="3" applyFont="1" applyFill="1" applyBorder="1" applyAlignment="1" applyProtection="1">
      <alignment vertical="center"/>
    </xf>
    <xf numFmtId="166" fontId="10" fillId="0" borderId="4" xfId="3" applyFont="1" applyFill="1" applyBorder="1" applyAlignment="1" applyProtection="1">
      <alignment vertical="center" wrapText="1"/>
    </xf>
    <xf numFmtId="166" fontId="8" fillId="0" borderId="4" xfId="3" applyFont="1" applyFill="1" applyBorder="1" applyAlignment="1" applyProtection="1">
      <alignment vertical="center"/>
    </xf>
    <xf numFmtId="166" fontId="16" fillId="0" borderId="4" xfId="3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2" fontId="7" fillId="0" borderId="4" xfId="0" applyNumberFormat="1" applyFont="1" applyBorder="1" applyAlignment="1">
      <alignment horizontal="left" vertical="center"/>
    </xf>
    <xf numFmtId="170" fontId="8" fillId="0" borderId="4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6" fillId="6" borderId="12" xfId="3" applyFont="1" applyFill="1" applyBorder="1" applyAlignment="1" applyProtection="1">
      <alignment horizontal="center" vertical="center"/>
    </xf>
    <xf numFmtId="166" fontId="6" fillId="6" borderId="0" xfId="3" applyFont="1" applyFill="1" applyAlignment="1" applyProtection="1">
      <alignment horizontal="center" vertical="center"/>
    </xf>
    <xf numFmtId="166" fontId="6" fillId="6" borderId="3" xfId="3" applyFont="1" applyFill="1" applyBorder="1" applyAlignment="1" applyProtection="1">
      <alignment horizontal="center" vertical="center"/>
    </xf>
    <xf numFmtId="166" fontId="6" fillId="6" borderId="5" xfId="3" applyFont="1" applyFill="1" applyBorder="1" applyAlignment="1" applyProtection="1">
      <alignment horizontal="center" vertical="center"/>
    </xf>
  </cellXfs>
  <cellStyles count="4">
    <cellStyle name="Comma" xfId="1" builtinId="3"/>
    <cellStyle name="Comma_PULIANI" xfId="3" xr:uid="{CDD85C98-5CAF-49C1-900C-8C0B46FFA63F}"/>
    <cellStyle name="Normal" xfId="0" builtinId="0"/>
    <cellStyle name="Normal_senp__eligibility" xfId="2" xr:uid="{E18820D1-FEB4-4226-BC0C-D662A778BAB8}"/>
  </cellStyles>
  <dxfs count="9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2531-D63C-4521-A8B9-5C339D68079B}">
  <sheetPr codeName="Sheet1"/>
  <dimension ref="A1:N122"/>
  <sheetViews>
    <sheetView tabSelected="1" workbookViewId="0"/>
  </sheetViews>
  <sheetFormatPr defaultRowHeight="14.4"/>
  <cols>
    <col min="1" max="1" width="37.5546875" customWidth="1"/>
    <col min="2" max="2" width="29.6640625" customWidth="1"/>
    <col min="3" max="3" width="9.88671875" customWidth="1"/>
    <col min="4" max="4" width="16.6640625" customWidth="1"/>
    <col min="5" max="5" width="9.88671875" customWidth="1"/>
    <col min="6" max="6" width="16.6640625" customWidth="1"/>
    <col min="7" max="7" width="9.88671875" customWidth="1"/>
    <col min="8" max="8" width="16.6640625" customWidth="1"/>
    <col min="9" max="9" width="9.88671875" customWidth="1"/>
    <col min="10" max="10" width="16.6640625" customWidth="1"/>
    <col min="11" max="11" width="9.88671875" customWidth="1"/>
    <col min="12" max="12" width="17.5546875" customWidth="1"/>
    <col min="13" max="13" width="12" customWidth="1"/>
  </cols>
  <sheetData>
    <row r="1" spans="1:14" ht="15.6">
      <c r="A1" s="1" t="s">
        <v>0</v>
      </c>
      <c r="B1" s="2" t="s">
        <v>1</v>
      </c>
      <c r="C1" s="3">
        <v>0</v>
      </c>
      <c r="D1" s="4" t="s">
        <v>1</v>
      </c>
      <c r="E1" s="5">
        <v>0</v>
      </c>
      <c r="F1" s="5"/>
      <c r="G1" s="5">
        <v>0</v>
      </c>
      <c r="H1" s="5"/>
      <c r="I1" s="5">
        <v>0</v>
      </c>
      <c r="J1" s="5"/>
      <c r="K1" s="5">
        <v>0</v>
      </c>
      <c r="L1" s="6"/>
      <c r="M1" s="6"/>
      <c r="N1" s="6"/>
    </row>
    <row r="2" spans="1:14" ht="15.6">
      <c r="A2" s="7" t="s">
        <v>2</v>
      </c>
      <c r="B2" s="8" t="s">
        <v>1</v>
      </c>
      <c r="C2" s="5"/>
      <c r="D2" s="9" t="s">
        <v>3</v>
      </c>
      <c r="E2" s="9"/>
      <c r="F2" s="9"/>
      <c r="G2" s="9"/>
      <c r="H2" s="9"/>
      <c r="I2" s="9"/>
      <c r="J2" s="9"/>
      <c r="K2" s="9"/>
      <c r="L2" s="10" t="s">
        <v>4</v>
      </c>
      <c r="M2" s="6" t="s">
        <v>5</v>
      </c>
      <c r="N2" s="6"/>
    </row>
    <row r="3" spans="1:14" ht="15.6">
      <c r="A3" s="11"/>
      <c r="B3" s="12" t="s">
        <v>6</v>
      </c>
      <c r="C3" s="13"/>
      <c r="D3" s="12" t="s">
        <v>7</v>
      </c>
      <c r="E3" s="13"/>
      <c r="F3" s="6"/>
      <c r="G3" s="6"/>
      <c r="H3" s="6"/>
      <c r="I3" s="6"/>
      <c r="J3" s="6"/>
      <c r="K3" s="6"/>
      <c r="L3" s="14"/>
      <c r="M3" s="6" t="s">
        <v>8</v>
      </c>
      <c r="N3" s="6"/>
    </row>
    <row r="4" spans="1:14">
      <c r="A4" s="15" t="s">
        <v>9</v>
      </c>
      <c r="B4" s="12"/>
      <c r="C4" s="13"/>
      <c r="D4" s="12"/>
      <c r="E4" s="13"/>
      <c r="F4" s="6"/>
      <c r="G4" s="6"/>
      <c r="H4" s="6"/>
      <c r="I4" s="6"/>
      <c r="J4" s="6"/>
      <c r="K4" s="6"/>
      <c r="L4" s="14"/>
      <c r="M4" s="6"/>
      <c r="N4" s="6"/>
    </row>
    <row r="5" spans="1:14" ht="15.6">
      <c r="A5" s="16" t="s">
        <v>10</v>
      </c>
      <c r="B5" s="8" t="s">
        <v>5</v>
      </c>
      <c r="C5" s="17"/>
      <c r="D5" s="8" t="s">
        <v>5</v>
      </c>
      <c r="E5" s="17"/>
      <c r="F5" s="6"/>
      <c r="G5" s="6"/>
      <c r="H5" s="6"/>
      <c r="I5" s="6"/>
      <c r="J5" s="6"/>
      <c r="K5" s="6"/>
      <c r="L5" s="18"/>
      <c r="M5" s="6"/>
      <c r="N5" s="6"/>
    </row>
    <row r="6" spans="1:14">
      <c r="A6" s="87" t="s">
        <v>11</v>
      </c>
      <c r="B6" s="19">
        <v>44651</v>
      </c>
      <c r="C6" s="20" t="s">
        <v>12</v>
      </c>
      <c r="D6" s="19">
        <v>44286</v>
      </c>
      <c r="E6" s="20" t="s">
        <v>12</v>
      </c>
      <c r="F6" s="6"/>
      <c r="G6" s="6"/>
      <c r="H6" s="6"/>
      <c r="I6" s="6"/>
      <c r="J6" s="6"/>
      <c r="K6" s="6"/>
      <c r="L6" s="21"/>
      <c r="M6" s="6"/>
      <c r="N6" s="6"/>
    </row>
    <row r="7" spans="1:14">
      <c r="A7" s="87"/>
      <c r="B7" s="20" t="str">
        <f>CONCATENATE("Rs. ",$L$2)</f>
        <v>Rs. Actuals</v>
      </c>
      <c r="C7" s="22">
        <f>B6</f>
        <v>44651</v>
      </c>
      <c r="D7" s="20" t="str">
        <f>CONCATENATE("Rs. ",$L$2)</f>
        <v>Rs. Actuals</v>
      </c>
      <c r="E7" s="22">
        <f>D6</f>
        <v>44286</v>
      </c>
      <c r="F7" s="6"/>
      <c r="G7" s="6"/>
      <c r="H7" s="6"/>
      <c r="I7" s="6"/>
      <c r="J7" s="6"/>
      <c r="K7" s="6"/>
      <c r="L7" s="23"/>
      <c r="M7" s="6"/>
      <c r="N7" s="6"/>
    </row>
    <row r="8" spans="1:14">
      <c r="A8" s="24" t="s">
        <v>13</v>
      </c>
      <c r="B8" s="25"/>
      <c r="C8" s="26"/>
      <c r="D8" s="25"/>
      <c r="E8" s="26"/>
      <c r="F8" s="6"/>
      <c r="G8" s="6"/>
      <c r="H8" s="6"/>
      <c r="I8" s="6"/>
      <c r="J8" s="6"/>
      <c r="K8" s="6"/>
      <c r="L8" s="27"/>
      <c r="M8" s="6"/>
      <c r="N8" s="6"/>
    </row>
    <row r="9" spans="1:14">
      <c r="A9" s="24" t="s">
        <v>14</v>
      </c>
      <c r="B9" s="28">
        <v>0</v>
      </c>
      <c r="C9" s="26"/>
      <c r="D9" s="28">
        <v>0</v>
      </c>
      <c r="E9" s="26"/>
      <c r="F9" s="6"/>
      <c r="G9" s="6"/>
      <c r="H9" s="6"/>
      <c r="I9" s="6"/>
      <c r="J9" s="6"/>
      <c r="K9" s="6"/>
      <c r="L9" s="27"/>
      <c r="M9" s="6"/>
      <c r="N9" s="6"/>
    </row>
    <row r="10" spans="1:14" ht="15.6">
      <c r="A10" s="29" t="s">
        <v>15</v>
      </c>
      <c r="B10" s="30">
        <f>B8+B9</f>
        <v>0</v>
      </c>
      <c r="C10" s="31" t="str">
        <f>IFERROR((B10-D10)/D10*100,"")</f>
        <v/>
      </c>
      <c r="D10" s="30">
        <f>D8+D9</f>
        <v>0</v>
      </c>
      <c r="E10" s="31" t="str">
        <f>IFERROR((D10-F10)/F10*100,"")</f>
        <v/>
      </c>
      <c r="F10" s="6"/>
      <c r="G10" s="6"/>
      <c r="H10" s="6"/>
      <c r="I10" s="6"/>
      <c r="J10" s="6"/>
      <c r="K10" s="6"/>
      <c r="L10" s="32"/>
      <c r="M10" s="6"/>
      <c r="N10" s="6"/>
    </row>
    <row r="11" spans="1:14" ht="31.2">
      <c r="A11" s="33" t="s">
        <v>16</v>
      </c>
      <c r="B11" s="34">
        <v>0</v>
      </c>
      <c r="C11" s="35" t="str">
        <f>IFERROR((B11-D11)/D11*100,"")</f>
        <v/>
      </c>
      <c r="D11" s="34">
        <v>0</v>
      </c>
      <c r="E11" s="35" t="str">
        <f>IFERROR((D11-F11)/F11*100,"")</f>
        <v/>
      </c>
      <c r="F11" s="6"/>
      <c r="G11" s="6"/>
      <c r="H11" s="6"/>
      <c r="I11" s="6"/>
      <c r="J11" s="6"/>
      <c r="K11" s="6"/>
      <c r="L11" s="32" t="s">
        <v>112</v>
      </c>
      <c r="M11" s="6"/>
      <c r="N11" s="6"/>
    </row>
    <row r="12" spans="1:14">
      <c r="A12" s="36" t="s">
        <v>17</v>
      </c>
      <c r="B12" s="30">
        <f>B10+B11</f>
        <v>0</v>
      </c>
      <c r="C12" s="35"/>
      <c r="D12" s="30">
        <f>D10+D11</f>
        <v>0</v>
      </c>
      <c r="E12" s="35"/>
      <c r="F12" s="6"/>
      <c r="G12" s="6"/>
      <c r="H12" s="6"/>
      <c r="I12" s="6"/>
      <c r="J12" s="6"/>
      <c r="K12" s="6"/>
      <c r="L12" s="32"/>
      <c r="M12" s="6"/>
      <c r="N12" s="6"/>
    </row>
    <row r="13" spans="1:14" ht="15.6">
      <c r="A13" s="33" t="s">
        <v>18</v>
      </c>
      <c r="B13" s="30">
        <f>B14+B15+B16+B17+B18</f>
        <v>0</v>
      </c>
      <c r="C13" s="35" t="str">
        <f>IFERROR((B13-D13)/D13*100,"")</f>
        <v/>
      </c>
      <c r="D13" s="30">
        <f>D14+D15+D16+D17+D18</f>
        <v>0</v>
      </c>
      <c r="E13" s="35" t="str">
        <f>IFERROR((D13-F13)/F13*100,"")</f>
        <v/>
      </c>
      <c r="F13" s="6"/>
      <c r="G13" s="6"/>
      <c r="H13" s="6"/>
      <c r="I13" s="6"/>
      <c r="J13" s="6"/>
      <c r="K13" s="6"/>
      <c r="L13" s="37"/>
      <c r="M13" s="6"/>
      <c r="N13" s="6"/>
    </row>
    <row r="14" spans="1:14">
      <c r="A14" s="38" t="s">
        <v>19</v>
      </c>
      <c r="B14" s="39">
        <v>0</v>
      </c>
      <c r="C14" s="40"/>
      <c r="D14" s="39">
        <v>0</v>
      </c>
      <c r="E14" s="40"/>
      <c r="F14" s="6"/>
      <c r="G14" s="6"/>
      <c r="H14" s="6"/>
      <c r="I14" s="6"/>
      <c r="J14" s="6"/>
      <c r="K14" s="6"/>
      <c r="L14" s="37"/>
      <c r="M14" s="6"/>
      <c r="N14" s="6"/>
    </row>
    <row r="15" spans="1:14">
      <c r="A15" s="38" t="s">
        <v>20</v>
      </c>
      <c r="B15" s="39">
        <v>0</v>
      </c>
      <c r="C15" s="40"/>
      <c r="D15" s="39">
        <v>0</v>
      </c>
      <c r="E15" s="40"/>
      <c r="F15" s="6"/>
      <c r="G15" s="6"/>
      <c r="H15" s="6"/>
      <c r="I15" s="6"/>
      <c r="J15" s="6"/>
      <c r="K15" s="6"/>
      <c r="L15" s="37"/>
      <c r="M15" s="6"/>
      <c r="N15" s="6"/>
    </row>
    <row r="16" spans="1:14" ht="15.6">
      <c r="A16" s="41" t="s">
        <v>21</v>
      </c>
      <c r="B16" s="39">
        <v>0</v>
      </c>
      <c r="C16" s="40"/>
      <c r="D16" s="39">
        <v>0</v>
      </c>
      <c r="E16" s="40"/>
      <c r="F16" s="6"/>
      <c r="G16" s="6"/>
      <c r="H16" s="6"/>
      <c r="I16" s="6"/>
      <c r="J16" s="6"/>
      <c r="K16" s="6"/>
      <c r="L16" s="37"/>
      <c r="M16" s="6"/>
      <c r="N16" s="6"/>
    </row>
    <row r="17" spans="1:14">
      <c r="A17" s="38" t="s">
        <v>22</v>
      </c>
      <c r="B17" s="39">
        <v>0</v>
      </c>
      <c r="C17" s="40"/>
      <c r="D17" s="39">
        <v>0</v>
      </c>
      <c r="E17" s="40"/>
      <c r="F17" s="6"/>
      <c r="G17" s="6"/>
      <c r="H17" s="6"/>
      <c r="I17" s="6"/>
      <c r="J17" s="6"/>
      <c r="K17" s="6"/>
      <c r="L17" s="37"/>
      <c r="M17" s="6"/>
      <c r="N17" s="6"/>
    </row>
    <row r="18" spans="1:14">
      <c r="A18" s="42" t="s">
        <v>23</v>
      </c>
      <c r="B18" s="39">
        <v>0</v>
      </c>
      <c r="C18" s="40"/>
      <c r="D18" s="39">
        <v>0</v>
      </c>
      <c r="E18" s="40"/>
      <c r="F18" s="6"/>
      <c r="G18" s="6"/>
      <c r="H18" s="6"/>
      <c r="I18" s="6"/>
      <c r="J18" s="6"/>
      <c r="K18" s="6"/>
      <c r="L18" s="37"/>
      <c r="M18" s="6"/>
      <c r="N18" s="6"/>
    </row>
    <row r="19" spans="1:14" ht="15.6">
      <c r="A19" s="43" t="s">
        <v>24</v>
      </c>
      <c r="B19" s="30">
        <f>B10+B11+B13</f>
        <v>0</v>
      </c>
      <c r="C19" s="44" t="str">
        <f>IFERROR((B19-D19)/D19*100,"")</f>
        <v/>
      </c>
      <c r="D19" s="30">
        <f>D10+D11+D13</f>
        <v>0</v>
      </c>
      <c r="E19" s="44" t="str">
        <f>IFERROR((D19-F19)/F19*100,"")</f>
        <v/>
      </c>
      <c r="F19" s="6"/>
      <c r="G19" s="6"/>
      <c r="H19" s="6"/>
      <c r="I19" s="6"/>
      <c r="J19" s="6"/>
      <c r="K19" s="6"/>
      <c r="L19" s="37"/>
      <c r="M19" s="6"/>
      <c r="N19" s="6"/>
    </row>
    <row r="20" spans="1:14" ht="27.6">
      <c r="A20" s="45"/>
      <c r="B20" s="46"/>
      <c r="C20" s="47" t="str">
        <f>CONCATENATE("% Sales of ",YEAR(C7))</f>
        <v>% Sales of 2022</v>
      </c>
      <c r="D20" s="46"/>
      <c r="E20" s="47" t="str">
        <f>CONCATENATE("% Sales of ",YEAR(E7))</f>
        <v>% Sales of 2021</v>
      </c>
      <c r="F20" s="6"/>
      <c r="G20" s="6"/>
      <c r="H20" s="6"/>
      <c r="I20" s="6"/>
      <c r="J20" s="6"/>
      <c r="K20" s="6"/>
      <c r="L20" s="48"/>
      <c r="M20" s="6"/>
      <c r="N20" s="6"/>
    </row>
    <row r="21" spans="1:14" ht="15.6">
      <c r="A21" s="49" t="s">
        <v>25</v>
      </c>
      <c r="B21" s="34"/>
      <c r="C21" s="35" t="str">
        <f t="shared" ref="C21:C33" si="0">IFERROR(B21/$B$10*100,"")</f>
        <v/>
      </c>
      <c r="D21" s="34"/>
      <c r="E21" s="35" t="str">
        <f t="shared" ref="E21:E33" si="1">IFERROR(D21/$D$10*100,"")</f>
        <v/>
      </c>
      <c r="F21" s="6"/>
      <c r="G21" s="6"/>
      <c r="H21" s="6"/>
      <c r="I21" s="6"/>
      <c r="J21" s="6"/>
      <c r="K21" s="6"/>
      <c r="L21" s="50"/>
      <c r="M21" s="6"/>
      <c r="N21" s="6"/>
    </row>
    <row r="22" spans="1:14" ht="15.6">
      <c r="A22" s="49" t="s">
        <v>26</v>
      </c>
      <c r="B22" s="34"/>
      <c r="C22" s="35" t="str">
        <f t="shared" si="0"/>
        <v/>
      </c>
      <c r="D22" s="34"/>
      <c r="E22" s="35" t="str">
        <f t="shared" si="1"/>
        <v/>
      </c>
      <c r="F22" s="6"/>
      <c r="G22" s="6"/>
      <c r="H22" s="6"/>
      <c r="I22" s="6"/>
      <c r="J22" s="6"/>
      <c r="K22" s="6"/>
      <c r="L22" s="50"/>
      <c r="M22" s="6"/>
      <c r="N22" s="6"/>
    </row>
    <row r="23" spans="1:14" ht="15.6">
      <c r="A23" s="49" t="s">
        <v>27</v>
      </c>
      <c r="B23" s="34">
        <v>0</v>
      </c>
      <c r="C23" s="35" t="str">
        <f t="shared" si="0"/>
        <v/>
      </c>
      <c r="D23" s="34">
        <v>0</v>
      </c>
      <c r="E23" s="35" t="str">
        <f t="shared" si="1"/>
        <v/>
      </c>
      <c r="F23" s="6"/>
      <c r="G23" s="6"/>
      <c r="H23" s="6"/>
      <c r="I23" s="6"/>
      <c r="J23" s="6"/>
      <c r="K23" s="6"/>
      <c r="L23" s="50"/>
      <c r="M23" s="6"/>
      <c r="N23" s="6"/>
    </row>
    <row r="24" spans="1:14" ht="15.6">
      <c r="A24" s="51" t="s">
        <v>28</v>
      </c>
      <c r="B24" s="30">
        <f>B19-B21-B22-B23-B13</f>
        <v>0</v>
      </c>
      <c r="C24" s="35" t="str">
        <f t="shared" si="0"/>
        <v/>
      </c>
      <c r="D24" s="30">
        <f>D19-D21-D22-D23-D13</f>
        <v>0</v>
      </c>
      <c r="E24" s="35" t="str">
        <f t="shared" si="1"/>
        <v/>
      </c>
      <c r="F24" s="6"/>
      <c r="G24" s="6"/>
      <c r="H24" s="6"/>
      <c r="I24" s="6"/>
      <c r="J24" s="6"/>
      <c r="K24" s="6"/>
      <c r="L24" s="50"/>
      <c r="M24" s="6"/>
      <c r="N24" s="6"/>
    </row>
    <row r="25" spans="1:14" ht="15.6">
      <c r="A25" s="52" t="s">
        <v>29</v>
      </c>
      <c r="B25" s="34"/>
      <c r="C25" s="35" t="str">
        <f t="shared" si="0"/>
        <v/>
      </c>
      <c r="D25" s="34"/>
      <c r="E25" s="35" t="str">
        <f t="shared" si="1"/>
        <v/>
      </c>
      <c r="F25" s="6"/>
      <c r="G25" s="6"/>
      <c r="H25" s="6"/>
      <c r="I25" s="6"/>
      <c r="J25" s="6"/>
      <c r="K25" s="6"/>
      <c r="L25" s="50"/>
      <c r="M25" s="6"/>
      <c r="N25" s="6"/>
    </row>
    <row r="26" spans="1:14" ht="15.6">
      <c r="A26" s="52" t="s">
        <v>30</v>
      </c>
      <c r="B26" s="34">
        <v>0</v>
      </c>
      <c r="C26" s="35" t="str">
        <f t="shared" si="0"/>
        <v/>
      </c>
      <c r="D26" s="34">
        <v>0</v>
      </c>
      <c r="E26" s="35" t="str">
        <f t="shared" si="1"/>
        <v/>
      </c>
      <c r="F26" s="6"/>
      <c r="G26" s="6"/>
      <c r="H26" s="6"/>
      <c r="I26" s="6"/>
      <c r="J26" s="6"/>
      <c r="K26" s="6"/>
      <c r="L26" s="50"/>
      <c r="M26" s="6"/>
      <c r="N26" s="6"/>
    </row>
    <row r="27" spans="1:14" ht="15.6">
      <c r="A27" s="51" t="s">
        <v>31</v>
      </c>
      <c r="B27" s="30">
        <f>B24-B25-B26</f>
        <v>0</v>
      </c>
      <c r="C27" s="35" t="str">
        <f t="shared" si="0"/>
        <v/>
      </c>
      <c r="D27" s="30">
        <f>D24-D25-D26</f>
        <v>0</v>
      </c>
      <c r="E27" s="35" t="str">
        <f t="shared" si="1"/>
        <v/>
      </c>
      <c r="F27" s="6"/>
      <c r="G27" s="6"/>
      <c r="H27" s="6"/>
      <c r="I27" s="6"/>
      <c r="J27" s="6"/>
      <c r="K27" s="6"/>
      <c r="L27" s="50"/>
      <c r="M27" s="6"/>
      <c r="N27" s="6"/>
    </row>
    <row r="28" spans="1:14" ht="15.6">
      <c r="A28" s="49" t="s">
        <v>32</v>
      </c>
      <c r="B28" s="34"/>
      <c r="C28" s="35" t="str">
        <f t="shared" si="0"/>
        <v/>
      </c>
      <c r="D28" s="34"/>
      <c r="E28" s="35" t="str">
        <f t="shared" si="1"/>
        <v/>
      </c>
      <c r="F28" s="6"/>
      <c r="G28" s="6"/>
      <c r="H28" s="6"/>
      <c r="I28" s="6"/>
      <c r="J28" s="6"/>
      <c r="K28" s="6"/>
      <c r="L28" s="50"/>
      <c r="M28" s="6"/>
      <c r="N28" s="6"/>
    </row>
    <row r="29" spans="1:14" ht="15.6">
      <c r="A29" s="49" t="s">
        <v>33</v>
      </c>
      <c r="B29" s="34">
        <v>0</v>
      </c>
      <c r="C29" s="35" t="str">
        <f t="shared" si="0"/>
        <v/>
      </c>
      <c r="D29" s="34">
        <v>0</v>
      </c>
      <c r="E29" s="35" t="str">
        <f t="shared" si="1"/>
        <v/>
      </c>
      <c r="F29" s="6"/>
      <c r="G29" s="6"/>
      <c r="H29" s="6"/>
      <c r="I29" s="6"/>
      <c r="J29" s="6"/>
      <c r="K29" s="6"/>
      <c r="L29" s="50"/>
      <c r="M29" s="6"/>
      <c r="N29" s="6"/>
    </row>
    <row r="30" spans="1:14" ht="15.6">
      <c r="A30" s="49" t="s">
        <v>34</v>
      </c>
      <c r="B30" s="34">
        <v>0</v>
      </c>
      <c r="C30" s="35" t="str">
        <f t="shared" si="0"/>
        <v/>
      </c>
      <c r="D30" s="34">
        <v>0</v>
      </c>
      <c r="E30" s="35" t="str">
        <f t="shared" si="1"/>
        <v/>
      </c>
      <c r="F30" s="6"/>
      <c r="G30" s="6"/>
      <c r="H30" s="6"/>
      <c r="I30" s="6"/>
      <c r="J30" s="6"/>
      <c r="K30" s="6"/>
      <c r="L30" s="50"/>
      <c r="M30" s="6"/>
      <c r="N30" s="6"/>
    </row>
    <row r="31" spans="1:14" ht="31.2">
      <c r="A31" s="49" t="s">
        <v>35</v>
      </c>
      <c r="B31" s="34"/>
      <c r="C31" s="35" t="str">
        <f t="shared" si="0"/>
        <v/>
      </c>
      <c r="D31" s="34"/>
      <c r="E31" s="35" t="str">
        <f t="shared" si="1"/>
        <v/>
      </c>
      <c r="F31" s="6"/>
      <c r="G31" s="6"/>
      <c r="H31" s="6"/>
      <c r="I31" s="6"/>
      <c r="J31" s="6"/>
      <c r="K31" s="6"/>
      <c r="L31" s="50"/>
      <c r="M31" s="6"/>
      <c r="N31" s="6"/>
    </row>
    <row r="32" spans="1:14" ht="15.6">
      <c r="A32" s="49" t="s">
        <v>36</v>
      </c>
      <c r="B32" s="34">
        <v>0</v>
      </c>
      <c r="C32" s="35" t="str">
        <f t="shared" si="0"/>
        <v/>
      </c>
      <c r="D32" s="34">
        <v>0</v>
      </c>
      <c r="E32" s="35" t="str">
        <f t="shared" si="1"/>
        <v/>
      </c>
      <c r="F32" s="6"/>
      <c r="G32" s="6"/>
      <c r="H32" s="6"/>
      <c r="I32" s="6"/>
      <c r="J32" s="6"/>
      <c r="K32" s="6"/>
      <c r="L32" s="50"/>
      <c r="M32" s="6"/>
      <c r="N32" s="6"/>
    </row>
    <row r="33" spans="1:14" ht="15.6">
      <c r="A33" s="49" t="s">
        <v>37</v>
      </c>
      <c r="B33" s="34"/>
      <c r="C33" s="35" t="str">
        <f t="shared" si="0"/>
        <v/>
      </c>
      <c r="D33" s="34">
        <v>0</v>
      </c>
      <c r="E33" s="35" t="str">
        <f t="shared" si="1"/>
        <v/>
      </c>
      <c r="F33" s="6"/>
      <c r="G33" s="6"/>
      <c r="H33" s="6"/>
      <c r="I33" s="6"/>
      <c r="J33" s="6"/>
      <c r="K33" s="6"/>
      <c r="L33" s="50"/>
      <c r="M33" s="6"/>
      <c r="N33" s="6"/>
    </row>
    <row r="34" spans="1:14" ht="15.6">
      <c r="A34" s="45" t="s">
        <v>38</v>
      </c>
      <c r="B34" s="30">
        <f>B27-B28-B29-B33-B32-B30-B31</f>
        <v>0</v>
      </c>
      <c r="C34" s="35"/>
      <c r="D34" s="30">
        <f>D27-D28-D29-D33-D32-D30-D31</f>
        <v>0</v>
      </c>
      <c r="E34" s="35"/>
      <c r="F34" s="6"/>
      <c r="G34" s="6"/>
      <c r="H34" s="6"/>
      <c r="I34" s="6"/>
      <c r="J34" s="6"/>
      <c r="K34" s="6"/>
      <c r="L34" s="50"/>
      <c r="M34" s="6"/>
      <c r="N34" s="6"/>
    </row>
    <row r="35" spans="1:14" ht="15.6">
      <c r="A35" s="45" t="s">
        <v>39</v>
      </c>
      <c r="B35" s="30">
        <f>B27-B28-B29-B33-B32-B30-B31+B13</f>
        <v>0</v>
      </c>
      <c r="C35" s="35" t="str">
        <f t="shared" ref="C35:C41" si="2">IFERROR(B35/$B$10*100,"")</f>
        <v/>
      </c>
      <c r="D35" s="30">
        <f>D27-D28-D29-D33-D32-D30-D31+D13</f>
        <v>0</v>
      </c>
      <c r="E35" s="35" t="str">
        <f t="shared" ref="E35:E41" si="3">IFERROR(D35/$D$10*100,"")</f>
        <v/>
      </c>
      <c r="F35" s="6"/>
      <c r="G35" s="6"/>
      <c r="H35" s="6"/>
      <c r="I35" s="6"/>
      <c r="J35" s="6"/>
      <c r="K35" s="6"/>
      <c r="L35" s="50"/>
      <c r="M35" s="6"/>
      <c r="N35" s="6"/>
    </row>
    <row r="36" spans="1:14" ht="15.6">
      <c r="A36" s="33" t="s">
        <v>40</v>
      </c>
      <c r="B36" s="34">
        <v>0</v>
      </c>
      <c r="C36" s="35" t="str">
        <f t="shared" si="2"/>
        <v/>
      </c>
      <c r="D36" s="34">
        <v>0</v>
      </c>
      <c r="E36" s="35" t="str">
        <f t="shared" si="3"/>
        <v/>
      </c>
      <c r="F36" s="6"/>
      <c r="G36" s="6"/>
      <c r="H36" s="6"/>
      <c r="I36" s="6"/>
      <c r="J36" s="6"/>
      <c r="K36" s="6"/>
      <c r="L36" s="50"/>
      <c r="M36" s="53"/>
      <c r="N36" s="6"/>
    </row>
    <row r="37" spans="1:14" ht="15.6">
      <c r="A37" s="54" t="s">
        <v>41</v>
      </c>
      <c r="B37" s="30">
        <f>B35-B36</f>
        <v>0</v>
      </c>
      <c r="C37" s="35" t="str">
        <f t="shared" si="2"/>
        <v/>
      </c>
      <c r="D37" s="30">
        <f>D35-D36</f>
        <v>0</v>
      </c>
      <c r="E37" s="35" t="str">
        <f t="shared" si="3"/>
        <v/>
      </c>
      <c r="F37" s="6"/>
      <c r="G37" s="6"/>
      <c r="H37" s="6"/>
      <c r="I37" s="6"/>
      <c r="J37" s="6"/>
      <c r="K37" s="6"/>
      <c r="L37" s="50"/>
      <c r="M37" s="6"/>
      <c r="N37" s="6"/>
    </row>
    <row r="38" spans="1:14" ht="15.6">
      <c r="A38" s="45" t="s">
        <v>42</v>
      </c>
      <c r="B38" s="30">
        <f>B37+B28+B33</f>
        <v>0</v>
      </c>
      <c r="C38" s="35" t="str">
        <f t="shared" si="2"/>
        <v/>
      </c>
      <c r="D38" s="30">
        <f>D37+D28+D33</f>
        <v>0</v>
      </c>
      <c r="E38" s="35" t="str">
        <f t="shared" si="3"/>
        <v/>
      </c>
      <c r="F38" s="6"/>
      <c r="G38" s="6"/>
      <c r="H38" s="6"/>
      <c r="I38" s="6"/>
      <c r="J38" s="6"/>
      <c r="K38" s="6"/>
      <c r="L38" s="50"/>
      <c r="M38" s="55"/>
      <c r="N38" s="55"/>
    </row>
    <row r="39" spans="1:14" ht="15.6">
      <c r="A39" s="49" t="s">
        <v>43</v>
      </c>
      <c r="B39" s="34">
        <v>0</v>
      </c>
      <c r="C39" s="35" t="str">
        <f t="shared" si="2"/>
        <v/>
      </c>
      <c r="D39" s="34">
        <v>0</v>
      </c>
      <c r="E39" s="35" t="str">
        <f t="shared" si="3"/>
        <v/>
      </c>
      <c r="F39" s="6"/>
      <c r="G39" s="6"/>
      <c r="H39" s="6"/>
      <c r="I39" s="6"/>
      <c r="J39" s="6"/>
      <c r="K39" s="6"/>
      <c r="L39" s="50"/>
      <c r="M39" s="6"/>
      <c r="N39" s="6"/>
    </row>
    <row r="40" spans="1:14" ht="31.2">
      <c r="A40" s="49" t="s">
        <v>44</v>
      </c>
      <c r="B40" s="34">
        <v>0</v>
      </c>
      <c r="C40" s="35" t="str">
        <f t="shared" si="2"/>
        <v/>
      </c>
      <c r="D40" s="34">
        <v>0</v>
      </c>
      <c r="E40" s="35" t="str">
        <f t="shared" si="3"/>
        <v/>
      </c>
      <c r="F40" s="6"/>
      <c r="G40" s="6"/>
      <c r="H40" s="6"/>
      <c r="I40" s="6"/>
      <c r="J40" s="6"/>
      <c r="K40" s="6"/>
      <c r="L40" s="50"/>
      <c r="M40" s="6"/>
      <c r="N40" s="6"/>
    </row>
    <row r="41" spans="1:14" ht="15.6">
      <c r="A41" s="56" t="s">
        <v>45</v>
      </c>
      <c r="B41" s="30">
        <f>B38+B39+B40</f>
        <v>0</v>
      </c>
      <c r="C41" s="35" t="str">
        <f t="shared" si="2"/>
        <v/>
      </c>
      <c r="D41" s="30">
        <f>D38+D39+D40</f>
        <v>0</v>
      </c>
      <c r="E41" s="35" t="str">
        <f t="shared" si="3"/>
        <v/>
      </c>
      <c r="F41" s="6"/>
      <c r="G41" s="6"/>
      <c r="H41" s="6"/>
      <c r="I41" s="6"/>
      <c r="J41" s="6"/>
      <c r="K41" s="6"/>
      <c r="L41" s="50"/>
      <c r="M41" s="6"/>
      <c r="N41" s="6"/>
    </row>
    <row r="42" spans="1:14" ht="15.6">
      <c r="A42" s="56"/>
      <c r="B42" s="57"/>
      <c r="C42" s="46"/>
      <c r="D42" s="57"/>
      <c r="E42" s="35"/>
      <c r="F42" s="6"/>
      <c r="G42" s="6"/>
      <c r="H42" s="6"/>
      <c r="I42" s="6"/>
      <c r="J42" s="6"/>
      <c r="K42" s="6"/>
      <c r="L42" s="58"/>
      <c r="M42" s="6"/>
      <c r="N42" s="6"/>
    </row>
    <row r="43" spans="1:14" ht="15.6">
      <c r="A43" s="59"/>
      <c r="B43" s="60"/>
      <c r="C43" s="61"/>
      <c r="D43" s="60"/>
      <c r="E43" s="61"/>
      <c r="F43" s="6"/>
      <c r="G43" s="6"/>
      <c r="H43" s="6"/>
      <c r="I43" s="6"/>
      <c r="J43" s="6"/>
      <c r="K43" s="6"/>
      <c r="L43" s="6"/>
      <c r="M43" s="6"/>
      <c r="N43" s="6"/>
    </row>
    <row r="44" spans="1:14">
      <c r="A44" s="87" t="s">
        <v>46</v>
      </c>
      <c r="B44" s="88">
        <f>B6</f>
        <v>44651</v>
      </c>
      <c r="C44" s="62" t="s">
        <v>12</v>
      </c>
      <c r="D44" s="88">
        <f>D6</f>
        <v>44286</v>
      </c>
      <c r="E44" s="62" t="s">
        <v>12</v>
      </c>
      <c r="F44" s="86"/>
      <c r="G44" s="6"/>
      <c r="H44" s="86"/>
      <c r="I44" s="6"/>
      <c r="J44" s="86"/>
      <c r="K44" s="6"/>
      <c r="L44" s="63"/>
      <c r="M44" s="6"/>
      <c r="N44" s="6"/>
    </row>
    <row r="45" spans="1:14">
      <c r="A45" s="87"/>
      <c r="B45" s="88"/>
      <c r="C45" s="22">
        <f>C7</f>
        <v>44651</v>
      </c>
      <c r="D45" s="88"/>
      <c r="E45" s="22">
        <f>E7</f>
        <v>44286</v>
      </c>
      <c r="F45" s="86"/>
      <c r="G45" s="6"/>
      <c r="H45" s="86"/>
      <c r="I45" s="6"/>
      <c r="J45" s="86"/>
      <c r="K45" s="6"/>
      <c r="L45" s="63"/>
      <c r="M45" s="6"/>
      <c r="N45" s="6"/>
    </row>
    <row r="46" spans="1:14" ht="15.6">
      <c r="A46" s="64" t="s">
        <v>47</v>
      </c>
      <c r="B46" s="34"/>
      <c r="C46" s="35" t="str">
        <f t="shared" ref="C46:C77" si="4">IFERROR((B46-D46)/D46*100,"")</f>
        <v/>
      </c>
      <c r="D46" s="34"/>
      <c r="E46" s="35" t="str">
        <f>IFERROR((D46-F46)/F46*100,"")</f>
        <v/>
      </c>
      <c r="F46" s="6"/>
      <c r="G46" s="6"/>
      <c r="H46" s="6"/>
      <c r="I46" s="6"/>
      <c r="J46" s="6"/>
      <c r="K46" s="6"/>
      <c r="L46" s="6"/>
      <c r="M46" s="6"/>
      <c r="N46" s="6"/>
    </row>
    <row r="47" spans="1:14" ht="31.2">
      <c r="A47" s="65" t="s">
        <v>48</v>
      </c>
      <c r="B47" s="34">
        <v>0</v>
      </c>
      <c r="C47" s="35" t="str">
        <f t="shared" si="4"/>
        <v/>
      </c>
      <c r="D47" s="34">
        <v>0</v>
      </c>
      <c r="E47" s="35" t="str">
        <f>IFERROR((D47-F47)/F47*100,"")</f>
        <v/>
      </c>
      <c r="F47" s="6"/>
      <c r="G47" s="6"/>
      <c r="H47" s="6"/>
      <c r="I47" s="6"/>
      <c r="J47" s="6"/>
      <c r="K47" s="6"/>
      <c r="L47" s="6"/>
      <c r="M47" s="6"/>
      <c r="N47" s="6"/>
    </row>
    <row r="48" spans="1:14" ht="15.6">
      <c r="A48" s="66" t="s">
        <v>49</v>
      </c>
      <c r="B48" s="30">
        <f>B46+B47</f>
        <v>0</v>
      </c>
      <c r="C48" s="35" t="str">
        <f t="shared" si="4"/>
        <v/>
      </c>
      <c r="D48" s="30">
        <f>D46+D47</f>
        <v>0</v>
      </c>
      <c r="E48" s="35" t="str">
        <f t="shared" ref="E48:E77" si="5">IFERROR((D48-F48)/F48*100,"")</f>
        <v/>
      </c>
      <c r="F48" s="6"/>
      <c r="G48" s="6"/>
      <c r="H48" s="6"/>
      <c r="I48" s="6"/>
      <c r="J48" s="6"/>
      <c r="K48" s="6"/>
      <c r="L48" s="6"/>
      <c r="M48" s="6"/>
      <c r="N48" s="6"/>
    </row>
    <row r="49" spans="1:14" ht="15.6">
      <c r="A49" s="65" t="s">
        <v>50</v>
      </c>
      <c r="B49" s="34">
        <v>0</v>
      </c>
      <c r="C49" s="35" t="str">
        <f t="shared" si="4"/>
        <v/>
      </c>
      <c r="D49" s="34">
        <v>0</v>
      </c>
      <c r="E49" s="35" t="str">
        <f t="shared" si="5"/>
        <v/>
      </c>
      <c r="F49" s="6"/>
      <c r="G49" s="6"/>
      <c r="H49" s="6"/>
      <c r="I49" s="6"/>
      <c r="J49" s="6"/>
      <c r="K49" s="6"/>
      <c r="L49" s="6"/>
      <c r="M49" s="6"/>
      <c r="N49" s="6"/>
    </row>
    <row r="50" spans="1:14" ht="15.6">
      <c r="A50" s="66" t="s">
        <v>51</v>
      </c>
      <c r="B50" s="30">
        <f>B46+B47+B55-B74-B76-B64</f>
        <v>0</v>
      </c>
      <c r="C50" s="35" t="str">
        <f t="shared" si="4"/>
        <v/>
      </c>
      <c r="D50" s="30">
        <f>D46+D47+D55-D74-D76-D64</f>
        <v>0</v>
      </c>
      <c r="E50" s="35" t="str">
        <f t="shared" si="5"/>
        <v/>
      </c>
      <c r="F50" s="6"/>
      <c r="G50" s="6"/>
      <c r="H50" s="6"/>
      <c r="I50" s="6"/>
      <c r="J50" s="6"/>
      <c r="K50" s="6"/>
      <c r="L50" s="6"/>
      <c r="M50" s="6"/>
      <c r="N50" s="6"/>
    </row>
    <row r="51" spans="1:14" ht="15.6">
      <c r="A51" s="65" t="s">
        <v>52</v>
      </c>
      <c r="B51" s="34">
        <v>0</v>
      </c>
      <c r="C51" s="35" t="str">
        <f t="shared" si="4"/>
        <v/>
      </c>
      <c r="D51" s="34">
        <v>0</v>
      </c>
      <c r="E51" s="35" t="str">
        <f t="shared" si="5"/>
        <v/>
      </c>
      <c r="F51" s="6"/>
      <c r="G51" s="6"/>
      <c r="H51" s="6"/>
      <c r="I51" s="6"/>
      <c r="J51" s="6"/>
      <c r="K51" s="6"/>
      <c r="L51" s="6"/>
      <c r="M51" s="6"/>
      <c r="N51" s="6"/>
    </row>
    <row r="52" spans="1:14" ht="31.2">
      <c r="A52" s="65" t="s">
        <v>53</v>
      </c>
      <c r="B52" s="34">
        <v>0</v>
      </c>
      <c r="C52" s="35" t="str">
        <f t="shared" si="4"/>
        <v/>
      </c>
      <c r="D52" s="34">
        <v>0</v>
      </c>
      <c r="E52" s="35" t="str">
        <f t="shared" si="5"/>
        <v/>
      </c>
      <c r="F52" s="6"/>
      <c r="G52" s="6"/>
      <c r="H52" s="6"/>
      <c r="I52" s="6"/>
      <c r="J52" s="6"/>
      <c r="K52" s="6"/>
      <c r="L52" s="6"/>
      <c r="M52" s="6"/>
      <c r="N52" s="6"/>
    </row>
    <row r="53" spans="1:14" ht="31.2">
      <c r="A53" s="67" t="s">
        <v>54</v>
      </c>
      <c r="B53" s="30">
        <f>B51+B52</f>
        <v>0</v>
      </c>
      <c r="C53" s="35" t="str">
        <f t="shared" si="4"/>
        <v/>
      </c>
      <c r="D53" s="30">
        <f>D51+D52</f>
        <v>0</v>
      </c>
      <c r="E53" s="35" t="str">
        <f t="shared" si="5"/>
        <v/>
      </c>
      <c r="F53" s="6"/>
      <c r="G53" s="6"/>
      <c r="H53" s="6"/>
      <c r="I53" s="6"/>
      <c r="J53" s="6"/>
      <c r="K53" s="6"/>
      <c r="L53" s="6"/>
      <c r="M53" s="6"/>
      <c r="N53" s="6"/>
    </row>
    <row r="54" spans="1:14" ht="15.6">
      <c r="A54" s="65" t="s">
        <v>55</v>
      </c>
      <c r="B54" s="34">
        <v>0</v>
      </c>
      <c r="C54" s="35" t="str">
        <f t="shared" si="4"/>
        <v/>
      </c>
      <c r="D54" s="34">
        <v>0</v>
      </c>
      <c r="E54" s="35" t="str">
        <f t="shared" si="5"/>
        <v/>
      </c>
      <c r="F54" s="6"/>
      <c r="G54" s="6"/>
      <c r="H54" s="6"/>
      <c r="I54" s="6"/>
      <c r="J54" s="6"/>
      <c r="K54" s="6"/>
      <c r="L54" s="6"/>
      <c r="M54" s="6"/>
      <c r="N54" s="6"/>
    </row>
    <row r="55" spans="1:14" ht="31.2">
      <c r="A55" s="68" t="s">
        <v>56</v>
      </c>
      <c r="B55" s="34">
        <v>0</v>
      </c>
      <c r="C55" s="35" t="str">
        <f t="shared" si="4"/>
        <v/>
      </c>
      <c r="D55" s="34">
        <v>0</v>
      </c>
      <c r="E55" s="35" t="str">
        <f t="shared" si="5"/>
        <v/>
      </c>
      <c r="F55" s="6"/>
      <c r="G55" s="6"/>
      <c r="H55" s="6"/>
      <c r="I55" s="6"/>
      <c r="J55" s="6"/>
      <c r="K55" s="6"/>
      <c r="L55" s="6"/>
      <c r="M55" s="6"/>
      <c r="N55" s="6"/>
    </row>
    <row r="56" spans="1:14" ht="15.6">
      <c r="A56" s="66" t="s">
        <v>57</v>
      </c>
      <c r="B56" s="30">
        <f>B57+B58</f>
        <v>0</v>
      </c>
      <c r="C56" s="35" t="str">
        <f t="shared" si="4"/>
        <v/>
      </c>
      <c r="D56" s="30">
        <f>D57+D58</f>
        <v>0</v>
      </c>
      <c r="E56" s="35" t="str">
        <f t="shared" si="5"/>
        <v/>
      </c>
      <c r="F56" s="6"/>
      <c r="G56" s="6"/>
      <c r="H56" s="6"/>
      <c r="I56" s="6"/>
      <c r="J56" s="6"/>
      <c r="K56" s="6"/>
      <c r="L56" s="6"/>
      <c r="M56" s="6"/>
      <c r="N56" s="6"/>
    </row>
    <row r="57" spans="1:14" ht="15.6">
      <c r="A57" s="65" t="s">
        <v>58</v>
      </c>
      <c r="B57" s="34">
        <v>0</v>
      </c>
      <c r="C57" s="35" t="str">
        <f t="shared" si="4"/>
        <v/>
      </c>
      <c r="D57" s="34">
        <v>0</v>
      </c>
      <c r="E57" s="35" t="str">
        <f t="shared" si="5"/>
        <v/>
      </c>
      <c r="F57" s="6"/>
      <c r="G57" s="6"/>
      <c r="H57" s="6"/>
      <c r="I57" s="6"/>
      <c r="J57" s="6"/>
      <c r="K57" s="6"/>
      <c r="L57" s="6"/>
      <c r="M57" s="6"/>
      <c r="N57" s="6"/>
    </row>
    <row r="58" spans="1:14" ht="15.6">
      <c r="A58" s="65" t="s">
        <v>59</v>
      </c>
      <c r="B58" s="34"/>
      <c r="C58" s="35" t="str">
        <f t="shared" si="4"/>
        <v/>
      </c>
      <c r="D58" s="34"/>
      <c r="E58" s="35" t="str">
        <f t="shared" si="5"/>
        <v/>
      </c>
      <c r="F58" s="6"/>
      <c r="G58" s="6"/>
      <c r="H58" s="6"/>
      <c r="I58" s="6"/>
      <c r="J58" s="6"/>
      <c r="K58" s="6"/>
      <c r="L58" s="6"/>
      <c r="M58" s="6"/>
      <c r="N58" s="6"/>
    </row>
    <row r="59" spans="1:14" ht="15.6">
      <c r="A59" s="65" t="s">
        <v>60</v>
      </c>
      <c r="B59" s="30">
        <f>B53+B54+B56</f>
        <v>0</v>
      </c>
      <c r="C59" s="35" t="str">
        <f t="shared" si="4"/>
        <v/>
      </c>
      <c r="D59" s="30">
        <f>D53+D54+D56</f>
        <v>0</v>
      </c>
      <c r="E59" s="35" t="str">
        <f t="shared" si="5"/>
        <v/>
      </c>
      <c r="F59" s="6"/>
      <c r="G59" s="6"/>
      <c r="H59" s="6"/>
      <c r="I59" s="6"/>
      <c r="J59" s="6"/>
      <c r="K59" s="6"/>
      <c r="L59" s="6"/>
      <c r="M59" s="6"/>
      <c r="N59" s="6"/>
    </row>
    <row r="60" spans="1:14" ht="15.6">
      <c r="A60" s="69" t="s">
        <v>61</v>
      </c>
      <c r="B60" s="30">
        <f>B48+B49+B53+B54+B55+B56</f>
        <v>0</v>
      </c>
      <c r="C60" s="35" t="str">
        <f t="shared" si="4"/>
        <v/>
      </c>
      <c r="D60" s="30">
        <f>D48+D49+D53+D54+D55+D56</f>
        <v>0</v>
      </c>
      <c r="E60" s="35" t="str">
        <f t="shared" si="5"/>
        <v/>
      </c>
      <c r="F60" s="6"/>
      <c r="G60" s="6"/>
      <c r="H60" s="6"/>
      <c r="I60" s="6"/>
      <c r="J60" s="6"/>
      <c r="K60" s="6"/>
      <c r="L60" s="6"/>
      <c r="M60" s="6"/>
      <c r="N60" s="6"/>
    </row>
    <row r="61" spans="1:14" ht="15.6">
      <c r="A61" s="68" t="s">
        <v>62</v>
      </c>
      <c r="B61" s="34"/>
      <c r="C61" s="35" t="str">
        <f t="shared" si="4"/>
        <v/>
      </c>
      <c r="D61" s="34"/>
      <c r="E61" s="35" t="str">
        <f t="shared" si="5"/>
        <v/>
      </c>
      <c r="F61" s="6"/>
      <c r="G61" s="6"/>
      <c r="H61" s="6"/>
      <c r="I61" s="6"/>
      <c r="J61" s="6"/>
      <c r="K61" s="6"/>
      <c r="L61" s="6"/>
      <c r="M61" s="6"/>
      <c r="N61" s="6"/>
    </row>
    <row r="62" spans="1:14" ht="15.6">
      <c r="A62" s="68" t="s">
        <v>63</v>
      </c>
      <c r="B62" s="30">
        <f>B63+B65+B64</f>
        <v>0</v>
      </c>
      <c r="C62" s="35" t="str">
        <f t="shared" si="4"/>
        <v/>
      </c>
      <c r="D62" s="30">
        <f>D63+D65+D64</f>
        <v>0</v>
      </c>
      <c r="E62" s="35" t="str">
        <f t="shared" si="5"/>
        <v/>
      </c>
      <c r="F62" s="6"/>
      <c r="G62" s="6"/>
      <c r="H62" s="6"/>
      <c r="I62" s="6"/>
      <c r="J62" s="6"/>
      <c r="K62" s="6"/>
      <c r="L62" s="6"/>
      <c r="M62" s="6"/>
      <c r="N62" s="6"/>
    </row>
    <row r="63" spans="1:14" ht="15.6">
      <c r="A63" s="70" t="s">
        <v>64</v>
      </c>
      <c r="B63" s="34"/>
      <c r="C63" s="35" t="str">
        <f t="shared" si="4"/>
        <v/>
      </c>
      <c r="D63" s="34"/>
      <c r="E63" s="35" t="str">
        <f t="shared" si="5"/>
        <v/>
      </c>
      <c r="F63" s="6"/>
      <c r="G63" s="6"/>
      <c r="H63" s="6"/>
      <c r="I63" s="6"/>
      <c r="J63" s="6"/>
      <c r="K63" s="6"/>
      <c r="L63" s="6"/>
      <c r="M63" s="6"/>
      <c r="N63" s="6"/>
    </row>
    <row r="64" spans="1:14" ht="15.6">
      <c r="A64" s="68" t="s">
        <v>65</v>
      </c>
      <c r="B64" s="34">
        <v>0</v>
      </c>
      <c r="C64" s="35" t="str">
        <f t="shared" si="4"/>
        <v/>
      </c>
      <c r="D64" s="34">
        <v>0</v>
      </c>
      <c r="E64" s="35" t="str">
        <f t="shared" si="5"/>
        <v/>
      </c>
      <c r="F64" s="6"/>
      <c r="G64" s="6"/>
      <c r="H64" s="6"/>
      <c r="I64" s="6"/>
      <c r="J64" s="6"/>
      <c r="K64" s="6"/>
      <c r="L64" s="6"/>
      <c r="M64" s="6"/>
      <c r="N64" s="6"/>
    </row>
    <row r="65" spans="1:14" ht="15.6">
      <c r="A65" s="70" t="s">
        <v>66</v>
      </c>
      <c r="B65" s="34">
        <v>0</v>
      </c>
      <c r="C65" s="35" t="str">
        <f t="shared" si="4"/>
        <v/>
      </c>
      <c r="D65" s="34">
        <v>0</v>
      </c>
      <c r="E65" s="35" t="str">
        <f t="shared" si="5"/>
        <v/>
      </c>
      <c r="F65" s="6"/>
      <c r="G65" s="6"/>
      <c r="H65" s="6"/>
      <c r="I65" s="6"/>
      <c r="J65" s="6"/>
      <c r="K65" s="6"/>
      <c r="L65" s="6"/>
      <c r="M65" s="6"/>
      <c r="N65" s="6"/>
    </row>
    <row r="66" spans="1:14" ht="15.6">
      <c r="A66" s="71" t="s">
        <v>67</v>
      </c>
      <c r="B66" s="30">
        <f>B68+B69+B72+B73+B67</f>
        <v>0</v>
      </c>
      <c r="C66" s="35" t="str">
        <f t="shared" si="4"/>
        <v/>
      </c>
      <c r="D66" s="30">
        <f>D68+D69+D72+D73+D67</f>
        <v>0</v>
      </c>
      <c r="E66" s="35" t="str">
        <f t="shared" si="5"/>
        <v/>
      </c>
      <c r="F66" s="6"/>
      <c r="G66" s="6"/>
      <c r="H66" s="6"/>
      <c r="I66" s="6"/>
      <c r="J66" s="6"/>
      <c r="K66" s="6"/>
      <c r="L66" s="6"/>
      <c r="M66" s="6"/>
      <c r="N66" s="6"/>
    </row>
    <row r="67" spans="1:14" ht="15.6">
      <c r="A67" s="68" t="s">
        <v>68</v>
      </c>
      <c r="B67" s="34">
        <v>0</v>
      </c>
      <c r="C67" s="35" t="str">
        <f t="shared" si="4"/>
        <v/>
      </c>
      <c r="D67" s="34">
        <v>0</v>
      </c>
      <c r="E67" s="35" t="str">
        <f t="shared" si="5"/>
        <v/>
      </c>
      <c r="F67" s="6"/>
      <c r="G67" s="6"/>
      <c r="H67" s="6"/>
      <c r="I67" s="6"/>
      <c r="J67" s="6"/>
      <c r="K67" s="6"/>
      <c r="L67" s="6"/>
      <c r="M67" s="6"/>
      <c r="N67" s="6"/>
    </row>
    <row r="68" spans="1:14" ht="15.6">
      <c r="A68" s="68" t="s">
        <v>69</v>
      </c>
      <c r="B68" s="34"/>
      <c r="C68" s="35" t="str">
        <f t="shared" si="4"/>
        <v/>
      </c>
      <c r="D68" s="34"/>
      <c r="E68" s="35" t="str">
        <f t="shared" si="5"/>
        <v/>
      </c>
      <c r="F68" s="6"/>
      <c r="G68" s="6"/>
      <c r="H68" s="6"/>
      <c r="I68" s="6"/>
      <c r="J68" s="6"/>
      <c r="K68" s="6"/>
      <c r="L68" s="6"/>
      <c r="M68" s="6"/>
      <c r="N68" s="6"/>
    </row>
    <row r="69" spans="1:14" ht="15.6">
      <c r="A69" s="68" t="s">
        <v>70</v>
      </c>
      <c r="B69" s="30">
        <f>B70+B71</f>
        <v>0</v>
      </c>
      <c r="C69" s="35" t="str">
        <f t="shared" si="4"/>
        <v/>
      </c>
      <c r="D69" s="30">
        <f>D70+D71</f>
        <v>0</v>
      </c>
      <c r="E69" s="35" t="str">
        <f t="shared" si="5"/>
        <v/>
      </c>
      <c r="F69" s="6"/>
      <c r="G69" s="6"/>
      <c r="H69" s="6"/>
      <c r="I69" s="6"/>
      <c r="J69" s="6"/>
      <c r="K69" s="6"/>
      <c r="L69" s="6"/>
      <c r="M69" s="6"/>
      <c r="N69" s="6"/>
    </row>
    <row r="70" spans="1:14" ht="15.6">
      <c r="A70" s="68" t="s">
        <v>71</v>
      </c>
      <c r="B70" s="34">
        <v>0</v>
      </c>
      <c r="C70" s="35" t="str">
        <f t="shared" si="4"/>
        <v/>
      </c>
      <c r="D70" s="34">
        <v>0</v>
      </c>
      <c r="E70" s="35" t="str">
        <f t="shared" si="5"/>
        <v/>
      </c>
      <c r="F70" s="6"/>
      <c r="G70" s="6"/>
      <c r="H70" s="6"/>
      <c r="I70" s="6"/>
      <c r="J70" s="6"/>
      <c r="K70" s="6"/>
      <c r="L70" s="6"/>
      <c r="M70" s="6"/>
      <c r="N70" s="6"/>
    </row>
    <row r="71" spans="1:14" ht="15.6">
      <c r="A71" s="68" t="s">
        <v>72</v>
      </c>
      <c r="B71" s="34">
        <v>0</v>
      </c>
      <c r="C71" s="35" t="str">
        <f t="shared" si="4"/>
        <v/>
      </c>
      <c r="D71" s="34">
        <v>0</v>
      </c>
      <c r="E71" s="35" t="str">
        <f t="shared" si="5"/>
        <v/>
      </c>
      <c r="F71" s="6"/>
      <c r="G71" s="6"/>
      <c r="H71" s="6"/>
      <c r="I71" s="6"/>
      <c r="J71" s="6"/>
      <c r="K71" s="6"/>
      <c r="L71" s="6"/>
      <c r="M71" s="6"/>
      <c r="N71" s="6"/>
    </row>
    <row r="72" spans="1:14" ht="15.6">
      <c r="A72" s="68" t="s">
        <v>73</v>
      </c>
      <c r="B72" s="34"/>
      <c r="C72" s="35" t="str">
        <f t="shared" si="4"/>
        <v/>
      </c>
      <c r="D72" s="34"/>
      <c r="E72" s="35" t="str">
        <f t="shared" si="5"/>
        <v/>
      </c>
      <c r="F72" s="6"/>
      <c r="G72" s="6"/>
      <c r="H72" s="6"/>
      <c r="I72" s="6"/>
      <c r="J72" s="6"/>
      <c r="K72" s="6"/>
      <c r="L72" s="6"/>
      <c r="M72" s="6"/>
      <c r="N72" s="6"/>
    </row>
    <row r="73" spans="1:14" ht="15.6">
      <c r="A73" s="65" t="s">
        <v>74</v>
      </c>
      <c r="B73" s="72">
        <f>B74+B75</f>
        <v>0</v>
      </c>
      <c r="C73" s="35" t="str">
        <f t="shared" si="4"/>
        <v/>
      </c>
      <c r="D73" s="72">
        <f>D74+D75</f>
        <v>0</v>
      </c>
      <c r="E73" s="35" t="str">
        <f t="shared" si="5"/>
        <v/>
      </c>
      <c r="F73" s="6"/>
      <c r="G73" s="6"/>
      <c r="H73" s="6"/>
      <c r="I73" s="6"/>
      <c r="J73" s="6"/>
      <c r="K73" s="6"/>
      <c r="L73" s="6"/>
      <c r="M73" s="6"/>
      <c r="N73" s="6"/>
    </row>
    <row r="74" spans="1:14" ht="31.2">
      <c r="A74" s="65" t="s">
        <v>75</v>
      </c>
      <c r="B74" s="34">
        <v>0</v>
      </c>
      <c r="C74" s="35" t="str">
        <f t="shared" si="4"/>
        <v/>
      </c>
      <c r="D74" s="34">
        <v>0</v>
      </c>
      <c r="E74" s="35" t="str">
        <f t="shared" si="5"/>
        <v/>
      </c>
      <c r="F74" s="6"/>
      <c r="G74" s="6"/>
      <c r="H74" s="6"/>
      <c r="I74" s="6"/>
      <c r="J74" s="6"/>
      <c r="K74" s="6"/>
      <c r="L74" s="6"/>
      <c r="M74" s="6"/>
      <c r="N74" s="6"/>
    </row>
    <row r="75" spans="1:14" ht="15.6">
      <c r="A75" s="65" t="s">
        <v>76</v>
      </c>
      <c r="B75" s="34"/>
      <c r="C75" s="35" t="str">
        <f t="shared" si="4"/>
        <v/>
      </c>
      <c r="D75" s="34"/>
      <c r="E75" s="35" t="str">
        <f t="shared" si="5"/>
        <v/>
      </c>
      <c r="F75" s="6"/>
      <c r="G75" s="6"/>
      <c r="H75" s="6"/>
      <c r="I75" s="6"/>
      <c r="J75" s="6"/>
      <c r="K75" s="6"/>
      <c r="L75" s="6"/>
      <c r="M75" s="6"/>
      <c r="N75" s="6"/>
    </row>
    <row r="76" spans="1:14" ht="15.6">
      <c r="A76" s="65" t="s">
        <v>77</v>
      </c>
      <c r="B76" s="34">
        <v>0</v>
      </c>
      <c r="C76" s="35" t="str">
        <f t="shared" si="4"/>
        <v/>
      </c>
      <c r="D76" s="34">
        <v>0</v>
      </c>
      <c r="E76" s="35" t="str">
        <f t="shared" si="5"/>
        <v/>
      </c>
      <c r="F76" s="6"/>
      <c r="G76" s="6"/>
      <c r="H76" s="6"/>
      <c r="I76" s="6"/>
      <c r="J76" s="6"/>
      <c r="K76" s="6"/>
      <c r="L76" s="6"/>
      <c r="M76" s="6"/>
      <c r="N76" s="6"/>
    </row>
    <row r="77" spans="1:14" ht="15.6">
      <c r="A77" s="66" t="s">
        <v>78</v>
      </c>
      <c r="B77" s="30">
        <f>B61+B62+B66+B76</f>
        <v>0</v>
      </c>
      <c r="C77" s="35" t="str">
        <f t="shared" si="4"/>
        <v/>
      </c>
      <c r="D77" s="30">
        <f>D61+D62+D66+D76</f>
        <v>0</v>
      </c>
      <c r="E77" s="35" t="str">
        <f t="shared" si="5"/>
        <v/>
      </c>
      <c r="F77" s="6"/>
      <c r="G77" s="6"/>
      <c r="H77" s="6"/>
      <c r="I77" s="6"/>
      <c r="J77" s="6"/>
      <c r="K77" s="6"/>
      <c r="L77" s="63"/>
      <c r="M77" s="6"/>
      <c r="N77" s="6"/>
    </row>
    <row r="78" spans="1:14" ht="15.6">
      <c r="A78" s="73"/>
      <c r="B78" s="74"/>
      <c r="C78" s="74"/>
      <c r="D78" s="74"/>
      <c r="E78" s="74"/>
      <c r="F78" s="6"/>
      <c r="G78" s="6"/>
      <c r="H78" s="6"/>
      <c r="I78" s="6"/>
      <c r="J78" s="6"/>
      <c r="K78" s="6"/>
      <c r="L78" s="6"/>
      <c r="M78" s="6"/>
      <c r="N78" s="6"/>
    </row>
    <row r="79" spans="1:14">
      <c r="A79" s="91" t="s">
        <v>79</v>
      </c>
      <c r="B79" s="92"/>
      <c r="C79" s="92"/>
      <c r="D79" s="92"/>
      <c r="E79" s="92"/>
      <c r="F79" s="86"/>
      <c r="G79" s="86"/>
      <c r="H79" s="86"/>
      <c r="I79" s="86"/>
      <c r="J79" s="6"/>
      <c r="K79" s="6"/>
      <c r="L79" s="6"/>
      <c r="M79" s="6"/>
      <c r="N79" s="6"/>
    </row>
    <row r="80" spans="1:14">
      <c r="A80" s="93"/>
      <c r="B80" s="94"/>
      <c r="C80" s="94"/>
      <c r="D80" s="94"/>
      <c r="E80" s="94"/>
      <c r="F80" s="86"/>
      <c r="G80" s="86"/>
      <c r="H80" s="86"/>
      <c r="I80" s="86"/>
      <c r="J80" s="6"/>
      <c r="K80" s="6"/>
      <c r="L80" s="6"/>
      <c r="M80" s="6"/>
      <c r="N80" s="6"/>
    </row>
    <row r="81" spans="1:14">
      <c r="A81" s="87" t="s">
        <v>80</v>
      </c>
      <c r="B81" s="88">
        <f>B6</f>
        <v>44651</v>
      </c>
      <c r="C81" s="89"/>
      <c r="D81" s="88">
        <f>D6</f>
        <v>44286</v>
      </c>
      <c r="E81" s="89"/>
      <c r="F81" s="86"/>
      <c r="G81" s="86"/>
      <c r="H81" s="86"/>
      <c r="I81" s="86"/>
      <c r="J81" s="86"/>
      <c r="K81" s="86"/>
      <c r="L81" s="6"/>
      <c r="M81" s="6"/>
      <c r="N81" s="6"/>
    </row>
    <row r="82" spans="1:14">
      <c r="A82" s="87"/>
      <c r="B82" s="88"/>
      <c r="C82" s="90"/>
      <c r="D82" s="88"/>
      <c r="E82" s="90"/>
      <c r="F82" s="86"/>
      <c r="G82" s="86"/>
      <c r="H82" s="86"/>
      <c r="I82" s="86"/>
      <c r="J82" s="86"/>
      <c r="K82" s="86"/>
      <c r="L82" s="6"/>
      <c r="M82" s="6"/>
      <c r="N82" s="6"/>
    </row>
    <row r="83" spans="1:14" ht="15.6">
      <c r="A83" s="75" t="s">
        <v>81</v>
      </c>
      <c r="B83" s="76" t="str">
        <f>IFERROR(B69/B10*365,"-")</f>
        <v>-</v>
      </c>
      <c r="C83" s="77"/>
      <c r="D83" s="76" t="str">
        <f>IFERROR(D69/D10*365,"-")</f>
        <v>-</v>
      </c>
      <c r="E83" s="77"/>
      <c r="F83" s="6"/>
      <c r="G83" s="6"/>
      <c r="H83" s="6"/>
      <c r="I83" s="6"/>
      <c r="J83" s="6"/>
      <c r="K83" s="6"/>
      <c r="L83" s="6"/>
      <c r="M83" s="6"/>
      <c r="N83" s="6"/>
    </row>
    <row r="84" spans="1:14" ht="15.6">
      <c r="A84" s="75" t="s">
        <v>82</v>
      </c>
      <c r="B84" s="76" t="str">
        <f>IFERROR(B68/(B21+B22+B23)*365,"-")</f>
        <v>-</v>
      </c>
      <c r="C84" s="77"/>
      <c r="D84" s="76" t="str">
        <f>IFERROR(D68/(D21+D22+D23)*365,"-")</f>
        <v>-</v>
      </c>
      <c r="E84" s="77"/>
      <c r="F84" s="6"/>
      <c r="G84" s="6"/>
      <c r="H84" s="6"/>
      <c r="I84" s="6"/>
      <c r="J84" s="6"/>
      <c r="K84" s="6"/>
      <c r="L84" s="6"/>
      <c r="M84" s="6"/>
      <c r="N84" s="6"/>
    </row>
    <row r="85" spans="1:14" ht="15.6">
      <c r="A85" s="75" t="s">
        <v>83</v>
      </c>
      <c r="B85" s="76" t="str">
        <f>IFERROR(B66/(B56+B52),"-")</f>
        <v>-</v>
      </c>
      <c r="C85" s="77"/>
      <c r="D85" s="76" t="str">
        <f>IFERROR(D66/(D56+D52),"-")</f>
        <v>-</v>
      </c>
      <c r="E85" s="77"/>
      <c r="F85" s="6"/>
      <c r="G85" s="6"/>
      <c r="H85" s="6"/>
      <c r="I85" s="6"/>
      <c r="J85" s="6"/>
      <c r="K85" s="6"/>
      <c r="L85" s="6"/>
      <c r="M85" s="6"/>
      <c r="N85" s="6"/>
    </row>
    <row r="86" spans="1:14" ht="15.6">
      <c r="A86" s="75" t="s">
        <v>84</v>
      </c>
      <c r="B86" s="76" t="str">
        <f>IFERROR((B66-B68)/(B56+B52),"-")</f>
        <v>-</v>
      </c>
      <c r="C86" s="77"/>
      <c r="D86" s="76" t="str">
        <f>IFERROR((D66-D68)/(D56+D52),"-")</f>
        <v>-</v>
      </c>
      <c r="E86" s="77"/>
      <c r="F86" s="6"/>
      <c r="G86" s="6"/>
      <c r="H86" s="6"/>
      <c r="I86" s="6"/>
      <c r="J86" s="6"/>
      <c r="K86" s="6"/>
      <c r="L86" s="6"/>
      <c r="M86" s="6"/>
      <c r="N86" s="6"/>
    </row>
    <row r="87" spans="1:14" ht="15.6">
      <c r="A87" s="75" t="s">
        <v>85</v>
      </c>
      <c r="B87" s="76" t="str">
        <f>IFERROR((B51+B52+B54)/B48,"-")</f>
        <v>-</v>
      </c>
      <c r="C87" s="77"/>
      <c r="D87" s="76" t="str">
        <f>IFERROR((D51+D52+D54)/D48,"-")</f>
        <v>-</v>
      </c>
      <c r="E87" s="77"/>
      <c r="F87" s="6"/>
      <c r="G87" s="6"/>
      <c r="H87" s="6"/>
      <c r="I87" s="6"/>
      <c r="J87" s="6"/>
      <c r="K87" s="6"/>
      <c r="L87" s="6"/>
      <c r="M87" s="6"/>
      <c r="N87" s="6"/>
    </row>
    <row r="88" spans="1:14" ht="15.6">
      <c r="A88" s="75" t="s">
        <v>86</v>
      </c>
      <c r="B88" s="76" t="str">
        <f>IFERROR(B27/(B29+B30+B31+B32),"-")</f>
        <v>-</v>
      </c>
      <c r="C88" s="77"/>
      <c r="D88" s="76" t="str">
        <f>IFERROR(D27/(D29+D30+D31+D32),"-")</f>
        <v>-</v>
      </c>
      <c r="E88" s="77"/>
      <c r="F88" s="6"/>
      <c r="G88" s="6"/>
      <c r="H88" s="6"/>
      <c r="I88" s="6"/>
      <c r="J88" s="6"/>
      <c r="K88" s="6"/>
      <c r="L88" s="6"/>
      <c r="M88" s="6"/>
      <c r="N88" s="6"/>
    </row>
    <row r="89" spans="1:14" ht="15.6">
      <c r="A89" s="75" t="s">
        <v>87</v>
      </c>
      <c r="B89" s="76" t="str">
        <f>IFERROR($B$27/($B$29+$B$30+$B$31+$B$32+($B$51+$B$54)/5),"-")</f>
        <v>-</v>
      </c>
      <c r="C89" s="77"/>
      <c r="D89" s="76" t="str">
        <f>IFERROR($D$27/($D$29+$D$30+$D$31+$D$32+($D$51+$D$54)/5),"-")</f>
        <v>-</v>
      </c>
      <c r="E89" s="77"/>
      <c r="F89" s="6"/>
      <c r="G89" s="6"/>
      <c r="H89" s="6"/>
      <c r="I89" s="6"/>
      <c r="J89" s="6"/>
      <c r="K89" s="6"/>
      <c r="L89" s="6"/>
      <c r="M89" s="6"/>
      <c r="N89" s="6"/>
    </row>
    <row r="90" spans="1:14" ht="15.6">
      <c r="A90" s="75" t="s">
        <v>88</v>
      </c>
      <c r="B90" s="78" t="str">
        <f>IFERROR($B$27/($B$29+$B$30+$B$31+$B$32+($B$51+$B$54)/5),"-")</f>
        <v>-</v>
      </c>
      <c r="C90" s="77"/>
      <c r="D90" s="78" t="str">
        <f>IFERROR($D$27/($D$29+$D$30+$D$31+$D$32+($D$51+$D$54)/5),"-")</f>
        <v>-</v>
      </c>
      <c r="E90" s="77"/>
      <c r="F90" s="6"/>
      <c r="G90" s="6"/>
      <c r="H90" s="6"/>
      <c r="I90" s="6"/>
      <c r="J90" s="6"/>
      <c r="K90" s="6"/>
      <c r="L90" s="6"/>
      <c r="M90" s="6"/>
      <c r="N90" s="6"/>
    </row>
    <row r="91" spans="1:14" ht="15.6">
      <c r="A91" s="75" t="s">
        <v>89</v>
      </c>
      <c r="B91" s="76" t="str">
        <f>IFERROR(B24/B10*100,"-")</f>
        <v>-</v>
      </c>
      <c r="C91" s="77"/>
      <c r="D91" s="76" t="str">
        <f>IFERROR(D24/D10*100,"-")</f>
        <v>-</v>
      </c>
      <c r="E91" s="77"/>
      <c r="F91" s="6"/>
      <c r="G91" s="6"/>
      <c r="H91" s="6"/>
      <c r="I91" s="6"/>
      <c r="J91" s="6"/>
      <c r="K91" s="6"/>
      <c r="L91" s="6"/>
      <c r="M91" s="6"/>
      <c r="N91" s="6"/>
    </row>
    <row r="92" spans="1:14" ht="15.6">
      <c r="A92" s="75" t="s">
        <v>90</v>
      </c>
      <c r="B92" s="76" t="str">
        <f>IFERROR(B37/B10*100,"-")</f>
        <v>-</v>
      </c>
      <c r="C92" s="77"/>
      <c r="D92" s="76" t="str">
        <f>IFERROR(D37/D10*100,"-")</f>
        <v>-</v>
      </c>
      <c r="E92" s="77"/>
      <c r="F92" s="6"/>
      <c r="G92" s="6"/>
      <c r="H92" s="6"/>
      <c r="I92" s="6"/>
      <c r="J92" s="6"/>
      <c r="K92" s="6"/>
      <c r="L92" s="6"/>
      <c r="M92" s="6"/>
      <c r="N92" s="6"/>
    </row>
    <row r="93" spans="1:14" ht="15.6">
      <c r="A93" s="75" t="s">
        <v>91</v>
      </c>
      <c r="B93" s="76" t="str">
        <f>IFERROR(B38/B10*100,"-")</f>
        <v>-</v>
      </c>
      <c r="C93" s="77"/>
      <c r="D93" s="76" t="str">
        <f>IFERROR(D38/D10*100,"-")</f>
        <v>-</v>
      </c>
      <c r="E93" s="77"/>
      <c r="F93" s="6"/>
      <c r="G93" s="6"/>
      <c r="H93" s="6"/>
      <c r="I93" s="6"/>
      <c r="J93" s="6"/>
      <c r="K93" s="6"/>
      <c r="L93" s="6"/>
      <c r="M93" s="6"/>
      <c r="N93" s="6"/>
    </row>
    <row r="94" spans="1:14" ht="15.6">
      <c r="A94" s="75" t="s">
        <v>92</v>
      </c>
      <c r="B94" s="76" t="str">
        <f>IFERROR((B10-D10)/D10*100,"-")</f>
        <v>-</v>
      </c>
      <c r="C94" s="79"/>
      <c r="D94" s="76" t="str">
        <f>IFERROR((D10-F10)/F10*100,"-")</f>
        <v>-</v>
      </c>
      <c r="E94" s="79"/>
      <c r="F94" s="6"/>
      <c r="G94" s="6"/>
      <c r="H94" s="6"/>
      <c r="I94" s="6"/>
      <c r="J94" s="6"/>
      <c r="K94" s="6"/>
      <c r="L94" s="6"/>
      <c r="M94" s="6"/>
      <c r="N94" s="6"/>
    </row>
    <row r="95" spans="1:14" ht="15.6">
      <c r="A95" s="75" t="s">
        <v>93</v>
      </c>
      <c r="B95" s="76" t="str">
        <f>IFERROR((B37-D37)/D37*100,"-")</f>
        <v>-</v>
      </c>
      <c r="C95" s="79"/>
      <c r="D95" s="76" t="str">
        <f>IFERROR((D37-F37)/F37*100,"-")</f>
        <v>-</v>
      </c>
      <c r="E95" s="79"/>
      <c r="F95" s="6"/>
      <c r="G95" s="6"/>
      <c r="H95" s="6"/>
      <c r="I95" s="6"/>
      <c r="J95" s="6"/>
      <c r="K95" s="6"/>
      <c r="L95" s="6"/>
      <c r="M95" s="6"/>
      <c r="N95" s="6"/>
    </row>
    <row r="96" spans="1:14" ht="15.6">
      <c r="A96" s="80" t="s">
        <v>94</v>
      </c>
      <c r="B96" s="81" t="str">
        <f>IFERROR(B35/B13*100,"")</f>
        <v/>
      </c>
      <c r="C96" s="77"/>
      <c r="D96" s="81" t="str">
        <f>IFERROR(D35/D13*100,"")</f>
        <v/>
      </c>
      <c r="E96" s="77"/>
      <c r="F96" s="6"/>
      <c r="G96" s="6"/>
      <c r="H96" s="6"/>
      <c r="I96" s="6"/>
      <c r="J96" s="6"/>
      <c r="K96" s="6"/>
      <c r="L96" s="6"/>
      <c r="M96" s="6"/>
      <c r="N96" s="6"/>
    </row>
    <row r="97" spans="1:14" ht="15.6">
      <c r="A97" s="75" t="s">
        <v>95</v>
      </c>
      <c r="B97" s="77" t="str">
        <f>IFERROR((B41-D41)/D41*100,"-")</f>
        <v>-</v>
      </c>
      <c r="C97" s="77"/>
      <c r="D97" s="77" t="str">
        <f>IFERROR((D41-F41)/F41*100,"-")</f>
        <v>-</v>
      </c>
      <c r="E97" s="77"/>
      <c r="F97" s="6"/>
      <c r="G97" s="6"/>
      <c r="H97" s="6"/>
      <c r="I97" s="6"/>
      <c r="J97" s="6"/>
      <c r="K97" s="6"/>
      <c r="L97" s="6"/>
      <c r="M97" s="6"/>
      <c r="N97" s="6"/>
    </row>
    <row r="98" spans="1:14" ht="15.6">
      <c r="A98" s="75"/>
      <c r="B98" s="77"/>
      <c r="C98" s="77"/>
      <c r="D98" s="77"/>
      <c r="E98" s="77"/>
      <c r="F98" s="6"/>
      <c r="G98" s="6"/>
      <c r="H98" s="6"/>
      <c r="I98" s="6"/>
      <c r="J98" s="6"/>
      <c r="K98" s="6"/>
      <c r="L98" s="6"/>
      <c r="M98" s="6"/>
      <c r="N98" s="6"/>
    </row>
    <row r="99" spans="1:14">
      <c r="A99" s="87" t="s">
        <v>96</v>
      </c>
      <c r="B99" s="88">
        <f>B6</f>
        <v>44651</v>
      </c>
      <c r="C99" s="89"/>
      <c r="D99" s="88">
        <f>D6</f>
        <v>44286</v>
      </c>
      <c r="E99" s="89"/>
      <c r="F99" s="86"/>
      <c r="G99" s="86"/>
      <c r="H99" s="86"/>
      <c r="I99" s="86"/>
      <c r="J99" s="86"/>
      <c r="K99" s="86"/>
      <c r="L99" s="6"/>
      <c r="M99" s="6"/>
      <c r="N99" s="6"/>
    </row>
    <row r="100" spans="1:14">
      <c r="A100" s="87"/>
      <c r="B100" s="88"/>
      <c r="C100" s="90"/>
      <c r="D100" s="88"/>
      <c r="E100" s="90"/>
      <c r="F100" s="86"/>
      <c r="G100" s="86"/>
      <c r="H100" s="86"/>
      <c r="I100" s="86"/>
      <c r="J100" s="86"/>
      <c r="K100" s="86"/>
      <c r="L100" s="6"/>
      <c r="M100" s="6"/>
      <c r="N100" s="6"/>
    </row>
    <row r="101" spans="1:14" ht="15.6">
      <c r="A101" s="82"/>
      <c r="B101" s="77"/>
      <c r="C101" s="77"/>
      <c r="D101" s="77"/>
      <c r="E101" s="77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5.6">
      <c r="A102" s="75" t="s">
        <v>97</v>
      </c>
      <c r="B102" s="77">
        <f>B37</f>
        <v>0</v>
      </c>
      <c r="C102" s="77"/>
      <c r="D102" s="77">
        <f>D37</f>
        <v>0</v>
      </c>
      <c r="E102" s="77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5.6">
      <c r="A103" s="75" t="s">
        <v>98</v>
      </c>
      <c r="B103" s="77"/>
      <c r="C103" s="77"/>
      <c r="D103" s="77"/>
      <c r="E103" s="77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5.6">
      <c r="A104" s="75" t="s">
        <v>32</v>
      </c>
      <c r="B104" s="77">
        <f>B28</f>
        <v>0</v>
      </c>
      <c r="C104" s="77"/>
      <c r="D104" s="77">
        <f>D28</f>
        <v>0</v>
      </c>
      <c r="E104" s="77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5.6">
      <c r="A105" s="75" t="s">
        <v>99</v>
      </c>
      <c r="B105" s="77">
        <f>B33</f>
        <v>0</v>
      </c>
      <c r="C105" s="77"/>
      <c r="D105" s="77">
        <f>D33</f>
        <v>0</v>
      </c>
      <c r="E105" s="77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5.6">
      <c r="A106" s="75" t="s">
        <v>100</v>
      </c>
      <c r="B106" s="77">
        <f>B39</f>
        <v>0</v>
      </c>
      <c r="C106" s="77"/>
      <c r="D106" s="77">
        <f>D39</f>
        <v>0</v>
      </c>
      <c r="E106" s="77"/>
      <c r="F106" s="6"/>
      <c r="G106" s="6"/>
      <c r="H106" s="6"/>
      <c r="I106" s="6"/>
      <c r="J106" s="6"/>
      <c r="K106" s="6"/>
      <c r="L106" s="63"/>
      <c r="M106" s="6"/>
      <c r="N106" s="6"/>
    </row>
    <row r="107" spans="1:14" ht="15.6">
      <c r="A107" s="75" t="s">
        <v>101</v>
      </c>
      <c r="B107" s="77">
        <f>B40</f>
        <v>0</v>
      </c>
      <c r="C107" s="77"/>
      <c r="D107" s="77">
        <f>D40</f>
        <v>0</v>
      </c>
      <c r="E107" s="77"/>
      <c r="F107" s="6"/>
      <c r="G107" s="6"/>
      <c r="H107" s="6"/>
      <c r="I107" s="6"/>
      <c r="J107" s="6"/>
      <c r="K107" s="6"/>
      <c r="L107" s="63"/>
      <c r="M107" s="6"/>
      <c r="N107" s="6"/>
    </row>
    <row r="108" spans="1:14" ht="15.6">
      <c r="A108" s="75" t="s">
        <v>102</v>
      </c>
      <c r="B108" s="77">
        <f>B36</f>
        <v>0</v>
      </c>
      <c r="C108" s="77"/>
      <c r="D108" s="77">
        <f>D36</f>
        <v>0</v>
      </c>
      <c r="E108" s="77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5.6">
      <c r="A109" s="75" t="s">
        <v>103</v>
      </c>
      <c r="B109" s="77">
        <f>B29+B30+B31+B32</f>
        <v>0</v>
      </c>
      <c r="C109" s="77"/>
      <c r="D109" s="77">
        <f>D29+D30+D31+D32</f>
        <v>0</v>
      </c>
      <c r="E109" s="77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31.2">
      <c r="A110" s="83" t="s">
        <v>104</v>
      </c>
      <c r="B110" s="84">
        <f>-B13</f>
        <v>0</v>
      </c>
      <c r="C110" s="84"/>
      <c r="D110" s="84">
        <f>-D13</f>
        <v>0</v>
      </c>
      <c r="E110" s="84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5.6">
      <c r="A111" s="83"/>
      <c r="B111" s="84"/>
      <c r="C111" s="84"/>
      <c r="D111" s="84"/>
      <c r="E111" s="84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5.6">
      <c r="A112" s="75" t="s">
        <v>105</v>
      </c>
      <c r="B112" s="77">
        <f>SUM(B102:B110)</f>
        <v>0</v>
      </c>
      <c r="C112" s="77"/>
      <c r="D112" s="77">
        <f>SUM(D102:D110)</f>
        <v>0</v>
      </c>
      <c r="E112" s="77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5.6">
      <c r="A113" s="75" t="s">
        <v>106</v>
      </c>
      <c r="B113" s="77">
        <f>D69-B69</f>
        <v>0</v>
      </c>
      <c r="C113" s="77"/>
      <c r="D113" s="77">
        <f>F69-D69</f>
        <v>0</v>
      </c>
      <c r="E113" s="77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5.6">
      <c r="A114" s="85" t="s">
        <v>69</v>
      </c>
      <c r="B114" s="77">
        <f>D68-B68</f>
        <v>0</v>
      </c>
      <c r="C114" s="77"/>
      <c r="D114" s="77">
        <f>F68-D68</f>
        <v>0</v>
      </c>
      <c r="E114" s="77"/>
      <c r="F114" s="6"/>
      <c r="G114" s="6"/>
      <c r="H114" s="6"/>
      <c r="I114" s="6"/>
      <c r="J114" s="6"/>
      <c r="K114" s="6"/>
      <c r="L114" s="63"/>
      <c r="M114" s="6"/>
      <c r="N114" s="6"/>
    </row>
    <row r="115" spans="1:14" ht="15.6">
      <c r="A115" s="75" t="s">
        <v>74</v>
      </c>
      <c r="B115" s="77">
        <f>D73-B73</f>
        <v>0</v>
      </c>
      <c r="C115" s="77"/>
      <c r="D115" s="77">
        <f>F73-D73</f>
        <v>0</v>
      </c>
      <c r="E115" s="77"/>
      <c r="F115" s="6"/>
      <c r="G115" s="6"/>
      <c r="H115" s="6"/>
      <c r="I115" s="6"/>
      <c r="J115" s="6"/>
      <c r="K115" s="6"/>
      <c r="L115" s="63"/>
      <c r="M115" s="6"/>
      <c r="N115" s="6"/>
    </row>
    <row r="116" spans="1:14" ht="15.6">
      <c r="A116" s="75" t="s">
        <v>107</v>
      </c>
      <c r="B116" s="77">
        <f>B56-D56</f>
        <v>0</v>
      </c>
      <c r="C116" s="77"/>
      <c r="D116" s="77">
        <f>D56-F56</f>
        <v>0</v>
      </c>
      <c r="E116" s="77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5.6">
      <c r="A117" s="75" t="s">
        <v>108</v>
      </c>
      <c r="B117" s="77">
        <f>SUM(B113:B116)</f>
        <v>0</v>
      </c>
      <c r="C117" s="77"/>
      <c r="D117" s="77">
        <f>SUM(D113:D116)</f>
        <v>0</v>
      </c>
      <c r="E117" s="77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5.6">
      <c r="A118" s="82" t="s">
        <v>109</v>
      </c>
      <c r="B118" s="84">
        <f>B112+B117</f>
        <v>0</v>
      </c>
      <c r="C118" s="84"/>
      <c r="D118" s="84">
        <f>D112+D117</f>
        <v>0</v>
      </c>
      <c r="E118" s="84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5.6">
      <c r="A119" s="82"/>
      <c r="B119" s="84"/>
      <c r="C119" s="84"/>
      <c r="D119" s="84"/>
      <c r="E119" s="84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5.6">
      <c r="A120" s="75" t="s">
        <v>110</v>
      </c>
      <c r="B120" s="77">
        <f>B36</f>
        <v>0</v>
      </c>
      <c r="C120" s="77"/>
      <c r="D120" s="77">
        <f>D36</f>
        <v>0</v>
      </c>
      <c r="E120" s="77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5.6">
      <c r="A121" s="75"/>
      <c r="B121" s="77"/>
      <c r="C121" s="77"/>
      <c r="D121" s="77"/>
      <c r="E121" s="77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5.6">
      <c r="A122" s="82" t="s">
        <v>111</v>
      </c>
      <c r="B122" s="77">
        <f>B118-B120</f>
        <v>0</v>
      </c>
      <c r="C122" s="77"/>
      <c r="D122" s="77">
        <f>D118-D120</f>
        <v>0</v>
      </c>
      <c r="E122" s="77"/>
      <c r="F122" s="6"/>
      <c r="G122" s="6"/>
      <c r="H122" s="6"/>
      <c r="I122" s="6"/>
      <c r="J122" s="6"/>
      <c r="K122" s="6"/>
      <c r="L122" s="6"/>
      <c r="M122" s="6"/>
      <c r="N122" s="6"/>
    </row>
  </sheetData>
  <mergeCells count="30">
    <mergeCell ref="A6:A7"/>
    <mergeCell ref="A44:A45"/>
    <mergeCell ref="B44:B45"/>
    <mergeCell ref="D44:D45"/>
    <mergeCell ref="F44:F45"/>
    <mergeCell ref="F99:F100"/>
    <mergeCell ref="G99:G100"/>
    <mergeCell ref="J44:J45"/>
    <mergeCell ref="A79:I80"/>
    <mergeCell ref="A81:A82"/>
    <mergeCell ref="B81:B82"/>
    <mergeCell ref="C81:C82"/>
    <mergeCell ref="D81:D82"/>
    <mergeCell ref="E81:E82"/>
    <mergeCell ref="F81:F82"/>
    <mergeCell ref="G81:G82"/>
    <mergeCell ref="H81:H82"/>
    <mergeCell ref="H44:H45"/>
    <mergeCell ref="A99:A100"/>
    <mergeCell ref="B99:B100"/>
    <mergeCell ref="C99:C100"/>
    <mergeCell ref="D99:D100"/>
    <mergeCell ref="E99:E100"/>
    <mergeCell ref="H99:H100"/>
    <mergeCell ref="I99:I100"/>
    <mergeCell ref="J99:J100"/>
    <mergeCell ref="K99:K100"/>
    <mergeCell ref="I81:I82"/>
    <mergeCell ref="J81:J82"/>
    <mergeCell ref="K81:K82"/>
  </mergeCells>
  <conditionalFormatting sqref="B60 B77">
    <cfRule type="expression" dxfId="8" priority="7" stopIfTrue="1">
      <formula>$B$57&lt;&gt;$B$74</formula>
    </cfRule>
  </conditionalFormatting>
  <conditionalFormatting sqref="D60">
    <cfRule type="expression" dxfId="7" priority="4" stopIfTrue="1">
      <formula>$B$57&lt;&gt;$B$74</formula>
    </cfRule>
  </conditionalFormatting>
  <conditionalFormatting sqref="D77">
    <cfRule type="expression" dxfId="6" priority="8" stopIfTrue="1">
      <formula>$B$57&lt;&gt;$B$74</formula>
    </cfRule>
  </conditionalFormatting>
  <conditionalFormatting sqref="F60">
    <cfRule type="expression" dxfId="5" priority="3" stopIfTrue="1">
      <formula>$B$57&lt;&gt;$B$74</formula>
    </cfRule>
  </conditionalFormatting>
  <conditionalFormatting sqref="F77">
    <cfRule type="expression" dxfId="4" priority="9" stopIfTrue="1">
      <formula>$B$57&lt;&gt;$B$74</formula>
    </cfRule>
  </conditionalFormatting>
  <conditionalFormatting sqref="H60">
    <cfRule type="expression" dxfId="3" priority="2" stopIfTrue="1">
      <formula>$B$57&lt;&gt;$B$74</formula>
    </cfRule>
  </conditionalFormatting>
  <conditionalFormatting sqref="H77">
    <cfRule type="expression" dxfId="2" priority="6" stopIfTrue="1">
      <formula>$B$57&lt;&gt;$B$74</formula>
    </cfRule>
  </conditionalFormatting>
  <conditionalFormatting sqref="J60">
    <cfRule type="expression" dxfId="1" priority="1" stopIfTrue="1">
      <formula>$B$57&lt;&gt;$B$74</formula>
    </cfRule>
  </conditionalFormatting>
  <conditionalFormatting sqref="J77">
    <cfRule type="expression" dxfId="0" priority="5" stopIfTrue="1">
      <formula>$B$57&lt;&gt;$B$74</formula>
    </cfRule>
  </conditionalFormatting>
  <dataValidations count="2">
    <dataValidation type="list" allowBlank="1" showInputMessage="1" showErrorMessage="1" sqref="B5 D5 F5 H5 J5" xr:uid="{2F61BBAE-E163-4E3C-9D6E-FE4AA0DCA439}">
      <formula1>$M$2:$M$3</formula1>
    </dataValidation>
    <dataValidation type="list" allowBlank="1" showErrorMessage="1" sqref="L2" xr:uid="{B3D298A9-56DA-4A95-8FDA-F87832F442D4}">
      <formula1>"Actuals,Thousands,Lakhs,Millions,Crores"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2023-04-15T14:40:49Z</dcterms:created>
  <dcterms:modified xsi:type="dcterms:W3CDTF">2023-04-15T16:13:54Z</dcterms:modified>
</cp:coreProperties>
</file>