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My Documents\Macros\Formats\Financials\"/>
    </mc:Choice>
  </mc:AlternateContent>
  <xr:revisionPtr revIDLastSave="0" documentId="13_ncr:1_{41E32F21-A4D3-4CB3-9DD0-C22C7EA5BE12}" xr6:coauthVersionLast="47" xr6:coauthVersionMax="47" xr10:uidLastSave="{00000000-0000-0000-0000-000000000000}"/>
  <bookViews>
    <workbookView xWindow="-120" yWindow="-120" windowWidth="20730" windowHeight="11160" xr2:uid="{7A23822E-2109-4E23-AEF1-E02729B151A3}"/>
  </bookViews>
  <sheets>
    <sheet name="NC-RTR" sheetId="1" r:id="rId1"/>
  </sheets>
  <externalReferences>
    <externalReference r:id="rId2"/>
  </externalReferences>
  <definedNames>
    <definedName name="Amount">'[1]ROC-Check'!$I$32:$I$33</definedName>
    <definedName name="AuthCap">'[1]ROC-Check'!$E$10</definedName>
    <definedName name="CIN">'[1]ROC-Check'!$E$3</definedName>
    <definedName name="CINStatus">'[1]ROC-Check'!$E$22</definedName>
    <definedName name="_xlnm.Criteria">'[1]ROC-Check'!$H$32:$H$33</definedName>
    <definedName name="GSTIN">'[1]GST-Check'!$E$3</definedName>
    <definedName name="GSTINStatus">'[1]GST-Check'!$E$10</definedName>
    <definedName name="PaidUp">'[1]ROC-Check'!$E$11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K36" i="1"/>
  <c r="M36" i="1" s="1"/>
  <c r="O36" i="1"/>
  <c r="Q36" i="1"/>
  <c r="R36" i="1"/>
  <c r="K35" i="1"/>
  <c r="M35" i="1" s="1"/>
  <c r="O35" i="1"/>
  <c r="Q35" i="1"/>
  <c r="R35" i="1"/>
  <c r="K34" i="1"/>
  <c r="M34" i="1" s="1"/>
  <c r="O34" i="1"/>
  <c r="Q34" i="1"/>
  <c r="R34" i="1"/>
  <c r="K33" i="1"/>
  <c r="M33" i="1" s="1"/>
  <c r="O33" i="1"/>
  <c r="Q33" i="1"/>
  <c r="R33" i="1"/>
  <c r="K32" i="1"/>
  <c r="M32" i="1" s="1"/>
  <c r="O32" i="1"/>
  <c r="Q32" i="1"/>
  <c r="R32" i="1"/>
  <c r="K31" i="1"/>
  <c r="M31" i="1" s="1"/>
  <c r="O31" i="1"/>
  <c r="Q31" i="1"/>
  <c r="R31" i="1"/>
  <c r="K30" i="1"/>
  <c r="M30" i="1" s="1"/>
  <c r="O30" i="1"/>
  <c r="Q30" i="1"/>
  <c r="R30" i="1"/>
  <c r="K29" i="1"/>
  <c r="M29" i="1" s="1"/>
  <c r="O29" i="1"/>
  <c r="Q29" i="1"/>
  <c r="R29" i="1"/>
  <c r="K28" i="1"/>
  <c r="M28" i="1" s="1"/>
  <c r="O28" i="1"/>
  <c r="Q28" i="1"/>
  <c r="R28" i="1"/>
  <c r="K27" i="1"/>
  <c r="M27" i="1" s="1"/>
  <c r="O27" i="1"/>
  <c r="Q27" i="1"/>
  <c r="R27" i="1"/>
  <c r="K38" i="1"/>
  <c r="M38" i="1" s="1"/>
  <c r="O38" i="1"/>
  <c r="Q38" i="1"/>
  <c r="R38" i="1"/>
  <c r="Q26" i="1"/>
  <c r="Q37" i="1"/>
  <c r="Q39" i="1"/>
  <c r="R26" i="1"/>
  <c r="R37" i="1"/>
  <c r="R39" i="1"/>
  <c r="O26" i="1"/>
  <c r="O37" i="1"/>
  <c r="O39" i="1"/>
  <c r="O13" i="1" l="1"/>
  <c r="S13" i="1"/>
  <c r="W13" i="1"/>
  <c r="K13" i="1" l="1"/>
  <c r="H13" i="1"/>
  <c r="I40" i="1" l="1"/>
  <c r="K39" i="1" l="1"/>
  <c r="M39" i="1" s="1"/>
  <c r="K37" i="1"/>
  <c r="M37" i="1" s="1"/>
  <c r="K26" i="1"/>
  <c r="M26" i="1" s="1"/>
  <c r="BC40" i="1" l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N40" i="1"/>
  <c r="L40" i="1"/>
  <c r="G40" i="1"/>
  <c r="F40" i="1"/>
  <c r="E40" i="1"/>
  <c r="D40" i="1"/>
  <c r="V24" i="1"/>
  <c r="Y24" i="1" s="1"/>
  <c r="AB24" i="1" s="1"/>
  <c r="AE24" i="1" s="1"/>
  <c r="AH24" i="1" s="1"/>
  <c r="AK24" i="1" s="1"/>
  <c r="AN24" i="1" s="1"/>
  <c r="AQ24" i="1" s="1"/>
  <c r="AT24" i="1" s="1"/>
  <c r="AW24" i="1" s="1"/>
  <c r="AZ24" i="1" s="1"/>
  <c r="G13" i="1"/>
  <c r="F13" i="1"/>
  <c r="R40" i="1" l="1"/>
  <c r="Q40" i="1"/>
  <c r="O40" i="1"/>
  <c r="M40" i="1"/>
</calcChain>
</file>

<file path=xl/sharedStrings.xml><?xml version="1.0" encoding="utf-8"?>
<sst xmlns="http://schemas.openxmlformats.org/spreadsheetml/2006/main" count="93" uniqueCount="51">
  <si>
    <t>Credit Information Report</t>
  </si>
  <si>
    <t>Particulars</t>
  </si>
  <si>
    <t>Applicant</t>
  </si>
  <si>
    <t>Co-Applicant 1</t>
  </si>
  <si>
    <t>Co-Applicant 2</t>
  </si>
  <si>
    <t>Co-Applicant 3</t>
  </si>
  <si>
    <t>Credit Information Company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</si>
  <si>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</si>
  <si>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</si>
  <si>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</si>
  <si>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</si>
  <si>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</si>
  <si>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Remarks</t>
  </si>
  <si>
    <t>Loan Details</t>
  </si>
  <si>
    <t>Repayment-Track</t>
  </si>
  <si>
    <t>Loan Debit</t>
  </si>
  <si>
    <t>Start on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</si>
  <si>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</si>
  <si>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</si>
  <si>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</si>
  <si>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</si>
  <si>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</si>
  <si>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</si>
  <si>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</si>
  <si>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Amt Paid</t>
  </si>
  <si>
    <t>Avg Previous Day Balance</t>
  </si>
  <si>
    <t>Date</t>
  </si>
  <si>
    <t>EMI</t>
  </si>
  <si>
    <t>Previous Day Balance</t>
  </si>
  <si>
    <t>Previous Bal</t>
  </si>
  <si>
    <t>Total</t>
  </si>
  <si>
    <t>Outstanding Bal</t>
  </si>
  <si>
    <t>Sl. No</t>
  </si>
  <si>
    <t>Financier/Source</t>
  </si>
  <si>
    <t>Loan Type - Ownership</t>
  </si>
  <si>
    <t>EMI Bounce</t>
  </si>
  <si>
    <t>Loan Credit/ Sanction Amt</t>
  </si>
  <si>
    <t>SMA\SUB\DBT\LSS accounts</t>
  </si>
  <si>
    <t>No of Loan Accounts</t>
  </si>
  <si>
    <t>No of Active Loans</t>
  </si>
  <si>
    <t>DOB/DOI</t>
  </si>
  <si>
    <t>Name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</si>
  <si>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</si>
  <si>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</si>
  <si>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</si>
  <si>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</si>
  <si>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</si>
  <si>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Wilful Defaulter\Suit Filed</t>
  </si>
  <si>
    <t>Co-Applicant 4</t>
  </si>
  <si>
    <t>Co-Applicant 5</t>
  </si>
  <si>
    <t>PINTSO LEPCHA PINTSO LEPCHA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</si>
</sst>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/yyyy"/>
    <numFmt numFmtId="165" formatCode="0;;;@"/>
    <numFmt numFmtId="166" formatCode="dd/mmm/yyyy"/>
    <numFmt numFmtId="167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F1F9"/>
        <bgColor indexed="64"/>
      </patternFill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0" fontId="3" fillId="2" borderId="0" xfId="2" applyFont="1" applyFill="1"/>
    <xf numFmtId="0" fontId="4" fillId="2" borderId="0" xfId="2" applyFont="1" applyFill="1"/>
    <xf numFmtId="0" fontId="4" fillId="2" borderId="1" xfId="2" applyFont="1" applyFill="1" applyBorder="1"/>
    <xf numFmtId="0" fontId="3" fillId="2" borderId="0" xfId="2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2" borderId="1" xfId="2" applyFont="1" applyFill="1" applyBorder="1" applyAlignment="1">
      <alignment vertical="center"/>
    </xf>
    <xf numFmtId="17" fontId="2" fillId="7" borderId="19" xfId="2" applyNumberFormat="1" applyFont="1" applyFill="1" applyBorder="1" applyAlignment="1">
      <alignment horizontal="center" vertical="center" wrapText="1"/>
    </xf>
    <xf numFmtId="17" fontId="2" fillId="7" borderId="19" xfId="2" applyNumberFormat="1" applyFont="1" applyFill="1" applyBorder="1" applyAlignment="1">
      <alignment horizontal="center" vertical="center"/>
    </xf>
    <xf numFmtId="17" fontId="2" fillId="7" borderId="15" xfId="2" applyNumberFormat="1" applyFont="1" applyFill="1" applyBorder="1" applyAlignment="1">
      <alignment horizontal="center" vertical="center"/>
    </xf>
    <xf numFmtId="0" fontId="2" fillId="7" borderId="18" xfId="2" applyFont="1" applyFill="1" applyBorder="1" applyAlignment="1">
      <alignment horizontal="center" vertical="center"/>
    </xf>
    <xf numFmtId="0" fontId="4" fillId="2" borderId="13" xfId="2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3" fontId="4" fillId="2" borderId="3" xfId="2" applyNumberFormat="1" applyFont="1" applyFill="1" applyBorder="1" applyAlignment="1">
      <alignment vertical="center"/>
    </xf>
    <xf numFmtId="3" fontId="6" fillId="0" borderId="20" xfId="2" applyNumberFormat="1" applyFont="1" applyBorder="1" applyAlignment="1">
      <alignment vertical="center"/>
    </xf>
    <xf numFmtId="14" fontId="4" fillId="2" borderId="3" xfId="2" applyNumberFormat="1" applyFont="1" applyFill="1" applyBorder="1" applyAlignment="1">
      <alignment vertical="center"/>
    </xf>
    <xf numFmtId="1" fontId="4" fillId="8" borderId="3" xfId="2" applyNumberFormat="1" applyFont="1" applyFill="1" applyBorder="1" applyAlignment="1">
      <alignment vertical="center"/>
    </xf>
    <xf numFmtId="0" fontId="4" fillId="2" borderId="3" xfId="2" applyFont="1" applyFill="1" applyBorder="1" applyAlignment="1">
      <alignment horizontal="center" vertical="center"/>
    </xf>
    <xf numFmtId="0" fontId="4" fillId="8" borderId="3" xfId="2" applyFont="1" applyFill="1" applyBorder="1" applyAlignment="1">
      <alignment vertical="center"/>
    </xf>
    <xf numFmtId="165" fontId="4" fillId="8" borderId="3" xfId="2" applyNumberFormat="1" applyFont="1" applyFill="1" applyBorder="1" applyAlignment="1">
      <alignment vertical="center"/>
    </xf>
    <xf numFmtId="3" fontId="4" fillId="8" borderId="3" xfId="2" applyNumberFormat="1" applyFont="1" applyFill="1" applyBorder="1" applyAlignment="1">
      <alignment vertical="center"/>
    </xf>
    <xf numFmtId="3" fontId="4" fillId="8" borderId="17" xfId="2" applyNumberFormat="1" applyFont="1" applyFill="1" applyBorder="1" applyAlignment="1">
      <alignment vertical="center"/>
    </xf>
    <xf numFmtId="0" fontId="4" fillId="2" borderId="21" xfId="2" applyFont="1" applyFill="1" applyBorder="1" applyAlignment="1">
      <alignment vertical="center"/>
    </xf>
    <xf numFmtId="0" fontId="4" fillId="2" borderId="17" xfId="2" applyFont="1" applyFill="1" applyBorder="1" applyAlignment="1">
      <alignment vertical="center"/>
    </xf>
    <xf numFmtId="3" fontId="4" fillId="2" borderId="17" xfId="2" applyNumberFormat="1" applyFont="1" applyFill="1" applyBorder="1" applyAlignment="1">
      <alignment vertical="center"/>
    </xf>
    <xf numFmtId="3" fontId="6" fillId="0" borderId="0" xfId="2" applyNumberFormat="1" applyFont="1" applyAlignment="1">
      <alignment vertical="center"/>
    </xf>
    <xf numFmtId="14" fontId="4" fillId="2" borderId="17" xfId="2" applyNumberFormat="1" applyFont="1" applyFill="1" applyBorder="1" applyAlignment="1">
      <alignment vertical="center"/>
    </xf>
    <xf numFmtId="0" fontId="4" fillId="2" borderId="17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vertical="center"/>
    </xf>
    <xf numFmtId="0" fontId="2" fillId="7" borderId="16" xfId="2" applyFont="1" applyFill="1" applyBorder="1" applyAlignment="1">
      <alignment horizontal="center" vertical="center"/>
    </xf>
    <xf numFmtId="0" fontId="2" fillId="7" borderId="16" xfId="2" applyFont="1" applyFill="1" applyBorder="1" applyAlignment="1">
      <alignment horizontal="center" vertical="center" wrapText="1"/>
    </xf>
    <xf numFmtId="0" fontId="2" fillId="7" borderId="18" xfId="2" applyFont="1" applyFill="1" applyBorder="1" applyAlignment="1">
      <alignment horizontal="center" vertical="center" wrapText="1"/>
    </xf>
    <xf numFmtId="3" fontId="0" fillId="5" borderId="23" xfId="0" applyNumberFormat="1" applyFont="1" applyFill="1" applyBorder="1" applyAlignment="1">
      <alignment vertical="center"/>
    </xf>
    <xf numFmtId="0" fontId="8" fillId="2" borderId="0" xfId="2" applyFont="1" applyFill="1"/>
    <xf numFmtId="0" fontId="10" fillId="2" borderId="0" xfId="2" applyFont="1" applyFill="1"/>
    <xf numFmtId="0" fontId="10" fillId="2" borderId="1" xfId="2" applyFont="1" applyFill="1" applyBorder="1"/>
    <xf numFmtId="0" fontId="0" fillId="5" borderId="22" xfId="0" applyFont="1" applyFill="1" applyBorder="1" applyAlignment="1">
      <alignment vertical="center"/>
    </xf>
    <xf numFmtId="0" fontId="0" fillId="5" borderId="23" xfId="0" applyFont="1" applyFill="1" applyBorder="1" applyAlignment="1">
      <alignment vertical="center"/>
    </xf>
    <xf numFmtId="165" fontId="0" fillId="5" borderId="23" xfId="0" applyNumberFormat="1" applyFont="1" applyFill="1" applyBorder="1" applyAlignment="1">
      <alignment vertical="center"/>
    </xf>
    <xf numFmtId="3" fontId="0" fillId="5" borderId="8" xfId="0" applyNumberFormat="1" applyFont="1" applyFill="1" applyBorder="1" applyAlignment="1">
      <alignment vertical="center"/>
    </xf>
    <xf numFmtId="165" fontId="0" fillId="5" borderId="24" xfId="0" applyNumberFormat="1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3" fontId="4" fillId="0" borderId="17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3" fontId="6" fillId="0" borderId="0" xfId="2" applyNumberFormat="1" applyFont="1" applyFill="1" applyBorder="1" applyAlignment="1">
      <alignment vertical="center"/>
    </xf>
    <xf numFmtId="167" fontId="4" fillId="0" borderId="17" xfId="2" applyNumberFormat="1" applyFont="1" applyFill="1" applyBorder="1" applyAlignment="1">
      <alignment vertical="center"/>
    </xf>
    <xf numFmtId="0" fontId="4" fillId="2" borderId="17" xfId="2" applyNumberFormat="1" applyFont="1" applyFill="1" applyBorder="1" applyAlignment="1">
      <alignment horizontal="center" vertical="center"/>
    </xf>
    <xf numFmtId="0" fontId="4" fillId="8" borderId="3" xfId="2" applyNumberFormat="1" applyFont="1" applyFill="1" applyBorder="1" applyAlignment="1">
      <alignment vertical="center"/>
    </xf>
    <xf numFmtId="0" fontId="4" fillId="2" borderId="3" xfId="2" applyNumberFormat="1" applyFont="1" applyFill="1" applyBorder="1" applyAlignment="1">
      <alignment vertical="center"/>
    </xf>
    <xf numFmtId="0" fontId="7" fillId="3" borderId="29" xfId="2" applyFont="1" applyFill="1" applyBorder="1" applyAlignment="1">
      <alignment horizontal="center" vertical="center"/>
    </xf>
    <xf numFmtId="0" fontId="7" fillId="3" borderId="30" xfId="2" applyFont="1" applyFill="1" applyBorder="1" applyAlignment="1">
      <alignment horizontal="center" vertical="center"/>
    </xf>
    <xf numFmtId="0" fontId="7" fillId="3" borderId="31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right" vertical="center"/>
    </xf>
    <xf numFmtId="0" fontId="9" fillId="5" borderId="25" xfId="2" applyFont="1" applyFill="1" applyBorder="1" applyAlignment="1">
      <alignment vertical="center"/>
    </xf>
    <xf numFmtId="0" fontId="9" fillId="5" borderId="5" xfId="2" applyFont="1" applyFill="1" applyBorder="1" applyAlignment="1">
      <alignment vertical="center"/>
    </xf>
    <xf numFmtId="0" fontId="8" fillId="4" borderId="3" xfId="2" applyFont="1" applyFill="1" applyBorder="1" applyAlignment="1">
      <alignment horizontal="center" vertical="center"/>
    </xf>
    <xf numFmtId="166" fontId="4" fillId="2" borderId="5" xfId="2" applyNumberFormat="1" applyFont="1" applyFill="1" applyBorder="1" applyAlignment="1">
      <alignment horizontal="right" vertical="center"/>
    </xf>
    <xf numFmtId="0" fontId="8" fillId="4" borderId="2" xfId="2" applyFont="1" applyFill="1" applyBorder="1" applyAlignment="1">
      <alignment vertical="center"/>
    </xf>
    <xf numFmtId="0" fontId="8" fillId="4" borderId="3" xfId="2" applyFont="1" applyFill="1" applyBorder="1" applyAlignment="1">
      <alignment vertical="center"/>
    </xf>
    <xf numFmtId="0" fontId="8" fillId="4" borderId="4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right" vertical="center"/>
    </xf>
    <xf numFmtId="0" fontId="10" fillId="2" borderId="5" xfId="2" applyFont="1" applyFill="1" applyBorder="1" applyAlignment="1">
      <alignment horizontal="right" vertical="center"/>
    </xf>
    <xf numFmtId="3" fontId="4" fillId="2" borderId="5" xfId="2" applyNumberFormat="1" applyFont="1" applyFill="1" applyBorder="1" applyAlignment="1">
      <alignment horizontal="right" vertical="center"/>
    </xf>
    <xf numFmtId="9" fontId="4" fillId="6" borderId="5" xfId="1" applyFont="1" applyFill="1" applyBorder="1" applyAlignment="1">
      <alignment horizontal="right" vertical="center"/>
    </xf>
    <xf numFmtId="49" fontId="4" fillId="2" borderId="5" xfId="2" applyNumberFormat="1" applyFont="1" applyFill="1" applyBorder="1" applyAlignment="1">
      <alignment horizontal="right" vertical="center"/>
    </xf>
    <xf numFmtId="0" fontId="4" fillId="2" borderId="6" xfId="2" applyFont="1" applyFill="1" applyBorder="1" applyAlignment="1">
      <alignment horizontal="right" vertical="center"/>
    </xf>
    <xf numFmtId="0" fontId="9" fillId="5" borderId="27" xfId="2" applyFont="1" applyFill="1" applyBorder="1" applyAlignment="1">
      <alignment vertical="center"/>
    </xf>
    <xf numFmtId="0" fontId="9" fillId="5" borderId="6" xfId="2" applyFont="1" applyFill="1" applyBorder="1" applyAlignment="1">
      <alignment vertical="center"/>
    </xf>
    <xf numFmtId="0" fontId="2" fillId="7" borderId="14" xfId="2" applyFont="1" applyFill="1" applyBorder="1" applyAlignment="1">
      <alignment horizontal="center" vertical="center"/>
    </xf>
    <xf numFmtId="164" fontId="2" fillId="7" borderId="2" xfId="2" applyNumberFormat="1" applyFont="1" applyFill="1" applyBorder="1" applyAlignment="1">
      <alignment horizontal="center" vertical="center"/>
    </xf>
    <xf numFmtId="164" fontId="2" fillId="7" borderId="3" xfId="2" applyNumberFormat="1" applyFont="1" applyFill="1" applyBorder="1" applyAlignment="1">
      <alignment horizontal="center" vertical="center"/>
    </xf>
    <xf numFmtId="164" fontId="2" fillId="7" borderId="4" xfId="2" applyNumberFormat="1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2" fillId="7" borderId="16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 wrapText="1"/>
    </xf>
    <xf numFmtId="0" fontId="2" fillId="7" borderId="16" xfId="2" applyFont="1" applyFill="1" applyBorder="1" applyAlignment="1">
      <alignment horizontal="center" vertical="center" wrapText="1"/>
    </xf>
    <xf numFmtId="0" fontId="2" fillId="7" borderId="11" xfId="2" applyFont="1" applyFill="1" applyBorder="1" applyAlignment="1">
      <alignment horizontal="center" vertical="center" wrapText="1"/>
    </xf>
    <xf numFmtId="0" fontId="2" fillId="7" borderId="12" xfId="2" applyFont="1" applyFill="1" applyBorder="1" applyAlignment="1">
      <alignment horizontal="center" vertical="center" wrapText="1"/>
    </xf>
    <xf numFmtId="0" fontId="2" fillId="7" borderId="4" xfId="2" applyFont="1" applyFill="1" applyBorder="1" applyAlignment="1">
      <alignment horizontal="center" vertical="center" wrapText="1"/>
    </xf>
    <xf numFmtId="0" fontId="2" fillId="7" borderId="18" xfId="2" applyFont="1" applyFill="1" applyBorder="1" applyAlignment="1">
      <alignment horizontal="center" vertical="center" wrapText="1"/>
    </xf>
    <xf numFmtId="17" fontId="2" fillId="7" borderId="13" xfId="2" applyNumberFormat="1" applyFont="1" applyFill="1" applyBorder="1" applyAlignment="1">
      <alignment horizontal="center" vertical="center"/>
    </xf>
    <xf numFmtId="17" fontId="2" fillId="7" borderId="3" xfId="2" applyNumberFormat="1" applyFont="1" applyFill="1" applyBorder="1" applyAlignment="1">
      <alignment horizontal="center" vertical="center"/>
    </xf>
    <xf numFmtId="17" fontId="2" fillId="7" borderId="4" xfId="2" applyNumberFormat="1" applyFont="1" applyFill="1" applyBorder="1" applyAlignment="1">
      <alignment horizontal="center" vertical="center"/>
    </xf>
    <xf numFmtId="164" fontId="2" fillId="7" borderId="13" xfId="2" applyNumberFormat="1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3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 wrapText="1"/>
    </xf>
    <xf numFmtId="0" fontId="2" fillId="7" borderId="15" xfId="2" applyFont="1" applyFill="1" applyBorder="1" applyAlignment="1">
      <alignment horizontal="center" vertical="center" wrapText="1"/>
    </xf>
    <xf numFmtId="0" fontId="2" fillId="7" borderId="10" xfId="2" applyFont="1" applyFill="1" applyBorder="1" applyAlignment="1">
      <alignment horizontal="center" vertical="center"/>
    </xf>
    <xf numFmtId="0" fontId="2" fillId="7" borderId="17" xfId="2" applyFont="1" applyFill="1" applyBorder="1" applyAlignment="1">
      <alignment horizontal="center" vertical="center"/>
    </xf>
    <xf numFmtId="0" fontId="2" fillId="7" borderId="10" xfId="2" applyFont="1" applyFill="1" applyBorder="1" applyAlignment="1">
      <alignment horizontal="center" vertical="center" wrapText="1"/>
    </xf>
    <xf numFmtId="0" fontId="2" fillId="7" borderId="17" xfId="2" applyFont="1" applyFill="1" applyBorder="1" applyAlignment="1">
      <alignment horizontal="center" vertical="center" wrapText="1"/>
    </xf>
    <xf numFmtId="49" fontId="4" fillId="2" borderId="26" xfId="2" applyNumberFormat="1" applyFont="1" applyFill="1" applyBorder="1" applyAlignment="1">
      <alignment horizontal="right" vertical="center"/>
    </xf>
    <xf numFmtId="0" fontId="4" fillId="2" borderId="28" xfId="2" applyFont="1" applyFill="1" applyBorder="1" applyAlignment="1">
      <alignment horizontal="right" vertical="center"/>
    </xf>
    <xf numFmtId="166" fontId="4" fillId="2" borderId="26" xfId="2" applyNumberFormat="1" applyFont="1" applyFill="1" applyBorder="1" applyAlignment="1">
      <alignment horizontal="right" vertical="center"/>
    </xf>
    <xf numFmtId="0" fontId="10" fillId="2" borderId="26" xfId="2" applyFont="1" applyFill="1" applyBorder="1" applyAlignment="1">
      <alignment horizontal="right" vertical="center"/>
    </xf>
    <xf numFmtId="3" fontId="4" fillId="2" borderId="26" xfId="2" applyNumberFormat="1" applyFont="1" applyFill="1" applyBorder="1" applyAlignment="1">
      <alignment horizontal="right" vertical="center"/>
    </xf>
    <xf numFmtId="9" fontId="4" fillId="6" borderId="26" xfId="1" applyFont="1" applyFill="1" applyBorder="1" applyAlignment="1">
      <alignment horizontal="right" vertical="center"/>
    </xf>
  </cellXfs>
  <cellStyles count="3">
    <cellStyle name="Normal" xfId="0" builtinId="0"/>
    <cellStyle name="Normal 3 2" xfId="2" xr:uid="{C96A0453-C80E-4735-BA1D-547DC7360FDB}"/>
    <cellStyle name="Percent" xfId="1" builtinId="5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6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65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67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C%20Financi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file"/>
      <sheetName val="ROC-Check"/>
      <sheetName val="GST-Check"/>
      <sheetName val="KYC-Check"/>
      <sheetName val="Analysis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603C82-FCAE-4C8D-988D-ACDEA601D665}" name="LoanTrack" displayName="LoanTrack" ref="B26:BC40" headerRowCount="0" totalsRowCount="1" headerRowDxfId="167" dataDxfId="165" totalsRowDxfId="163" headerRowBorderDxfId="166" tableBorderDxfId="164" totalsRowBorderDxfId="162">
  <tableColumns count="54">
    <tableColumn id="1" xr3:uid="{559DEF20-BD97-4E58-B1B4-B8E475AC5296}" name="Column1" totalsRowLabel="Total" headerRowDxfId="161" dataDxfId="160" totalsRowDxfId="53"/>
    <tableColumn id="2" xr3:uid="{FEA663D4-D926-43AA-9E42-B3A003F00FCD}" name="Column2" headerRowDxfId="159" dataDxfId="158" totalsRowDxfId="52"/>
    <tableColumn id="3" xr3:uid="{AE57040A-75D5-4F03-938D-88D259267938}" name="Column3" totalsRowFunction="count" headerRowDxfId="157" dataDxfId="156" totalsRowDxfId="51"/>
    <tableColumn id="4" xr3:uid="{7B2E76E7-CF38-43E1-B89C-4C826A183BCB}" name="Column4" totalsRowFunction="sum" headerRowDxfId="155" dataDxfId="154" totalsRowDxfId="50"/>
    <tableColumn id="53" xr3:uid="{BB43CB55-92BD-4700-B1E8-2639957BF6AF}" name="Column52" totalsRowFunction="sum" headerRowDxfId="153" dataDxfId="152" totalsRowDxfId="49"/>
    <tableColumn id="5" xr3:uid="{6FE04E46-16AD-467D-814E-4E6D7C59F0EE}" name="Column5" totalsRowFunction="sum" headerRowDxfId="151" dataDxfId="150" totalsRowDxfId="48"/>
    <tableColumn id="6" xr3:uid="{6F2CC8F3-436D-4C63-9AC2-A5B2E6F17378}" name="Column6" headerRowDxfId="149" dataDxfId="148" totalsRowDxfId="47"/>
    <tableColumn id="54" xr3:uid="{C23AF9FA-9337-47EF-94B8-AE87A6283CC8}" name="Column54" totalsRowFunction="sum" headerRowDxfId="147" dataDxfId="146" totalsRowDxfId="46" dataCellStyle="Normal 3 2"/>
    <tableColumn id="7" xr3:uid="{1A15F083-05C6-4FCA-86B1-CB494E46EDDA}" name="Column7" headerRowDxfId="145" dataDxfId="144" totalsRowDxfId="45"/>
    <tableColumn id="8" xr3:uid="{1D67E504-2F04-4DD2-AFB9-697623DAFB4B}" name="Column8" headerRowDxfId="143" dataDxfId="142" totalsRowDxfId="44">
      <calculatedColumnFormula>IFERROR(IF(J26&lt;(TODAY()-H26)/30,"",J26-((TODAY()-H26)/30)+1),"")</calculatedColumnFormula>
    </tableColumn>
    <tableColumn id="9" xr3:uid="{E24B1C4F-72B4-4A59-9206-C9D249E37FE6}" name="Column9" totalsRowFunction="custom" headerRowDxfId="141" dataDxfId="140" totalsRowDxfId="43">
      <totalsRowFormula>COUNTIF(L26:L39,"Yes")</totalsRowFormula>
    </tableColumn>
    <tableColumn id="10" xr3:uid="{BDD5ACD7-9D6C-42EA-A6A4-FAA3EAA61B4E}" name="Column10" totalsRowFunction="sum" headerRowDxfId="139" dataDxfId="138" totalsRowDxfId="42">
      <calculatedColumnFormula>IF(OR(L26="Yes",AND(K26&gt;1,K26&lt;&gt;"")),G26,"")</calculatedColumnFormula>
    </tableColumn>
    <tableColumn id="11" xr3:uid="{36FA0761-1038-4D8A-BC30-4D3B4D140699}" name="Column11" totalsRowFunction="custom" headerRowDxfId="137" dataDxfId="136" totalsRowDxfId="41">
      <totalsRowFormula>SUMPRODUCT((N26:N39&lt;&gt;"")/COUNTIF(N26:N39,N26:N39&amp;""))</totalsRowFormula>
    </tableColumn>
    <tableColumn id="52" xr3:uid="{73B63E53-CEAE-4299-9BF0-3CC03115ECC2}" name="Column51" totalsRowFunction="sum" headerRowDxfId="135" dataDxfId="134" totalsRowDxfId="40" dataCellStyle="Normal 3 2">
      <calculatedColumnFormula>IF($G26&lt;&gt;"",COUNT($S26,$V26,$Y26,$AB26,$AE26,$AH26,$AK26,$AN26,$AQ26,$AT26,$AW26,$AZ26),"")</calculatedColumnFormula>
    </tableColumn>
    <tableColumn id="55" xr3:uid="{A8D8E168-E3C6-438E-9CA8-11E73E6EDBD0}" name="Column53" headerRowDxfId="133" dataDxfId="132" totalsRowDxfId="39" dataCellStyle="Normal 3 2"/>
    <tableColumn id="51" xr3:uid="{262D643B-2F2B-4936-B195-3E432AED0F24}" name="Column50" totalsRowFunction="sum" headerRowDxfId="131" dataDxfId="130" totalsRowDxfId="38" dataCellStyle="Normal 3 2">
      <calculatedColumnFormula>IF($G26&lt;&gt;"",SUM($T26,$W26,$Z26,$AC26,$AF26,$AI26,$AL26,$AO26,$AR26,$AU26,$AX26,$BA26),"")</calculatedColumnFormula>
    </tableColumn>
    <tableColumn id="50" xr3:uid="{BFEE8C3D-4D48-4264-96F2-937C1AF796F8}" name="Column49" totalsRowFunction="custom" headerRowDxfId="129" dataDxfId="128" totalsRowDxfId="37" dataCellStyle="Normal 3 2">
      <calculatedColumnFormula>IF($G26&lt;&gt;"",IFERROR(AVERAGE($U26,$X26,$AA26,$AD26,$AG26,$AJ26,$AM26,$AP26,$AS26,$AV26,$AY26,$BB26),""),"")</calculatedColumnFormula>
      <totalsRowFormula>IFERROR(SUBTOTAL(101,R26:R39),"")</totalsRowFormula>
    </tableColumn>
    <tableColumn id="12" xr3:uid="{6E024B65-A8B4-4A96-B3FD-5BF218B1B413}" name="Column12" totalsRowFunction="count" headerRowDxfId="127" dataDxfId="126" totalsRowDxfId="36"/>
    <tableColumn id="13" xr3:uid="{18CC856F-96EF-4461-8C13-29A4F305045A}" name="Column13" totalsRowFunction="sum" headerRowDxfId="125" dataDxfId="124" totalsRowDxfId="35"/>
    <tableColumn id="14" xr3:uid="{29460B81-D3F6-4452-AC22-3A51C27844F9}" name="Column14" totalsRowFunction="custom" headerRowDxfId="123" dataDxfId="122" totalsRowDxfId="34">
      <totalsRowFormula>IFERROR(SUBTOTAL(101,U26:U39),"")</totalsRowFormula>
    </tableColumn>
    <tableColumn id="15" xr3:uid="{22474A35-E7C1-4EBE-8979-ABF4D7538B37}" name="Column15" totalsRowFunction="count" headerRowDxfId="121" dataDxfId="120" totalsRowDxfId="33"/>
    <tableColumn id="16" xr3:uid="{80ADFE96-C7BD-4FF8-A475-AF9EB5E6A3F9}" name="Column16" totalsRowFunction="sum" headerRowDxfId="119" dataDxfId="118" totalsRowDxfId="32"/>
    <tableColumn id="17" xr3:uid="{C3CAFDD3-7E16-432B-8ECB-1F77AEAE5AA4}" name="Column17" totalsRowFunction="custom" headerRowDxfId="117" dataDxfId="116" totalsRowDxfId="31">
      <totalsRowFormula>IFERROR(SUBTOTAL(101,X26:X39),"")</totalsRowFormula>
    </tableColumn>
    <tableColumn id="18" xr3:uid="{F5B81F41-00BB-4323-B2D7-5D208850759B}" name="Column18" totalsRowFunction="count" headerRowDxfId="115" dataDxfId="114" totalsRowDxfId="30"/>
    <tableColumn id="19" xr3:uid="{56E129A1-715D-40FE-AE26-593F89FCC544}" name="Column19" totalsRowFunction="sum" headerRowDxfId="113" dataDxfId="112" totalsRowDxfId="29"/>
    <tableColumn id="20" xr3:uid="{2881F3BF-C897-40C5-8205-78CCC00545E8}" name="Column20" totalsRowFunction="custom" headerRowDxfId="111" dataDxfId="110" totalsRowDxfId="28">
      <totalsRowFormula>IFERROR(SUBTOTAL(101,AA26:AA39),"")</totalsRowFormula>
    </tableColumn>
    <tableColumn id="21" xr3:uid="{19E4516A-DB39-4460-AD56-23A8C02BB9B1}" name="Column21" totalsRowFunction="count" headerRowDxfId="109" dataDxfId="108" totalsRowDxfId="27"/>
    <tableColumn id="22" xr3:uid="{94B1BA4C-D09B-4563-A5FC-E9CBA2D907E6}" name="Column22" totalsRowFunction="sum" headerRowDxfId="107" dataDxfId="106" totalsRowDxfId="26"/>
    <tableColumn id="23" xr3:uid="{48FE8E51-3CE5-4179-B12E-1F7F07FCCC20}" name="Column23" totalsRowFunction="custom" headerRowDxfId="105" dataDxfId="104" totalsRowDxfId="25">
      <totalsRowFormula>IFERROR(SUBTOTAL(101,AD26:AD39),"")</totalsRowFormula>
    </tableColumn>
    <tableColumn id="24" xr3:uid="{C9DE3910-8C5E-4B42-B275-11FEDF9D7CFD}" name="Column24" totalsRowFunction="count" headerRowDxfId="103" dataDxfId="102" totalsRowDxfId="24"/>
    <tableColumn id="25" xr3:uid="{39774CDA-A505-4BE3-B33A-598039F340E3}" name="Column25" totalsRowFunction="sum" headerRowDxfId="101" dataDxfId="100" totalsRowDxfId="23"/>
    <tableColumn id="26" xr3:uid="{E211C28B-7031-425A-B062-2883B2B7227F}" name="Column26" totalsRowFunction="custom" headerRowDxfId="99" dataDxfId="98" totalsRowDxfId="22">
      <totalsRowFormula>IFERROR(SUBTOTAL(101,AG26:AG39),"")</totalsRowFormula>
    </tableColumn>
    <tableColumn id="27" xr3:uid="{5670312A-B3F4-4B16-90D7-4B83C0700721}" name="Column27" totalsRowFunction="count" headerRowDxfId="97" dataDxfId="96" totalsRowDxfId="21"/>
    <tableColumn id="28" xr3:uid="{04BFA9FC-EC16-4D28-8A06-579EA5D5AD55}" name="Column28" totalsRowFunction="sum" headerRowDxfId="95" dataDxfId="94" totalsRowDxfId="20"/>
    <tableColumn id="29" xr3:uid="{E821D235-FEBA-4DA0-ADCE-2A1978184330}" name="Column29" totalsRowFunction="custom" headerRowDxfId="93" dataDxfId="92" totalsRowDxfId="19">
      <totalsRowFormula>IFERROR(SUBTOTAL(101,AJ26:AJ39),"")</totalsRowFormula>
    </tableColumn>
    <tableColumn id="30" xr3:uid="{7A2F994E-317B-4AAD-81A3-6BE8ACB47948}" name="Column30" totalsRowFunction="count" headerRowDxfId="91" dataDxfId="90" totalsRowDxfId="18"/>
    <tableColumn id="31" xr3:uid="{F1C9F287-E9FC-4FFC-B46F-FF082B13C4B6}" name="Column31" totalsRowFunction="sum" headerRowDxfId="89" dataDxfId="88" totalsRowDxfId="17"/>
    <tableColumn id="32" xr3:uid="{EE876515-DF2A-44AC-A9D5-EB759E76FDED}" name="Column32" totalsRowFunction="custom" headerRowDxfId="87" dataDxfId="86" totalsRowDxfId="16">
      <totalsRowFormula>IFERROR(SUBTOTAL(101,AM26:AM39),"")</totalsRowFormula>
    </tableColumn>
    <tableColumn id="33" xr3:uid="{166CE396-B7A8-4C86-8520-FA6DF81C738B}" name="Column33" totalsRowFunction="count" headerRowDxfId="85" dataDxfId="84" totalsRowDxfId="15"/>
    <tableColumn id="34" xr3:uid="{A40D9C76-AA63-4630-85BB-FD9663BF14F9}" name="Column34" totalsRowFunction="sum" headerRowDxfId="83" dataDxfId="82" totalsRowDxfId="14"/>
    <tableColumn id="35" xr3:uid="{3DA86EF3-F17C-46D0-9F0D-1500CB1E6B90}" name="Column35" totalsRowFunction="custom" headerRowDxfId="81" dataDxfId="80" totalsRowDxfId="13">
      <totalsRowFormula>IFERROR(SUBTOTAL(101,AP26:AP39),"")</totalsRowFormula>
    </tableColumn>
    <tableColumn id="36" xr3:uid="{5CE78FE0-6B1D-4970-8C5A-E55532D23D1F}" name="Column36" totalsRowFunction="count" headerRowDxfId="79" dataDxfId="78" totalsRowDxfId="12"/>
    <tableColumn id="37" xr3:uid="{22CFA2D9-C9EB-47DD-ACFA-C326F7C9B909}" name="Column37" totalsRowFunction="sum" headerRowDxfId="77" dataDxfId="76" totalsRowDxfId="11"/>
    <tableColumn id="38" xr3:uid="{62F38C33-203D-46E4-9DAC-B8AFD06A5FC2}" name="Column38" totalsRowFunction="custom" headerRowDxfId="75" dataDxfId="74" totalsRowDxfId="10">
      <totalsRowFormula>IFERROR(SUBTOTAL(101,AS26:AS39),"")</totalsRowFormula>
    </tableColumn>
    <tableColumn id="39" xr3:uid="{F3554B0C-2860-436D-84D5-7C4A8575BE43}" name="Column39" totalsRowFunction="count" headerRowDxfId="73" dataDxfId="72" totalsRowDxfId="9"/>
    <tableColumn id="40" xr3:uid="{397EA8A4-43C1-4D21-BB58-5151A530E0C2}" name="Column40" totalsRowFunction="sum" headerRowDxfId="71" dataDxfId="70" totalsRowDxfId="8"/>
    <tableColumn id="41" xr3:uid="{7A3C735D-B717-44EE-8F0D-EA51896ED40C}" name="Column41" totalsRowFunction="custom" headerRowDxfId="69" dataDxfId="68" totalsRowDxfId="7">
      <totalsRowFormula>IFERROR(SUBTOTAL(101,AV26:AV39),"")</totalsRowFormula>
    </tableColumn>
    <tableColumn id="42" xr3:uid="{302016C2-22CD-4D89-95CD-074BB4BFF570}" name="Column42" totalsRowFunction="count" headerRowDxfId="67" dataDxfId="66" totalsRowDxfId="6"/>
    <tableColumn id="43" xr3:uid="{9A79A056-0B67-47A7-91E9-9B50BA230EB2}" name="Column43" totalsRowFunction="sum" headerRowDxfId="65" dataDxfId="64" totalsRowDxfId="5"/>
    <tableColumn id="44" xr3:uid="{054EF8CC-19A0-415A-9999-8AF64EA82811}" name="Column44" totalsRowFunction="custom" headerRowDxfId="63" dataDxfId="62" totalsRowDxfId="4">
      <totalsRowFormula>IFERROR(SUBTOTAL(101,AY26:AY39),"")</totalsRowFormula>
    </tableColumn>
    <tableColumn id="45" xr3:uid="{256E6A43-FCD3-4A0B-AA1E-456D810BCA34}" name="Column45" totalsRowFunction="count" headerRowDxfId="61" dataDxfId="60" totalsRowDxfId="3"/>
    <tableColumn id="46" xr3:uid="{E1124A6F-EC37-4BE6-ACE1-7FE59B196819}" name="Column46" totalsRowFunction="sum" headerRowDxfId="59" dataDxfId="58" totalsRowDxfId="2"/>
    <tableColumn id="47" xr3:uid="{E2E90AFC-B92C-4E8C-93E9-3F612212578D}" name="Column47" totalsRowFunction="custom" headerRowDxfId="57" dataDxfId="56" totalsRowDxfId="1">
      <totalsRowFormula>IFERROR(SUBTOTAL(101,BB26:BB39),"")</totalsRowFormula>
    </tableColumn>
    <tableColumn id="48" xr3:uid="{42DB92D7-C5DE-4419-B8E9-4E831746EDAA}" name="Column48" totalsRowFunction="count" headerRowDxfId="55" dataDxfId="54" totalsRow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1CF3-F8CE-4AC5-80DD-A9E007EB845A}">
  <sheetPr codeName="Sheet20">
    <tabColor theme="3" tint="-0.499984740745262"/>
  </sheetPr>
  <dimension ref="A1:BD40"/>
  <sheetViews>
    <sheetView tabSelected="1" zoomScale="90" zoomScaleNormal="90" workbookViewId="0"/>
  </sheetViews>
  <sheetFormatPr defaultRowHeight="15" customHeight="1" outlineLevelRow="1" x14ac:dyDescent="0.2"/>
  <cols>
    <col min="1" max="1" width="1.7109375" style="1" customWidth="1"/>
    <col min="2" max="2" width="4.5703125" style="2" customWidth="1"/>
    <col min="3" max="3" width="22.5703125" style="2" customWidth="1"/>
    <col min="4" max="4" width="20.7109375" style="2" customWidth="1"/>
    <col min="5" max="5" width="14.140625" style="2" customWidth="1"/>
    <col min="6" max="7" width="11.7109375" style="2" customWidth="1"/>
    <col min="8" max="8" width="11.140625" style="2" customWidth="1"/>
    <col min="9" max="9" width="14.140625" style="2" customWidth="1"/>
    <col min="10" max="11" width="7.7109375" style="2" customWidth="1"/>
    <col min="12" max="12" width="4" style="2" customWidth="1"/>
    <col min="13" max="13" width="9.7109375" style="2" customWidth="1"/>
    <col min="14" max="14" width="12" style="2" customWidth="1"/>
    <col min="15" max="15" width="5.7109375" style="2" customWidth="1"/>
    <col min="16" max="16" width="7.28515625" style="2" customWidth="1"/>
    <col min="17" max="17" width="9.7109375" style="2" customWidth="1"/>
    <col min="18" max="18" width="13.7109375" style="2" customWidth="1"/>
    <col min="19" max="19" width="5.140625" style="2" customWidth="1"/>
    <col min="20" max="20" width="9.7109375" style="2" customWidth="1"/>
    <col min="21" max="21" width="12.5703125" style="2" customWidth="1"/>
    <col min="22" max="22" width="5.140625" style="2" customWidth="1"/>
    <col min="23" max="23" width="9.7109375" style="2" customWidth="1"/>
    <col min="24" max="24" width="12.7109375" style="2" customWidth="1"/>
    <col min="25" max="25" width="5.140625" style="2" customWidth="1"/>
    <col min="26" max="26" width="9.7109375" style="2" customWidth="1"/>
    <col min="27" max="27" width="12.7109375" style="2" customWidth="1"/>
    <col min="28" max="28" width="5.140625" style="2" customWidth="1"/>
    <col min="29" max="29" width="9.7109375" style="2" customWidth="1"/>
    <col min="30" max="30" width="12.7109375" style="2" customWidth="1"/>
    <col min="31" max="31" width="5.140625" style="2" customWidth="1"/>
    <col min="32" max="32" width="9.7109375" style="2" customWidth="1"/>
    <col min="33" max="33" width="12.7109375" style="2" customWidth="1"/>
    <col min="34" max="34" width="5.140625" style="2" customWidth="1"/>
    <col min="35" max="35" width="9.7109375" style="2" customWidth="1"/>
    <col min="36" max="36" width="12.7109375" style="2" customWidth="1"/>
    <col min="37" max="37" width="5.140625" style="2" customWidth="1"/>
    <col min="38" max="38" width="9.7109375" style="2" customWidth="1"/>
    <col min="39" max="39" width="12.7109375" style="2" customWidth="1"/>
    <col min="40" max="40" width="5.140625" style="2" customWidth="1"/>
    <col min="41" max="41" width="9.7109375" style="2" customWidth="1"/>
    <col min="42" max="42" width="12.7109375" style="2" customWidth="1"/>
    <col min="43" max="43" width="5.140625" style="2" customWidth="1"/>
    <col min="44" max="44" width="9.7109375" style="2" customWidth="1"/>
    <col min="45" max="45" width="12.7109375" style="2" customWidth="1"/>
    <col min="46" max="46" width="5.140625" style="2" customWidth="1"/>
    <col min="47" max="47" width="9.7109375" style="2" customWidth="1"/>
    <col min="48" max="48" width="12.7109375" style="2" customWidth="1"/>
    <col min="49" max="49" width="5.140625" style="2" customWidth="1"/>
    <col min="50" max="50" width="9.7109375" style="2" customWidth="1"/>
    <col min="51" max="51" width="12.7109375" style="2" customWidth="1"/>
    <col min="52" max="52" width="5.140625" style="2" customWidth="1"/>
    <col min="53" max="53" width="9.7109375" style="2" customWidth="1"/>
    <col min="54" max="54" width="12.7109375" style="2" customWidth="1"/>
    <col min="55" max="55" width="37.7109375" style="2" customWidth="1"/>
    <col min="56" max="56" width="9.140625" style="2"/>
    <col min="57" max="16384" width="9.140625" style="3"/>
  </cols>
  <sheetData>
    <row r="1" spans="1:56" ht="13.5" thickBot="1" x14ac:dyDescent="0.25">
      <c r="A1" s="1">
        <v>130</v>
      </c>
    </row>
    <row r="2" spans="1:56" ht="18.75" customHeight="1" outlineLevel="1" thickBot="1" x14ac:dyDescent="0.25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1"/>
      <c r="BC2" s="3"/>
      <c r="BD2" s="3"/>
    </row>
    <row r="3" spans="1:56" s="6" customFormat="1" ht="17.25" customHeight="1" outlineLevel="1" x14ac:dyDescent="0.25">
      <c r="A3" s="4"/>
      <c r="B3" s="57" t="s">
        <v>1</v>
      </c>
      <c r="C3" s="58"/>
      <c r="D3" s="58"/>
      <c r="E3" s="55" t="s">
        <v>2</v>
      </c>
      <c r="F3" s="55"/>
      <c r="G3" s="55"/>
      <c r="H3" s="55" t="s">
        <v>3</v>
      </c>
      <c r="I3" s="55"/>
      <c r="J3" s="55"/>
      <c r="K3" s="55" t="s">
        <v>4</v>
      </c>
      <c r="L3" s="55"/>
      <c r="M3" s="55"/>
      <c r="N3" s="55"/>
      <c r="O3" s="55" t="s">
        <v>5</v>
      </c>
      <c r="P3" s="55"/>
      <c r="Q3" s="55"/>
      <c r="R3" s="55"/>
      <c r="S3" s="55" t="s">
        <v>48</v>
      </c>
      <c r="T3" s="55"/>
      <c r="U3" s="55"/>
      <c r="V3" s="55"/>
      <c r="W3" s="55" t="s">
        <v>49</v>
      </c>
      <c r="X3" s="55"/>
      <c r="Y3" s="55"/>
      <c r="Z3" s="59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6" ht="15" customHeight="1" outlineLevel="1" x14ac:dyDescent="0.2">
      <c r="B4" s="53" t="s">
        <v>6</v>
      </c>
      <c r="C4" s="54"/>
      <c r="D4" s="54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60"/>
      <c r="BA4" s="3"/>
      <c r="BB4" s="3"/>
      <c r="BC4" s="3"/>
      <c r="BD4" s="3"/>
    </row>
    <row r="5" spans="1:56" ht="15" customHeight="1" outlineLevel="1" x14ac:dyDescent="0.2">
      <c r="B5" s="53" t="s">
        <v>41</v>
      </c>
      <c r="C5" s="54"/>
      <c r="D5" s="54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60"/>
      <c r="BA5" s="3"/>
      <c r="BB5" s="3"/>
      <c r="BC5" s="3"/>
      <c r="BD5" s="3"/>
    </row>
    <row r="6" spans="1:56" ht="15" customHeight="1" outlineLevel="1" x14ac:dyDescent="0.2">
      <c r="B6" s="53" t="s">
        <v>40</v>
      </c>
      <c r="C6" s="54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95"/>
      <c r="BA6" s="3"/>
      <c r="BB6" s="3"/>
      <c r="BC6" s="3"/>
      <c r="BD6" s="3"/>
    </row>
    <row r="7" spans="1:56" ht="15" customHeight="1" outlineLevel="1" x14ac:dyDescent="0.2">
      <c r="B7" s="53" t="s">
        <v>7</v>
      </c>
      <c r="C7" s="54"/>
      <c r="D7" s="54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60"/>
      <c r="BA7" s="3"/>
      <c r="BB7" s="3"/>
      <c r="BC7" s="3"/>
      <c r="BD7" s="3"/>
    </row>
    <row r="8" spans="1:56" s="35" customFormat="1" ht="21" customHeight="1" outlineLevel="1" x14ac:dyDescent="0.25">
      <c r="A8" s="33"/>
      <c r="B8" s="53" t="s">
        <v>8</v>
      </c>
      <c r="C8" s="54"/>
      <c r="D8" s="54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9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</row>
    <row r="9" spans="1:56" ht="15" customHeight="1" outlineLevel="1" x14ac:dyDescent="0.2">
      <c r="B9" s="53" t="s">
        <v>38</v>
      </c>
      <c r="C9" s="54"/>
      <c r="D9" s="54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60"/>
      <c r="BA9" s="3"/>
      <c r="BB9" s="3"/>
      <c r="BC9" s="3"/>
      <c r="BD9" s="3"/>
    </row>
    <row r="10" spans="1:56" ht="15" customHeight="1" outlineLevel="1" x14ac:dyDescent="0.2">
      <c r="B10" s="53" t="s">
        <v>39</v>
      </c>
      <c r="C10" s="54"/>
      <c r="D10" s="54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60"/>
      <c r="BA10" s="3"/>
      <c r="BB10" s="3"/>
      <c r="BC10" s="3"/>
      <c r="BD10" s="3"/>
    </row>
    <row r="11" spans="1:56" ht="15" customHeight="1" outlineLevel="1" x14ac:dyDescent="0.2">
      <c r="B11" s="53" t="s">
        <v>9</v>
      </c>
      <c r="C11" s="54"/>
      <c r="D11" s="54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97"/>
      <c r="BA11" s="3"/>
      <c r="BB11" s="3"/>
      <c r="BC11" s="3"/>
      <c r="BD11" s="3"/>
    </row>
    <row r="12" spans="1:56" ht="15" customHeight="1" outlineLevel="1" x14ac:dyDescent="0.2">
      <c r="B12" s="53" t="s">
        <v>10</v>
      </c>
      <c r="C12" s="54"/>
      <c r="D12" s="54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97"/>
      <c r="BA12" s="3"/>
      <c r="BB12" s="3"/>
      <c r="BC12" s="3"/>
      <c r="BD12" s="3"/>
    </row>
    <row r="13" spans="1:56" ht="15" customHeight="1" outlineLevel="1" x14ac:dyDescent="0.2">
      <c r="B13" s="53" t="s">
        <v>11</v>
      </c>
      <c r="C13" s="54"/>
      <c r="D13" s="54"/>
      <c r="E13" s="63" t="str">
        <f>IFERROR(E11/E12,"")</f>
        <v/>
      </c>
      <c r="F13" s="63" t="str">
        <f>IFERROR(F11/F12,"")</f>
        <v/>
      </c>
      <c r="G13" s="63" t="str">
        <f>IFERROR(G11/G12,"")</f>
        <v/>
      </c>
      <c r="H13" s="63" t="str">
        <f>IFERROR(H11/H12,"")</f>
        <v/>
      </c>
      <c r="I13" s="63"/>
      <c r="J13" s="63"/>
      <c r="K13" s="63" t="str">
        <f>IFERROR(K11/K12,"")</f>
        <v/>
      </c>
      <c r="L13" s="63"/>
      <c r="M13" s="63"/>
      <c r="N13" s="63"/>
      <c r="O13" s="63" t="str">
        <f>IFERROR(O11/O12,"")</f>
        <v/>
      </c>
      <c r="P13" s="63"/>
      <c r="Q13" s="63"/>
      <c r="R13" s="63"/>
      <c r="S13" s="63" t="str">
        <f>IFERROR(S11/S12,"")</f>
        <v/>
      </c>
      <c r="T13" s="63"/>
      <c r="U13" s="63"/>
      <c r="V13" s="63"/>
      <c r="W13" s="63" t="str">
        <f>IFERROR(W11/W12,"")</f>
        <v/>
      </c>
      <c r="X13" s="63"/>
      <c r="Y13" s="63"/>
      <c r="Z13" s="98"/>
      <c r="BA13" s="3"/>
      <c r="BB13" s="3"/>
      <c r="BC13" s="3"/>
      <c r="BD13" s="3"/>
    </row>
    <row r="14" spans="1:56" ht="15" customHeight="1" outlineLevel="1" x14ac:dyDescent="0.2">
      <c r="B14" s="53" t="s">
        <v>47</v>
      </c>
      <c r="C14" s="54"/>
      <c r="D14" s="54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60"/>
      <c r="BA14" s="3"/>
      <c r="BB14" s="3"/>
      <c r="BC14" s="3"/>
      <c r="BD14" s="3"/>
    </row>
    <row r="15" spans="1:56" ht="15" customHeight="1" outlineLevel="1" x14ac:dyDescent="0.2">
      <c r="B15" s="53" t="s">
        <v>37</v>
      </c>
      <c r="C15" s="54"/>
      <c r="D15" s="54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60"/>
      <c r="BA15" s="3"/>
      <c r="BB15" s="3"/>
      <c r="BC15" s="3"/>
      <c r="BD15" s="3"/>
    </row>
    <row r="16" spans="1:56" ht="15" customHeight="1" outlineLevel="1" x14ac:dyDescent="0.2">
      <c r="B16" s="53" t="s">
        <v>42</v>
      </c>
      <c r="C16" s="54"/>
      <c r="D16" s="5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93"/>
      <c r="BA16" s="3"/>
      <c r="BB16" s="3"/>
      <c r="BC16" s="3"/>
      <c r="BD16" s="3"/>
    </row>
    <row r="17" spans="1:56" ht="15" customHeight="1" outlineLevel="1" x14ac:dyDescent="0.2">
      <c r="B17" s="53" t="s">
        <v>43</v>
      </c>
      <c r="C17" s="54"/>
      <c r="D17" s="5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93"/>
      <c r="BA17" s="3"/>
      <c r="BB17" s="3"/>
      <c r="BC17" s="3"/>
      <c r="BD17" s="3"/>
    </row>
    <row r="18" spans="1:56" ht="15" customHeight="1" outlineLevel="1" x14ac:dyDescent="0.2">
      <c r="B18" s="53" t="s">
        <v>44</v>
      </c>
      <c r="C18" s="54"/>
      <c r="D18" s="5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93"/>
      <c r="BA18" s="3"/>
      <c r="BB18" s="3"/>
      <c r="BC18" s="3"/>
      <c r="BD18" s="3"/>
    </row>
    <row r="19" spans="1:56" ht="15" customHeight="1" outlineLevel="1" x14ac:dyDescent="0.2">
      <c r="B19" s="53" t="s">
        <v>45</v>
      </c>
      <c r="C19" s="54"/>
      <c r="D19" s="5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93"/>
      <c r="BA19" s="3"/>
      <c r="BB19" s="3"/>
      <c r="BC19" s="3"/>
      <c r="BD19" s="3"/>
    </row>
    <row r="20" spans="1:56" ht="15" customHeight="1" outlineLevel="1" x14ac:dyDescent="0.2">
      <c r="B20" s="53" t="s">
        <v>46</v>
      </c>
      <c r="C20" s="54"/>
      <c r="D20" s="5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93"/>
      <c r="BA20" s="3"/>
      <c r="BB20" s="3"/>
      <c r="BC20" s="3"/>
      <c r="BD20" s="3"/>
    </row>
    <row r="21" spans="1:56" ht="15" customHeight="1" outlineLevel="1" thickBot="1" x14ac:dyDescent="0.25">
      <c r="B21" s="66" t="s">
        <v>12</v>
      </c>
      <c r="C21" s="67"/>
      <c r="D21" s="67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94"/>
      <c r="BA21" s="3"/>
      <c r="BB21" s="3"/>
      <c r="BC21" s="3"/>
      <c r="BD21" s="3"/>
    </row>
    <row r="22" spans="1:56" ht="15" customHeight="1" outlineLevel="1" thickBot="1" x14ac:dyDescent="0.25"/>
    <row r="23" spans="1:56" ht="19.5" thickBot="1" x14ac:dyDescent="0.25">
      <c r="A23" s="2"/>
      <c r="B23" s="84" t="s">
        <v>13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6"/>
      <c r="O23" s="84" t="s">
        <v>14</v>
      </c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6"/>
    </row>
    <row r="24" spans="1:56" s="6" customFormat="1" x14ac:dyDescent="0.25">
      <c r="A24" s="5"/>
      <c r="B24" s="87" t="s">
        <v>32</v>
      </c>
      <c r="C24" s="72" t="s">
        <v>34</v>
      </c>
      <c r="D24" s="72" t="s">
        <v>33</v>
      </c>
      <c r="E24" s="74" t="s">
        <v>36</v>
      </c>
      <c r="F24" s="89" t="s">
        <v>15</v>
      </c>
      <c r="G24" s="89" t="s">
        <v>27</v>
      </c>
      <c r="H24" s="72" t="s">
        <v>16</v>
      </c>
      <c r="I24" s="91" t="s">
        <v>31</v>
      </c>
      <c r="J24" s="72" t="s">
        <v>17</v>
      </c>
      <c r="K24" s="74" t="s">
        <v>18</v>
      </c>
      <c r="L24" s="76" t="s">
        <v>19</v>
      </c>
      <c r="M24" s="77"/>
      <c r="N24" s="78" t="s">
        <v>20</v>
      </c>
      <c r="O24" s="80" t="s">
        <v>21</v>
      </c>
      <c r="P24" s="80"/>
      <c r="Q24" s="81"/>
      <c r="R24" s="82"/>
      <c r="S24" s="83"/>
      <c r="T24" s="70"/>
      <c r="U24" s="71"/>
      <c r="V24" s="69" t="e">
        <f>EDATE(S24,-1)</f>
        <v>#NUM!</v>
      </c>
      <c r="W24" s="70"/>
      <c r="X24" s="71"/>
      <c r="Y24" s="69" t="e">
        <f>EDATE(V24,-1)</f>
        <v>#NUM!</v>
      </c>
      <c r="Z24" s="70"/>
      <c r="AA24" s="71"/>
      <c r="AB24" s="69" t="e">
        <f>EDATE(Y24,-1)</f>
        <v>#NUM!</v>
      </c>
      <c r="AC24" s="70"/>
      <c r="AD24" s="71"/>
      <c r="AE24" s="69" t="e">
        <f>EDATE(AB24,-1)</f>
        <v>#NUM!</v>
      </c>
      <c r="AF24" s="70"/>
      <c r="AG24" s="71"/>
      <c r="AH24" s="69" t="e">
        <f>EDATE(AE24,-1)</f>
        <v>#NUM!</v>
      </c>
      <c r="AI24" s="70"/>
      <c r="AJ24" s="71"/>
      <c r="AK24" s="69" t="e">
        <f>EDATE(AH24,-1)</f>
        <v>#NUM!</v>
      </c>
      <c r="AL24" s="70"/>
      <c r="AM24" s="71"/>
      <c r="AN24" s="69" t="e">
        <f>EDATE(AK24,-1)</f>
        <v>#NUM!</v>
      </c>
      <c r="AO24" s="70"/>
      <c r="AP24" s="71"/>
      <c r="AQ24" s="69" t="e">
        <f>EDATE(AN24,-1)</f>
        <v>#NUM!</v>
      </c>
      <c r="AR24" s="70"/>
      <c r="AS24" s="71"/>
      <c r="AT24" s="69" t="e">
        <f>EDATE(AQ24,-1)</f>
        <v>#NUM!</v>
      </c>
      <c r="AU24" s="70"/>
      <c r="AV24" s="71"/>
      <c r="AW24" s="69" t="e">
        <f>EDATE(AT24,-1)</f>
        <v>#NUM!</v>
      </c>
      <c r="AX24" s="70"/>
      <c r="AY24" s="71"/>
      <c r="AZ24" s="69" t="e">
        <f>EDATE(AW24,-1)</f>
        <v>#NUM!</v>
      </c>
      <c r="BA24" s="70"/>
      <c r="BB24" s="71"/>
      <c r="BC24" s="68" t="s">
        <v>22</v>
      </c>
      <c r="BD24" s="5"/>
    </row>
    <row r="25" spans="1:56" s="6" customFormat="1" ht="45" x14ac:dyDescent="0.25">
      <c r="A25" s="5"/>
      <c r="B25" s="88"/>
      <c r="C25" s="73"/>
      <c r="D25" s="73"/>
      <c r="E25" s="75"/>
      <c r="F25" s="90"/>
      <c r="G25" s="90"/>
      <c r="H25" s="73"/>
      <c r="I25" s="92"/>
      <c r="J25" s="73"/>
      <c r="K25" s="75"/>
      <c r="L25" s="76"/>
      <c r="M25" s="77"/>
      <c r="N25" s="79"/>
      <c r="O25" s="7" t="s">
        <v>23</v>
      </c>
      <c r="P25" s="7" t="s">
        <v>35</v>
      </c>
      <c r="Q25" s="30" t="s">
        <v>24</v>
      </c>
      <c r="R25" s="31" t="s">
        <v>25</v>
      </c>
      <c r="S25" s="8" t="s">
        <v>26</v>
      </c>
      <c r="T25" s="29" t="s">
        <v>27</v>
      </c>
      <c r="U25" s="31" t="s">
        <v>28</v>
      </c>
      <c r="V25" s="9" t="s">
        <v>26</v>
      </c>
      <c r="W25" s="29" t="s">
        <v>27</v>
      </c>
      <c r="X25" s="31" t="s">
        <v>28</v>
      </c>
      <c r="Y25" s="9" t="s">
        <v>26</v>
      </c>
      <c r="Z25" s="29" t="s">
        <v>27</v>
      </c>
      <c r="AA25" s="31" t="s">
        <v>28</v>
      </c>
      <c r="AB25" s="9" t="s">
        <v>26</v>
      </c>
      <c r="AC25" s="29" t="s">
        <v>27</v>
      </c>
      <c r="AD25" s="31" t="s">
        <v>28</v>
      </c>
      <c r="AE25" s="9" t="s">
        <v>26</v>
      </c>
      <c r="AF25" s="29" t="s">
        <v>27</v>
      </c>
      <c r="AG25" s="10" t="s">
        <v>29</v>
      </c>
      <c r="AH25" s="9" t="s">
        <v>26</v>
      </c>
      <c r="AI25" s="29" t="s">
        <v>27</v>
      </c>
      <c r="AJ25" s="31" t="s">
        <v>28</v>
      </c>
      <c r="AK25" s="9" t="s">
        <v>26</v>
      </c>
      <c r="AL25" s="29" t="s">
        <v>27</v>
      </c>
      <c r="AM25" s="31" t="s">
        <v>28</v>
      </c>
      <c r="AN25" s="9" t="s">
        <v>26</v>
      </c>
      <c r="AO25" s="29" t="s">
        <v>27</v>
      </c>
      <c r="AP25" s="31" t="s">
        <v>28</v>
      </c>
      <c r="AQ25" s="9" t="s">
        <v>26</v>
      </c>
      <c r="AR25" s="29" t="s">
        <v>27</v>
      </c>
      <c r="AS25" s="31" t="s">
        <v>28</v>
      </c>
      <c r="AT25" s="9" t="s">
        <v>26</v>
      </c>
      <c r="AU25" s="29" t="s">
        <v>27</v>
      </c>
      <c r="AV25" s="31" t="s">
        <v>28</v>
      </c>
      <c r="AW25" s="9" t="s">
        <v>26</v>
      </c>
      <c r="AX25" s="29" t="s">
        <v>27</v>
      </c>
      <c r="AY25" s="31" t="s">
        <v>28</v>
      </c>
      <c r="AZ25" s="9" t="s">
        <v>26</v>
      </c>
      <c r="BA25" s="29" t="s">
        <v>27</v>
      </c>
      <c r="BB25" s="31" t="s">
        <v>28</v>
      </c>
      <c r="BC25" s="68"/>
      <c r="BD25" s="5"/>
    </row>
    <row r="26" spans="1:56" ht="15" customHeight="1" x14ac:dyDescent="0.2">
      <c r="A26" s="1" t="s">
        <v>50</v>
      </c>
      <c r="B26" s="11"/>
      <c r="C26" s="12"/>
      <c r="D26" s="12"/>
      <c r="E26" s="13"/>
      <c r="F26" s="13"/>
      <c r="G26" s="14"/>
      <c r="H26" s="15"/>
      <c r="I26" s="13"/>
      <c r="J26" s="12"/>
      <c r="K26" s="16" t="str">
        <f t="shared" ref="K26:K39" ca="1" si="0">IFERROR(IF(J26&lt;(TODAY()-H26)/30,"",J26-((TODAY()-H26)/30)+1),"")</f>
        <v/>
      </c>
      <c r="L26" s="17"/>
      <c r="M26" s="18" t="str">
        <f t="shared" ref="M26:M39" ca="1" si="1">IF(OR(L26="Yes",AND(K26&gt;1,K26&lt;&gt;"")),G26,"")</f>
        <v/>
      </c>
      <c r="N26" s="12"/>
      <c r="O26" s="19" t="str">
        <f t="shared" ref="O26:O39" si="2">IF($G26&lt;&gt;"",COUNT($S26,$V26,$Y26,$AB26,$AE26,$AH26,$AK26,$AN26,$AQ26,$AT26,$AW26,$AZ26),"")</f>
        <v/>
      </c>
      <c r="P26" s="19"/>
      <c r="Q26" s="20" t="str">
        <f t="shared" ref="Q26:Q39" si="3">IF($G26&lt;&gt;"",SUM($T26,$W26,$Z26,$AC26,$AF26,$AI26,$AL26,$AO26,$AR26,$AU26,$AX26,$BA26),"")</f>
        <v/>
      </c>
      <c r="R26" s="21" t="str">
        <f t="shared" ref="R26:R39" si="4">IF($G26&lt;&gt;"",IFERROR(AVERAGE($U26,$X26,$AA26,$AD26,$AG26,$AJ26,$AM26,$AP26,$AS26,$AV26,$AY26,$BB26),""),"")</f>
        <v/>
      </c>
      <c r="S26" s="12"/>
      <c r="T26" s="13"/>
      <c r="U26" s="20"/>
      <c r="V26" s="12"/>
      <c r="W26" s="13"/>
      <c r="X26" s="20"/>
      <c r="Y26" s="12"/>
      <c r="Z26" s="13"/>
      <c r="AA26" s="20"/>
      <c r="AB26" s="12"/>
      <c r="AC26" s="13"/>
      <c r="AD26" s="20"/>
      <c r="AE26" s="12"/>
      <c r="AF26" s="13"/>
      <c r="AG26" s="20"/>
      <c r="AH26" s="12"/>
      <c r="AI26" s="13"/>
      <c r="AJ26" s="20"/>
      <c r="AK26" s="12"/>
      <c r="AL26" s="13"/>
      <c r="AM26" s="20"/>
      <c r="AN26" s="12"/>
      <c r="AO26" s="13"/>
      <c r="AP26" s="20"/>
      <c r="AQ26" s="12"/>
      <c r="AR26" s="13"/>
      <c r="AS26" s="20"/>
      <c r="AT26" s="12"/>
      <c r="AU26" s="13"/>
      <c r="AV26" s="20"/>
      <c r="AW26" s="12"/>
      <c r="AX26" s="13"/>
      <c r="AY26" s="20"/>
      <c r="AZ26" s="12"/>
      <c r="BA26" s="13"/>
      <c r="BB26" s="20"/>
      <c r="BC26" s="22"/>
    </row>
    <row r="27" spans="1:56" ht="15" customHeight="1" x14ac:dyDescent="0.2">
      <c r="A27" s="1" t="s">
        <v>50</v>
      </c>
      <c r="B27" s="11"/>
      <c r="C27" s="41"/>
      <c r="D27" s="12"/>
      <c r="E27" s="42"/>
      <c r="F27" s="43"/>
      <c r="G27" s="44"/>
      <c r="H27" s="45"/>
      <c r="I27" s="24"/>
      <c r="J27" s="23"/>
      <c r="K27" s="16" t="str">
        <f t="shared" ca="1" si="0"/>
        <v/>
      </c>
      <c r="L27" s="46"/>
      <c r="M27" s="47" t="str">
        <f t="shared" ref="M27:M36" ca="1" si="5">IF(OR(L27="Yes",AND(K27&gt;1,K27&lt;&gt;"")),G27,"")</f>
        <v/>
      </c>
      <c r="N27" s="23"/>
      <c r="O27" s="19" t="str">
        <f t="shared" ref="O27:O36" si="6">IF($G27&lt;&gt;"",COUNT($S27,$V27,$Y27,$AB27,$AE27,$AH27,$AK27,$AN27,$AQ27,$AT27,$AW27,$AZ27),"")</f>
        <v/>
      </c>
      <c r="P27" s="19"/>
      <c r="Q27" s="20" t="str">
        <f t="shared" ref="Q27:Q36" si="7">IF($G27&lt;&gt;"",SUM($T27,$W27,$Z27,$AC27,$AF27,$AI27,$AL27,$AO27,$AR27,$AU27,$AX27,$BA27),"")</f>
        <v/>
      </c>
      <c r="R27" s="20" t="str">
        <f t="shared" ref="R27:R36" si="8">IF($G27&lt;&gt;"",IFERROR(AVERAGE($U27,$X27,$AA27,$AD27,$AG27,$AJ27,$AM27,$AP27,$AS27,$AV27,$AY27,$BB27),""),"")</f>
        <v/>
      </c>
      <c r="S27" s="48"/>
      <c r="T27" s="13"/>
      <c r="U27" s="21"/>
      <c r="V27" s="48"/>
      <c r="W27" s="13"/>
      <c r="X27" s="20"/>
      <c r="Y27" s="48"/>
      <c r="Z27" s="13"/>
      <c r="AA27" s="20"/>
      <c r="AB27" s="48"/>
      <c r="AC27" s="13"/>
      <c r="AD27" s="20"/>
      <c r="AE27" s="48"/>
      <c r="AF27" s="13"/>
      <c r="AG27" s="20"/>
      <c r="AH27" s="48"/>
      <c r="AI27" s="13"/>
      <c r="AJ27" s="20"/>
      <c r="AK27" s="48"/>
      <c r="AL27" s="13"/>
      <c r="AM27" s="20"/>
      <c r="AN27" s="48"/>
      <c r="AO27" s="13"/>
      <c r="AP27" s="20"/>
      <c r="AQ27" s="48"/>
      <c r="AR27" s="13"/>
      <c r="AS27" s="20"/>
      <c r="AT27" s="48"/>
      <c r="AU27" s="13"/>
      <c r="AV27" s="20"/>
      <c r="AW27" s="48"/>
      <c r="AX27" s="13"/>
      <c r="AY27" s="20"/>
      <c r="AZ27" s="48"/>
      <c r="BA27" s="13"/>
      <c r="BB27" s="20"/>
      <c r="BC27" s="28"/>
    </row>
    <row r="28" spans="1:56" ht="15" customHeight="1" x14ac:dyDescent="0.2">
      <c r="A28" s="1" t="s">
        <v>50</v>
      </c>
      <c r="B28" s="11"/>
      <c r="C28" s="41"/>
      <c r="D28" s="12"/>
      <c r="E28" s="42"/>
      <c r="F28" s="43"/>
      <c r="G28" s="44"/>
      <c r="H28" s="45"/>
      <c r="I28" s="24"/>
      <c r="J28" s="23"/>
      <c r="K28" s="16" t="str">
        <f t="shared" ca="1" si="0"/>
        <v/>
      </c>
      <c r="L28" s="46"/>
      <c r="M28" s="47" t="str">
        <f t="shared" ca="1" si="5"/>
        <v/>
      </c>
      <c r="N28" s="23"/>
      <c r="O28" s="19" t="str">
        <f t="shared" si="6"/>
        <v/>
      </c>
      <c r="P28" s="19"/>
      <c r="Q28" s="20" t="str">
        <f t="shared" si="7"/>
        <v/>
      </c>
      <c r="R28" s="20" t="str">
        <f t="shared" si="8"/>
        <v/>
      </c>
      <c r="S28" s="48"/>
      <c r="T28" s="13"/>
      <c r="U28" s="21"/>
      <c r="V28" s="48"/>
      <c r="W28" s="13"/>
      <c r="X28" s="20"/>
      <c r="Y28" s="48"/>
      <c r="Z28" s="13"/>
      <c r="AA28" s="20"/>
      <c r="AB28" s="48"/>
      <c r="AC28" s="13"/>
      <c r="AD28" s="20"/>
      <c r="AE28" s="48"/>
      <c r="AF28" s="13"/>
      <c r="AG28" s="20"/>
      <c r="AH28" s="48"/>
      <c r="AI28" s="13"/>
      <c r="AJ28" s="20"/>
      <c r="AK28" s="48"/>
      <c r="AL28" s="13"/>
      <c r="AM28" s="20"/>
      <c r="AN28" s="48"/>
      <c r="AO28" s="13"/>
      <c r="AP28" s="20"/>
      <c r="AQ28" s="48"/>
      <c r="AR28" s="13"/>
      <c r="AS28" s="20"/>
      <c r="AT28" s="48"/>
      <c r="AU28" s="13"/>
      <c r="AV28" s="20"/>
      <c r="AW28" s="48"/>
      <c r="AX28" s="13"/>
      <c r="AY28" s="20"/>
      <c r="AZ28" s="48"/>
      <c r="BA28" s="13"/>
      <c r="BB28" s="20"/>
      <c r="BC28" s="28"/>
    </row>
    <row r="29" spans="1:56" ht="15" customHeight="1" x14ac:dyDescent="0.2">
      <c r="A29" s="1" t="s">
        <v>50</v>
      </c>
      <c r="B29" s="11"/>
      <c r="C29" s="41"/>
      <c r="D29" s="12"/>
      <c r="E29" s="42"/>
      <c r="F29" s="43"/>
      <c r="G29" s="44"/>
      <c r="H29" s="45"/>
      <c r="I29" s="24"/>
      <c r="J29" s="23"/>
      <c r="K29" s="16" t="str">
        <f t="shared" ca="1" si="0"/>
        <v/>
      </c>
      <c r="L29" s="46"/>
      <c r="M29" s="47" t="str">
        <f t="shared" ca="1" si="5"/>
        <v/>
      </c>
      <c r="N29" s="23"/>
      <c r="O29" s="19" t="str">
        <f t="shared" si="6"/>
        <v/>
      </c>
      <c r="P29" s="19"/>
      <c r="Q29" s="20" t="str">
        <f t="shared" si="7"/>
        <v/>
      </c>
      <c r="R29" s="20" t="str">
        <f t="shared" si="8"/>
        <v/>
      </c>
      <c r="S29" s="48"/>
      <c r="T29" s="13"/>
      <c r="U29" s="21"/>
      <c r="V29" s="48"/>
      <c r="W29" s="13"/>
      <c r="X29" s="20"/>
      <c r="Y29" s="48"/>
      <c r="Z29" s="13"/>
      <c r="AA29" s="20"/>
      <c r="AB29" s="48"/>
      <c r="AC29" s="13"/>
      <c r="AD29" s="20"/>
      <c r="AE29" s="48"/>
      <c r="AF29" s="13"/>
      <c r="AG29" s="20"/>
      <c r="AH29" s="48"/>
      <c r="AI29" s="13"/>
      <c r="AJ29" s="20"/>
      <c r="AK29" s="48"/>
      <c r="AL29" s="13"/>
      <c r="AM29" s="20"/>
      <c r="AN29" s="48"/>
      <c r="AO29" s="13"/>
      <c r="AP29" s="20"/>
      <c r="AQ29" s="48"/>
      <c r="AR29" s="13"/>
      <c r="AS29" s="20"/>
      <c r="AT29" s="48"/>
      <c r="AU29" s="13"/>
      <c r="AV29" s="20"/>
      <c r="AW29" s="48"/>
      <c r="AX29" s="13"/>
      <c r="AY29" s="20"/>
      <c r="AZ29" s="48"/>
      <c r="BA29" s="13"/>
      <c r="BB29" s="20"/>
      <c r="BC29" s="28"/>
    </row>
    <row r="30" spans="1:56" ht="15" customHeight="1" x14ac:dyDescent="0.2">
      <c r="A30" s="1" t="s">
        <v>50</v>
      </c>
      <c r="B30" s="11"/>
      <c r="C30" s="41"/>
      <c r="D30" s="12"/>
      <c r="E30" s="42"/>
      <c r="F30" s="43"/>
      <c r="G30" s="44"/>
      <c r="H30" s="45"/>
      <c r="I30" s="24"/>
      <c r="J30" s="23"/>
      <c r="K30" s="16" t="str">
        <f t="shared" ca="1" si="0"/>
        <v/>
      </c>
      <c r="L30" s="46"/>
      <c r="M30" s="47" t="str">
        <f t="shared" ca="1" si="5"/>
        <v/>
      </c>
      <c r="N30" s="23"/>
      <c r="O30" s="19" t="str">
        <f t="shared" si="6"/>
        <v/>
      </c>
      <c r="P30" s="19"/>
      <c r="Q30" s="20" t="str">
        <f t="shared" si="7"/>
        <v/>
      </c>
      <c r="R30" s="20" t="str">
        <f t="shared" si="8"/>
        <v/>
      </c>
      <c r="S30" s="48"/>
      <c r="T30" s="13"/>
      <c r="U30" s="21"/>
      <c r="V30" s="48"/>
      <c r="W30" s="13"/>
      <c r="X30" s="20"/>
      <c r="Y30" s="48"/>
      <c r="Z30" s="13"/>
      <c r="AA30" s="20"/>
      <c r="AB30" s="48"/>
      <c r="AC30" s="13"/>
      <c r="AD30" s="20"/>
      <c r="AE30" s="48"/>
      <c r="AF30" s="13"/>
      <c r="AG30" s="20"/>
      <c r="AH30" s="48"/>
      <c r="AI30" s="13"/>
      <c r="AJ30" s="20"/>
      <c r="AK30" s="48"/>
      <c r="AL30" s="13"/>
      <c r="AM30" s="20"/>
      <c r="AN30" s="48"/>
      <c r="AO30" s="13"/>
      <c r="AP30" s="20"/>
      <c r="AQ30" s="48"/>
      <c r="AR30" s="13"/>
      <c r="AS30" s="20"/>
      <c r="AT30" s="48"/>
      <c r="AU30" s="13"/>
      <c r="AV30" s="20"/>
      <c r="AW30" s="48"/>
      <c r="AX30" s="13"/>
      <c r="AY30" s="20"/>
      <c r="AZ30" s="48"/>
      <c r="BA30" s="13"/>
      <c r="BB30" s="20"/>
      <c r="BC30" s="28"/>
    </row>
    <row r="31" spans="1:56" ht="15" customHeight="1" x14ac:dyDescent="0.2">
      <c r="A31" s="1" t="s">
        <v>50</v>
      </c>
      <c r="B31" s="11"/>
      <c r="C31" s="41"/>
      <c r="D31" s="12"/>
      <c r="E31" s="42"/>
      <c r="F31" s="43"/>
      <c r="G31" s="44"/>
      <c r="H31" s="45"/>
      <c r="I31" s="24"/>
      <c r="J31" s="23"/>
      <c r="K31" s="16" t="str">
        <f t="shared" ca="1" si="0"/>
        <v/>
      </c>
      <c r="L31" s="46"/>
      <c r="M31" s="47" t="str">
        <f t="shared" ca="1" si="5"/>
        <v/>
      </c>
      <c r="N31" s="23"/>
      <c r="O31" s="19" t="str">
        <f t="shared" si="6"/>
        <v/>
      </c>
      <c r="P31" s="19"/>
      <c r="Q31" s="20" t="str">
        <f t="shared" si="7"/>
        <v/>
      </c>
      <c r="R31" s="20" t="str">
        <f t="shared" si="8"/>
        <v/>
      </c>
      <c r="S31" s="48"/>
      <c r="T31" s="13"/>
      <c r="U31" s="21"/>
      <c r="V31" s="48"/>
      <c r="W31" s="13"/>
      <c r="X31" s="20"/>
      <c r="Y31" s="48"/>
      <c r="Z31" s="13"/>
      <c r="AA31" s="20"/>
      <c r="AB31" s="48"/>
      <c r="AC31" s="13"/>
      <c r="AD31" s="20"/>
      <c r="AE31" s="48"/>
      <c r="AF31" s="13"/>
      <c r="AG31" s="20"/>
      <c r="AH31" s="48"/>
      <c r="AI31" s="13"/>
      <c r="AJ31" s="20"/>
      <c r="AK31" s="48"/>
      <c r="AL31" s="13"/>
      <c r="AM31" s="20"/>
      <c r="AN31" s="48"/>
      <c r="AO31" s="13"/>
      <c r="AP31" s="20"/>
      <c r="AQ31" s="48"/>
      <c r="AR31" s="13"/>
      <c r="AS31" s="20"/>
      <c r="AT31" s="48"/>
      <c r="AU31" s="13"/>
      <c r="AV31" s="20"/>
      <c r="AW31" s="48"/>
      <c r="AX31" s="13"/>
      <c r="AY31" s="20"/>
      <c r="AZ31" s="48"/>
      <c r="BA31" s="13"/>
      <c r="BB31" s="20"/>
      <c r="BC31" s="28"/>
    </row>
    <row r="32" spans="1:56" ht="15" customHeight="1" x14ac:dyDescent="0.2">
      <c r="A32" s="1" t="s">
        <v>50</v>
      </c>
      <c r="B32" s="11"/>
      <c r="C32" s="41"/>
      <c r="D32" s="12"/>
      <c r="E32" s="42"/>
      <c r="F32" s="43"/>
      <c r="G32" s="44"/>
      <c r="H32" s="45"/>
      <c r="I32" s="24"/>
      <c r="J32" s="23"/>
      <c r="K32" s="16" t="str">
        <f t="shared" ca="1" si="0"/>
        <v/>
      </c>
      <c r="L32" s="46"/>
      <c r="M32" s="47" t="str">
        <f t="shared" ca="1" si="5"/>
        <v/>
      </c>
      <c r="N32" s="23"/>
      <c r="O32" s="19" t="str">
        <f t="shared" si="6"/>
        <v/>
      </c>
      <c r="P32" s="19"/>
      <c r="Q32" s="20" t="str">
        <f t="shared" si="7"/>
        <v/>
      </c>
      <c r="R32" s="20" t="str">
        <f t="shared" si="8"/>
        <v/>
      </c>
      <c r="S32" s="48"/>
      <c r="T32" s="13"/>
      <c r="U32" s="21"/>
      <c r="V32" s="48"/>
      <c r="W32" s="13"/>
      <c r="X32" s="20"/>
      <c r="Y32" s="48"/>
      <c r="Z32" s="13"/>
      <c r="AA32" s="20"/>
      <c r="AB32" s="48"/>
      <c r="AC32" s="13"/>
      <c r="AD32" s="20"/>
      <c r="AE32" s="48"/>
      <c r="AF32" s="13"/>
      <c r="AG32" s="20"/>
      <c r="AH32" s="48"/>
      <c r="AI32" s="13"/>
      <c r="AJ32" s="20"/>
      <c r="AK32" s="48"/>
      <c r="AL32" s="13"/>
      <c r="AM32" s="20"/>
      <c r="AN32" s="48"/>
      <c r="AO32" s="13"/>
      <c r="AP32" s="20"/>
      <c r="AQ32" s="48"/>
      <c r="AR32" s="13"/>
      <c r="AS32" s="20"/>
      <c r="AT32" s="48"/>
      <c r="AU32" s="13"/>
      <c r="AV32" s="20"/>
      <c r="AW32" s="48"/>
      <c r="AX32" s="13"/>
      <c r="AY32" s="20"/>
      <c r="AZ32" s="48"/>
      <c r="BA32" s="13"/>
      <c r="BB32" s="20"/>
      <c r="BC32" s="28"/>
    </row>
    <row r="33" spans="1:55" ht="15" customHeight="1" x14ac:dyDescent="0.2">
      <c r="A33" s="1" t="s">
        <v>50</v>
      </c>
      <c r="B33" s="11"/>
      <c r="C33" s="41"/>
      <c r="D33" s="12"/>
      <c r="E33" s="42"/>
      <c r="F33" s="43"/>
      <c r="G33" s="44"/>
      <c r="H33" s="45"/>
      <c r="I33" s="24"/>
      <c r="J33" s="23"/>
      <c r="K33" s="16" t="str">
        <f t="shared" ca="1" si="0"/>
        <v/>
      </c>
      <c r="L33" s="46"/>
      <c r="M33" s="47" t="str">
        <f t="shared" ca="1" si="5"/>
        <v/>
      </c>
      <c r="N33" s="23"/>
      <c r="O33" s="19" t="str">
        <f t="shared" si="6"/>
        <v/>
      </c>
      <c r="P33" s="19"/>
      <c r="Q33" s="20" t="str">
        <f t="shared" si="7"/>
        <v/>
      </c>
      <c r="R33" s="20" t="str">
        <f t="shared" si="8"/>
        <v/>
      </c>
      <c r="S33" s="48"/>
      <c r="T33" s="13"/>
      <c r="U33" s="21"/>
      <c r="V33" s="48"/>
      <c r="W33" s="13"/>
      <c r="X33" s="20"/>
      <c r="Y33" s="48"/>
      <c r="Z33" s="13"/>
      <c r="AA33" s="20"/>
      <c r="AB33" s="48"/>
      <c r="AC33" s="13"/>
      <c r="AD33" s="20"/>
      <c r="AE33" s="48"/>
      <c r="AF33" s="13"/>
      <c r="AG33" s="20"/>
      <c r="AH33" s="48"/>
      <c r="AI33" s="13"/>
      <c r="AJ33" s="20"/>
      <c r="AK33" s="48"/>
      <c r="AL33" s="13"/>
      <c r="AM33" s="20"/>
      <c r="AN33" s="48"/>
      <c r="AO33" s="13"/>
      <c r="AP33" s="20"/>
      <c r="AQ33" s="48"/>
      <c r="AR33" s="13"/>
      <c r="AS33" s="20"/>
      <c r="AT33" s="48"/>
      <c r="AU33" s="13"/>
      <c r="AV33" s="20"/>
      <c r="AW33" s="48"/>
      <c r="AX33" s="13"/>
      <c r="AY33" s="20"/>
      <c r="AZ33" s="48"/>
      <c r="BA33" s="13"/>
      <c r="BB33" s="20"/>
      <c r="BC33" s="28"/>
    </row>
    <row r="34" spans="1:55" ht="15" customHeight="1" x14ac:dyDescent="0.2">
      <c r="A34" s="1" t="s">
        <v>50</v>
      </c>
      <c r="B34" s="11"/>
      <c r="C34" s="41"/>
      <c r="D34" s="12"/>
      <c r="E34" s="42"/>
      <c r="F34" s="43"/>
      <c r="G34" s="44"/>
      <c r="H34" s="45"/>
      <c r="I34" s="24"/>
      <c r="J34" s="23"/>
      <c r="K34" s="16" t="str">
        <f t="shared" ca="1" si="0"/>
        <v/>
      </c>
      <c r="L34" s="46"/>
      <c r="M34" s="47" t="str">
        <f t="shared" ca="1" si="5"/>
        <v/>
      </c>
      <c r="N34" s="23"/>
      <c r="O34" s="19" t="str">
        <f t="shared" si="6"/>
        <v/>
      </c>
      <c r="P34" s="19"/>
      <c r="Q34" s="20" t="str">
        <f t="shared" si="7"/>
        <v/>
      </c>
      <c r="R34" s="20" t="str">
        <f t="shared" si="8"/>
        <v/>
      </c>
      <c r="S34" s="48"/>
      <c r="T34" s="13"/>
      <c r="U34" s="21"/>
      <c r="V34" s="48"/>
      <c r="W34" s="13"/>
      <c r="X34" s="20"/>
      <c r="Y34" s="48"/>
      <c r="Z34" s="13"/>
      <c r="AA34" s="20"/>
      <c r="AB34" s="48"/>
      <c r="AC34" s="13"/>
      <c r="AD34" s="20"/>
      <c r="AE34" s="48"/>
      <c r="AF34" s="13"/>
      <c r="AG34" s="20"/>
      <c r="AH34" s="48"/>
      <c r="AI34" s="13"/>
      <c r="AJ34" s="20"/>
      <c r="AK34" s="48"/>
      <c r="AL34" s="13"/>
      <c r="AM34" s="20"/>
      <c r="AN34" s="48"/>
      <c r="AO34" s="13"/>
      <c r="AP34" s="20"/>
      <c r="AQ34" s="48"/>
      <c r="AR34" s="13"/>
      <c r="AS34" s="20"/>
      <c r="AT34" s="48"/>
      <c r="AU34" s="13"/>
      <c r="AV34" s="20"/>
      <c r="AW34" s="48"/>
      <c r="AX34" s="13"/>
      <c r="AY34" s="20"/>
      <c r="AZ34" s="48"/>
      <c r="BA34" s="13"/>
      <c r="BB34" s="20"/>
      <c r="BC34" s="28"/>
    </row>
    <row r="35" spans="1:55" ht="15" customHeight="1" x14ac:dyDescent="0.2">
      <c r="A35" s="1" t="s">
        <v>50</v>
      </c>
      <c r="B35" s="11"/>
      <c r="C35" s="41"/>
      <c r="D35" s="12"/>
      <c r="E35" s="42"/>
      <c r="F35" s="43"/>
      <c r="G35" s="44"/>
      <c r="H35" s="45"/>
      <c r="I35" s="24"/>
      <c r="J35" s="23"/>
      <c r="K35" s="16" t="str">
        <f t="shared" ca="1" si="0"/>
        <v/>
      </c>
      <c r="L35" s="46"/>
      <c r="M35" s="47" t="str">
        <f t="shared" ca="1" si="5"/>
        <v/>
      </c>
      <c r="N35" s="23"/>
      <c r="O35" s="19" t="str">
        <f t="shared" si="6"/>
        <v/>
      </c>
      <c r="P35" s="19"/>
      <c r="Q35" s="20" t="str">
        <f t="shared" si="7"/>
        <v/>
      </c>
      <c r="R35" s="20" t="str">
        <f t="shared" si="8"/>
        <v/>
      </c>
      <c r="S35" s="48"/>
      <c r="T35" s="13"/>
      <c r="U35" s="21"/>
      <c r="V35" s="48"/>
      <c r="W35" s="13"/>
      <c r="X35" s="20"/>
      <c r="Y35" s="48"/>
      <c r="Z35" s="13"/>
      <c r="AA35" s="20"/>
      <c r="AB35" s="48"/>
      <c r="AC35" s="13"/>
      <c r="AD35" s="20"/>
      <c r="AE35" s="48"/>
      <c r="AF35" s="13"/>
      <c r="AG35" s="20"/>
      <c r="AH35" s="48"/>
      <c r="AI35" s="13"/>
      <c r="AJ35" s="20"/>
      <c r="AK35" s="48"/>
      <c r="AL35" s="13"/>
      <c r="AM35" s="20"/>
      <c r="AN35" s="48"/>
      <c r="AO35" s="13"/>
      <c r="AP35" s="20"/>
      <c r="AQ35" s="48"/>
      <c r="AR35" s="13"/>
      <c r="AS35" s="20"/>
      <c r="AT35" s="48"/>
      <c r="AU35" s="13"/>
      <c r="AV35" s="20"/>
      <c r="AW35" s="48"/>
      <c r="AX35" s="13"/>
      <c r="AY35" s="20"/>
      <c r="AZ35" s="48"/>
      <c r="BA35" s="13"/>
      <c r="BB35" s="20"/>
      <c r="BC35" s="28"/>
    </row>
    <row r="36" spans="1:55" ht="15" customHeight="1" x14ac:dyDescent="0.2">
      <c r="B36" s="11"/>
      <c r="C36" s="41"/>
      <c r="D36" s="12"/>
      <c r="E36" s="42"/>
      <c r="F36" s="43"/>
      <c r="G36" s="44"/>
      <c r="H36" s="45"/>
      <c r="I36" s="24"/>
      <c r="J36" s="23"/>
      <c r="K36" s="16" t="str">
        <f t="shared" ca="1" si="0"/>
        <v/>
      </c>
      <c r="L36" s="46"/>
      <c r="M36" s="47" t="str">
        <f t="shared" ca="1" si="5"/>
        <v/>
      </c>
      <c r="N36" s="23"/>
      <c r="O36" s="19" t="str">
        <f t="shared" si="6"/>
        <v/>
      </c>
      <c r="P36" s="19"/>
      <c r="Q36" s="20" t="str">
        <f t="shared" si="7"/>
        <v/>
      </c>
      <c r="R36" s="20" t="str">
        <f t="shared" si="8"/>
        <v/>
      </c>
      <c r="S36" s="48"/>
      <c r="T36" s="13"/>
      <c r="U36" s="21"/>
      <c r="V36" s="48"/>
      <c r="W36" s="13"/>
      <c r="X36" s="20"/>
      <c r="Y36" s="48"/>
      <c r="Z36" s="13"/>
      <c r="AA36" s="20"/>
      <c r="AB36" s="48"/>
      <c r="AC36" s="13"/>
      <c r="AD36" s="20"/>
      <c r="AE36" s="48"/>
      <c r="AF36" s="13"/>
      <c r="AG36" s="20"/>
      <c r="AH36" s="48"/>
      <c r="AI36" s="13"/>
      <c r="AJ36" s="20"/>
      <c r="AK36" s="48"/>
      <c r="AL36" s="13"/>
      <c r="AM36" s="20"/>
      <c r="AN36" s="48"/>
      <c r="AO36" s="13"/>
      <c r="AP36" s="20"/>
      <c r="AQ36" s="48"/>
      <c r="AR36" s="13"/>
      <c r="AS36" s="20"/>
      <c r="AT36" s="48"/>
      <c r="AU36" s="13"/>
      <c r="AV36" s="20"/>
      <c r="AW36" s="48"/>
      <c r="AX36" s="13"/>
      <c r="AY36" s="20"/>
      <c r="AZ36" s="48"/>
      <c r="BA36" s="13"/>
      <c r="BB36" s="20"/>
      <c r="BC36" s="28"/>
    </row>
    <row r="37" spans="1:55" ht="15" customHeight="1" x14ac:dyDescent="0.2">
      <c r="B37" s="11"/>
      <c r="C37" s="23"/>
      <c r="D37" s="12"/>
      <c r="E37" s="24"/>
      <c r="F37" s="13"/>
      <c r="G37" s="25"/>
      <c r="H37" s="26"/>
      <c r="I37" s="24"/>
      <c r="J37" s="23"/>
      <c r="K37" s="16" t="str">
        <f t="shared" ca="1" si="0"/>
        <v/>
      </c>
      <c r="L37" s="27"/>
      <c r="M37" s="18" t="str">
        <f t="shared" ca="1" si="1"/>
        <v/>
      </c>
      <c r="N37" s="23"/>
      <c r="O37" s="19" t="str">
        <f t="shared" si="2"/>
        <v/>
      </c>
      <c r="P37" s="19"/>
      <c r="Q37" s="20" t="str">
        <f t="shared" si="3"/>
        <v/>
      </c>
      <c r="R37" s="21" t="str">
        <f t="shared" si="4"/>
        <v/>
      </c>
      <c r="S37" s="12"/>
      <c r="T37" s="13"/>
      <c r="U37" s="20"/>
      <c r="V37" s="12"/>
      <c r="W37" s="13"/>
      <c r="X37" s="20"/>
      <c r="Y37" s="12"/>
      <c r="Z37" s="13"/>
      <c r="AA37" s="20"/>
      <c r="AB37" s="12"/>
      <c r="AC37" s="13"/>
      <c r="AD37" s="20"/>
      <c r="AE37" s="12"/>
      <c r="AF37" s="13"/>
      <c r="AG37" s="20"/>
      <c r="AH37" s="12"/>
      <c r="AI37" s="13"/>
      <c r="AJ37" s="20"/>
      <c r="AK37" s="12"/>
      <c r="AL37" s="13"/>
      <c r="AM37" s="20"/>
      <c r="AN37" s="12"/>
      <c r="AO37" s="13"/>
      <c r="AP37" s="20"/>
      <c r="AQ37" s="12"/>
      <c r="AR37" s="13"/>
      <c r="AS37" s="20"/>
      <c r="AT37" s="12"/>
      <c r="AU37" s="13"/>
      <c r="AV37" s="20"/>
      <c r="AW37" s="12"/>
      <c r="AX37" s="13"/>
      <c r="AY37" s="20"/>
      <c r="AZ37" s="12"/>
      <c r="BA37" s="13"/>
      <c r="BB37" s="20"/>
      <c r="BC37" s="28"/>
    </row>
    <row r="38" spans="1:55" ht="15" customHeight="1" x14ac:dyDescent="0.2">
      <c r="B38" s="11"/>
      <c r="C38" s="23"/>
      <c r="D38" s="12"/>
      <c r="E38" s="24"/>
      <c r="F38" s="13"/>
      <c r="G38" s="25"/>
      <c r="H38" s="26"/>
      <c r="I38" s="24"/>
      <c r="J38" s="23"/>
      <c r="K38" s="16" t="str">
        <f t="shared" ca="1" si="0"/>
        <v/>
      </c>
      <c r="L38" s="27"/>
      <c r="M38" s="18" t="str">
        <f t="shared" ref="M38" ca="1" si="9">IF(OR(L38="Yes",AND(K38&gt;1,K38&lt;&gt;"")),G38,"")</f>
        <v/>
      </c>
      <c r="N38" s="23"/>
      <c r="O38" s="19" t="str">
        <f t="shared" si="2"/>
        <v/>
      </c>
      <c r="P38" s="19"/>
      <c r="Q38" s="20" t="str">
        <f t="shared" si="3"/>
        <v/>
      </c>
      <c r="R38" s="21" t="str">
        <f t="shared" si="4"/>
        <v/>
      </c>
      <c r="S38" s="12"/>
      <c r="T38" s="13"/>
      <c r="U38" s="20"/>
      <c r="V38" s="12"/>
      <c r="W38" s="13"/>
      <c r="X38" s="20"/>
      <c r="Y38" s="12"/>
      <c r="Z38" s="13"/>
      <c r="AA38" s="20"/>
      <c r="AB38" s="12"/>
      <c r="AC38" s="13"/>
      <c r="AD38" s="20"/>
      <c r="AE38" s="12"/>
      <c r="AF38" s="13"/>
      <c r="AG38" s="20"/>
      <c r="AH38" s="12"/>
      <c r="AI38" s="13"/>
      <c r="AJ38" s="20"/>
      <c r="AK38" s="12"/>
      <c r="AL38" s="13"/>
      <c r="AM38" s="20"/>
      <c r="AN38" s="12"/>
      <c r="AO38" s="13"/>
      <c r="AP38" s="20"/>
      <c r="AQ38" s="12"/>
      <c r="AR38" s="13"/>
      <c r="AS38" s="20"/>
      <c r="AT38" s="12"/>
      <c r="AU38" s="13"/>
      <c r="AV38" s="20"/>
      <c r="AW38" s="12"/>
      <c r="AX38" s="13"/>
      <c r="AY38" s="20"/>
      <c r="AZ38" s="12"/>
      <c r="BA38" s="13"/>
      <c r="BB38" s="20"/>
      <c r="BC38" s="28"/>
    </row>
    <row r="39" spans="1:55" ht="15" customHeight="1" thickBot="1" x14ac:dyDescent="0.25">
      <c r="B39" s="11"/>
      <c r="C39" s="23"/>
      <c r="D39" s="12"/>
      <c r="E39" s="24"/>
      <c r="F39" s="13"/>
      <c r="G39" s="25"/>
      <c r="H39" s="26"/>
      <c r="I39" s="24"/>
      <c r="J39" s="23"/>
      <c r="K39" s="16" t="str">
        <f t="shared" ca="1" si="0"/>
        <v/>
      </c>
      <c r="L39" s="27"/>
      <c r="M39" s="18" t="str">
        <f t="shared" ca="1" si="1"/>
        <v/>
      </c>
      <c r="N39" s="23"/>
      <c r="O39" s="19" t="str">
        <f t="shared" si="2"/>
        <v/>
      </c>
      <c r="P39" s="19"/>
      <c r="Q39" s="20" t="str">
        <f t="shared" si="3"/>
        <v/>
      </c>
      <c r="R39" s="20" t="str">
        <f t="shared" si="4"/>
        <v/>
      </c>
      <c r="S39" s="12"/>
      <c r="T39" s="13"/>
      <c r="U39" s="20"/>
      <c r="V39" s="12"/>
      <c r="W39" s="13"/>
      <c r="X39" s="20"/>
      <c r="Y39" s="12"/>
      <c r="Z39" s="13"/>
      <c r="AA39" s="20"/>
      <c r="AB39" s="12"/>
      <c r="AC39" s="13"/>
      <c r="AD39" s="20"/>
      <c r="AE39" s="12"/>
      <c r="AF39" s="13"/>
      <c r="AG39" s="20"/>
      <c r="AH39" s="12"/>
      <c r="AI39" s="13"/>
      <c r="AJ39" s="20"/>
      <c r="AK39" s="12"/>
      <c r="AL39" s="13"/>
      <c r="AM39" s="20"/>
      <c r="AN39" s="12"/>
      <c r="AO39" s="13"/>
      <c r="AP39" s="20"/>
      <c r="AQ39" s="12"/>
      <c r="AR39" s="13"/>
      <c r="AS39" s="20"/>
      <c r="AT39" s="12"/>
      <c r="AU39" s="13"/>
      <c r="AV39" s="20"/>
      <c r="AW39" s="12"/>
      <c r="AX39" s="13"/>
      <c r="AY39" s="20"/>
      <c r="AZ39" s="12"/>
      <c r="BA39" s="13"/>
      <c r="BB39" s="20"/>
      <c r="BC39" s="28"/>
    </row>
    <row r="40" spans="1:55" ht="15" customHeight="1" thickBot="1" x14ac:dyDescent="0.25">
      <c r="B40" s="36" t="s">
        <v>30</v>
      </c>
      <c r="C40" s="37"/>
      <c r="D40" s="38">
        <f>SUBTOTAL(103,LoanTrack[Column3])</f>
        <v>0</v>
      </c>
      <c r="E40" s="32">
        <f>SUBTOTAL(109,LoanTrack[Column4])</f>
        <v>0</v>
      </c>
      <c r="F40" s="32">
        <f>SUBTOTAL(109,LoanTrack[Column52])</f>
        <v>0</v>
      </c>
      <c r="G40" s="39">
        <f>SUBTOTAL(109,LoanTrack[Column5])</f>
        <v>0</v>
      </c>
      <c r="H40" s="37"/>
      <c r="I40" s="32">
        <f>SUBTOTAL(109,LoanTrack[Column54])</f>
        <v>0</v>
      </c>
      <c r="J40" s="37"/>
      <c r="K40" s="37"/>
      <c r="L40" s="37">
        <f>COUNTIF(L26:L39,"Yes")</f>
        <v>0</v>
      </c>
      <c r="M40" s="32">
        <f ca="1">SUBTOTAL(109,LoanTrack[Column10])</f>
        <v>0</v>
      </c>
      <c r="N40" s="38">
        <f>SUMPRODUCT((N26:N39&lt;&gt;"")/COUNTIF(N26:N39,N26:N39&amp;""))</f>
        <v>0</v>
      </c>
      <c r="O40" s="32">
        <f>SUBTOTAL(109,LoanTrack[Column51])</f>
        <v>0</v>
      </c>
      <c r="P40" s="32"/>
      <c r="Q40" s="32">
        <f>SUBTOTAL(109,LoanTrack[Column50])</f>
        <v>0</v>
      </c>
      <c r="R40" s="32" t="str">
        <f>IFERROR(SUBTOTAL(101,R26:R39),"")</f>
        <v/>
      </c>
      <c r="S40" s="32">
        <f>SUBTOTAL(103,LoanTrack[Column12])</f>
        <v>0</v>
      </c>
      <c r="T40" s="32">
        <f>SUBTOTAL(109,LoanTrack[Column13])</f>
        <v>0</v>
      </c>
      <c r="U40" s="32" t="str">
        <f>IFERROR(SUBTOTAL(101,U26:U39),"")</f>
        <v/>
      </c>
      <c r="V40" s="32">
        <f>SUBTOTAL(103,LoanTrack[Column15])</f>
        <v>0</v>
      </c>
      <c r="W40" s="32">
        <f>SUBTOTAL(109,LoanTrack[Column16])</f>
        <v>0</v>
      </c>
      <c r="X40" s="32" t="str">
        <f>IFERROR(SUBTOTAL(101,X26:X39),"")</f>
        <v/>
      </c>
      <c r="Y40" s="32">
        <f>SUBTOTAL(103,LoanTrack[Column18])</f>
        <v>0</v>
      </c>
      <c r="Z40" s="32">
        <f>SUBTOTAL(109,LoanTrack[Column19])</f>
        <v>0</v>
      </c>
      <c r="AA40" s="32" t="str">
        <f>IFERROR(SUBTOTAL(101,AA26:AA39),"")</f>
        <v/>
      </c>
      <c r="AB40" s="32">
        <f>SUBTOTAL(103,LoanTrack[Column21])</f>
        <v>0</v>
      </c>
      <c r="AC40" s="32">
        <f>SUBTOTAL(109,LoanTrack[Column22])</f>
        <v>0</v>
      </c>
      <c r="AD40" s="32" t="str">
        <f>IFERROR(SUBTOTAL(101,AD26:AD39),"")</f>
        <v/>
      </c>
      <c r="AE40" s="32">
        <f>SUBTOTAL(103,LoanTrack[Column24])</f>
        <v>0</v>
      </c>
      <c r="AF40" s="32">
        <f>SUBTOTAL(109,LoanTrack[Column25])</f>
        <v>0</v>
      </c>
      <c r="AG40" s="32" t="str">
        <f>IFERROR(SUBTOTAL(101,AG26:AG39),"")</f>
        <v/>
      </c>
      <c r="AH40" s="32">
        <f>SUBTOTAL(103,LoanTrack[Column27])</f>
        <v>0</v>
      </c>
      <c r="AI40" s="32">
        <f>SUBTOTAL(109,LoanTrack[Column28])</f>
        <v>0</v>
      </c>
      <c r="AJ40" s="32" t="str">
        <f>IFERROR(SUBTOTAL(101,AJ26:AJ39),"")</f>
        <v/>
      </c>
      <c r="AK40" s="32">
        <f>SUBTOTAL(103,LoanTrack[Column30])</f>
        <v>0</v>
      </c>
      <c r="AL40" s="32">
        <f>SUBTOTAL(109,LoanTrack[Column31])</f>
        <v>0</v>
      </c>
      <c r="AM40" s="32" t="str">
        <f>IFERROR(SUBTOTAL(101,AM26:AM39),"")</f>
        <v/>
      </c>
      <c r="AN40" s="32">
        <f>SUBTOTAL(103,LoanTrack[Column33])</f>
        <v>0</v>
      </c>
      <c r="AO40" s="32">
        <f>SUBTOTAL(109,LoanTrack[Column34])</f>
        <v>0</v>
      </c>
      <c r="AP40" s="32" t="str">
        <f>IFERROR(SUBTOTAL(101,AP26:AP39),"")</f>
        <v/>
      </c>
      <c r="AQ40" s="32">
        <f>SUBTOTAL(103,LoanTrack[Column36])</f>
        <v>0</v>
      </c>
      <c r="AR40" s="32">
        <f>SUBTOTAL(109,LoanTrack[Column37])</f>
        <v>0</v>
      </c>
      <c r="AS40" s="32" t="str">
        <f>IFERROR(SUBTOTAL(101,AS26:AS39),"")</f>
        <v/>
      </c>
      <c r="AT40" s="32">
        <f>SUBTOTAL(103,LoanTrack[Column39])</f>
        <v>0</v>
      </c>
      <c r="AU40" s="32">
        <f>SUBTOTAL(109,LoanTrack[Column40])</f>
        <v>0</v>
      </c>
      <c r="AV40" s="32" t="str">
        <f>IFERROR(SUBTOTAL(101,AV26:AV39),"")</f>
        <v/>
      </c>
      <c r="AW40" s="32">
        <f>SUBTOTAL(103,LoanTrack[Column42])</f>
        <v>0</v>
      </c>
      <c r="AX40" s="32">
        <f>SUBTOTAL(109,LoanTrack[Column43])</f>
        <v>0</v>
      </c>
      <c r="AY40" s="32" t="str">
        <f>IFERROR(SUBTOTAL(101,AY26:AY39),"")</f>
        <v/>
      </c>
      <c r="AZ40" s="32">
        <f>SUBTOTAL(103,LoanTrack[Column45])</f>
        <v>0</v>
      </c>
      <c r="BA40" s="32">
        <f>SUBTOTAL(109,LoanTrack[Column46])</f>
        <v>0</v>
      </c>
      <c r="BB40" s="32" t="str">
        <f>IFERROR(SUBTOTAL(101,BB26:BB39),"")</f>
        <v/>
      </c>
      <c r="BC40" s="40">
        <f>SUBTOTAL(103,LoanTrack[Column48])</f>
        <v>0</v>
      </c>
    </row>
  </sheetData>
  <mergeCells count="162">
    <mergeCell ref="W14:Z14"/>
    <mergeCell ref="W15:Z15"/>
    <mergeCell ref="W16:Z16"/>
    <mergeCell ref="W17:Z17"/>
    <mergeCell ref="W18:Z18"/>
    <mergeCell ref="W19:Z19"/>
    <mergeCell ref="W20:Z20"/>
    <mergeCell ref="W21:Z21"/>
    <mergeCell ref="W5:Z5"/>
    <mergeCell ref="W6:Z6"/>
    <mergeCell ref="W7:Z7"/>
    <mergeCell ref="W8:Z8"/>
    <mergeCell ref="W9:Z9"/>
    <mergeCell ref="W10:Z10"/>
    <mergeCell ref="W11:Z11"/>
    <mergeCell ref="W12:Z12"/>
    <mergeCell ref="W13:Z13"/>
    <mergeCell ref="O17:R17"/>
    <mergeCell ref="O18:R18"/>
    <mergeCell ref="O19:R19"/>
    <mergeCell ref="O20:R20"/>
    <mergeCell ref="O21:R21"/>
    <mergeCell ref="S3:V3"/>
    <mergeCell ref="S4:V4"/>
    <mergeCell ref="S5:V5"/>
    <mergeCell ref="S6:V6"/>
    <mergeCell ref="S7:V7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O8:R8"/>
    <mergeCell ref="O9:R9"/>
    <mergeCell ref="O10:R10"/>
    <mergeCell ref="O11:R11"/>
    <mergeCell ref="O12:R12"/>
    <mergeCell ref="O13:R13"/>
    <mergeCell ref="O14:R14"/>
    <mergeCell ref="O15:R15"/>
    <mergeCell ref="O16:R16"/>
    <mergeCell ref="H24:H25"/>
    <mergeCell ref="O3:R3"/>
    <mergeCell ref="O4:R4"/>
    <mergeCell ref="O5:R5"/>
    <mergeCell ref="O6:R6"/>
    <mergeCell ref="K15:N15"/>
    <mergeCell ref="K21:N21"/>
    <mergeCell ref="B20:D20"/>
    <mergeCell ref="B18:D18"/>
    <mergeCell ref="B19:D19"/>
    <mergeCell ref="B17:D17"/>
    <mergeCell ref="B23:N23"/>
    <mergeCell ref="O23:BC23"/>
    <mergeCell ref="B24:B25"/>
    <mergeCell ref="C24:C25"/>
    <mergeCell ref="D24:D25"/>
    <mergeCell ref="E24:E25"/>
    <mergeCell ref="F24:F25"/>
    <mergeCell ref="G24:G25"/>
    <mergeCell ref="E20:G20"/>
    <mergeCell ref="H20:J20"/>
    <mergeCell ref="K20:N20"/>
    <mergeCell ref="H17:J17"/>
    <mergeCell ref="I24:I25"/>
    <mergeCell ref="BC24:BC25"/>
    <mergeCell ref="AK24:AM24"/>
    <mergeCell ref="AN24:AP24"/>
    <mergeCell ref="AQ24:AS24"/>
    <mergeCell ref="J24:J25"/>
    <mergeCell ref="K24:K25"/>
    <mergeCell ref="L24:M25"/>
    <mergeCell ref="N24:N25"/>
    <mergeCell ref="O24:R24"/>
    <mergeCell ref="AW24:AY24"/>
    <mergeCell ref="AZ24:BB24"/>
    <mergeCell ref="S24:U24"/>
    <mergeCell ref="V24:X24"/>
    <mergeCell ref="Y24:AA24"/>
    <mergeCell ref="AB24:AD24"/>
    <mergeCell ref="AE24:AG24"/>
    <mergeCell ref="AH24:AJ24"/>
    <mergeCell ref="AT24:AV24"/>
    <mergeCell ref="E13:G13"/>
    <mergeCell ref="B13:D13"/>
    <mergeCell ref="H13:J13"/>
    <mergeCell ref="K13:N13"/>
    <mergeCell ref="H19:J19"/>
    <mergeCell ref="H18:J18"/>
    <mergeCell ref="H16:J16"/>
    <mergeCell ref="H15:J15"/>
    <mergeCell ref="H21:J21"/>
    <mergeCell ref="K19:N19"/>
    <mergeCell ref="K18:N18"/>
    <mergeCell ref="K17:N17"/>
    <mergeCell ref="K16:N16"/>
    <mergeCell ref="E19:G19"/>
    <mergeCell ref="E21:G21"/>
    <mergeCell ref="B16:D16"/>
    <mergeCell ref="B15:D15"/>
    <mergeCell ref="B21:D21"/>
    <mergeCell ref="E18:G18"/>
    <mergeCell ref="E17:G17"/>
    <mergeCell ref="E16:G16"/>
    <mergeCell ref="E15:G15"/>
    <mergeCell ref="E10:G10"/>
    <mergeCell ref="H10:J10"/>
    <mergeCell ref="K10:N10"/>
    <mergeCell ref="B9:D9"/>
    <mergeCell ref="E9:G9"/>
    <mergeCell ref="H9:J9"/>
    <mergeCell ref="K9:N9"/>
    <mergeCell ref="E8:G8"/>
    <mergeCell ref="B14:D14"/>
    <mergeCell ref="B8:D8"/>
    <mergeCell ref="H8:J8"/>
    <mergeCell ref="H14:J14"/>
    <mergeCell ref="K8:N8"/>
    <mergeCell ref="B10:D10"/>
    <mergeCell ref="E11:G11"/>
    <mergeCell ref="E12:G12"/>
    <mergeCell ref="B11:D11"/>
    <mergeCell ref="B12:D12"/>
    <mergeCell ref="H11:J11"/>
    <mergeCell ref="H12:J12"/>
    <mergeCell ref="E14:G14"/>
    <mergeCell ref="K14:N14"/>
    <mergeCell ref="K11:N11"/>
    <mergeCell ref="K12:N12"/>
    <mergeCell ref="B2:Z2"/>
    <mergeCell ref="E7:G7"/>
    <mergeCell ref="B7:D7"/>
    <mergeCell ref="H3:J3"/>
    <mergeCell ref="H4:J4"/>
    <mergeCell ref="H5:J5"/>
    <mergeCell ref="H6:J6"/>
    <mergeCell ref="H7:J7"/>
    <mergeCell ref="K3:N3"/>
    <mergeCell ref="K4:N4"/>
    <mergeCell ref="K5:N5"/>
    <mergeCell ref="K6:N6"/>
    <mergeCell ref="K7:N7"/>
    <mergeCell ref="E5:G5"/>
    <mergeCell ref="E6:G6"/>
    <mergeCell ref="B5:D5"/>
    <mergeCell ref="B6:D6"/>
    <mergeCell ref="E3:G3"/>
    <mergeCell ref="E4:G4"/>
    <mergeCell ref="B3:D3"/>
    <mergeCell ref="B4:D4"/>
    <mergeCell ref="O7:R7"/>
    <mergeCell ref="W3:Z3"/>
    <mergeCell ref="W4:Z4"/>
  </mergeCells>
  <dataValidations count="2">
    <dataValidation type="list" allowBlank="1" showInputMessage="1" showErrorMessage="1" sqref="C65570:C65575 C131106:C131111 C196642:C196647 C262178:C262183 C327714:C327719 C393250:C393255 C458786:C458791 C524322:C524327 C589858:C589863 C655394:C655399 C720930:C720935 C786466:C786471 C852002:C852007 C917538:C917543 C983074:C983079" xr:uid="{CB0F6111-CA62-4C18-958D-C9D3FCB2C658}">
      <formula1>"Home Loan, LAP,Vehicle Loan,CVL, Personal Loan,Business Loan, CC/OD,Term Loan,Machinery Loan,Education Loan"</formula1>
    </dataValidation>
    <dataValidation type="whole" allowBlank="1" showInputMessage="1" showErrorMessage="1" errorTitle="Error" error="Not a valid Date" promptTitle="Date" prompt="Insert a date (DD)" sqref="S65570:S65575 S131106:S131111 S196642:S196647 S262178:S262183 S327714:S327719 S393250:S393255 S458786:S458791 S524322:S524327 S589858:S589863 S655394:S655399 S720930:S720935 S786466:S786471 S852002:S852007 S917538:S917543 S983074:S983079 V65570:V65575 V131106:V131111 V196642:V196647 V262178:V262183 V327714:V327719 V393250:V393255 V458786:V458791 V524322:V524327 V589858:V589863 V655394:V655399 V720930:V720935 V786466:V786471 V852002:V852007 V917538:V917543 V983074:V983079 Y65570:Y65575 Y131106:Y131111 Y196642:Y196647 Y262178:Y262183 Y327714:Y327719 Y393250:Y393255 Y458786:Y458791 Y524322:Y524327 Y589858:Y589863 Y655394:Y655399 Y720930:Y720935 Y786466:Y786471 Y852002:Y852007 Y917538:Y917543 Y983074:Y983079 AB65570:AB65575 AB131106:AB131111 AB196642:AB196647 AB262178:AB262183 AB327714:AB327719 AB393250:AB393255 AB458786:AB458791 AB524322:AB524327 AB589858:AB589863 AB655394:AB655399 AB720930:AB720935 AB786466:AB786471 AB852002:AB852007 AB917538:AB917543 AB983074:AB983079 AE65570:AE65575 AE131106:AE131111 AE196642:AE196647 AE262178:AE262183 AE327714:AE327719 AE393250:AE393255 AE458786:AE458791 AE524322:AE524327 AE589858:AE589863 AE655394:AE655399 AE720930:AE720935 AE786466:AE786471 AE852002:AE852007 AE917538:AE917543 AE983074:AE983079 AH65570:AH65575 AH131106:AH131111 AH196642:AH196647 AH262178:AH262183 AH327714:AH327719 AH393250:AH393255 AH458786:AH458791 AH524322:AH524327 AH589858:AH589863 AH655394:AH655399 AH720930:AH720935 AH786466:AH786471 AH852002:AH852007 AH917538:AH917543 AH983074:AH983079 AK65570:AK65575 AK131106:AK131111 AK196642:AK196647 AK262178:AK262183 AK327714:AK327719 AK393250:AK393255 AK458786:AK458791 AK524322:AK524327 AK589858:AK589863 AK655394:AK655399 AK720930:AK720935 AK786466:AK786471 AK852002:AK852007 AK917538:AK917543 AK983074:AK983079 AN65570:AN65575 AN131106:AN131111 AN196642:AN196647 AN262178:AN262183 AN327714:AN327719 AN393250:AN393255 AN458786:AN458791 AN524322:AN524327 AN589858:AN589863 AN655394:AN655399 AN720930:AN720935 AN786466:AN786471 AN852002:AN852007 AN917538:AN917543 AN983074:AN983079 AQ65570:AQ65575 AQ131106:AQ131111 AQ196642:AQ196647 AQ262178:AQ262183 AQ327714:AQ327719 AQ393250:AQ393255 AQ458786:AQ458791 AQ524322:AQ524327 AQ589858:AQ589863 AQ655394:AQ655399 AQ720930:AQ720935 AQ786466:AQ786471 AQ852002:AQ852007 AQ917538:AQ917543 AQ983074:AQ983079 AT65570:AT65575 AT131106:AT131111 AT196642:AT196647 AT262178:AT262183 AT327714:AT327719 AT393250:AT393255 AT458786:AT458791 AT524322:AT524327 AT589858:AT589863 AT655394:AT655399 AT720930:AT720935 AT786466:AT786471 AT852002:AT852007 AT917538:AT917543 AT983074:AT983079 AW65570:AW65575 AW131106:AW131111 AW196642:AW196647 AW262178:AW262183 AW327714:AW327719 AW393250:AW393255 AW458786:AW458791 AW524322:AW524327 AW589858:AW589863 AW655394:AW655399 AW720930:AW720935 AW786466:AW786471 AW852002:AW852007 AW917538:AW917543 AW983074:AW983079 AZ65570:AZ65575 AZ131106:AZ131111 AZ196642:AZ196647 AZ262178:AZ262183 AZ327714:AZ327719 AZ393250:AZ393255 AZ458786:AZ458791 AZ524322:AZ524327 AZ589858:AZ589863 AZ655394:AZ655399 AZ720930:AZ720935 AZ786466:AZ786471 AZ852002:AZ852007 AZ917538:AZ917543 AZ983074:AZ983079 AZ26:AZ39 AW26:AW39 AT26:AT39 AQ26:AQ39 AN26:AN39 AK26:AK39 AH26:AH39 AE26:AE39 AB26:AB39 Y26:Y39 V26:V39 S26:S39" xr:uid="{AF56A88E-9181-4898-9A08-803F94D6CF24}">
      <formula1>1</formula1>
      <formula2>31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NC-RTR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NCBLRL156</cp:lastModifiedBy>
  <dcterms:created xsi:type="dcterms:W3CDTF">2020-02-16T15:11:05Z</dcterms:created>
  <dcterms:modified xsi:type="dcterms:W3CDTF">2022-05-30T18:02:18Z</dcterms:modified>
</cp:coreProperties>
</file>