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 activeTab="2"/>
  </bookViews>
  <sheets>
    <sheet name="IS source" sheetId="1" r:id="rId1"/>
    <sheet name="Report" sheetId="3" r:id="rId2"/>
    <sheet name="ANALYSIS" sheetId="4" r:id="rId3"/>
  </sheets>
  <definedNames>
    <definedName name="_xlnm._FilterDatabase" localSheetId="0" hidden="1">'IS source'!$A$9:$J$80</definedName>
  </definedNames>
  <calcPr calcId="144525"/>
</workbook>
</file>

<file path=xl/sharedStrings.xml><?xml version="1.0" encoding="utf-8"?>
<sst xmlns="http://schemas.openxmlformats.org/spreadsheetml/2006/main" count="249" uniqueCount="169">
  <si>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</si>
  <si>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</si>
  <si>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</si>
  <si>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</si>
  <si>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</si>
  <si>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</si>
  <si>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</si>
  <si>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</si>
  <si>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</si>
  <si>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</si>
  <si>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</si>
  <si>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</si>
  <si>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</si>
  <si>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</si>
  <si>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</si>
  <si>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Mnemonic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</si>
  <si>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</si>
  <si>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</si>
  <si>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</si>
  <si>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</si>
  <si>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</si>
  <si>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</si>
  <si>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</si>
  <si>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</si>
  <si>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</si>
  <si>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</si>
  <si>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</si>
  <si>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</si>
  <si>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</si>
  <si>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</si>
  <si>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</si>
  <si>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</si>
  <si>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</si>
  <si>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</si>
  <si>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</si>
  <si>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</si>
  <si>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</si>
  <si>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</si>
  <si>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</si>
  <si>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</si>
  <si>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</si>
  <si>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</si>
  <si>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</si>
  <si>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</si>
  <si>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</si>
  <si>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</si>
  <si>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</si>
  <si>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</si>
  <si>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</si>
  <si>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</si>
  <si>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</si>
  <si>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</si>
  <si>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</si>
  <si>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</si>
  <si>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</si>
  <si>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</si>
  <si>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</si>
  <si>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</si>
  <si>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</si>
  <si>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</si>
  <si>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</si>
  <si>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</si>
  <si>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</si>
  <si>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</si>
  <si>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</si>
  <si>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</si>
  <si>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</si>
  <si>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</si>
  <si>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</si>
  <si>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</si>
  <si>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</si>
  <si>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</si>
  <si>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</si>
  <si>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</si>
  <si>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</si>
  <si>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</si>
  <si>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</si>
  <si>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</si>
  <si>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</si>
  <si>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</si>
  <si>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</si>
  <si>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</si>
  <si>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</si>
  <si>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</si>
  <si>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</si>
  <si>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</si>
  <si>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</si>
  <si>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</si>
  <si>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</si>
  <si>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</si>
  <si>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</si>
  <si>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</si>
  <si>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</si>
  <si>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</si>
  <si>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</si>
  <si>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</si>
  <si>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</si>
  <si>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</si>
  <si>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</si>
  <si>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</si>
  <si>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</si>
  <si>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</si>
  <si>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</si>
  <si>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</si>
  <si>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</si>
  <si>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</si>
  <si>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</si>
  <si>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</si>
  <si>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</si>
  <si>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</si>
  <si>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</si>
  <si>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</si>
  <si>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</si>
  <si>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</si>
  <si>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</si>
  <si>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</si>
  <si>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</si>
  <si>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</si>
  <si>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</si>
  <si>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</si>
  <si>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</si>
  <si>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</si>
  <si>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</si>
  <si>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</si>
  <si>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</si>
  <si>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</si>
  <si>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</si>
  <si>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</si>
  <si>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</si>
  <si>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</si>
  <si>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</si>
  <si>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</si>
  <si>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</si>
  <si>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</si>
  <si>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</si>
  <si>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</si>
  <si>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</si>
  <si>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</si>
  <si>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CAGR    19-23%</t>
  </si>
  <si>
    <t>Wholesales</t>
  </si>
  <si>
    <t>Retails</t>
  </si>
  <si>
    <t>Other Businesses</t>
  </si>
  <si>
    <t>Adjustments</t>
  </si>
  <si>
    <t>Cost of Revenue</t>
  </si>
  <si>
    <t>GROSS PROFIT%</t>
  </si>
  <si>
    <t>Operating Expenses</t>
  </si>
  <si>
    <t>Other Operating Revenue</t>
  </si>
  <si>
    <t>Ebit</t>
  </si>
  <si>
    <t>EBIT%</t>
  </si>
  <si>
    <t>GROWTH ANALYSIS</t>
  </si>
  <si>
    <t xml:space="preserve">The company exhibited steady revenue growth,with a CAGR(Annual Growth Rate) of 7.33% from FYY 2019 - FY2023. </t>
  </si>
  <si>
    <t>The consistent growth is indicative of a solid and expanding business.The Retaial segment</t>
  </si>
  <si>
    <t>stood out as the fastest growing sector,with a CAGR of 14.49%,while the Wholesale segment</t>
  </si>
  <si>
    <t xml:space="preserve">saw the slowest growth,with a CAGR of 4.82%.The other businesses segment also showed </t>
  </si>
  <si>
    <t>commendable growth with a CAGR of 9.66%</t>
  </si>
  <si>
    <t>Profitability Analysis</t>
  </si>
  <si>
    <t>The company 's profitability has improved remarkably over the period.The gross profit grew at a</t>
  </si>
  <si>
    <t xml:space="preserve">CAGR of 9.66%, and the gross profit margin increased from 46% to 50%.This uptick in margin demonstrates that the company </t>
  </si>
  <si>
    <t>has effectively managed its direct costs and possibly increased sales prices.</t>
  </si>
  <si>
    <t>Furthermore,EBIT grew at a remarkably CAGR OF22.79%,with the EBIT percentage rising from</t>
  </si>
  <si>
    <t>5% to 9%. This growth signifies better control over operating costs and an enhancement in operational efficiency</t>
  </si>
  <si>
    <t>Summary</t>
  </si>
  <si>
    <t>The financial data from FY 2019 to FY 2023 reflects a robust performance for the company in growth</t>
  </si>
  <si>
    <t>and profitability. Revenue growth has been steady,with strength in Retail segment.</t>
  </si>
  <si>
    <t>Profitability has not only been maintained but has also seen significant improvements across key metrics</t>
  </si>
  <si>
    <t>including substantial growth in EBIT. This balance of top-line growth with bottom-line improvement indicates</t>
  </si>
  <si>
    <t>a well-managed expansion.Adidas demonstrated a robust competitive position in the industry and a sustainable</t>
  </si>
  <si>
    <t xml:space="preserve">growth trajectory. The combination of growth in both revenue and profitability metrics suggests strategic </t>
  </si>
  <si>
    <t>execution in market penetration and cost control.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</si>
</sst>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###,###;[Red]\(###,###\);\-"/>
    <numFmt numFmtId="178" formatCode="#,##0_ ;[Red]\-#,##0\ "/>
    <numFmt numFmtId="44" formatCode="_(&quot;$&quot;* #,##0.00_);_(&quot;$&quot;* \(#,##0.00\);_(&quot;$&quot;* &quot;-&quot;??_);_(@_)"/>
    <numFmt numFmtId="179" formatCode="_ * #,##0_ ;_ * \-#,##0_ ;_ * &quot;-&quot;_ ;_ @_ "/>
    <numFmt numFmtId="180" formatCode="0.0000"/>
    <numFmt numFmtId="42" formatCode="_(&quot;$&quot;* #,##0_);_(&quot;$&quot;* \(#,##0\);_(&quot;$&quot;* &quot;-&quot;_);_(@_)"/>
    <numFmt numFmtId="181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7" fillId="11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6" borderId="8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9" borderId="12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0"/>
    <xf numFmtId="0" fontId="17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0" xfId="0" applyFont="1" applyFill="1"/>
    <xf numFmtId="0" fontId="2" fillId="2" borderId="2" xfId="0" applyFont="1" applyFill="1" applyBorder="1"/>
    <xf numFmtId="0" fontId="3" fillId="0" borderId="2" xfId="32" applyFont="1" applyBorder="1"/>
    <xf numFmtId="0" fontId="4" fillId="3" borderId="0" xfId="32" applyFill="1"/>
    <xf numFmtId="178" fontId="0" fillId="2" borderId="0" xfId="0" applyNumberFormat="1" applyFill="1"/>
    <xf numFmtId="0" fontId="2" fillId="2" borderId="3" xfId="0" applyFont="1" applyFill="1" applyBorder="1"/>
    <xf numFmtId="0" fontId="3" fillId="3" borderId="3" xfId="32" applyFont="1" applyFill="1" applyBorder="1"/>
    <xf numFmtId="178" fontId="2" fillId="2" borderId="3" xfId="0" applyNumberFormat="1" applyFont="1" applyFill="1" applyBorder="1"/>
    <xf numFmtId="177" fontId="0" fillId="2" borderId="1" xfId="0" applyNumberFormat="1" applyFill="1" applyBorder="1"/>
    <xf numFmtId="0" fontId="0" fillId="2" borderId="3" xfId="0" applyFill="1" applyBorder="1"/>
    <xf numFmtId="0" fontId="4" fillId="3" borderId="3" xfId="32" applyFill="1" applyBorder="1"/>
    <xf numFmtId="178" fontId="0" fillId="2" borderId="0" xfId="0" applyNumberFormat="1" applyFill="1" applyBorder="1"/>
    <xf numFmtId="0" fontId="2" fillId="2" borderId="0" xfId="0" applyFont="1" applyFill="1" applyBorder="1"/>
    <xf numFmtId="0" fontId="3" fillId="3" borderId="0" xfId="32" applyFont="1" applyFill="1" applyBorder="1"/>
    <xf numFmtId="9" fontId="2" fillId="2" borderId="0" xfId="6" applyFont="1" applyFill="1" applyBorder="1"/>
    <xf numFmtId="0" fontId="2" fillId="2" borderId="4" xfId="0" applyFont="1" applyFill="1" applyBorder="1"/>
    <xf numFmtId="0" fontId="3" fillId="3" borderId="4" xfId="32" applyFont="1" applyFill="1" applyBorder="1"/>
    <xf numFmtId="178" fontId="2" fillId="2" borderId="4" xfId="0" applyNumberFormat="1" applyFont="1" applyFill="1" applyBorder="1"/>
    <xf numFmtId="9" fontId="0" fillId="2" borderId="0" xfId="6" applyFont="1" applyFill="1"/>
    <xf numFmtId="0" fontId="2" fillId="4" borderId="1" xfId="0" applyFont="1" applyFill="1" applyBorder="1" applyAlignment="1">
      <alignment horizontal="center" wrapText="1"/>
    </xf>
    <xf numFmtId="176" fontId="0" fillId="4" borderId="0" xfId="6" applyNumberFormat="1" applyFont="1" applyFill="1"/>
    <xf numFmtId="0" fontId="4" fillId="0" borderId="0" xfId="32"/>
    <xf numFmtId="9" fontId="4" fillId="0" borderId="0" xfId="32" applyNumberFormat="1"/>
    <xf numFmtId="58" fontId="4" fillId="0" borderId="0" xfId="32" applyNumberFormat="1"/>
    <xf numFmtId="2" fontId="4" fillId="0" borderId="0" xfId="32" applyNumberFormat="1"/>
    <xf numFmtId="180" fontId="4" fillId="0" borderId="0" xfId="32" applyNumberFormat="1"/>
    <xf numFmtId="0" fontId="3" fillId="0" borderId="0" xfId="32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accent1">
                    <a:lumMod val="75000"/>
                  </a:schemeClr>
                </a:solidFill>
              </a:rPr>
              <a:t>Adidas Revenue: FY2019 - FY2023</a:t>
            </a:r>
            <a:endParaRPr b="1"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0518055555555556"/>
          <c:y val="0.00694444444444444"/>
        </c:manualLayout>
      </c:layout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Report!$C$4</c:f>
              <c:strCache>
                <c:ptCount val="1"/>
                <c:pt idx="0">
                  <c:v>Wholesales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Report!$E$3:$I$3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Report!$E$4:$I$4</c:f>
              <c:numCache>
                <c:formatCode>#,##0_ ;[Red]\-#,##0\ </c:formatCode>
                <c:ptCount val="5"/>
                <c:pt idx="0">
                  <c:v>10003.7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Retails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Report!$E$3:$I$3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Report!$E$5:$I$5</c:f>
              <c:numCache>
                <c:formatCode>#,##0_ ;[Red]\-#,##0\ 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</c:ser>
        <c:ser>
          <c:idx val="2"/>
          <c:order val="2"/>
          <c:tx>
            <c:strRef>
              <c:f>Report!$C$6</c:f>
              <c:strCache>
                <c:ptCount val="1"/>
                <c:pt idx="0">
                  <c:v>Other Businesses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Report!$E$3:$I$3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Report!$E$6:$I$6</c:f>
              <c:numCache>
                <c:formatCode>#,##0_ ;[Red]\-#,##0\ 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2197.22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</c:ser>
        <c:ser>
          <c:idx val="3"/>
          <c:order val="3"/>
          <c:tx>
            <c:strRef>
              <c:f>Report!$C$7</c:f>
              <c:strCache>
                <c:ptCount val="1"/>
                <c:pt idx="0">
                  <c:v>Adjustments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Report!$E$3:$I$3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Report!$E$7:$I$7</c:f>
              <c:numCache>
                <c:formatCode>#,##0_ ;[Red]\-#,##0\ </c:formatCode>
                <c:ptCount val="5"/>
                <c:pt idx="0">
                  <c:v>25.1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100"/>
        <c:axId val="382316424"/>
        <c:axId val="382313680"/>
      </c:barChart>
      <c:lineChart>
        <c:grouping val="stacked"/>
        <c:varyColors val="0"/>
        <c:ser>
          <c:idx val="4"/>
          <c:order val="4"/>
          <c:tx>
            <c:strRef>
              <c:f>"EBIT%"</c:f>
              <c:strCache>
                <c:ptCount val="1"/>
                <c:pt idx="0">
                  <c:v>EBIT%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Report!$E$15:$I$15</c:f>
              <c:numCache>
                <c:formatCode>0%</c:formatCode>
                <c:ptCount val="5"/>
                <c:pt idx="0">
                  <c:v>0.0505083186282468</c:v>
                </c:pt>
                <c:pt idx="1">
                  <c:v>0.0754262753353216</c:v>
                </c:pt>
                <c:pt idx="2">
                  <c:v>0.0715614129221906</c:v>
                </c:pt>
                <c:pt idx="3">
                  <c:v>0.0796468937129979</c:v>
                </c:pt>
                <c:pt idx="4">
                  <c:v>0.0865562770245841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5229827"/>
        <c:axId val="127354338"/>
      </c:lineChart>
      <c:catAx>
        <c:axId val="3823164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313680"/>
        <c:crosses val="autoZero"/>
        <c:auto val="1"/>
        <c:lblAlgn val="ctr"/>
        <c:lblOffset val="100"/>
        <c:noMultiLvlLbl val="0"/>
      </c:catAx>
      <c:valAx>
        <c:axId val="382313680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$ in million</a:t>
                </a:r>
                <a:endParaRPr b="1"/>
              </a:p>
            </c:rich>
          </c:tx>
          <c:layout>
            <c:manualLayout>
              <c:xMode val="edge"/>
              <c:yMode val="edge"/>
              <c:x val="0.0197897340754484"/>
              <c:y val="0.4353897303287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316424"/>
        <c:crosses val="autoZero"/>
        <c:crossBetween val="between"/>
        <c:minorUnit val="5000"/>
      </c:valAx>
      <c:catAx>
        <c:axId val="71522982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354338"/>
        <c:crosses val="autoZero"/>
        <c:auto val="1"/>
        <c:lblAlgn val="ctr"/>
        <c:lblOffset val="100"/>
        <c:noMultiLvlLbl val="0"/>
      </c:catAx>
      <c:valAx>
        <c:axId val="127354338"/>
        <c:scaling>
          <c:orientation val="minMax"/>
          <c:max val="0.09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EBIT%</a:t>
                </a:r>
                <a:endParaRPr b="1"/>
              </a:p>
            </c:rich>
          </c:tx>
          <c:layout>
            <c:manualLayout>
              <c:xMode val="edge"/>
              <c:yMode val="edge"/>
              <c:x val="0.941496598639456"/>
              <c:y val="0.5153675655707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229827"/>
        <c:crosses val="max"/>
        <c:crossBetween val="between"/>
        <c:min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594995</xdr:colOff>
      <xdr:row>0</xdr:row>
      <xdr:rowOff>175895</xdr:rowOff>
    </xdr:from>
    <xdr:to>
      <xdr:col>20</xdr:col>
      <xdr:colOff>242570</xdr:colOff>
      <xdr:row>17</xdr:row>
      <xdr:rowOff>165735</xdr:rowOff>
    </xdr:to>
    <xdr:graphicFrame>
      <xdr:nvGraphicFramePr>
        <xdr:cNvPr id="2" name="Chart 1"/>
        <xdr:cNvGraphicFramePr/>
      </xdr:nvGraphicFramePr>
      <xdr:xfrm>
        <a:off x="6948170" y="175895"/>
        <a:ext cx="5133975" cy="3437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zoomScale="130" zoomScaleNormal="130" workbookViewId="0">
      <selection activeCell="C9" sqref="C9:G9"/>
    </sheetView>
  </sheetViews>
  <sheetFormatPr defaultColWidth="9" defaultRowHeight="12.75"/>
  <cols>
    <col min="1" max="1" width="33.5714285714286" style="24" customWidth="1"/>
    <col min="2" max="2" width="36.5714285714286" style="24" customWidth="1"/>
    <col min="3" max="3" width="10" style="24" customWidth="1"/>
    <col min="4" max="6" width="12" style="24" customWidth="1"/>
    <col min="7" max="10" width="10.1428571428571" style="24" customWidth="1"/>
    <col min="11" max="16384" width="9.14285714285714" style="24"/>
  </cols>
  <sheetData>
    <row r="1" spans="1:2">
      <c r="A1" s="24" t="s">
        <v>0</v>
      </c>
      <c r="B1" s="24" t="s">
        <v>1</v>
      </c>
    </row>
    <row r="2" spans="1:2">
      <c r="A2" s="24" t="s">
        <v>2</v>
      </c>
      <c r="B2" s="24" t="s">
        <v>3</v>
      </c>
    </row>
    <row r="3" spans="1:2">
      <c r="A3" s="24" t="s">
        <v>4</v>
      </c>
      <c r="B3" s="24" t="s">
        <v>5</v>
      </c>
    </row>
    <row r="4" spans="1:2">
      <c r="A4" s="24" t="s">
        <v>6</v>
      </c>
      <c r="B4" s="24" t="s">
        <v>7</v>
      </c>
    </row>
    <row r="5" spans="1:2">
      <c r="A5" s="24" t="s">
        <v>8</v>
      </c>
      <c r="B5" s="24" t="s">
        <v>9</v>
      </c>
    </row>
    <row r="6" spans="1:2">
      <c r="A6" s="24" t="s">
        <v>10</v>
      </c>
      <c r="B6" s="24" t="s">
        <v>11</v>
      </c>
    </row>
    <row r="7" spans="1:3">
      <c r="A7" s="24" t="s">
        <v>12</v>
      </c>
      <c r="B7" s="24" t="s">
        <v>13</v>
      </c>
      <c r="C7" s="25"/>
    </row>
    <row r="9" spans="1:10">
      <c r="A9" s="24" t="s">
        <v>14</v>
      </c>
      <c r="B9" s="24" t="s">
        <v>15</v>
      </c>
      <c r="C9" s="24" t="s">
        <v>16</v>
      </c>
      <c r="D9" s="24" t="s">
        <v>17</v>
      </c>
      <c r="E9" s="24" t="s">
        <v>18</v>
      </c>
      <c r="F9" s="24" t="s">
        <v>19</v>
      </c>
      <c r="G9" s="24" t="s">
        <v>20</v>
      </c>
      <c r="H9" s="24" t="s">
        <v>21</v>
      </c>
      <c r="I9" s="24" t="s">
        <v>22</v>
      </c>
      <c r="J9" s="24" t="s">
        <v>23</v>
      </c>
    </row>
    <row r="10" spans="1:10">
      <c r="A10" s="24" t="s">
        <v>24</v>
      </c>
      <c r="C10" s="26">
        <v>45291</v>
      </c>
      <c r="D10" s="26">
        <v>44926</v>
      </c>
      <c r="E10" s="26">
        <v>44561</v>
      </c>
      <c r="F10" s="26">
        <v>44196</v>
      </c>
      <c r="G10" s="26">
        <v>43830</v>
      </c>
      <c r="H10" s="26">
        <v>43465</v>
      </c>
      <c r="I10" s="26">
        <v>43100</v>
      </c>
      <c r="J10" s="26">
        <v>42735</v>
      </c>
    </row>
    <row r="11" spans="3:10">
      <c r="C11" s="24" t="s">
        <v>25</v>
      </c>
      <c r="D11" s="24" t="s">
        <v>25</v>
      </c>
      <c r="E11" s="24" t="s">
        <v>26</v>
      </c>
      <c r="F11" s="24" t="s">
        <v>25</v>
      </c>
      <c r="G11" s="24" t="s">
        <v>25</v>
      </c>
      <c r="H11" s="24" t="s">
        <v>25</v>
      </c>
      <c r="I11" s="24" t="s">
        <v>25</v>
      </c>
      <c r="J11" s="24" t="s">
        <v>25</v>
      </c>
    </row>
    <row r="12" spans="1:10">
      <c r="A12" s="6" t="s">
        <v>27</v>
      </c>
      <c r="B12" s="24" t="s">
        <v>28</v>
      </c>
      <c r="C12" s="24">
        <v>19249.93</v>
      </c>
      <c r="D12" s="24">
        <v>19137.69</v>
      </c>
      <c r="E12" s="24">
        <v>18549.66</v>
      </c>
      <c r="F12" s="24">
        <v>15906.11</v>
      </c>
      <c r="G12" s="24">
        <v>14475.66</v>
      </c>
      <c r="H12" s="24">
        <v>15884.1347</v>
      </c>
      <c r="I12" s="24">
        <v>14117.8529</v>
      </c>
      <c r="J12" s="24">
        <v>12669.4205</v>
      </c>
    </row>
    <row r="13" spans="1:10">
      <c r="A13" s="24" t="s">
        <v>29</v>
      </c>
      <c r="B13" s="24" t="s">
        <v>28</v>
      </c>
      <c r="C13" s="24">
        <v>19249.93</v>
      </c>
      <c r="D13" s="24">
        <v>19137.68</v>
      </c>
      <c r="E13" s="24">
        <v>18549.66</v>
      </c>
      <c r="F13" s="24">
        <v>15906.11</v>
      </c>
      <c r="G13" s="24">
        <v>14475.66</v>
      </c>
      <c r="H13" s="24">
        <v>15885.61</v>
      </c>
      <c r="I13" s="24">
        <v>14116.48</v>
      </c>
      <c r="J13" s="24">
        <v>12669.42</v>
      </c>
    </row>
    <row r="14" spans="1:10">
      <c r="A14" s="6" t="s">
        <v>30</v>
      </c>
      <c r="C14" s="24">
        <v>12087.66</v>
      </c>
      <c r="D14" s="24">
        <v>12259.54</v>
      </c>
      <c r="E14" s="24">
        <v>12462.05</v>
      </c>
      <c r="F14" s="24">
        <v>10853.04</v>
      </c>
      <c r="G14" s="24">
        <v>10003.7</v>
      </c>
      <c r="H14" s="24">
        <v>7023.5</v>
      </c>
      <c r="I14" s="24">
        <v>5983.54</v>
      </c>
      <c r="J14" s="24">
        <v>5157.47</v>
      </c>
    </row>
    <row r="15" spans="1:7">
      <c r="A15" s="6" t="s">
        <v>31</v>
      </c>
      <c r="C15" s="24">
        <v>4577.37</v>
      </c>
      <c r="D15" s="24">
        <v>4337.26</v>
      </c>
      <c r="E15" s="24">
        <v>3890.39</v>
      </c>
      <c r="F15" s="24">
        <v>3169.28</v>
      </c>
      <c r="G15" s="24">
        <v>2657.8</v>
      </c>
    </row>
    <row r="16" spans="1:7">
      <c r="A16" s="6" t="s">
        <v>32</v>
      </c>
      <c r="C16" s="24">
        <v>2584.9</v>
      </c>
      <c r="D16" s="24">
        <v>2540.89</v>
      </c>
      <c r="E16" s="24">
        <v>2197.22</v>
      </c>
      <c r="F16" s="24">
        <v>1883.79</v>
      </c>
      <c r="G16" s="24">
        <v>1789.06</v>
      </c>
    </row>
    <row r="17" spans="1:10">
      <c r="A17" s="24" t="s">
        <v>33</v>
      </c>
      <c r="H17" s="24">
        <v>7235.31</v>
      </c>
      <c r="I17" s="24">
        <v>6512.66</v>
      </c>
      <c r="J17" s="24">
        <v>5946.49</v>
      </c>
    </row>
    <row r="18" spans="1:10">
      <c r="A18" s="24" t="s">
        <v>34</v>
      </c>
      <c r="H18" s="24">
        <v>1626.8</v>
      </c>
      <c r="I18" s="24">
        <v>1620.28</v>
      </c>
      <c r="J18" s="24">
        <v>1565.46</v>
      </c>
    </row>
    <row r="19" spans="1:7">
      <c r="A19" s="6" t="s">
        <v>35</v>
      </c>
      <c r="G19" s="24">
        <v>25.1</v>
      </c>
    </row>
    <row r="20" spans="1:10">
      <c r="A20" s="24" t="s">
        <v>36</v>
      </c>
      <c r="B20" s="24" t="s">
        <v>28</v>
      </c>
      <c r="C20" s="24">
        <v>19249.93</v>
      </c>
      <c r="D20" s="24">
        <v>19137.68</v>
      </c>
      <c r="E20" s="24">
        <v>18549.66</v>
      </c>
      <c r="F20" s="24">
        <v>15906.11</v>
      </c>
      <c r="G20" s="24">
        <v>14475.66</v>
      </c>
      <c r="H20" s="24">
        <v>15885.61</v>
      </c>
      <c r="I20" s="24">
        <v>14117.85</v>
      </c>
      <c r="J20" s="24">
        <v>12669.42</v>
      </c>
    </row>
    <row r="21" spans="1:10">
      <c r="A21" s="24" t="s">
        <v>37</v>
      </c>
      <c r="C21" s="24">
        <v>5046.27</v>
      </c>
      <c r="D21" s="24">
        <v>5242.51</v>
      </c>
      <c r="E21" s="24">
        <v>5462.42</v>
      </c>
      <c r="F21" s="24">
        <v>4700.2</v>
      </c>
      <c r="G21" s="24">
        <v>4548.66</v>
      </c>
      <c r="H21" s="24">
        <v>6861.7</v>
      </c>
      <c r="I21" s="24">
        <v>5989.02</v>
      </c>
      <c r="J21" s="24">
        <v>5229.09</v>
      </c>
    </row>
    <row r="22" spans="1:6">
      <c r="A22" s="24" t="s">
        <v>38</v>
      </c>
      <c r="C22" s="24">
        <v>3906.57</v>
      </c>
      <c r="D22" s="24">
        <v>4189.38</v>
      </c>
      <c r="E22" s="24">
        <v>4439</v>
      </c>
      <c r="F22" s="24">
        <v>3823.3</v>
      </c>
    </row>
    <row r="23" spans="1:6">
      <c r="A23" s="24" t="s">
        <v>39</v>
      </c>
      <c r="C23" s="24">
        <v>722.6</v>
      </c>
      <c r="D23" s="24">
        <v>651.94</v>
      </c>
      <c r="E23" s="24">
        <v>662.79</v>
      </c>
      <c r="F23" s="24">
        <v>565.14</v>
      </c>
    </row>
    <row r="24" spans="1:6">
      <c r="A24" s="24" t="s">
        <v>40</v>
      </c>
      <c r="C24" s="24">
        <v>417.09</v>
      </c>
      <c r="D24" s="24">
        <v>401.19</v>
      </c>
      <c r="E24" s="24">
        <v>360.63</v>
      </c>
      <c r="F24" s="24">
        <v>311.75</v>
      </c>
    </row>
    <row r="25" spans="1:10">
      <c r="A25" s="24" t="s">
        <v>41</v>
      </c>
      <c r="C25" s="24">
        <v>4467.12</v>
      </c>
      <c r="D25" s="24">
        <v>4384.84</v>
      </c>
      <c r="E25" s="24">
        <v>4320.64</v>
      </c>
      <c r="F25" s="24">
        <v>3721.15</v>
      </c>
      <c r="G25" s="24">
        <v>3290.87</v>
      </c>
      <c r="H25" s="24">
        <v>3706.64</v>
      </c>
      <c r="I25" s="24">
        <v>4015.07</v>
      </c>
      <c r="J25" s="24">
        <v>4063.16</v>
      </c>
    </row>
    <row r="26" spans="1:6">
      <c r="A26" s="24" t="s">
        <v>38</v>
      </c>
      <c r="C26" s="24">
        <v>2169.14</v>
      </c>
      <c r="D26" s="24">
        <v>2242.57</v>
      </c>
      <c r="E26" s="24">
        <v>2465.95</v>
      </c>
      <c r="F26" s="24">
        <v>2134.52</v>
      </c>
    </row>
    <row r="27" spans="1:6">
      <c r="A27" s="24" t="s">
        <v>40</v>
      </c>
      <c r="C27" s="24">
        <v>1449.19</v>
      </c>
      <c r="D27" s="24">
        <v>1372.03</v>
      </c>
      <c r="E27" s="24">
        <v>1151.52</v>
      </c>
      <c r="F27" s="24">
        <v>975.06</v>
      </c>
    </row>
    <row r="28" spans="1:6">
      <c r="A28" s="24" t="s">
        <v>39</v>
      </c>
      <c r="C28" s="24">
        <v>848.79</v>
      </c>
      <c r="D28" s="24">
        <v>770.24</v>
      </c>
      <c r="E28" s="24">
        <v>703.17</v>
      </c>
      <c r="F28" s="24">
        <v>611.57</v>
      </c>
    </row>
    <row r="29" spans="1:10">
      <c r="A29" s="24" t="s">
        <v>42</v>
      </c>
      <c r="C29" s="24">
        <v>2930.26</v>
      </c>
      <c r="D29" s="24">
        <v>3095.1</v>
      </c>
      <c r="E29" s="24">
        <v>2928.23</v>
      </c>
      <c r="F29" s="24">
        <v>2616.08</v>
      </c>
      <c r="G29" s="24">
        <v>2296.64</v>
      </c>
      <c r="H29" s="24">
        <v>3915.51</v>
      </c>
      <c r="I29" s="24">
        <v>3089.78</v>
      </c>
      <c r="J29" s="24">
        <v>2537.9</v>
      </c>
    </row>
    <row r="30" spans="1:6">
      <c r="A30" s="24" t="s">
        <v>38</v>
      </c>
      <c r="C30" s="24">
        <v>1817.13</v>
      </c>
      <c r="D30" s="24">
        <v>1919.81</v>
      </c>
      <c r="E30" s="24">
        <v>1854.69</v>
      </c>
      <c r="F30" s="24">
        <v>1684.8</v>
      </c>
    </row>
    <row r="31" spans="1:6">
      <c r="A31" s="24" t="s">
        <v>40</v>
      </c>
      <c r="C31" s="24">
        <v>573.83</v>
      </c>
      <c r="D31" s="24">
        <v>614.65</v>
      </c>
      <c r="E31" s="24">
        <v>554.18</v>
      </c>
      <c r="F31" s="24">
        <v>493.5</v>
      </c>
    </row>
    <row r="32" spans="1:6">
      <c r="A32" s="24" t="s">
        <v>39</v>
      </c>
      <c r="C32" s="24">
        <v>539.3</v>
      </c>
      <c r="D32" s="24">
        <v>560.64</v>
      </c>
      <c r="E32" s="24">
        <v>519.37</v>
      </c>
      <c r="F32" s="24">
        <v>437.78</v>
      </c>
    </row>
    <row r="33" spans="1:7">
      <c r="A33" s="24" t="s">
        <v>43</v>
      </c>
      <c r="C33" s="24">
        <v>2515.83</v>
      </c>
      <c r="D33" s="24">
        <v>2502.31</v>
      </c>
      <c r="E33" s="24">
        <v>2222.28</v>
      </c>
      <c r="F33" s="24">
        <v>1837.36</v>
      </c>
      <c r="G33" s="24">
        <v>1564.56</v>
      </c>
    </row>
    <row r="34" spans="1:6">
      <c r="A34" s="24" t="s">
        <v>39</v>
      </c>
      <c r="C34" s="24">
        <v>1722.82</v>
      </c>
      <c r="D34" s="24">
        <v>1730.79</v>
      </c>
      <c r="E34" s="24">
        <v>1468.99</v>
      </c>
      <c r="F34" s="24">
        <v>1122.32</v>
      </c>
    </row>
    <row r="35" spans="1:6">
      <c r="A35" s="24" t="s">
        <v>38</v>
      </c>
      <c r="C35" s="24">
        <v>723.93</v>
      </c>
      <c r="D35" s="24">
        <v>700.8</v>
      </c>
      <c r="E35" s="24">
        <v>690.63</v>
      </c>
      <c r="F35" s="24">
        <v>667.29</v>
      </c>
    </row>
    <row r="36" spans="1:6">
      <c r="A36" s="24" t="s">
        <v>40</v>
      </c>
      <c r="C36" s="24">
        <v>69.07</v>
      </c>
      <c r="D36" s="24">
        <v>70.72</v>
      </c>
      <c r="E36" s="24">
        <v>62.66</v>
      </c>
      <c r="F36" s="24">
        <v>46.43</v>
      </c>
    </row>
    <row r="37" spans="1:7">
      <c r="A37" s="24" t="s">
        <v>44</v>
      </c>
      <c r="C37" s="24">
        <v>2198.36</v>
      </c>
      <c r="D37" s="24">
        <v>2008.54</v>
      </c>
      <c r="E37" s="24">
        <v>1711.27</v>
      </c>
      <c r="F37" s="24">
        <v>1326.61</v>
      </c>
      <c r="G37" s="24">
        <v>1348.42</v>
      </c>
    </row>
    <row r="38" spans="1:6">
      <c r="A38" s="24" t="s">
        <v>38</v>
      </c>
      <c r="C38" s="24">
        <v>1863.62</v>
      </c>
      <c r="D38" s="24">
        <v>1699.93</v>
      </c>
      <c r="E38" s="24">
        <v>1445.32</v>
      </c>
      <c r="F38" s="24">
        <v>1114.36</v>
      </c>
    </row>
    <row r="39" spans="1:6">
      <c r="A39" s="24" t="s">
        <v>39</v>
      </c>
      <c r="C39" s="24">
        <v>286.92</v>
      </c>
      <c r="D39" s="24">
        <v>254.6</v>
      </c>
      <c r="E39" s="24">
        <v>218.61</v>
      </c>
      <c r="F39" s="24">
        <v>173.79</v>
      </c>
    </row>
    <row r="40" spans="1:6">
      <c r="A40" s="24" t="s">
        <v>40</v>
      </c>
      <c r="C40" s="24">
        <v>47.82</v>
      </c>
      <c r="D40" s="24">
        <v>54.01</v>
      </c>
      <c r="E40" s="24">
        <v>47.34</v>
      </c>
      <c r="F40" s="24">
        <v>38.47</v>
      </c>
    </row>
    <row r="41" spans="1:10">
      <c r="A41" s="24" t="s">
        <v>45</v>
      </c>
      <c r="C41" s="24">
        <v>2092.09</v>
      </c>
      <c r="D41" s="24">
        <v>1904.38</v>
      </c>
      <c r="E41" s="24">
        <v>1904.81</v>
      </c>
      <c r="F41" s="24">
        <v>1704.7</v>
      </c>
      <c r="G41" s="24">
        <v>1402.81</v>
      </c>
      <c r="H41" s="24">
        <v>1313.5</v>
      </c>
      <c r="I41" s="24">
        <v>900.61</v>
      </c>
      <c r="J41" s="24">
        <v>626.94</v>
      </c>
    </row>
    <row r="42" spans="1:6">
      <c r="A42" s="24" t="s">
        <v>38</v>
      </c>
      <c r="C42" s="24">
        <v>1607.26</v>
      </c>
      <c r="D42" s="24">
        <v>1507.05</v>
      </c>
      <c r="E42" s="24">
        <v>1566.46</v>
      </c>
      <c r="F42" s="24">
        <v>1428.76</v>
      </c>
    </row>
    <row r="43" spans="1:6">
      <c r="A43" s="24" t="s">
        <v>39</v>
      </c>
      <c r="C43" s="24">
        <v>456.94</v>
      </c>
      <c r="D43" s="24">
        <v>369.05</v>
      </c>
      <c r="E43" s="24">
        <v>317.47</v>
      </c>
      <c r="F43" s="24">
        <v>258.69</v>
      </c>
    </row>
    <row r="44" spans="1:6">
      <c r="A44" s="24" t="s">
        <v>40</v>
      </c>
      <c r="C44" s="24">
        <v>27.89</v>
      </c>
      <c r="D44" s="24">
        <v>28.29</v>
      </c>
      <c r="E44" s="24">
        <v>20.89</v>
      </c>
      <c r="F44" s="24">
        <v>18.57</v>
      </c>
    </row>
    <row r="45" spans="1:10">
      <c r="A45" s="24" t="s">
        <v>35</v>
      </c>
      <c r="G45" s="24">
        <v>23.71</v>
      </c>
      <c r="H45" s="24">
        <v>88.25</v>
      </c>
      <c r="I45" s="24">
        <v>123.37</v>
      </c>
      <c r="J45" s="24">
        <v>212.33</v>
      </c>
    </row>
    <row r="46" spans="1:10">
      <c r="A46" s="6" t="s">
        <v>46</v>
      </c>
      <c r="B46" s="24" t="s">
        <v>47</v>
      </c>
      <c r="C46" s="24">
        <v>9696.6935</v>
      </c>
      <c r="D46" s="24">
        <v>9663.3542</v>
      </c>
      <c r="E46" s="24">
        <v>9737.1097</v>
      </c>
      <c r="F46" s="24">
        <v>8291.3434</v>
      </c>
      <c r="G46" s="24">
        <v>7882.7607</v>
      </c>
      <c r="H46" s="24">
        <v>8144.3147</v>
      </c>
      <c r="I46" s="24">
        <v>7421.5026</v>
      </c>
      <c r="J46" s="24">
        <v>7008.1344</v>
      </c>
    </row>
    <row r="47" spans="1:10">
      <c r="A47" s="6" t="s">
        <v>48</v>
      </c>
      <c r="B47" s="24" t="s">
        <v>49</v>
      </c>
      <c r="C47" s="24">
        <v>9553.2356</v>
      </c>
      <c r="D47" s="24">
        <v>9474.3305</v>
      </c>
      <c r="E47" s="24">
        <v>8812.5507</v>
      </c>
      <c r="F47" s="24">
        <v>7614.7698</v>
      </c>
      <c r="G47" s="24">
        <v>6592.9051</v>
      </c>
      <c r="H47" s="24">
        <v>7739.8201</v>
      </c>
      <c r="I47" s="24">
        <v>6696.3503</v>
      </c>
      <c r="J47" s="24">
        <v>5661.2861</v>
      </c>
    </row>
    <row r="48" spans="1:10">
      <c r="A48" s="24" t="s">
        <v>29</v>
      </c>
      <c r="B48" s="24" t="s">
        <v>49</v>
      </c>
      <c r="C48" s="24">
        <v>9484.16</v>
      </c>
      <c r="D48" s="24">
        <v>9474.33</v>
      </c>
      <c r="E48" s="24">
        <v>8812.55</v>
      </c>
      <c r="F48" s="24">
        <v>7601.5</v>
      </c>
      <c r="G48" s="24">
        <v>6592.91</v>
      </c>
      <c r="H48" s="24">
        <v>7739.82</v>
      </c>
      <c r="I48" s="24">
        <v>6696.35</v>
      </c>
      <c r="J48" s="24">
        <v>5648.72</v>
      </c>
    </row>
    <row r="49" spans="1:7">
      <c r="A49" s="24" t="s">
        <v>30</v>
      </c>
      <c r="C49" s="24">
        <v>5159.17</v>
      </c>
      <c r="D49" s="24">
        <v>4937.76</v>
      </c>
      <c r="E49" s="24">
        <v>4970.9</v>
      </c>
      <c r="F49" s="24">
        <v>4482.63</v>
      </c>
      <c r="G49" s="24">
        <v>4156.82</v>
      </c>
    </row>
    <row r="50" spans="1:7">
      <c r="A50" s="24" t="s">
        <v>31</v>
      </c>
      <c r="C50" s="24">
        <v>2846.58</v>
      </c>
      <c r="D50" s="24">
        <v>2642.47</v>
      </c>
      <c r="E50" s="24">
        <v>2435.32</v>
      </c>
      <c r="F50" s="24">
        <v>1958.08</v>
      </c>
      <c r="G50" s="24">
        <v>1556.19</v>
      </c>
    </row>
    <row r="51" spans="1:7">
      <c r="A51" s="24" t="s">
        <v>32</v>
      </c>
      <c r="C51" s="24">
        <v>1061.32</v>
      </c>
      <c r="D51" s="24">
        <v>1086.56</v>
      </c>
      <c r="E51" s="24">
        <v>957.98</v>
      </c>
      <c r="F51" s="24">
        <v>819.85</v>
      </c>
      <c r="G51" s="24">
        <v>705.59</v>
      </c>
    </row>
    <row r="52" spans="1:7">
      <c r="A52" s="24" t="s">
        <v>50</v>
      </c>
      <c r="C52" s="24">
        <v>417.09</v>
      </c>
      <c r="D52" s="24">
        <v>807.53</v>
      </c>
      <c r="E52" s="24">
        <v>448.36</v>
      </c>
      <c r="F52" s="24">
        <v>340.94</v>
      </c>
      <c r="G52" s="24">
        <v>174.3</v>
      </c>
    </row>
    <row r="53" spans="1:10">
      <c r="A53" s="24" t="s">
        <v>51</v>
      </c>
      <c r="H53" s="24">
        <v>450.09</v>
      </c>
      <c r="I53" s="24">
        <v>346.81</v>
      </c>
      <c r="J53" s="24">
        <v>246.25</v>
      </c>
    </row>
    <row r="54" spans="1:10">
      <c r="A54" s="24" t="s">
        <v>52</v>
      </c>
      <c r="H54" s="24">
        <v>528.05</v>
      </c>
      <c r="I54" s="24">
        <v>493.49</v>
      </c>
      <c r="J54" s="24">
        <v>472.4</v>
      </c>
    </row>
    <row r="55" spans="1:10">
      <c r="A55" s="24" t="s">
        <v>53</v>
      </c>
      <c r="H55" s="24">
        <v>1169.36</v>
      </c>
      <c r="I55" s="24">
        <v>1236.46</v>
      </c>
      <c r="J55" s="24">
        <v>1086.78</v>
      </c>
    </row>
    <row r="56" spans="1:10">
      <c r="A56" s="24" t="s">
        <v>54</v>
      </c>
      <c r="H56" s="24">
        <v>5592.32</v>
      </c>
      <c r="I56" s="24">
        <v>4619.59</v>
      </c>
      <c r="J56" s="24">
        <v>3843.29</v>
      </c>
    </row>
    <row r="57" spans="1:10">
      <c r="A57" s="6" t="s">
        <v>55</v>
      </c>
      <c r="B57" s="24" t="s">
        <v>56</v>
      </c>
      <c r="C57" s="27">
        <v>328.0936</v>
      </c>
      <c r="D57" s="27">
        <v>298.3231</v>
      </c>
      <c r="E57" s="27">
        <v>265.9499</v>
      </c>
      <c r="F57" s="27">
        <v>278.5891</v>
      </c>
      <c r="G57" s="24">
        <v>259.3656</v>
      </c>
      <c r="H57" s="24">
        <v>282.4108</v>
      </c>
      <c r="I57" s="24">
        <v>139.8214</v>
      </c>
      <c r="J57" s="24">
        <v>113.075</v>
      </c>
    </row>
    <row r="58" spans="1:10">
      <c r="A58" s="6" t="s">
        <v>57</v>
      </c>
      <c r="B58" s="24" t="s">
        <v>58</v>
      </c>
      <c r="C58" s="27">
        <v>8215.6232</v>
      </c>
      <c r="D58" s="27">
        <v>8248.8911</v>
      </c>
      <c r="E58" s="27">
        <v>7751.5358</v>
      </c>
      <c r="F58" s="27">
        <v>6694.099</v>
      </c>
      <c r="G58" s="24">
        <v>6121.5849</v>
      </c>
      <c r="H58" s="24">
        <v>6439.5538</v>
      </c>
      <c r="I58" s="24">
        <v>5531.1716</v>
      </c>
      <c r="J58" s="24">
        <v>4653.6626</v>
      </c>
    </row>
    <row r="59" spans="1:10">
      <c r="A59" s="6" t="s">
        <v>59</v>
      </c>
      <c r="B59" s="24" t="s">
        <v>60</v>
      </c>
      <c r="C59" s="27">
        <v>1665.7069</v>
      </c>
      <c r="D59" s="27">
        <v>1523.7678</v>
      </c>
      <c r="E59" s="27">
        <v>1326.9644</v>
      </c>
      <c r="F59" s="27">
        <v>1199.2567</v>
      </c>
      <c r="G59" s="28">
        <v>730.68</v>
      </c>
      <c r="H59" s="24">
        <v>1582.677</v>
      </c>
      <c r="I59" s="24">
        <v>1305.0001</v>
      </c>
      <c r="J59" s="24">
        <v>1120.6984</v>
      </c>
    </row>
    <row r="60" spans="1:10">
      <c r="A60" s="24" t="s">
        <v>29</v>
      </c>
      <c r="B60" s="24" t="s">
        <v>60</v>
      </c>
      <c r="C60" s="24">
        <v>1596.63</v>
      </c>
      <c r="D60" s="24">
        <v>1183.01</v>
      </c>
      <c r="E60" s="24">
        <v>1326.96</v>
      </c>
      <c r="F60" s="24">
        <v>1185.99</v>
      </c>
      <c r="G60" s="24">
        <v>708.37</v>
      </c>
      <c r="H60" s="24">
        <v>1582.68</v>
      </c>
      <c r="I60" s="24">
        <v>1305</v>
      </c>
      <c r="J60" s="24">
        <v>1108.13</v>
      </c>
    </row>
    <row r="61" spans="1:7">
      <c r="A61" s="24" t="s">
        <v>30</v>
      </c>
      <c r="C61" s="24">
        <v>4093.86</v>
      </c>
      <c r="D61" s="24">
        <v>3812.62</v>
      </c>
      <c r="E61" s="24">
        <v>3745.58</v>
      </c>
      <c r="F61" s="24">
        <v>3412.05</v>
      </c>
      <c r="G61" s="24">
        <v>3271.35</v>
      </c>
    </row>
    <row r="62" spans="1:7">
      <c r="A62" s="24" t="s">
        <v>31</v>
      </c>
      <c r="C62" s="24">
        <v>900.6</v>
      </c>
      <c r="D62" s="24">
        <v>930.97</v>
      </c>
      <c r="E62" s="24">
        <v>825.7</v>
      </c>
      <c r="F62" s="24">
        <v>599.63</v>
      </c>
      <c r="G62" s="24">
        <v>372.32</v>
      </c>
    </row>
    <row r="63" spans="1:7">
      <c r="A63" s="24" t="s">
        <v>32</v>
      </c>
      <c r="C63" s="24">
        <v>674.78</v>
      </c>
      <c r="D63" s="24">
        <v>695.66</v>
      </c>
      <c r="E63" s="24">
        <v>594.56</v>
      </c>
      <c r="F63" s="24">
        <v>489.52</v>
      </c>
      <c r="G63" s="24">
        <v>391.84</v>
      </c>
    </row>
    <row r="64" spans="1:10">
      <c r="A64" s="24" t="s">
        <v>51</v>
      </c>
      <c r="C64" s="24">
        <v>389.2</v>
      </c>
      <c r="D64" s="24">
        <v>443.63</v>
      </c>
      <c r="E64" s="24">
        <v>406.58</v>
      </c>
      <c r="F64" s="24">
        <v>281.24</v>
      </c>
      <c r="G64" s="24">
        <v>57.17</v>
      </c>
      <c r="H64" s="24">
        <v>-136.79</v>
      </c>
      <c r="I64" s="24">
        <v>-194.65</v>
      </c>
      <c r="J64" s="24">
        <v>-81.67</v>
      </c>
    </row>
    <row r="65" spans="1:10">
      <c r="A65" s="24" t="s">
        <v>61</v>
      </c>
      <c r="C65" s="24">
        <v>138.14</v>
      </c>
      <c r="D65" s="24">
        <v>135.02</v>
      </c>
      <c r="E65" s="24">
        <v>129.49</v>
      </c>
      <c r="F65" s="24">
        <v>132.66</v>
      </c>
      <c r="G65" s="24">
        <v>119.92</v>
      </c>
      <c r="H65" s="24">
        <v>-10.3</v>
      </c>
      <c r="I65" s="24">
        <v>149.42</v>
      </c>
      <c r="J65" s="24">
        <v>108.05</v>
      </c>
    </row>
    <row r="66" spans="1:7">
      <c r="A66" s="24" t="s">
        <v>62</v>
      </c>
      <c r="C66" s="24">
        <v>-1935.35</v>
      </c>
      <c r="D66" s="24">
        <v>-1931.38</v>
      </c>
      <c r="E66" s="24">
        <v>-1896.46</v>
      </c>
      <c r="F66" s="24">
        <v>-1708.68</v>
      </c>
      <c r="G66" s="24">
        <v>-1433.48</v>
      </c>
    </row>
    <row r="67" spans="1:7">
      <c r="A67" s="24" t="s">
        <v>63</v>
      </c>
      <c r="C67" s="24">
        <v>-2664.6</v>
      </c>
      <c r="D67" s="24">
        <v>-2903.51</v>
      </c>
      <c r="E67" s="24">
        <v>-2478.49</v>
      </c>
      <c r="F67" s="24">
        <v>-2020.43</v>
      </c>
      <c r="G67" s="24">
        <v>-2070.74</v>
      </c>
    </row>
    <row r="68" spans="1:10">
      <c r="A68" s="24" t="s">
        <v>52</v>
      </c>
      <c r="H68" s="24">
        <v>114.73</v>
      </c>
      <c r="I68" s="24">
        <v>89.1</v>
      </c>
      <c r="J68" s="24">
        <v>91.72</v>
      </c>
    </row>
    <row r="69" spans="1:10">
      <c r="A69" s="24" t="s">
        <v>54</v>
      </c>
      <c r="H69" s="24">
        <v>1615.04</v>
      </c>
      <c r="I69" s="24">
        <v>1261.13</v>
      </c>
      <c r="J69" s="24">
        <v>990.03</v>
      </c>
    </row>
    <row r="70" spans="1:10">
      <c r="A70" s="24" t="s">
        <v>64</v>
      </c>
      <c r="B70" s="24" t="s">
        <v>65</v>
      </c>
      <c r="C70" s="24">
        <v>96.9669</v>
      </c>
      <c r="D70" s="24">
        <v>124.7299</v>
      </c>
      <c r="E70" s="24">
        <v>150.3801</v>
      </c>
      <c r="F70" s="24">
        <v>148.5809</v>
      </c>
      <c r="G70" s="24">
        <v>192.4325</v>
      </c>
      <c r="H70" s="24">
        <v>261.8183</v>
      </c>
      <c r="I70" s="24">
        <v>223.4401</v>
      </c>
      <c r="J70" s="24">
        <v>231.1755</v>
      </c>
    </row>
    <row r="71" spans="1:10">
      <c r="A71" s="24" t="s">
        <v>66</v>
      </c>
      <c r="B71" s="24" t="s">
        <v>67</v>
      </c>
      <c r="C71" s="24">
        <v>0</v>
      </c>
      <c r="D71" s="24">
        <v>0</v>
      </c>
      <c r="E71" s="24">
        <v>0</v>
      </c>
      <c r="F71" s="24">
        <v>0</v>
      </c>
      <c r="G71" s="24">
        <v>34.861</v>
      </c>
      <c r="H71" s="24">
        <v>36.7722</v>
      </c>
      <c r="I71" s="24">
        <v>-9.5956</v>
      </c>
      <c r="J71" s="24">
        <v>-2.5128</v>
      </c>
    </row>
    <row r="72" spans="1:10">
      <c r="A72" s="24" t="s">
        <v>68</v>
      </c>
      <c r="B72" s="24" t="s">
        <v>69</v>
      </c>
      <c r="C72" s="24">
        <v>62.4308</v>
      </c>
      <c r="D72" s="24">
        <v>304.7525</v>
      </c>
      <c r="E72" s="24">
        <v>-33.4178</v>
      </c>
      <c r="F72" s="24">
        <v>-18.5726</v>
      </c>
      <c r="G72" s="24">
        <v>4.1833</v>
      </c>
      <c r="H72" s="24">
        <v>-45.5976</v>
      </c>
      <c r="I72" s="24">
        <v>-26.0452</v>
      </c>
      <c r="J72" s="24">
        <v>-16.333</v>
      </c>
    </row>
    <row r="73" spans="1:10">
      <c r="A73" s="24" t="s">
        <v>70</v>
      </c>
      <c r="B73" s="24" t="s">
        <v>71</v>
      </c>
      <c r="C73" s="24">
        <v>1506.3083</v>
      </c>
      <c r="D73" s="24">
        <v>1094.28</v>
      </c>
      <c r="E73" s="24">
        <v>1210.0026</v>
      </c>
      <c r="F73" s="24">
        <v>1069.2516</v>
      </c>
      <c r="G73" s="24">
        <v>499.209</v>
      </c>
      <c r="H73" s="24">
        <v>1329.684</v>
      </c>
      <c r="I73" s="24">
        <v>1117.2007</v>
      </c>
      <c r="J73" s="24">
        <v>908.3688</v>
      </c>
    </row>
    <row r="74" spans="1:10">
      <c r="A74" s="24" t="s">
        <v>72</v>
      </c>
      <c r="B74" s="24" t="s">
        <v>73</v>
      </c>
      <c r="C74" s="24">
        <v>456.9401</v>
      </c>
      <c r="D74" s="24">
        <v>420.4813</v>
      </c>
      <c r="E74" s="24">
        <v>363.4185</v>
      </c>
      <c r="F74" s="24">
        <v>315.7344</v>
      </c>
      <c r="G74" s="24">
        <v>157.5715</v>
      </c>
      <c r="H74" s="24">
        <v>382.4312</v>
      </c>
      <c r="I74" s="24">
        <v>356.4076</v>
      </c>
      <c r="J74" s="24">
        <v>285.2002</v>
      </c>
    </row>
    <row r="75" spans="1:10">
      <c r="A75" s="24" t="s">
        <v>74</v>
      </c>
      <c r="B75" s="24" t="s">
        <v>75</v>
      </c>
      <c r="C75" s="24">
        <v>1049.3682</v>
      </c>
      <c r="D75" s="24">
        <v>673.7987</v>
      </c>
      <c r="E75" s="24">
        <v>846.5841</v>
      </c>
      <c r="F75" s="24">
        <v>753.5173</v>
      </c>
      <c r="G75" s="24">
        <v>341.6374</v>
      </c>
      <c r="H75" s="24">
        <v>947.2528</v>
      </c>
      <c r="I75" s="24">
        <v>760.7931</v>
      </c>
      <c r="J75" s="24">
        <v>623.1686</v>
      </c>
    </row>
    <row r="76" spans="1:10">
      <c r="A76" s="29" t="s">
        <v>76</v>
      </c>
      <c r="B76" s="24" t="s">
        <v>77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</row>
    <row r="77" spans="1:10">
      <c r="A77" s="24" t="s">
        <v>78</v>
      </c>
      <c r="B77" s="24" t="s">
        <v>79</v>
      </c>
      <c r="C77" s="24">
        <v>3.9849</v>
      </c>
      <c r="D77" s="24">
        <v>-2.5718</v>
      </c>
      <c r="E77" s="24">
        <v>-6.962</v>
      </c>
      <c r="F77" s="24">
        <v>1.3266</v>
      </c>
      <c r="G77" s="24">
        <v>0</v>
      </c>
      <c r="H77" s="24">
        <v>2.9418</v>
      </c>
      <c r="I77" s="24">
        <v>5.4832</v>
      </c>
      <c r="J77" s="24">
        <v>16.333</v>
      </c>
    </row>
    <row r="78" spans="1:10">
      <c r="A78" s="24" t="s">
        <v>80</v>
      </c>
      <c r="B78" s="24" t="s">
        <v>81</v>
      </c>
      <c r="C78" s="24">
        <v>1045.3833</v>
      </c>
      <c r="D78" s="24">
        <v>676.3705</v>
      </c>
      <c r="E78" s="24">
        <v>853.5462</v>
      </c>
      <c r="F78" s="24">
        <v>752.1907</v>
      </c>
      <c r="G78" s="24">
        <v>341.6374</v>
      </c>
      <c r="H78" s="24">
        <v>944.311</v>
      </c>
      <c r="I78" s="24">
        <v>755.3099</v>
      </c>
      <c r="J78" s="24">
        <v>606.8356</v>
      </c>
    </row>
    <row r="79" spans="1:10">
      <c r="A79" s="24" t="s">
        <v>82</v>
      </c>
      <c r="B79" s="24" t="s">
        <v>83</v>
      </c>
      <c r="C79" s="24">
        <v>0</v>
      </c>
      <c r="D79" s="24">
        <v>0</v>
      </c>
      <c r="E79" s="24">
        <v>0</v>
      </c>
      <c r="F79" s="24">
        <v>0</v>
      </c>
      <c r="G79" s="24" t="s">
        <v>84</v>
      </c>
      <c r="H79" s="24">
        <v>0</v>
      </c>
      <c r="I79" s="24">
        <v>0</v>
      </c>
      <c r="J79" s="24" t="s">
        <v>84</v>
      </c>
    </row>
    <row r="80" spans="1:10">
      <c r="A80" s="29" t="s">
        <v>85</v>
      </c>
      <c r="B80" s="24" t="s">
        <v>86</v>
      </c>
      <c r="C80" s="24">
        <v>1045.3833</v>
      </c>
      <c r="D80" s="24">
        <v>676.3705</v>
      </c>
      <c r="E80" s="24">
        <v>853.5462</v>
      </c>
      <c r="F80" s="24">
        <v>752.1907</v>
      </c>
      <c r="G80" s="24">
        <v>341.6374</v>
      </c>
      <c r="H80" s="24">
        <v>944.311</v>
      </c>
      <c r="I80" s="24">
        <v>755.3099</v>
      </c>
      <c r="J80" s="24">
        <v>606.8356</v>
      </c>
    </row>
    <row r="82" spans="1:10">
      <c r="A82" s="24" t="s">
        <v>87</v>
      </c>
      <c r="B82" s="24" t="s">
        <v>88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 t="s">
        <v>84</v>
      </c>
      <c r="J82" s="24" t="s">
        <v>84</v>
      </c>
    </row>
    <row r="83" spans="1:10">
      <c r="A83" s="24" t="s">
        <v>89</v>
      </c>
      <c r="B83" s="24" t="s">
        <v>90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 t="s">
        <v>84</v>
      </c>
      <c r="J83" s="24" t="s">
        <v>84</v>
      </c>
    </row>
    <row r="84" spans="1:10">
      <c r="A84" s="24" t="s">
        <v>91</v>
      </c>
      <c r="B84" s="24" t="s">
        <v>92</v>
      </c>
      <c r="C84" s="24">
        <v>1045.3833</v>
      </c>
      <c r="D84" s="24">
        <v>676.3705</v>
      </c>
      <c r="E84" s="24">
        <v>853.5462</v>
      </c>
      <c r="F84" s="24">
        <v>752.1907</v>
      </c>
      <c r="G84" s="24">
        <v>341.6374</v>
      </c>
      <c r="H84" s="24">
        <v>944.311</v>
      </c>
      <c r="I84" s="24">
        <v>755.3099</v>
      </c>
      <c r="J84" s="24">
        <v>606.8356</v>
      </c>
    </row>
    <row r="86" spans="1:10">
      <c r="A86" s="24" t="s">
        <v>93</v>
      </c>
      <c r="B86" s="24" t="s">
        <v>94</v>
      </c>
      <c r="C86" s="24">
        <v>4.9945</v>
      </c>
      <c r="D86" s="24">
        <v>3.2404</v>
      </c>
      <c r="E86" s="24">
        <v>4.0798</v>
      </c>
      <c r="F86" s="24">
        <v>3.5951</v>
      </c>
      <c r="G86" s="24">
        <v>1.743</v>
      </c>
      <c r="H86" s="24">
        <v>4.7804</v>
      </c>
      <c r="I86" s="24">
        <v>3.7149</v>
      </c>
      <c r="J86" s="24">
        <v>2.9776</v>
      </c>
    </row>
    <row r="87" spans="1:10">
      <c r="A87" s="24" t="s">
        <v>95</v>
      </c>
      <c r="B87" s="24" t="s">
        <v>96</v>
      </c>
      <c r="C87" s="24">
        <v>4.9945</v>
      </c>
      <c r="D87" s="24">
        <v>3.2404</v>
      </c>
      <c r="E87" s="24">
        <v>4.0798</v>
      </c>
      <c r="F87" s="24">
        <v>3.5951</v>
      </c>
      <c r="G87" s="24">
        <v>1.743</v>
      </c>
      <c r="H87" s="24">
        <v>4.7804</v>
      </c>
      <c r="I87" s="24">
        <v>3.7149</v>
      </c>
      <c r="J87" s="24">
        <v>2.9776</v>
      </c>
    </row>
    <row r="88" spans="1:10">
      <c r="A88" s="24" t="s">
        <v>97</v>
      </c>
      <c r="B88" s="24" t="s">
        <v>98</v>
      </c>
      <c r="C88" s="24">
        <v>4.9945</v>
      </c>
      <c r="D88" s="24">
        <v>3.2404</v>
      </c>
      <c r="E88" s="24">
        <v>4.0798</v>
      </c>
      <c r="F88" s="24">
        <v>3.5951</v>
      </c>
      <c r="G88" s="24">
        <v>1.743</v>
      </c>
      <c r="H88" s="24">
        <v>4.7804</v>
      </c>
      <c r="I88" s="24">
        <v>3.7149</v>
      </c>
      <c r="J88" s="24">
        <v>2.9776</v>
      </c>
    </row>
    <row r="89" spans="1:10">
      <c r="A89" s="29" t="s">
        <v>99</v>
      </c>
      <c r="B89" s="24" t="s">
        <v>100</v>
      </c>
      <c r="C89" s="24">
        <v>209.2162</v>
      </c>
      <c r="D89" s="24">
        <v>209.2162</v>
      </c>
      <c r="E89" s="24">
        <v>209.2162</v>
      </c>
      <c r="F89" s="24">
        <v>209.2162</v>
      </c>
      <c r="G89" s="24">
        <v>196.2202</v>
      </c>
      <c r="H89" s="24">
        <v>197.5623</v>
      </c>
      <c r="I89" s="24">
        <v>203.595</v>
      </c>
      <c r="J89" s="24">
        <v>203.3861</v>
      </c>
    </row>
    <row r="90" spans="1:10">
      <c r="A90" s="29" t="s">
        <v>101</v>
      </c>
      <c r="B90" s="24" t="s">
        <v>102</v>
      </c>
      <c r="C90" s="24">
        <v>4.9945</v>
      </c>
      <c r="D90" s="24">
        <v>3.2404</v>
      </c>
      <c r="E90" s="24">
        <v>4.0798</v>
      </c>
      <c r="F90" s="24">
        <v>3.5951</v>
      </c>
      <c r="G90" s="24">
        <v>1.7012</v>
      </c>
      <c r="H90" s="24">
        <v>4.5156</v>
      </c>
      <c r="I90" s="24">
        <v>3.523</v>
      </c>
      <c r="J90" s="24">
        <v>2.8269</v>
      </c>
    </row>
    <row r="91" spans="1:10">
      <c r="A91" s="24" t="s">
        <v>103</v>
      </c>
      <c r="B91" s="24" t="s">
        <v>104</v>
      </c>
      <c r="C91" s="24">
        <v>4.9945</v>
      </c>
      <c r="D91" s="24">
        <v>3.2404</v>
      </c>
      <c r="E91" s="24">
        <v>4.0798</v>
      </c>
      <c r="F91" s="24">
        <v>3.5951</v>
      </c>
      <c r="G91" s="24">
        <v>1.7012</v>
      </c>
      <c r="H91" s="24">
        <v>4.5156</v>
      </c>
      <c r="I91" s="24">
        <v>3.523</v>
      </c>
      <c r="J91" s="24">
        <v>2.8269</v>
      </c>
    </row>
    <row r="92" spans="1:10">
      <c r="A92" s="24" t="s">
        <v>105</v>
      </c>
      <c r="B92" s="24" t="s">
        <v>106</v>
      </c>
      <c r="C92" s="24">
        <v>4.9945</v>
      </c>
      <c r="D92" s="24">
        <v>3.2404</v>
      </c>
      <c r="E92" s="24">
        <v>4.0798</v>
      </c>
      <c r="F92" s="24">
        <v>3.5951</v>
      </c>
      <c r="G92" s="24">
        <v>1.7012</v>
      </c>
      <c r="H92" s="24">
        <v>4.5156</v>
      </c>
      <c r="I92" s="24">
        <v>3.523</v>
      </c>
      <c r="J92" s="24">
        <v>2.8269</v>
      </c>
    </row>
    <row r="93" spans="1:10">
      <c r="A93" s="24" t="s">
        <v>107</v>
      </c>
      <c r="B93" s="24" t="s">
        <v>108</v>
      </c>
      <c r="C93" s="24">
        <v>209.2162</v>
      </c>
      <c r="D93" s="24">
        <v>209.2162</v>
      </c>
      <c r="E93" s="24">
        <v>209.2162</v>
      </c>
      <c r="F93" s="24">
        <v>209.2162</v>
      </c>
      <c r="G93" s="24">
        <v>209.2381</v>
      </c>
      <c r="H93" s="24">
        <v>213.3332</v>
      </c>
      <c r="I93" s="24">
        <v>219.4672</v>
      </c>
      <c r="J93" s="24">
        <v>219.3995</v>
      </c>
    </row>
    <row r="95" spans="1:1">
      <c r="A95" s="24" t="s">
        <v>109</v>
      </c>
    </row>
    <row r="96" spans="1:10">
      <c r="A96" s="24" t="s">
        <v>110</v>
      </c>
      <c r="B96" s="24" t="s">
        <v>111</v>
      </c>
      <c r="C96" s="24" t="s">
        <v>112</v>
      </c>
      <c r="D96" s="24" t="s">
        <v>112</v>
      </c>
      <c r="E96" s="24" t="s">
        <v>112</v>
      </c>
      <c r="F96" s="24" t="s">
        <v>112</v>
      </c>
      <c r="G96" s="24" t="s">
        <v>112</v>
      </c>
      <c r="H96" s="24" t="s">
        <v>112</v>
      </c>
      <c r="I96" s="24" t="s">
        <v>112</v>
      </c>
      <c r="J96" s="24" t="s">
        <v>112</v>
      </c>
    </row>
    <row r="97" spans="1:10">
      <c r="A97" s="24" t="s">
        <v>113</v>
      </c>
      <c r="B97" s="24" t="s">
        <v>113</v>
      </c>
      <c r="C97" s="24">
        <v>2056.2303</v>
      </c>
      <c r="D97" s="24">
        <v>1872.2347</v>
      </c>
      <c r="E97" s="24">
        <v>1679.2441</v>
      </c>
      <c r="F97" s="24">
        <v>1557.4459</v>
      </c>
      <c r="G97" s="24">
        <v>1147.6229</v>
      </c>
      <c r="H97" s="24">
        <v>1926.8651</v>
      </c>
      <c r="I97" s="24">
        <v>1599.7218</v>
      </c>
      <c r="J97" s="24">
        <v>1393.3347</v>
      </c>
    </row>
    <row r="98" spans="1:10">
      <c r="A98" s="24" t="s">
        <v>114</v>
      </c>
      <c r="B98" s="24" t="s">
        <v>115</v>
      </c>
      <c r="C98" s="24">
        <v>10.6818</v>
      </c>
      <c r="D98" s="24">
        <v>9.783</v>
      </c>
      <c r="E98" s="24">
        <v>9.0527</v>
      </c>
      <c r="F98" s="24">
        <v>9.7915</v>
      </c>
      <c r="G98" s="24">
        <v>7.9279</v>
      </c>
      <c r="H98" s="24">
        <v>12.1308</v>
      </c>
      <c r="I98" s="24">
        <v>11.3312</v>
      </c>
      <c r="J98" s="24">
        <v>10.9976</v>
      </c>
    </row>
    <row r="99" spans="1:10">
      <c r="A99" s="24" t="s">
        <v>116</v>
      </c>
      <c r="B99" s="24" t="s">
        <v>117</v>
      </c>
      <c r="C99" s="24">
        <v>49.6274</v>
      </c>
      <c r="D99" s="24">
        <v>49.5061</v>
      </c>
      <c r="E99" s="24">
        <v>47.5079</v>
      </c>
      <c r="F99" s="24">
        <v>47.8732</v>
      </c>
      <c r="G99" s="24">
        <v>45.5447</v>
      </c>
      <c r="H99" s="24">
        <v>48.7267</v>
      </c>
      <c r="I99" s="24">
        <v>47.4318</v>
      </c>
      <c r="J99" s="24">
        <v>44.6846</v>
      </c>
    </row>
    <row r="100" spans="1:2">
      <c r="A100" s="24" t="s">
        <v>29</v>
      </c>
      <c r="B100" s="24" t="s">
        <v>117</v>
      </c>
    </row>
    <row r="101" spans="1:7">
      <c r="A101" s="24" t="s">
        <v>31</v>
      </c>
      <c r="C101" s="24">
        <v>62.2</v>
      </c>
      <c r="D101" s="24">
        <v>60.9</v>
      </c>
      <c r="E101" s="24">
        <v>62.6</v>
      </c>
      <c r="F101" s="24">
        <v>61.8</v>
      </c>
      <c r="G101" s="24">
        <v>58.6</v>
      </c>
    </row>
    <row r="102" spans="1:7">
      <c r="A102" s="24" t="s">
        <v>30</v>
      </c>
      <c r="C102" s="24">
        <v>42.7</v>
      </c>
      <c r="D102" s="24">
        <v>40.3</v>
      </c>
      <c r="E102" s="24">
        <v>39.9</v>
      </c>
      <c r="F102" s="24">
        <v>41.3</v>
      </c>
      <c r="G102" s="24">
        <v>41.6</v>
      </c>
    </row>
    <row r="103" spans="1:7">
      <c r="A103" s="24" t="s">
        <v>32</v>
      </c>
      <c r="C103" s="24">
        <v>41</v>
      </c>
      <c r="D103" s="24">
        <v>42.8</v>
      </c>
      <c r="E103" s="24">
        <v>43.5</v>
      </c>
      <c r="F103" s="24">
        <v>43.5</v>
      </c>
      <c r="G103" s="24">
        <v>39.4</v>
      </c>
    </row>
    <row r="104" spans="1:10">
      <c r="A104" s="24" t="s">
        <v>118</v>
      </c>
      <c r="B104" s="24" t="s">
        <v>119</v>
      </c>
      <c r="C104" s="24">
        <v>8.653</v>
      </c>
      <c r="D104" s="24">
        <v>7.9621</v>
      </c>
      <c r="E104" s="24">
        <v>7.1536</v>
      </c>
      <c r="F104" s="24">
        <v>7.5396</v>
      </c>
      <c r="G104" s="24">
        <v>5.0477</v>
      </c>
      <c r="H104" s="24">
        <v>9.9639</v>
      </c>
      <c r="I104" s="24">
        <v>9.2436</v>
      </c>
      <c r="J104" s="24">
        <v>8.8457</v>
      </c>
    </row>
    <row r="105" spans="1:2">
      <c r="A105" s="24" t="s">
        <v>29</v>
      </c>
      <c r="B105" s="24" t="s">
        <v>119</v>
      </c>
    </row>
    <row r="106" spans="1:7">
      <c r="A106" s="24" t="s">
        <v>30</v>
      </c>
      <c r="C106" s="24">
        <v>33.9</v>
      </c>
      <c r="D106" s="24">
        <v>31.1</v>
      </c>
      <c r="E106" s="24">
        <v>30.1</v>
      </c>
      <c r="F106" s="24">
        <v>31.4</v>
      </c>
      <c r="G106" s="24">
        <v>32.7</v>
      </c>
    </row>
    <row r="107" spans="1:7">
      <c r="A107" s="24" t="s">
        <v>32</v>
      </c>
      <c r="C107" s="24">
        <v>26.1</v>
      </c>
      <c r="D107" s="24">
        <v>27.4</v>
      </c>
      <c r="E107" s="24">
        <v>27</v>
      </c>
      <c r="F107" s="24">
        <v>26</v>
      </c>
      <c r="G107" s="24">
        <v>21.94</v>
      </c>
    </row>
    <row r="108" spans="1:7">
      <c r="A108" s="24" t="s">
        <v>31</v>
      </c>
      <c r="C108" s="24">
        <v>19.7</v>
      </c>
      <c r="D108" s="24">
        <v>21.5</v>
      </c>
      <c r="E108" s="24">
        <v>21.2</v>
      </c>
      <c r="F108" s="24">
        <v>18.9</v>
      </c>
      <c r="G108" s="24">
        <v>14</v>
      </c>
    </row>
    <row r="109" spans="1:10">
      <c r="A109" s="24" t="s">
        <v>120</v>
      </c>
      <c r="B109" s="24" t="s">
        <v>121</v>
      </c>
      <c r="C109" s="24">
        <v>5.4306</v>
      </c>
      <c r="D109" s="24">
        <v>3.5342</v>
      </c>
      <c r="E109" s="24">
        <v>4.6014</v>
      </c>
      <c r="F109" s="24">
        <v>4.7289</v>
      </c>
      <c r="G109" s="24">
        <v>2.3601</v>
      </c>
      <c r="H109" s="24">
        <v>5.945</v>
      </c>
      <c r="I109" s="24">
        <v>5.35</v>
      </c>
      <c r="J109" s="24">
        <v>4.7898</v>
      </c>
    </row>
    <row r="110" spans="1:10">
      <c r="A110" s="24" t="s">
        <v>122</v>
      </c>
      <c r="B110" s="24" t="s">
        <v>123</v>
      </c>
      <c r="C110" s="24">
        <v>396758.5028</v>
      </c>
      <c r="D110" s="24">
        <v>476441.0634</v>
      </c>
      <c r="E110" s="24">
        <v>456472.1907</v>
      </c>
      <c r="F110" s="24">
        <v>436453.5491</v>
      </c>
      <c r="G110" s="24">
        <v>420352.1136</v>
      </c>
      <c r="H110" s="24" t="s">
        <v>84</v>
      </c>
      <c r="I110" s="24" t="s">
        <v>84</v>
      </c>
      <c r="J110" s="24" t="s">
        <v>84</v>
      </c>
    </row>
    <row r="111" spans="1:10">
      <c r="A111" s="24" t="s">
        <v>124</v>
      </c>
      <c r="B111" s="24" t="s">
        <v>125</v>
      </c>
      <c r="C111" s="24">
        <v>1.9925</v>
      </c>
      <c r="D111" s="24">
        <v>1.7359</v>
      </c>
      <c r="E111" s="24">
        <v>1.3924</v>
      </c>
      <c r="F111" s="24">
        <v>1.0613</v>
      </c>
      <c r="G111" s="24">
        <v>0.4881</v>
      </c>
      <c r="H111" s="24">
        <v>0.7354</v>
      </c>
      <c r="I111" s="24">
        <v>0.6854</v>
      </c>
      <c r="J111" s="24">
        <v>0.5277</v>
      </c>
    </row>
    <row r="112" spans="1:10">
      <c r="A112" s="24" t="s">
        <v>126</v>
      </c>
      <c r="B112" s="24" t="s">
        <v>127</v>
      </c>
      <c r="C112" s="24">
        <v>417.0907</v>
      </c>
      <c r="D112" s="24">
        <v>362.6169</v>
      </c>
      <c r="E112" s="24">
        <v>291.0133</v>
      </c>
      <c r="F112" s="24">
        <v>221.5447</v>
      </c>
      <c r="G112" s="24">
        <v>101.794</v>
      </c>
      <c r="H112" s="24">
        <v>142.6763</v>
      </c>
      <c r="I112" s="24">
        <v>139.5473</v>
      </c>
      <c r="J112" s="24">
        <v>107.4212</v>
      </c>
    </row>
    <row r="113" spans="1:10">
      <c r="A113" s="24" t="s">
        <v>128</v>
      </c>
      <c r="B113" s="24" t="s">
        <v>129</v>
      </c>
      <c r="C113" s="24">
        <v>33.2079</v>
      </c>
      <c r="D113" s="24">
        <v>45.0056</v>
      </c>
      <c r="E113" s="24">
        <v>41.7722</v>
      </c>
      <c r="F113" s="24">
        <v>30.5121</v>
      </c>
      <c r="G113" s="24">
        <v>22.311</v>
      </c>
      <c r="H113" s="24">
        <v>54.4229</v>
      </c>
      <c r="I113" s="24">
        <v>35.6408</v>
      </c>
      <c r="J113" s="24">
        <v>46.4864</v>
      </c>
    </row>
    <row r="114" spans="1:10">
      <c r="A114" s="24" t="s">
        <v>130</v>
      </c>
      <c r="B114" s="24" t="s">
        <v>131</v>
      </c>
      <c r="C114" s="24">
        <v>170.0242</v>
      </c>
      <c r="D114" s="24">
        <v>164.5921</v>
      </c>
      <c r="E114" s="24">
        <v>160.1269</v>
      </c>
      <c r="F114" s="24">
        <v>135.3147</v>
      </c>
      <c r="G114" s="24">
        <v>119.9217</v>
      </c>
      <c r="H114" s="24">
        <v>119.142</v>
      </c>
      <c r="I114" s="24">
        <v>115.1471</v>
      </c>
      <c r="J114" s="24">
        <v>123.1261</v>
      </c>
    </row>
    <row r="115" spans="1:10">
      <c r="A115" s="24" t="s">
        <v>132</v>
      </c>
      <c r="B115" s="24" t="s">
        <v>133</v>
      </c>
      <c r="C115" s="24">
        <v>2491.9174</v>
      </c>
      <c r="D115" s="24">
        <v>2407.1589</v>
      </c>
      <c r="E115" s="24">
        <v>2291.9037</v>
      </c>
      <c r="F115" s="24">
        <v>2017.7813</v>
      </c>
      <c r="G115" s="24">
        <v>1885.2808</v>
      </c>
      <c r="H115" s="24">
        <v>3774.3022</v>
      </c>
      <c r="I115" s="24">
        <v>3380.3889</v>
      </c>
      <c r="J115" s="24">
        <v>1365.6942</v>
      </c>
    </row>
    <row r="116" spans="1:10">
      <c r="A116" s="24" t="s">
        <v>134</v>
      </c>
      <c r="B116" s="24" t="s">
        <v>135</v>
      </c>
      <c r="C116" s="24">
        <v>310.8255</v>
      </c>
      <c r="D116" s="24">
        <v>275.1774</v>
      </c>
      <c r="E116" s="24">
        <v>285.4437</v>
      </c>
      <c r="F116" s="24">
        <v>257.3633</v>
      </c>
      <c r="G116" s="24">
        <v>276.0988</v>
      </c>
      <c r="H116" s="24">
        <v>242.6968</v>
      </c>
      <c r="I116" s="24">
        <v>198.7658</v>
      </c>
      <c r="J116" s="24">
        <v>162.0741</v>
      </c>
    </row>
    <row r="117" spans="1:10">
      <c r="A117" s="24" t="s">
        <v>136</v>
      </c>
      <c r="B117" s="24" t="s">
        <v>137</v>
      </c>
      <c r="C117" s="24">
        <v>892.6271</v>
      </c>
      <c r="D117" s="24">
        <v>819.1027</v>
      </c>
      <c r="E117" s="24">
        <v>763.0396</v>
      </c>
      <c r="F117" s="24">
        <v>721.6785</v>
      </c>
      <c r="G117" s="24">
        <v>669.3305</v>
      </c>
      <c r="H117" s="24">
        <v>620.7153</v>
      </c>
      <c r="I117" s="24">
        <v>461.9591</v>
      </c>
      <c r="J117" s="24">
        <v>349.276</v>
      </c>
    </row>
  </sheetData>
  <autoFilter ref="A9:J8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5"/>
  <sheetViews>
    <sheetView workbookViewId="0">
      <selection activeCell="U10" sqref="U10"/>
    </sheetView>
  </sheetViews>
  <sheetFormatPr defaultColWidth="9" defaultRowHeight="15"/>
  <cols>
    <col min="1" max="1" width="2" style="1" customWidth="1"/>
    <col min="2" max="2" width="9.14285714285714" style="1"/>
    <col min="3" max="3" width="23.4285714285714" style="1" customWidth="1"/>
    <col min="4" max="4" width="23" style="1" hidden="1" customWidth="1" outlineLevel="1"/>
    <col min="5" max="5" width="9.14285714285714" style="1" collapsed="1"/>
    <col min="6" max="9" width="9.14285714285714" style="1"/>
    <col min="10" max="10" width="1.71428571428571" style="1" customWidth="1"/>
    <col min="11" max="11" width="13.2857142857143" style="1" customWidth="1"/>
    <col min="12" max="16384" width="9.14285714285714" style="1"/>
  </cols>
  <sheetData>
    <row r="3" ht="30.75" spans="3:11">
      <c r="C3" s="4"/>
      <c r="D3" s="4"/>
      <c r="E3" s="5" t="s">
        <v>20</v>
      </c>
      <c r="F3" s="5" t="s">
        <v>19</v>
      </c>
      <c r="G3" s="5" t="s">
        <v>18</v>
      </c>
      <c r="H3" s="5" t="s">
        <v>17</v>
      </c>
      <c r="I3" s="5" t="s">
        <v>16</v>
      </c>
      <c r="K3" s="22" t="s">
        <v>138</v>
      </c>
    </row>
    <row r="4" spans="3:11">
      <c r="C4" s="1" t="s">
        <v>139</v>
      </c>
      <c r="D4" s="6" t="s">
        <v>30</v>
      </c>
      <c r="E4" s="7">
        <f>INDEX('IS source'!$1:$1048576,MATCH(Report!$D4,'IS source'!$A:$A,0),MATCH(Report!E$3,'IS source'!$9:$9,0))</f>
        <v>10003.7</v>
      </c>
      <c r="F4" s="7">
        <f>INDEX('IS source'!$1:$1048576,MATCH(Report!$D4,'IS source'!$A:$A,0),MATCH(Report!F$3,'IS source'!$9:$9,0))</f>
        <v>10853.04</v>
      </c>
      <c r="G4" s="7">
        <f>INDEX('IS source'!$1:$1048576,MATCH(Report!$D4,'IS source'!$A:$A,0),MATCH(Report!G$3,'IS source'!$9:$9,0))</f>
        <v>12462.05</v>
      </c>
      <c r="H4" s="7">
        <f>INDEX('IS source'!$1:$1048576,MATCH(Report!$D4,'IS source'!$A:$A,0),MATCH(Report!H$3,'IS source'!$9:$9,0))</f>
        <v>12259.54</v>
      </c>
      <c r="I4" s="7">
        <f>INDEX('IS source'!$1:$1048576,MATCH(Report!$D4,'IS source'!$A:$A,0),MATCH(Report!I$3,'IS source'!$9:$9,0))</f>
        <v>12087.66</v>
      </c>
      <c r="K4" s="23">
        <f>(I4/E$4)^(1/4)-1</f>
        <v>0.0484443752756667</v>
      </c>
    </row>
    <row r="5" spans="3:11">
      <c r="C5" s="1" t="s">
        <v>140</v>
      </c>
      <c r="D5" s="6" t="s">
        <v>31</v>
      </c>
      <c r="E5" s="7">
        <f>INDEX('IS source'!$1:$1048576,MATCH(Report!$D5,'IS source'!$A:$A,0),MATCH(Report!E$3,'IS source'!$9:$9,0))</f>
        <v>2657.8</v>
      </c>
      <c r="F5" s="7">
        <f>INDEX('IS source'!$1:$1048576,MATCH(Report!$D5,'IS source'!$A:$A,0),MATCH(Report!F$3,'IS source'!$9:$9,0))</f>
        <v>3169.28</v>
      </c>
      <c r="G5" s="7">
        <f>INDEX('IS source'!$1:$1048576,MATCH(Report!$D5,'IS source'!$A:$A,0),MATCH(Report!G$3,'IS source'!$9:$9,0))</f>
        <v>3890.39</v>
      </c>
      <c r="H5" s="7">
        <f>INDEX('IS source'!$1:$1048576,MATCH(Report!$D5,'IS source'!$A:$A,0),MATCH(Report!H$3,'IS source'!$9:$9,0))</f>
        <v>4337.26</v>
      </c>
      <c r="I5" s="7">
        <f>INDEX('IS source'!$1:$1048576,MATCH(Report!$D5,'IS source'!$A:$A,0),MATCH(Report!I$3,'IS source'!$9:$9,0))</f>
        <v>4577.37</v>
      </c>
      <c r="K5" s="23">
        <f>(I5/E$5)^(1/4)-1</f>
        <v>0.14557474425749</v>
      </c>
    </row>
    <row r="6" spans="3:11">
      <c r="C6" s="1" t="s">
        <v>141</v>
      </c>
      <c r="D6" s="6" t="s">
        <v>32</v>
      </c>
      <c r="E6" s="7">
        <f>INDEX('IS source'!$1:$1048576,MATCH(Report!$D6,'IS source'!$A:$A,0),MATCH(Report!E$3,'IS source'!$9:$9,0))</f>
        <v>1789.06</v>
      </c>
      <c r="F6" s="7">
        <f>INDEX('IS source'!$1:$1048576,MATCH(Report!$D6,'IS source'!$A:$A,0),MATCH(Report!F$3,'IS source'!$9:$9,0))</f>
        <v>1883.79</v>
      </c>
      <c r="G6" s="7">
        <f>INDEX('IS source'!$1:$1048576,MATCH(Report!$D6,'IS source'!$A:$A,0),MATCH(Report!G$3,'IS source'!$9:$9,0))</f>
        <v>2197.22</v>
      </c>
      <c r="H6" s="7">
        <f>INDEX('IS source'!$1:$1048576,MATCH(Report!$D6,'IS source'!$A:$A,0),MATCH(Report!H$3,'IS source'!$9:$9,0))</f>
        <v>2540.89</v>
      </c>
      <c r="I6" s="7">
        <f>INDEX('IS source'!$1:$1048576,MATCH(Report!$D6,'IS source'!$A:$A,0),MATCH(Report!I$3,'IS source'!$9:$9,0))</f>
        <v>2584.9</v>
      </c>
      <c r="K6" s="23">
        <f>(I6/E$6)^(1/4)-1</f>
        <v>0.0963638573456647</v>
      </c>
    </row>
    <row r="7" spans="3:9">
      <c r="C7" s="1" t="s">
        <v>142</v>
      </c>
      <c r="D7" s="6" t="s">
        <v>35</v>
      </c>
      <c r="E7" s="7">
        <f>INDEX('IS source'!$1:$1048576,MATCH(Report!$D7,'IS source'!$A:$A,0),MATCH(Report!E$3,'IS source'!$9:$9,0))</f>
        <v>25.1</v>
      </c>
      <c r="F7" s="7">
        <f>INDEX('IS source'!$1:$1048576,MATCH(Report!$D7,'IS source'!$A:$A,0),MATCH(Report!F$3,'IS source'!$9:$9,0))</f>
        <v>0</v>
      </c>
      <c r="G7" s="7">
        <f>INDEX('IS source'!$1:$1048576,MATCH(Report!$D7,'IS source'!$A:$A,0),MATCH(Report!G$3,'IS source'!$9:$9,0))</f>
        <v>0</v>
      </c>
      <c r="H7" s="7">
        <f>INDEX('IS source'!$1:$1048576,MATCH(Report!$D7,'IS source'!$A:$A,0),MATCH(Report!H$3,'IS source'!$9:$9,0))</f>
        <v>0</v>
      </c>
      <c r="I7" s="7">
        <f>INDEX('IS source'!$1:$1048576,MATCH(Report!$D7,'IS source'!$A:$A,0),MATCH(Report!I$3,'IS source'!$9:$9,0))</f>
        <v>0</v>
      </c>
    </row>
    <row r="8" spans="3:11">
      <c r="C8" s="8" t="s">
        <v>27</v>
      </c>
      <c r="D8" s="9" t="s">
        <v>27</v>
      </c>
      <c r="E8" s="10">
        <f>SUM(E4:E7)</f>
        <v>14475.66</v>
      </c>
      <c r="F8" s="10">
        <f t="shared" ref="F8:I8" si="0">SUM(F4:F7)</f>
        <v>15906.11</v>
      </c>
      <c r="G8" s="10">
        <f t="shared" si="0"/>
        <v>18549.66</v>
      </c>
      <c r="H8" s="10">
        <f t="shared" si="0"/>
        <v>19137.69</v>
      </c>
      <c r="I8" s="10">
        <f t="shared" si="0"/>
        <v>19249.93</v>
      </c>
      <c r="K8" s="23">
        <f>(I8/E$8)^(1/4)-1</f>
        <v>0.0738600727538938</v>
      </c>
    </row>
    <row r="9" spans="3:9">
      <c r="C9" s="1" t="s">
        <v>143</v>
      </c>
      <c r="D9" s="6" t="s">
        <v>46</v>
      </c>
      <c r="E9" s="11">
        <f>-INDEX('IS source'!$1:$1048576,MATCH(Report!$D9,'IS source'!$A:$A,0),MATCH(Report!E$3,'IS source'!$9:$9,0))</f>
        <v>-7882.7607</v>
      </c>
      <c r="F9" s="11">
        <f>-INDEX('IS source'!$1:$1048576,MATCH(Report!$D9,'IS source'!$A:$A,0),MATCH(Report!F$3,'IS source'!$9:$9,0))</f>
        <v>-8291.3434</v>
      </c>
      <c r="G9" s="11">
        <f>-INDEX('IS source'!$1:$1048576,MATCH(Report!$D9,'IS source'!$A:$A,0),MATCH(Report!G$3,'IS source'!$9:$9,0))</f>
        <v>-9737.1097</v>
      </c>
      <c r="H9" s="11">
        <f>-INDEX('IS source'!$1:$1048576,MATCH(Report!$D9,'IS source'!$A:$A,0),MATCH(Report!H$3,'IS source'!$9:$9,0))</f>
        <v>-9663.3542</v>
      </c>
      <c r="I9" s="11">
        <f>-INDEX('IS source'!$1:$1048576,MATCH(Report!$D9,'IS source'!$A:$A,0),MATCH(Report!I$3,'IS source'!$9:$9,0))</f>
        <v>-9696.6935</v>
      </c>
    </row>
    <row r="10" spans="3:11">
      <c r="C10" s="12" t="s">
        <v>48</v>
      </c>
      <c r="D10" s="13" t="s">
        <v>48</v>
      </c>
      <c r="E10" s="14">
        <f>INDEX('IS source'!$1:$1048576,MATCH(Report!$D10,'IS source'!$A:$A,0),MATCH(Report!E$3,'IS source'!$9:$9,0))</f>
        <v>6592.9051</v>
      </c>
      <c r="F10" s="14">
        <f>INDEX('IS source'!$1:$1048576,MATCH(Report!$D10,'IS source'!$A:$A,0),MATCH(Report!F$3,'IS source'!$9:$9,0))</f>
        <v>7614.7698</v>
      </c>
      <c r="G10" s="14">
        <f>INDEX('IS source'!$1:$1048576,MATCH(Report!$D10,'IS source'!$A:$A,0),MATCH(Report!G$3,'IS source'!$9:$9,0))</f>
        <v>8812.5507</v>
      </c>
      <c r="H10" s="14">
        <f>INDEX('IS source'!$1:$1048576,MATCH(Report!$D10,'IS source'!$A:$A,0),MATCH(Report!H$3,'IS source'!$9:$9,0))</f>
        <v>9474.3305</v>
      </c>
      <c r="I10" s="14">
        <f>INDEX('IS source'!$1:$1048576,MATCH(Report!$D10,'IS source'!$A:$A,0),MATCH(Report!I$3,'IS source'!$9:$9,0))</f>
        <v>9553.2356</v>
      </c>
      <c r="K10" s="23">
        <f>(I10/E10)^(1/4)-1</f>
        <v>0.0971560846520256</v>
      </c>
    </row>
    <row r="11" spans="3:9">
      <c r="C11" s="15" t="s">
        <v>144</v>
      </c>
      <c r="D11" s="16"/>
      <c r="E11" s="17">
        <f>E10/E8</f>
        <v>0.455447634166594</v>
      </c>
      <c r="F11" s="17">
        <f>F10/F8</f>
        <v>0.47873237391166</v>
      </c>
      <c r="G11" s="17">
        <f>G10/G8</f>
        <v>0.475078826242637</v>
      </c>
      <c r="H11" s="17">
        <f>H10/H8</f>
        <v>0.495061342304113</v>
      </c>
      <c r="I11" s="17">
        <f>I10/I8</f>
        <v>0.49627378385272</v>
      </c>
    </row>
    <row r="12" spans="3:9">
      <c r="C12" s="1" t="s">
        <v>145</v>
      </c>
      <c r="D12" s="6" t="s">
        <v>57</v>
      </c>
      <c r="E12" s="11">
        <f>-INDEX('IS source'!$1:$1048576,MATCH(Report!$D12,'IS source'!$A:$A,0),MATCH(Report!E$3,'IS source'!$9:$9,0))</f>
        <v>-6121.5849</v>
      </c>
      <c r="F12" s="11">
        <f>-INDEX('IS source'!$1:$1048576,MATCH(Report!$D12,'IS source'!$A:$A,0),MATCH(Report!F$3,'IS source'!$9:$9,0))</f>
        <v>-6694.099</v>
      </c>
      <c r="G12" s="11">
        <f>-INDEX('IS source'!$1:$1048576,MATCH(Report!$D12,'IS source'!$A:$A,0),MATCH(Report!G$3,'IS source'!$9:$9,0))</f>
        <v>-7751.5358</v>
      </c>
      <c r="H12" s="11">
        <f>-INDEX('IS source'!$1:$1048576,MATCH(Report!$D12,'IS source'!$A:$A,0),MATCH(Report!H$3,'IS source'!$9:$9,0))</f>
        <v>-8248.8911</v>
      </c>
      <c r="I12" s="11">
        <f>-INDEX('IS source'!$1:$1048576,MATCH(Report!$D12,'IS source'!$A:$A,0),MATCH(Report!I$3,'IS source'!$9:$9,0))</f>
        <v>-8215.6232</v>
      </c>
    </row>
    <row r="13" spans="3:9">
      <c r="C13" s="1" t="s">
        <v>146</v>
      </c>
      <c r="D13" s="6" t="s">
        <v>55</v>
      </c>
      <c r="E13" s="14">
        <f>INDEX('IS source'!$1:$1048576,MATCH(Report!$D13,'IS source'!$A:$A,0),MATCH(Report!E$3,'IS source'!$9:$9,0))</f>
        <v>259.3656</v>
      </c>
      <c r="F13" s="14">
        <f>INDEX('IS source'!$1:$1048576,MATCH(Report!$D13,'IS source'!$A:$A,0),MATCH(Report!F$3,'IS source'!$9:$9,0))</f>
        <v>278.5891</v>
      </c>
      <c r="G13" s="14">
        <f>INDEX('IS source'!$1:$1048576,MATCH(Report!$D13,'IS source'!$A:$A,0),MATCH(Report!G$3,'IS source'!$9:$9,0))</f>
        <v>265.9499</v>
      </c>
      <c r="H13" s="14">
        <f>INDEX('IS source'!$1:$1048576,MATCH(Report!$D13,'IS source'!$A:$A,0),MATCH(Report!H$3,'IS source'!$9:$9,0))</f>
        <v>298.3231</v>
      </c>
      <c r="I13" s="14">
        <f>INDEX('IS source'!$1:$1048576,MATCH(Report!$D13,'IS source'!$A:$A,0),MATCH(Report!I$3,'IS source'!$9:$9,0))</f>
        <v>328.0936</v>
      </c>
    </row>
    <row r="14" ht="15.75" spans="3:11">
      <c r="C14" s="18" t="s">
        <v>147</v>
      </c>
      <c r="D14" s="19" t="s">
        <v>59</v>
      </c>
      <c r="E14" s="20">
        <f>SUM(E10:E13)</f>
        <v>731.141247634166</v>
      </c>
      <c r="F14" s="20">
        <f t="shared" ref="F14:I14" si="1">SUM(F10:F13)</f>
        <v>1199.73863237391</v>
      </c>
      <c r="G14" s="20">
        <f t="shared" si="1"/>
        <v>1327.43987882624</v>
      </c>
      <c r="H14" s="20">
        <f t="shared" si="1"/>
        <v>1524.2575613423</v>
      </c>
      <c r="I14" s="20">
        <f t="shared" si="1"/>
        <v>1666.20227378385</v>
      </c>
      <c r="K14" s="23">
        <f>(I14/E$14)^(1/4)-1</f>
        <v>0.228659687728438</v>
      </c>
    </row>
    <row r="15" spans="3:9">
      <c r="C15" s="1" t="s">
        <v>148</v>
      </c>
      <c r="E15" s="21">
        <f>E14/E$8</f>
        <v>0.0505083186282468</v>
      </c>
      <c r="F15" s="21">
        <f t="shared" ref="F15:I15" si="2">F14/F$8</f>
        <v>0.0754262753353216</v>
      </c>
      <c r="G15" s="21">
        <f t="shared" si="2"/>
        <v>0.0715614129221906</v>
      </c>
      <c r="H15" s="21">
        <f t="shared" si="2"/>
        <v>0.0796468937129979</v>
      </c>
      <c r="I15" s="21">
        <f t="shared" si="2"/>
        <v>0.0865562770245841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25"/>
  <sheetViews>
    <sheetView tabSelected="1" workbookViewId="0">
      <selection activeCell="B4" sqref="B4"/>
    </sheetView>
  </sheetViews>
  <sheetFormatPr defaultColWidth="9.14285714285714" defaultRowHeight="15" outlineLevelCol="1"/>
  <cols>
    <col min="1" max="1" width="2.28571428571429" style="1" customWidth="1"/>
    <col min="2" max="2" width="27" style="1" customWidth="1"/>
    <col min="3" max="16384" width="9.14285714285714" style="1"/>
  </cols>
  <sheetData>
    <row r="2" ht="18" spans="2:2">
      <c r="B2" s="2" t="s">
        <v>149</v>
      </c>
    </row>
    <row r="3" spans="2:2">
      <c r="B3" s="1" t="s">
        <v>150</v>
      </c>
    </row>
    <row r="4" spans="2:2">
      <c r="B4" s="1" t="s">
        <v>151</v>
      </c>
    </row>
    <row r="5" spans="2:2">
      <c r="B5" s="1" t="s">
        <v>152</v>
      </c>
    </row>
    <row r="6" spans="2:2">
      <c r="B6" s="1" t="s">
        <v>153</v>
      </c>
    </row>
    <row r="7" spans="2:2">
      <c r="B7" s="1" t="s">
        <v>154</v>
      </c>
    </row>
    <row r="9" spans="2:2">
      <c r="B9" s="3" t="s">
        <v>155</v>
      </c>
    </row>
    <row r="11" spans="2:2">
      <c r="B11" s="1" t="s">
        <v>156</v>
      </c>
    </row>
    <row r="12" spans="2:2">
      <c r="B12" s="1" t="s">
        <v>157</v>
      </c>
    </row>
    <row r="13" spans="2:2">
      <c r="B13" s="1" t="s">
        <v>158</v>
      </c>
    </row>
    <row r="14" spans="2:2">
      <c r="B14" s="1" t="s">
        <v>159</v>
      </c>
    </row>
    <row r="15" spans="2:2">
      <c r="B15" s="1" t="s">
        <v>160</v>
      </c>
    </row>
    <row r="17" spans="2:2">
      <c r="B17" s="3" t="s">
        <v>161</v>
      </c>
    </row>
    <row r="18" spans="2:2">
      <c r="B18" s="3"/>
    </row>
    <row r="19" spans="2:2">
      <c r="B19" s="1" t="s">
        <v>162</v>
      </c>
    </row>
    <row r="20" spans="2:2">
      <c r="B20" s="1" t="s">
        <v>163</v>
      </c>
    </row>
    <row r="21" spans="2:2">
      <c r="B21" s="1" t="s">
        <v>164</v>
      </c>
    </row>
    <row r="22" spans="2:2">
      <c r="B22" s="1" t="s">
        <v>165</v>
      </c>
    </row>
    <row r="23" spans="2:2">
      <c r="B23" s="1" t="s">
        <v>166</v>
      </c>
    </row>
    <row r="24" spans="2:2">
      <c r="B24" s="1" t="s">
        <v>167</v>
      </c>
    </row>
    <row r="25" spans="2:2">
      <c r="B25" s="1" t="s">
        <v>168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IS source</vt:lpstr>
      <vt:lpstr>Report</vt:lpstr>
      <vt:lpstr>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ernest</cp:lastModifiedBy>
  <dcterms:created xsi:type="dcterms:W3CDTF">2023-07-01T09:06:00Z</dcterms:created>
  <dcterms:modified xsi:type="dcterms:W3CDTF">2024-05-10T07:24:34Z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