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 l="1" a="1"/>
  <c r="L37" i="1" s="1"/>
  <c r="H36" i="1" a="1"/>
  <c r="H36" i="1" s="1"/>
  <c r="I36" i="1"/>
  <c r="H37" i="1"/>
  <c r="J37" i="1"/>
  <c r="L34" i="1"/>
  <c r="K49" i="1"/>
  <c r="K41" i="1"/>
  <c r="K42" i="1"/>
  <c r="K43" i="1"/>
  <c r="K44" i="1"/>
  <c r="K45" i="1"/>
  <c r="K46" i="1"/>
  <c r="K47" i="1"/>
  <c r="K48" i="1"/>
  <c r="K40" i="1"/>
  <c r="J34" i="1"/>
  <c r="J49" i="1"/>
  <c r="J41" i="1"/>
  <c r="J42" i="1"/>
  <c r="J43" i="1"/>
  <c r="J44" i="1"/>
  <c r="J45" i="1"/>
  <c r="J46" i="1"/>
  <c r="J47" i="1"/>
  <c r="J48" i="1"/>
  <c r="J40" i="1"/>
  <c r="I34" i="1"/>
  <c r="H34" i="1"/>
  <c r="L33" i="1"/>
  <c r="L32" i="1"/>
  <c r="J33" i="1"/>
  <c r="I49" i="1"/>
  <c r="I41" i="1"/>
  <c r="I42" i="1"/>
  <c r="I43" i="1"/>
  <c r="I44" i="1"/>
  <c r="I45" i="1"/>
  <c r="I46" i="1"/>
  <c r="I47" i="1"/>
  <c r="I48" i="1"/>
  <c r="I40" i="1"/>
  <c r="B49" i="1"/>
  <c r="A49" i="1"/>
  <c r="H48" i="1"/>
  <c r="G48" i="1"/>
  <c r="F48" i="1"/>
  <c r="E48" i="1"/>
  <c r="D48" i="1"/>
  <c r="C48" i="1"/>
  <c r="H47" i="1"/>
  <c r="G47" i="1"/>
  <c r="F47" i="1"/>
  <c r="E47" i="1"/>
  <c r="D47" i="1"/>
  <c r="C47" i="1"/>
  <c r="H46" i="1"/>
  <c r="G46" i="1"/>
  <c r="F46" i="1"/>
  <c r="E46" i="1"/>
  <c r="D46" i="1"/>
  <c r="C46" i="1"/>
  <c r="H45" i="1"/>
  <c r="G45" i="1"/>
  <c r="F45" i="1"/>
  <c r="E45" i="1"/>
  <c r="D45" i="1"/>
  <c r="C45" i="1"/>
  <c r="H44" i="1"/>
  <c r="G44" i="1"/>
  <c r="F44" i="1"/>
  <c r="E44" i="1"/>
  <c r="D44" i="1"/>
  <c r="C44" i="1"/>
  <c r="H43" i="1"/>
  <c r="G43" i="1"/>
  <c r="F43" i="1"/>
  <c r="E43" i="1"/>
  <c r="D43" i="1"/>
  <c r="C43" i="1"/>
  <c r="H42" i="1"/>
  <c r="G42" i="1"/>
  <c r="F42" i="1"/>
  <c r="E42" i="1"/>
  <c r="D42" i="1"/>
  <c r="C42" i="1"/>
  <c r="H41" i="1"/>
  <c r="G41" i="1"/>
  <c r="F41" i="1"/>
  <c r="E41" i="1"/>
  <c r="D41" i="1"/>
  <c r="C41" i="1"/>
  <c r="H40" i="1"/>
  <c r="G40" i="1"/>
  <c r="F40" i="1"/>
  <c r="E40" i="1"/>
  <c r="E49" i="1" s="1"/>
  <c r="D40" i="1"/>
  <c r="D49" i="1" s="1"/>
  <c r="C40" i="1"/>
  <c r="C49" i="1" s="1"/>
  <c r="I33" i="1"/>
  <c r="H33" i="1"/>
  <c r="J32" i="1"/>
  <c r="I32" i="1"/>
  <c r="L36" i="1" l="1"/>
  <c r="L38" i="1"/>
  <c r="H38" i="1"/>
  <c r="J38" i="1"/>
  <c r="I37" i="1"/>
  <c r="I38" i="1"/>
  <c r="J36" i="1"/>
  <c r="H7" i="1" l="1"/>
  <c r="H8" i="1"/>
  <c r="H9" i="1"/>
  <c r="H10" i="1"/>
  <c r="H11" i="1"/>
  <c r="H12" i="1"/>
  <c r="H13" i="1"/>
  <c r="H14" i="1"/>
  <c r="H6" i="1"/>
  <c r="G7" i="1"/>
  <c r="G8" i="1"/>
  <c r="G9" i="1"/>
  <c r="G10" i="1"/>
  <c r="G11" i="1"/>
  <c r="G12" i="1"/>
  <c r="G13" i="1"/>
  <c r="G14" i="1"/>
  <c r="G6" i="1"/>
  <c r="F7" i="1"/>
  <c r="F8" i="1"/>
  <c r="F9" i="1"/>
  <c r="F10" i="1"/>
  <c r="F11" i="1"/>
  <c r="F12" i="1"/>
  <c r="F13" i="1"/>
  <c r="F14" i="1"/>
  <c r="F6" i="1"/>
  <c r="B21" i="1" l="1"/>
  <c r="A21" i="1"/>
  <c r="B20" i="1"/>
  <c r="A20" i="1"/>
  <c r="D15" i="1"/>
  <c r="C7" i="1"/>
  <c r="C8" i="1"/>
  <c r="C9" i="1"/>
  <c r="C10" i="1"/>
  <c r="C11" i="1"/>
  <c r="C12" i="1"/>
  <c r="C13" i="1"/>
  <c r="C14" i="1"/>
  <c r="A23" i="1" l="1" a="1"/>
  <c r="A23" i="1" s="1"/>
  <c r="B28" i="1"/>
  <c r="B29" i="1"/>
  <c r="B30" i="1"/>
  <c r="B31" i="1"/>
  <c r="B32" i="1"/>
  <c r="B33" i="1"/>
  <c r="B34" i="1"/>
  <c r="B35" i="1"/>
  <c r="B27" i="1"/>
  <c r="A28" i="1"/>
  <c r="A29" i="1"/>
  <c r="A30" i="1"/>
  <c r="A31" i="1"/>
  <c r="A32" i="1"/>
  <c r="A33" i="1"/>
  <c r="A34" i="1"/>
  <c r="A35" i="1"/>
  <c r="A27" i="1"/>
  <c r="F17" i="1"/>
  <c r="B17" i="1"/>
  <c r="D17" i="1" s="1"/>
  <c r="B15" i="1"/>
  <c r="D20" i="1" s="1"/>
  <c r="A15" i="1"/>
  <c r="E7" i="1"/>
  <c r="E8" i="1"/>
  <c r="E9" i="1"/>
  <c r="E10" i="1"/>
  <c r="E11" i="1"/>
  <c r="E12" i="1"/>
  <c r="E13" i="1"/>
  <c r="E14" i="1"/>
  <c r="E6" i="1"/>
  <c r="D7" i="1"/>
  <c r="D8" i="1"/>
  <c r="D9" i="1"/>
  <c r="D10" i="1"/>
  <c r="D11" i="1"/>
  <c r="D12" i="1"/>
  <c r="D13" i="1"/>
  <c r="D14" i="1"/>
  <c r="D6" i="1"/>
  <c r="C6" i="1"/>
  <c r="C15" i="1" s="1"/>
  <c r="D21" i="1" s="1"/>
  <c r="B23" i="1" l="1"/>
  <c r="A24" i="1"/>
  <c r="B24" i="1"/>
  <c r="E15" i="1"/>
  <c r="D23" i="1" l="1" a="1"/>
  <c r="D23" i="1" l="1"/>
  <c r="D24" i="1"/>
</calcChain>
</file>

<file path=xl/sharedStrings.xml><?xml version="1.0" encoding="utf-8"?>
<sst xmlns="http://schemas.openxmlformats.org/spreadsheetml/2006/main" count="34" uniqueCount="25">
  <si>
    <t>Втв,%</t>
  </si>
  <si>
    <t>Тз,град С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</si>
  <si>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</si>
  <si>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</si>
  <si>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</si>
  <si>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</si>
  <si>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</si>
  <si>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</si>
  <si>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</si>
  <si>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</si>
  <si>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</si>
  <si>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b0=</t>
  </si>
  <si>
    <t>b1=</t>
  </si>
  <si>
    <t>1/yi</t>
  </si>
  <si>
    <t>1/x</t>
  </si>
  <si>
    <t>abs(y)</t>
  </si>
  <si>
    <t>1/y</t>
  </si>
  <si>
    <t>Система нормальных уравнений</t>
  </si>
  <si>
    <t>Система уравнений</t>
  </si>
  <si>
    <t>x^3</t>
  </si>
  <si>
    <t>x^4</t>
  </si>
  <si>
    <t>x^2*yi</t>
  </si>
  <si>
    <t>a=</t>
  </si>
  <si>
    <t>b=</t>
  </si>
  <si>
    <t>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</si>
</sst>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581146106736655E-2"/>
          <c:y val="0.19721055701370663"/>
          <c:w val="0.8763077427821521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035554820535817"/>
                  <c:y val="0.196348720323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2607209092174625E-2"/>
                  <c:y val="0.273478368509668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2239398177175481E-2"/>
                  <c:y val="-0.15260810029212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E6-43F0-8F63-49BF073FF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241704"/>
        <c:axId val="487242032"/>
      </c:scatterChart>
      <c:valAx>
        <c:axId val="487241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7242032"/>
        <c:crosses val="autoZero"/>
        <c:crossBetween val="midCat"/>
      </c:valAx>
      <c:valAx>
        <c:axId val="48724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7241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02082239720035"/>
                  <c:y val="9.30941965587634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Лист1!$F$6:$F$14</c:f>
              <c:numCache>
                <c:formatCode>General</c:formatCode>
                <c:ptCount val="9"/>
                <c:pt idx="0">
                  <c:v>1.3698630136986301E-2</c:v>
                </c:pt>
                <c:pt idx="1">
                  <c:v>1.3513513513513514E-2</c:v>
                </c:pt>
                <c:pt idx="2">
                  <c:v>1.3333333333333334E-2</c:v>
                </c:pt>
                <c:pt idx="3">
                  <c:v>1.3157894736842105E-2</c:v>
                </c:pt>
                <c:pt idx="4">
                  <c:v>1.2987012987012988E-2</c:v>
                </c:pt>
                <c:pt idx="5">
                  <c:v>1.2738853503184714E-2</c:v>
                </c:pt>
                <c:pt idx="6">
                  <c:v>1.2578616352201259E-2</c:v>
                </c:pt>
                <c:pt idx="7">
                  <c:v>1.2500000000000001E-2</c:v>
                </c:pt>
                <c:pt idx="8">
                  <c:v>1.2345679012345678E-2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FF-4C33-8FD5-8DA7F0C8C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905600"/>
        <c:axId val="513906256"/>
      </c:scatterChart>
      <c:valAx>
        <c:axId val="51390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906256"/>
        <c:crosses val="autoZero"/>
        <c:crossBetween val="midCat"/>
      </c:valAx>
      <c:valAx>
        <c:axId val="5139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90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6708333333333336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0821653543307088"/>
                  <c:y val="2.01749781277340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061920384951881E-2"/>
                  <c:y val="0.150876713327500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Лист1!$G$6:$G$14</c:f>
              <c:numCache>
                <c:formatCode>General</c:formatCode>
                <c:ptCount val="9"/>
                <c:pt idx="0">
                  <c:v>2.9</c:v>
                </c:pt>
                <c:pt idx="1">
                  <c:v>2.4</c:v>
                </c:pt>
                <c:pt idx="2">
                  <c:v>2</c:v>
                </c:pt>
                <c:pt idx="3">
                  <c:v>2.1</c:v>
                </c:pt>
                <c:pt idx="4">
                  <c:v>1.8</c:v>
                </c:pt>
                <c:pt idx="5">
                  <c:v>1.6</c:v>
                </c:pt>
                <c:pt idx="6">
                  <c:v>1.5</c:v>
                </c:pt>
                <c:pt idx="7">
                  <c:v>1.6</c:v>
                </c:pt>
                <c:pt idx="8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2-4DCA-AE15-F2EBAEDA8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188000"/>
        <c:axId val="513187672"/>
      </c:scatterChart>
      <c:valAx>
        <c:axId val="51318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187672"/>
        <c:crosses val="autoZero"/>
        <c:crossBetween val="midCat"/>
      </c:valAx>
      <c:valAx>
        <c:axId val="51318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18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Лист1!$H$6:$H$14</c:f>
              <c:numCache>
                <c:formatCode>General</c:formatCode>
                <c:ptCount val="9"/>
                <c:pt idx="0">
                  <c:v>-0.34482758620689657</c:v>
                </c:pt>
                <c:pt idx="1">
                  <c:v>-0.41666666666666669</c:v>
                </c:pt>
                <c:pt idx="2">
                  <c:v>-0.5</c:v>
                </c:pt>
                <c:pt idx="3">
                  <c:v>-0.47619047619047616</c:v>
                </c:pt>
                <c:pt idx="4">
                  <c:v>-0.55555555555555558</c:v>
                </c:pt>
                <c:pt idx="5">
                  <c:v>-0.625</c:v>
                </c:pt>
                <c:pt idx="6">
                  <c:v>-0.66666666666666663</c:v>
                </c:pt>
                <c:pt idx="7">
                  <c:v>-0.625</c:v>
                </c:pt>
                <c:pt idx="8">
                  <c:v>-0.7142857142857143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36-4478-9189-F00A3C5DB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81344"/>
        <c:axId val="515281016"/>
      </c:scatterChart>
      <c:valAx>
        <c:axId val="5152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281016"/>
        <c:crosses val="autoZero"/>
        <c:crossBetween val="midCat"/>
      </c:valAx>
      <c:valAx>
        <c:axId val="51528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28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139647</xdr:colOff>
      <xdr:row>7</xdr:row>
      <xdr:rowOff>148434</xdr:rowOff>
    </xdr:from>
    <xdr:to>
      <xdr:col>15</xdr:col>
      <xdr:colOff>441337</xdr:colOff>
      <xdr:row>22</xdr:row>
      <xdr:rowOff>148434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478193</xdr:colOff>
      <xdr:row>7</xdr:row>
      <xdr:rowOff>171838</xdr:rowOff>
    </xdr:from>
    <xdr:to>
      <xdr:col>23</xdr:col>
      <xdr:colOff>198275</xdr:colOff>
      <xdr:row>22</xdr:row>
      <xdr:rowOff>115855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594827</xdr:colOff>
      <xdr:row>7</xdr:row>
      <xdr:rowOff>140736</xdr:rowOff>
    </xdr:from>
    <xdr:to>
      <xdr:col>31</xdr:col>
      <xdr:colOff>314908</xdr:colOff>
      <xdr:row>22</xdr:row>
      <xdr:rowOff>84753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540396</xdr:colOff>
      <xdr:row>7</xdr:row>
      <xdr:rowOff>148512</xdr:rowOff>
    </xdr:from>
    <xdr:to>
      <xdr:col>39</xdr:col>
      <xdr:colOff>260478</xdr:colOff>
      <xdr:row>22</xdr:row>
      <xdr:rowOff>92529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404328</xdr:colOff>
      <xdr:row>26</xdr:row>
      <xdr:rowOff>38878</xdr:rowOff>
    </xdr:from>
    <xdr:to>
      <xdr:col>19</xdr:col>
      <xdr:colOff>433398</xdr:colOff>
      <xdr:row>35</xdr:row>
      <xdr:rowOff>24888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E6C6CB5-969C-4BEC-B391-80D26B6B7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00593" y="4890796"/>
          <a:ext cx="3061519" cy="1665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tabSelected="1" topLeftCell="A13" zoomScale="98" workbookViewId="0">
      <selection activeCell="N30" sqref="N30"/>
    </sheetView>
  </sheetViews>
  <sheetFormatPr defaultRowHeight="14.4" x14ac:dyDescent="0.3"/>
  <cols>
    <col min="1" max="1" width="9" bestFit="1" customWidth="1"/>
    <col min="2" max="2" width="12.6640625" bestFit="1" customWidth="1"/>
    <col min="10" max="10" width="12.21875" bestFit="1" customWidth="1"/>
  </cols>
  <sheetData>
    <row r="2" spans="1:10" x14ac:dyDescent="0.3">
      <c r="A2" t="s">
        <v>0</v>
      </c>
      <c r="B2">
        <v>73</v>
      </c>
      <c r="C2">
        <v>74</v>
      </c>
      <c r="D2">
        <v>75</v>
      </c>
      <c r="E2">
        <v>76</v>
      </c>
      <c r="F2">
        <v>77</v>
      </c>
      <c r="G2">
        <v>78.5</v>
      </c>
      <c r="H2">
        <v>79.5</v>
      </c>
      <c r="I2">
        <v>80</v>
      </c>
      <c r="J2">
        <v>81</v>
      </c>
    </row>
    <row r="3" spans="1:10" x14ac:dyDescent="0.3">
      <c r="A3" t="s">
        <v>1</v>
      </c>
      <c r="B3">
        <v>-2.9</v>
      </c>
      <c r="C3">
        <v>-2.4</v>
      </c>
      <c r="D3">
        <v>-2</v>
      </c>
      <c r="E3">
        <v>-2.1</v>
      </c>
      <c r="F3">
        <v>-1.8</v>
      </c>
      <c r="G3">
        <v>-1.6</v>
      </c>
      <c r="H3">
        <v>-1.5</v>
      </c>
      <c r="I3">
        <v>-1.6</v>
      </c>
      <c r="J3">
        <v>-1.4</v>
      </c>
    </row>
    <row r="5" spans="1:10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14</v>
      </c>
      <c r="G5" t="s">
        <v>15</v>
      </c>
      <c r="H5" t="s">
        <v>16</v>
      </c>
    </row>
    <row r="6" spans="1:10" x14ac:dyDescent="0.3">
      <c r="A6">
        <v>73</v>
      </c>
      <c r="B6">
        <v>-2.9</v>
      </c>
      <c r="C6">
        <f>A6*B6</f>
        <v>-211.7</v>
      </c>
      <c r="D6">
        <f>A6^2</f>
        <v>5329</v>
      </c>
      <c r="E6">
        <f>B6^2</f>
        <v>8.41</v>
      </c>
      <c r="F6">
        <f>A6^-1</f>
        <v>1.3698630136986301E-2</v>
      </c>
      <c r="G6">
        <f>ABS(B6)</f>
        <v>2.9</v>
      </c>
      <c r="H6">
        <f>1/B6</f>
        <v>-0.34482758620689657</v>
      </c>
    </row>
    <row r="7" spans="1:10" x14ac:dyDescent="0.3">
      <c r="A7">
        <v>74</v>
      </c>
      <c r="B7">
        <v>-2.4</v>
      </c>
      <c r="C7">
        <f t="shared" ref="C7:C14" si="0">A7*B7</f>
        <v>-177.6</v>
      </c>
      <c r="D7">
        <f t="shared" ref="D7:D14" si="1">A7^2</f>
        <v>5476</v>
      </c>
      <c r="E7">
        <f t="shared" ref="E7:E14" si="2">B7^2</f>
        <v>5.76</v>
      </c>
      <c r="F7">
        <f t="shared" ref="F7:F14" si="3">A7^-1</f>
        <v>1.3513513513513514E-2</v>
      </c>
      <c r="G7">
        <f t="shared" ref="G7:G14" si="4">ABS(B7)</f>
        <v>2.4</v>
      </c>
      <c r="H7">
        <f t="shared" ref="H7:H14" si="5">1/B7</f>
        <v>-0.41666666666666669</v>
      </c>
    </row>
    <row r="8" spans="1:10" x14ac:dyDescent="0.3">
      <c r="A8">
        <v>75</v>
      </c>
      <c r="B8">
        <v>-2</v>
      </c>
      <c r="C8">
        <f t="shared" si="0"/>
        <v>-150</v>
      </c>
      <c r="D8">
        <f t="shared" si="1"/>
        <v>5625</v>
      </c>
      <c r="E8">
        <f t="shared" si="2"/>
        <v>4</v>
      </c>
      <c r="F8">
        <f t="shared" si="3"/>
        <v>1.3333333333333334E-2</v>
      </c>
      <c r="G8">
        <f t="shared" si="4"/>
        <v>2</v>
      </c>
      <c r="H8">
        <f t="shared" si="5"/>
        <v>-0.5</v>
      </c>
    </row>
    <row r="9" spans="1:10" x14ac:dyDescent="0.3">
      <c r="A9">
        <v>76</v>
      </c>
      <c r="B9">
        <v>-2.1</v>
      </c>
      <c r="C9">
        <f t="shared" si="0"/>
        <v>-159.6</v>
      </c>
      <c r="D9">
        <f t="shared" si="1"/>
        <v>5776</v>
      </c>
      <c r="E9">
        <f t="shared" si="2"/>
        <v>4.41</v>
      </c>
      <c r="F9">
        <f t="shared" si="3"/>
        <v>1.3157894736842105E-2</v>
      </c>
      <c r="G9">
        <f t="shared" si="4"/>
        <v>2.1</v>
      </c>
      <c r="H9">
        <f t="shared" si="5"/>
        <v>-0.47619047619047616</v>
      </c>
    </row>
    <row r="10" spans="1:10" x14ac:dyDescent="0.3">
      <c r="A10">
        <v>77</v>
      </c>
      <c r="B10">
        <v>-1.8</v>
      </c>
      <c r="C10">
        <f t="shared" si="0"/>
        <v>-138.6</v>
      </c>
      <c r="D10">
        <f t="shared" si="1"/>
        <v>5929</v>
      </c>
      <c r="E10">
        <f t="shared" si="2"/>
        <v>3.24</v>
      </c>
      <c r="F10">
        <f t="shared" si="3"/>
        <v>1.2987012987012988E-2</v>
      </c>
      <c r="G10">
        <f t="shared" si="4"/>
        <v>1.8</v>
      </c>
      <c r="H10">
        <f t="shared" si="5"/>
        <v>-0.55555555555555558</v>
      </c>
    </row>
    <row r="11" spans="1:10" x14ac:dyDescent="0.3">
      <c r="A11">
        <v>78.5</v>
      </c>
      <c r="B11">
        <v>-1.6</v>
      </c>
      <c r="C11">
        <f t="shared" si="0"/>
        <v>-125.60000000000001</v>
      </c>
      <c r="D11">
        <f t="shared" si="1"/>
        <v>6162.25</v>
      </c>
      <c r="E11">
        <f t="shared" si="2"/>
        <v>2.5600000000000005</v>
      </c>
      <c r="F11">
        <f t="shared" si="3"/>
        <v>1.2738853503184714E-2</v>
      </c>
      <c r="G11">
        <f t="shared" si="4"/>
        <v>1.6</v>
      </c>
      <c r="H11">
        <f t="shared" si="5"/>
        <v>-0.625</v>
      </c>
    </row>
    <row r="12" spans="1:10" x14ac:dyDescent="0.3">
      <c r="A12">
        <v>79.5</v>
      </c>
      <c r="B12">
        <v>-1.5</v>
      </c>
      <c r="C12">
        <f t="shared" si="0"/>
        <v>-119.25</v>
      </c>
      <c r="D12">
        <f t="shared" si="1"/>
        <v>6320.25</v>
      </c>
      <c r="E12">
        <f t="shared" si="2"/>
        <v>2.25</v>
      </c>
      <c r="F12">
        <f t="shared" si="3"/>
        <v>1.2578616352201259E-2</v>
      </c>
      <c r="G12">
        <f t="shared" si="4"/>
        <v>1.5</v>
      </c>
      <c r="H12">
        <f t="shared" si="5"/>
        <v>-0.66666666666666663</v>
      </c>
    </row>
    <row r="13" spans="1:10" x14ac:dyDescent="0.3">
      <c r="A13">
        <v>80</v>
      </c>
      <c r="B13">
        <v>-1.6</v>
      </c>
      <c r="C13">
        <f t="shared" si="0"/>
        <v>-128</v>
      </c>
      <c r="D13">
        <f t="shared" si="1"/>
        <v>6400</v>
      </c>
      <c r="E13">
        <f t="shared" si="2"/>
        <v>2.5600000000000005</v>
      </c>
      <c r="F13">
        <f t="shared" si="3"/>
        <v>1.2500000000000001E-2</v>
      </c>
      <c r="G13">
        <f t="shared" si="4"/>
        <v>1.6</v>
      </c>
      <c r="H13">
        <f t="shared" si="5"/>
        <v>-0.625</v>
      </c>
    </row>
    <row r="14" spans="1:10" x14ac:dyDescent="0.3">
      <c r="A14">
        <v>81</v>
      </c>
      <c r="B14">
        <v>-1.4</v>
      </c>
      <c r="C14">
        <f t="shared" si="0"/>
        <v>-113.39999999999999</v>
      </c>
      <c r="D14">
        <f t="shared" si="1"/>
        <v>6561</v>
      </c>
      <c r="E14">
        <f t="shared" si="2"/>
        <v>1.9599999999999997</v>
      </c>
      <c r="F14">
        <f t="shared" si="3"/>
        <v>1.2345679012345678E-2</v>
      </c>
      <c r="G14">
        <f t="shared" si="4"/>
        <v>1.4</v>
      </c>
      <c r="H14">
        <f t="shared" si="5"/>
        <v>-0.7142857142857143</v>
      </c>
    </row>
    <row r="15" spans="1:10" x14ac:dyDescent="0.3">
      <c r="A15" s="1">
        <f>SUM(A6:A14)</f>
        <v>694</v>
      </c>
      <c r="B15" s="1">
        <f>SUM(B6:B14)</f>
        <v>-17.3</v>
      </c>
      <c r="C15" s="1">
        <f>SUM(C6:C14)</f>
        <v>-1323.75</v>
      </c>
      <c r="D15" s="1">
        <f>SUM(D6:D14)</f>
        <v>53578.5</v>
      </c>
      <c r="E15" s="1">
        <f>SUM(E6:E14)</f>
        <v>35.150000000000006</v>
      </c>
    </row>
    <row r="16" spans="1:10" x14ac:dyDescent="0.3">
      <c r="A16" t="s">
        <v>7</v>
      </c>
      <c r="B16">
        <v>9</v>
      </c>
    </row>
    <row r="17" spans="1:12" x14ac:dyDescent="0.3">
      <c r="A17" t="s">
        <v>8</v>
      </c>
      <c r="B17">
        <f>CORREL(A6:A14,B6:B14)</f>
        <v>0.93710785387050544</v>
      </c>
      <c r="C17" t="s">
        <v>9</v>
      </c>
      <c r="D17">
        <f>ABS(B17)*SQRT((B16-2)/(1-B17^2))</f>
        <v>7.1033545033978136</v>
      </c>
      <c r="E17" t="s">
        <v>10</v>
      </c>
      <c r="F17">
        <f>_xlfn.T.INV.2T(0.05,B16-2)</f>
        <v>2.3646242515927849</v>
      </c>
    </row>
    <row r="19" spans="1:12" x14ac:dyDescent="0.3">
      <c r="A19" s="2" t="s">
        <v>17</v>
      </c>
      <c r="B19" s="2"/>
      <c r="C19" s="2"/>
      <c r="D19" s="2"/>
    </row>
    <row r="20" spans="1:12" x14ac:dyDescent="0.3">
      <c r="A20">
        <f>B16</f>
        <v>9</v>
      </c>
      <c r="B20">
        <f>A15</f>
        <v>694</v>
      </c>
      <c r="D20">
        <f>B15</f>
        <v>-17.3</v>
      </c>
    </row>
    <row r="21" spans="1:12" x14ac:dyDescent="0.3">
      <c r="A21">
        <f>A15</f>
        <v>694</v>
      </c>
      <c r="B21">
        <f>D15</f>
        <v>53578.5</v>
      </c>
      <c r="D21">
        <f>C15</f>
        <v>-1323.75</v>
      </c>
    </row>
    <row r="23" spans="1:12" x14ac:dyDescent="0.3">
      <c r="A23">
        <f t="array" ref="A23:B24">MINVERSE(A20:B21)</f>
        <v>93.914986853635924</v>
      </c>
      <c r="B23">
        <v>-1.2164767747589675</v>
      </c>
      <c r="C23" t="s">
        <v>11</v>
      </c>
      <c r="D23">
        <f t="array" ref="D23:D24">MMULT(A23:B24,D20:D21)</f>
        <v>-14.418141980718246</v>
      </c>
    </row>
    <row r="24" spans="1:12" x14ac:dyDescent="0.3">
      <c r="A24">
        <v>-1.2164767747589673</v>
      </c>
      <c r="B24">
        <v>1.5775635407537042E-2</v>
      </c>
      <c r="C24" t="s">
        <v>12</v>
      </c>
      <c r="D24">
        <v>0.1620508326029757</v>
      </c>
    </row>
    <row r="26" spans="1:12" x14ac:dyDescent="0.3">
      <c r="A26" t="s">
        <v>2</v>
      </c>
      <c r="B26" t="s">
        <v>13</v>
      </c>
    </row>
    <row r="27" spans="1:12" x14ac:dyDescent="0.3">
      <c r="A27">
        <f>A6</f>
        <v>73</v>
      </c>
      <c r="B27">
        <f>1/B6</f>
        <v>-0.34482758620689657</v>
      </c>
    </row>
    <row r="28" spans="1:12" x14ac:dyDescent="0.3">
      <c r="A28">
        <f t="shared" ref="A28:A35" si="6">A7</f>
        <v>74</v>
      </c>
      <c r="B28">
        <f t="shared" ref="B28:B35" si="7">1/B7</f>
        <v>-0.41666666666666669</v>
      </c>
    </row>
    <row r="29" spans="1:12" x14ac:dyDescent="0.3">
      <c r="A29">
        <f t="shared" si="6"/>
        <v>75</v>
      </c>
      <c r="B29">
        <f t="shared" si="7"/>
        <v>-0.5</v>
      </c>
    </row>
    <row r="30" spans="1:12" x14ac:dyDescent="0.3">
      <c r="A30">
        <f t="shared" si="6"/>
        <v>76</v>
      </c>
      <c r="B30">
        <f t="shared" si="7"/>
        <v>-0.47619047619047616</v>
      </c>
    </row>
    <row r="31" spans="1:12" x14ac:dyDescent="0.3">
      <c r="A31">
        <f t="shared" si="6"/>
        <v>77</v>
      </c>
      <c r="B31">
        <f t="shared" si="7"/>
        <v>-0.55555555555555558</v>
      </c>
      <c r="H31" s="3" t="s">
        <v>18</v>
      </c>
      <c r="I31" s="3"/>
    </row>
    <row r="32" spans="1:12" x14ac:dyDescent="0.3">
      <c r="A32">
        <f t="shared" si="6"/>
        <v>78.5</v>
      </c>
      <c r="B32">
        <f t="shared" si="7"/>
        <v>-0.625</v>
      </c>
      <c r="H32">
        <v>9</v>
      </c>
      <c r="I32">
        <f>A15</f>
        <v>694</v>
      </c>
      <c r="J32">
        <f>D15</f>
        <v>53578.5</v>
      </c>
      <c r="L32">
        <f>B49</f>
        <v>-17.3</v>
      </c>
    </row>
    <row r="33" spans="1:12" x14ac:dyDescent="0.3">
      <c r="A33">
        <f t="shared" si="6"/>
        <v>79.5</v>
      </c>
      <c r="B33">
        <f t="shared" si="7"/>
        <v>-0.66666666666666663</v>
      </c>
      <c r="H33">
        <f>A15</f>
        <v>694</v>
      </c>
      <c r="I33">
        <f>D15</f>
        <v>53578.5</v>
      </c>
      <c r="J33">
        <f>I49</f>
        <v>4141262.5</v>
      </c>
      <c r="L33">
        <f>C49</f>
        <v>-1323.75</v>
      </c>
    </row>
    <row r="34" spans="1:12" x14ac:dyDescent="0.3">
      <c r="A34">
        <f t="shared" si="6"/>
        <v>80</v>
      </c>
      <c r="B34">
        <f t="shared" si="7"/>
        <v>-0.625</v>
      </c>
      <c r="H34">
        <f>D49</f>
        <v>53578.5</v>
      </c>
      <c r="I34">
        <f>I49</f>
        <v>4141262.5</v>
      </c>
      <c r="J34">
        <f>J49</f>
        <v>320466265.125</v>
      </c>
      <c r="L34">
        <f>K49</f>
        <v>-101413.675</v>
      </c>
    </row>
    <row r="35" spans="1:12" x14ac:dyDescent="0.3">
      <c r="A35">
        <f t="shared" si="6"/>
        <v>81</v>
      </c>
      <c r="B35">
        <f t="shared" si="7"/>
        <v>-0.7142857142857143</v>
      </c>
    </row>
    <row r="36" spans="1:12" x14ac:dyDescent="0.3">
      <c r="H36">
        <f t="array" ref="H36:J38">MINVERSE(H32:J34)</f>
        <v>122451.75793139775</v>
      </c>
      <c r="I36">
        <v>-3182.1645416555648</v>
      </c>
      <c r="J36">
        <v>20.649278545057857</v>
      </c>
      <c r="K36" t="s">
        <v>24</v>
      </c>
      <c r="L36">
        <f t="array" ref="L36:L38">MMULT(H36:J38,L32:L34)</f>
        <v>-144.32354959752411</v>
      </c>
    </row>
    <row r="37" spans="1:12" x14ac:dyDescent="0.3">
      <c r="H37">
        <v>-3182.1645416555511</v>
      </c>
      <c r="I37">
        <v>82.711174213615948</v>
      </c>
      <c r="J37">
        <v>-0.53682118815102164</v>
      </c>
      <c r="K37" t="s">
        <v>23</v>
      </c>
      <c r="L37">
        <v>3.5392136284863227</v>
      </c>
    </row>
    <row r="38" spans="1:12" x14ac:dyDescent="0.3">
      <c r="H38">
        <v>20.649278545057676</v>
      </c>
      <c r="I38">
        <v>-0.5368211881510192</v>
      </c>
      <c r="J38">
        <v>3.4848007628300206E-3</v>
      </c>
      <c r="K38" t="s">
        <v>22</v>
      </c>
      <c r="L38">
        <v>-2.1923015981940353E-2</v>
      </c>
    </row>
    <row r="39" spans="1:12" x14ac:dyDescent="0.3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14</v>
      </c>
      <c r="G39" t="s">
        <v>15</v>
      </c>
      <c r="H39" t="s">
        <v>16</v>
      </c>
      <c r="I39" t="s">
        <v>19</v>
      </c>
      <c r="J39" t="s">
        <v>20</v>
      </c>
      <c r="K39" t="s">
        <v>21</v>
      </c>
    </row>
    <row r="40" spans="1:12" x14ac:dyDescent="0.3">
      <c r="A40">
        <v>73</v>
      </c>
      <c r="B40">
        <v>-2.9</v>
      </c>
      <c r="C40">
        <f>A40*B40</f>
        <v>-211.7</v>
      </c>
      <c r="D40">
        <f>A40^2</f>
        <v>5329</v>
      </c>
      <c r="E40">
        <f>B40^2</f>
        <v>8.41</v>
      </c>
      <c r="F40">
        <f>A40^-1</f>
        <v>1.3698630136986301E-2</v>
      </c>
      <c r="G40">
        <f>ABS(B40)</f>
        <v>2.9</v>
      </c>
      <c r="H40">
        <f>1/B40</f>
        <v>-0.34482758620689657</v>
      </c>
      <c r="I40">
        <f>A40^3</f>
        <v>389017</v>
      </c>
      <c r="J40">
        <f>A40^4</f>
        <v>28398241</v>
      </c>
      <c r="K40">
        <f>D40*B40</f>
        <v>-15454.1</v>
      </c>
    </row>
    <row r="41" spans="1:12" x14ac:dyDescent="0.3">
      <c r="A41">
        <v>74</v>
      </c>
      <c r="B41">
        <v>-2.4</v>
      </c>
      <c r="C41">
        <f t="shared" ref="C41:C48" si="8">A41*B41</f>
        <v>-177.6</v>
      </c>
      <c r="D41">
        <f t="shared" ref="D41:D48" si="9">A41^2</f>
        <v>5476</v>
      </c>
      <c r="E41">
        <f t="shared" ref="E41:E48" si="10">B41^2</f>
        <v>5.76</v>
      </c>
      <c r="F41">
        <f t="shared" ref="F41:F48" si="11">A41^-1</f>
        <v>1.3513513513513514E-2</v>
      </c>
      <c r="G41">
        <f t="shared" ref="G41:G48" si="12">ABS(B41)</f>
        <v>2.4</v>
      </c>
      <c r="H41">
        <f t="shared" ref="H41:H48" si="13">1/B41</f>
        <v>-0.41666666666666669</v>
      </c>
      <c r="I41">
        <f t="shared" ref="I41:I48" si="14">A41^3</f>
        <v>405224</v>
      </c>
      <c r="J41">
        <f t="shared" ref="J41:J48" si="15">A41^4</f>
        <v>29986576</v>
      </c>
      <c r="K41">
        <f t="shared" ref="K41:K48" si="16">D41*B41</f>
        <v>-13142.4</v>
      </c>
    </row>
    <row r="42" spans="1:12" x14ac:dyDescent="0.3">
      <c r="A42">
        <v>75</v>
      </c>
      <c r="B42">
        <v>-2</v>
      </c>
      <c r="C42">
        <f t="shared" si="8"/>
        <v>-150</v>
      </c>
      <c r="D42">
        <f t="shared" si="9"/>
        <v>5625</v>
      </c>
      <c r="E42">
        <f t="shared" si="10"/>
        <v>4</v>
      </c>
      <c r="F42">
        <f t="shared" si="11"/>
        <v>1.3333333333333334E-2</v>
      </c>
      <c r="G42">
        <f t="shared" si="12"/>
        <v>2</v>
      </c>
      <c r="H42">
        <f t="shared" si="13"/>
        <v>-0.5</v>
      </c>
      <c r="I42">
        <f t="shared" si="14"/>
        <v>421875</v>
      </c>
      <c r="J42">
        <f t="shared" si="15"/>
        <v>31640625</v>
      </c>
      <c r="K42">
        <f t="shared" si="16"/>
        <v>-11250</v>
      </c>
    </row>
    <row r="43" spans="1:12" x14ac:dyDescent="0.3">
      <c r="A43">
        <v>76</v>
      </c>
      <c r="B43">
        <v>-2.1</v>
      </c>
      <c r="C43">
        <f t="shared" si="8"/>
        <v>-159.6</v>
      </c>
      <c r="D43">
        <f t="shared" si="9"/>
        <v>5776</v>
      </c>
      <c r="E43">
        <f t="shared" si="10"/>
        <v>4.41</v>
      </c>
      <c r="F43">
        <f t="shared" si="11"/>
        <v>1.3157894736842105E-2</v>
      </c>
      <c r="G43">
        <f t="shared" si="12"/>
        <v>2.1</v>
      </c>
      <c r="H43">
        <f t="shared" si="13"/>
        <v>-0.47619047619047616</v>
      </c>
      <c r="I43">
        <f t="shared" si="14"/>
        <v>438976</v>
      </c>
      <c r="J43">
        <f t="shared" si="15"/>
        <v>33362176</v>
      </c>
      <c r="K43">
        <f t="shared" si="16"/>
        <v>-12129.6</v>
      </c>
    </row>
    <row r="44" spans="1:12" x14ac:dyDescent="0.3">
      <c r="A44">
        <v>77</v>
      </c>
      <c r="B44">
        <v>-1.8</v>
      </c>
      <c r="C44">
        <f t="shared" si="8"/>
        <v>-138.6</v>
      </c>
      <c r="D44">
        <f t="shared" si="9"/>
        <v>5929</v>
      </c>
      <c r="E44">
        <f t="shared" si="10"/>
        <v>3.24</v>
      </c>
      <c r="F44">
        <f t="shared" si="11"/>
        <v>1.2987012987012988E-2</v>
      </c>
      <c r="G44">
        <f t="shared" si="12"/>
        <v>1.8</v>
      </c>
      <c r="H44">
        <f t="shared" si="13"/>
        <v>-0.55555555555555558</v>
      </c>
      <c r="I44">
        <f t="shared" si="14"/>
        <v>456533</v>
      </c>
      <c r="J44">
        <f t="shared" si="15"/>
        <v>35153041</v>
      </c>
      <c r="K44">
        <f t="shared" si="16"/>
        <v>-10672.2</v>
      </c>
    </row>
    <row r="45" spans="1:12" x14ac:dyDescent="0.3">
      <c r="A45">
        <v>78.5</v>
      </c>
      <c r="B45">
        <v>-1.6</v>
      </c>
      <c r="C45">
        <f t="shared" si="8"/>
        <v>-125.60000000000001</v>
      </c>
      <c r="D45">
        <f t="shared" si="9"/>
        <v>6162.25</v>
      </c>
      <c r="E45">
        <f t="shared" si="10"/>
        <v>2.5600000000000005</v>
      </c>
      <c r="F45">
        <f t="shared" si="11"/>
        <v>1.2738853503184714E-2</v>
      </c>
      <c r="G45">
        <f t="shared" si="12"/>
        <v>1.6</v>
      </c>
      <c r="H45">
        <f t="shared" si="13"/>
        <v>-0.625</v>
      </c>
      <c r="I45">
        <f t="shared" si="14"/>
        <v>483736.625</v>
      </c>
      <c r="J45">
        <f t="shared" si="15"/>
        <v>37973325.0625</v>
      </c>
      <c r="K45">
        <f t="shared" si="16"/>
        <v>-9859.6</v>
      </c>
    </row>
    <row r="46" spans="1:12" x14ac:dyDescent="0.3">
      <c r="A46">
        <v>79.5</v>
      </c>
      <c r="B46">
        <v>-1.5</v>
      </c>
      <c r="C46">
        <f t="shared" si="8"/>
        <v>-119.25</v>
      </c>
      <c r="D46">
        <f t="shared" si="9"/>
        <v>6320.25</v>
      </c>
      <c r="E46">
        <f t="shared" si="10"/>
        <v>2.25</v>
      </c>
      <c r="F46">
        <f t="shared" si="11"/>
        <v>1.2578616352201259E-2</v>
      </c>
      <c r="G46">
        <f t="shared" si="12"/>
        <v>1.5</v>
      </c>
      <c r="H46">
        <f t="shared" si="13"/>
        <v>-0.66666666666666663</v>
      </c>
      <c r="I46">
        <f t="shared" si="14"/>
        <v>502459.875</v>
      </c>
      <c r="J46">
        <f t="shared" si="15"/>
        <v>39945560.0625</v>
      </c>
      <c r="K46">
        <f t="shared" si="16"/>
        <v>-9480.375</v>
      </c>
    </row>
    <row r="47" spans="1:12" x14ac:dyDescent="0.3">
      <c r="A47">
        <v>80</v>
      </c>
      <c r="B47">
        <v>-1.6</v>
      </c>
      <c r="C47">
        <f t="shared" si="8"/>
        <v>-128</v>
      </c>
      <c r="D47">
        <f t="shared" si="9"/>
        <v>6400</v>
      </c>
      <c r="E47">
        <f t="shared" si="10"/>
        <v>2.5600000000000005</v>
      </c>
      <c r="F47">
        <f t="shared" si="11"/>
        <v>1.2500000000000001E-2</v>
      </c>
      <c r="G47">
        <f t="shared" si="12"/>
        <v>1.6</v>
      </c>
      <c r="H47">
        <f t="shared" si="13"/>
        <v>-0.625</v>
      </c>
      <c r="I47">
        <f t="shared" si="14"/>
        <v>512000</v>
      </c>
      <c r="J47">
        <f t="shared" si="15"/>
        <v>40960000</v>
      </c>
      <c r="K47">
        <f t="shared" si="16"/>
        <v>-10240</v>
      </c>
    </row>
    <row r="48" spans="1:12" x14ac:dyDescent="0.3">
      <c r="A48">
        <v>81</v>
      </c>
      <c r="B48">
        <v>-1.4</v>
      </c>
      <c r="C48">
        <f t="shared" si="8"/>
        <v>-113.39999999999999</v>
      </c>
      <c r="D48">
        <f t="shared" si="9"/>
        <v>6561</v>
      </c>
      <c r="E48">
        <f t="shared" si="10"/>
        <v>1.9599999999999997</v>
      </c>
      <c r="F48">
        <f t="shared" si="11"/>
        <v>1.2345679012345678E-2</v>
      </c>
      <c r="G48">
        <f t="shared" si="12"/>
        <v>1.4</v>
      </c>
      <c r="H48">
        <f t="shared" si="13"/>
        <v>-0.7142857142857143</v>
      </c>
      <c r="I48">
        <f t="shared" si="14"/>
        <v>531441</v>
      </c>
      <c r="J48">
        <f t="shared" si="15"/>
        <v>43046721</v>
      </c>
      <c r="K48">
        <f t="shared" si="16"/>
        <v>-9185.4</v>
      </c>
    </row>
    <row r="49" spans="1:11" x14ac:dyDescent="0.3">
      <c r="A49" s="1">
        <f>SUM(A40:A48)</f>
        <v>694</v>
      </c>
      <c r="B49" s="1">
        <f>SUM(B40:B48)</f>
        <v>-17.3</v>
      </c>
      <c r="C49" s="1">
        <f>SUM(C40:C48)</f>
        <v>-1323.75</v>
      </c>
      <c r="D49" s="1">
        <f>SUM(D40:D48)</f>
        <v>53578.5</v>
      </c>
      <c r="E49" s="1">
        <f>SUM(E40:E48)</f>
        <v>35.150000000000006</v>
      </c>
      <c r="I49">
        <f>SUM(I40:I48)</f>
        <v>4141262.5</v>
      </c>
      <c r="J49">
        <f>SUM(J40:J48)</f>
        <v>320466265.125</v>
      </c>
      <c r="K49">
        <f>SUM(K40:K48)</f>
        <v>-101413.675</v>
      </c>
    </row>
  </sheetData>
  <mergeCells count="1">
    <mergeCell ref="A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2023-12-07T20:17:28Z</dcterms:modified>
</cp:coreProperties>
</file>