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3C9CC4DF-B409-47FD-BDAF-D5EB0FF437E9}"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1" l="1"/>
  <c r="E25" i="11" s="1"/>
  <c r="F25" i="11" s="1"/>
  <c r="H27" i="11"/>
  <c r="E9" i="11"/>
  <c r="F9" i="11" s="1"/>
  <c r="E10" i="11" s="1"/>
  <c r="F10" i="11" s="1"/>
  <c r="E11" i="11" s="1"/>
  <c r="H23" i="11"/>
  <c r="H7" i="11"/>
  <c r="H24" i="11" l="1"/>
  <c r="E26" i="11"/>
  <c r="H25" i="11"/>
  <c r="I5" i="11"/>
  <c r="I4" i="11" s="1"/>
  <c r="H19" i="11"/>
  <c r="H14" i="11"/>
  <c r="H8" i="11"/>
  <c r="F26" i="11" l="1"/>
  <c r="E28" i="11" s="1"/>
  <c r="H9" i="11"/>
  <c r="F11" i="11"/>
  <c r="E12" i="11" s="1"/>
  <c r="I6" i="11"/>
  <c r="H26" i="11" l="1"/>
  <c r="F28" i="11"/>
  <c r="E29" i="11" s="1"/>
  <c r="H10" i="11"/>
  <c r="F12" i="11"/>
  <c r="E13" i="11" s="1"/>
  <c r="J5" i="11"/>
  <c r="K5" i="11" s="1"/>
  <c r="L5" i="11" s="1"/>
  <c r="M5" i="11" s="1"/>
  <c r="N5" i="11" s="1"/>
  <c r="O5" i="11" s="1"/>
  <c r="P5" i="11" s="1"/>
  <c r="F29" i="11" l="1"/>
  <c r="H29" i="11" s="1"/>
  <c r="H28" i="11"/>
  <c r="F13" i="11"/>
  <c r="H11" i="11"/>
  <c r="H12" i="11"/>
  <c r="P4" i="11"/>
  <c r="Q5" i="11"/>
  <c r="R5" i="11" s="1"/>
  <c r="S5" i="11" s="1"/>
  <c r="T5" i="11" s="1"/>
  <c r="U5" i="11" s="1"/>
  <c r="V5" i="11" s="1"/>
  <c r="W5" i="11" s="1"/>
  <c r="W4" i="11" s="1"/>
  <c r="J6" i="11"/>
  <c r="H13" i="11" l="1"/>
  <c r="E15" i="11"/>
  <c r="X5" i="11"/>
  <c r="Y5" i="11" s="1"/>
  <c r="Z5" i="11" s="1"/>
  <c r="AA5" i="11" s="1"/>
  <c r="AB5" i="11" s="1"/>
  <c r="AC5" i="11" s="1"/>
  <c r="AD5" i="11" s="1"/>
  <c r="K6" i="11"/>
  <c r="F15" i="11" l="1"/>
  <c r="E16" i="11" s="1"/>
  <c r="AE5" i="11"/>
  <c r="AF5" i="11" s="1"/>
  <c r="AG5" i="11" s="1"/>
  <c r="AH5" i="11" s="1"/>
  <c r="AI5" i="11" s="1"/>
  <c r="AJ5" i="11" s="1"/>
  <c r="AD4" i="11"/>
  <c r="L6" i="11"/>
  <c r="H15" i="11" l="1"/>
  <c r="F16" i="11"/>
  <c r="AK5" i="11"/>
  <c r="AL5" i="11" s="1"/>
  <c r="AM5" i="11" s="1"/>
  <c r="AN5" i="11" s="1"/>
  <c r="AO5" i="11" s="1"/>
  <c r="AP5" i="11" s="1"/>
  <c r="AQ5" i="11" s="1"/>
  <c r="M6" i="11"/>
  <c r="E20" i="11" l="1"/>
  <c r="E17" i="11"/>
  <c r="H16" i="11"/>
  <c r="AR5" i="11"/>
  <c r="AS5" i="11" s="1"/>
  <c r="AK4" i="11"/>
  <c r="N6" i="11"/>
  <c r="F20" i="11" l="1"/>
  <c r="E21" i="11" s="1"/>
  <c r="F17" i="11"/>
  <c r="E18" i="11" s="1"/>
  <c r="AT5" i="11"/>
  <c r="AS6" i="11"/>
  <c r="AR4" i="11"/>
  <c r="O6" i="11"/>
  <c r="F21" i="11" l="1"/>
  <c r="E22" i="11" s="1"/>
  <c r="H17" i="11"/>
  <c r="F18" i="11"/>
  <c r="H18" i="11" s="1"/>
  <c r="H20" i="11"/>
  <c r="AU5" i="11"/>
  <c r="AT6" i="11"/>
  <c r="F22" i="11" l="1"/>
  <c r="H22" i="11" s="1"/>
  <c r="H21" i="11"/>
  <c r="AV5" i="1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<sst xmlns="http://schemas.openxmlformats.org/spreadsheetml/2006/main" count="64" uniqueCount="61">
  <si>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</si>
  <si>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</si>
  <si>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</si>
  <si>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</si>
  <si>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</si>
  <si>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</si>
  <si>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</si>
  <si>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</si>
  <si>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</si>
  <si>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</si>
  <si>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</si>
  <si>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</si>
  <si>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</si>
  <si>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</si>
  <si>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</si>
  <si>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</si>
  <si>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</si>
  <si>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</si>
  <si>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</si>
  <si>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</si>
  <si>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</si>
  <si>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</si>
  <si>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</si>
  <si>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</si>
  <si>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</si>
  <si>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</si>
  <si>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</si>
  <si>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</si>
  <si>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</si>
  <si>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</si>
  <si>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</si>
  <si>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</si>
  <si>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</si>
  <si>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</si>
  <si>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</si>
  <si>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</si>
  <si>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</si>
  <si>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Leilões On-Line</t>
  </si>
  <si>
    <t>Leiloeira Bracarense</t>
  </si>
  <si>
    <t>Definição e Fundamentação</t>
  </si>
  <si>
    <t>Estudo do Caso</t>
  </si>
  <si>
    <t>Contextualização &amp; Fundamentação</t>
  </si>
  <si>
    <t>Motivação &amp; Objetivos</t>
  </si>
  <si>
    <t>Viabilidade</t>
  </si>
  <si>
    <t>Avaliação de Recursos &amp; Equipa de Desenvolvimento</t>
  </si>
  <si>
    <t>Apresentação da estratégia &amp; método</t>
  </si>
  <si>
    <t>Descrição geral dos requisitos</t>
  </si>
  <si>
    <t>Validação dos requisitos estabelecidos</t>
  </si>
  <si>
    <t>Separação dos requisitos por tipo (Funcionais/ não funcionais)</t>
  </si>
  <si>
    <t>Levantamento de Requisitos</t>
  </si>
  <si>
    <t>Especificação e Modelação do Software</t>
  </si>
  <si>
    <t>Apresentação geral da especificação</t>
  </si>
  <si>
    <t>Aspetos estruturais</t>
  </si>
  <si>
    <t>Aspetos comportamentais</t>
  </si>
  <si>
    <t>Conceção do Sistema de Dados</t>
  </si>
  <si>
    <t>Esboço dos Interfaces do Sistema</t>
  </si>
  <si>
    <t>Estrutura geral das interfaces do sistema</t>
  </si>
  <si>
    <t>Caracterização das interfaces</t>
  </si>
  <si>
    <t>Apresentação geral da estrutura (esquema) do sistema de dados</t>
  </si>
  <si>
    <t xml:space="preserve">Descrição detalhada dos vários elementos de dados </t>
  </si>
  <si>
    <t xml:space="preserve">Descrição dos relacionamentos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</si>
</sst>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dd\,\ dd/mm/yyyy"/>
    <numFmt numFmtId="169" formatCode="d/m/yy;@"/>
    <numFmt numFmtId="170" formatCode="d"/>
    <numFmt numFmtId="171" formatCode="d\ mmm\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9" fontId="0" fillId="44" borderId="2" xfId="0" applyNumberFormat="1" applyFill="1" applyBorder="1" applyAlignment="1">
      <alignment horizontal="center" vertical="center"/>
    </xf>
    <xf numFmtId="169" fontId="4" fillId="44" borderId="2" xfId="0" applyNumberFormat="1" applyFont="1" applyFill="1" applyBorder="1" applyAlignment="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9" fontId="7" fillId="45" borderId="2" xfId="10" applyFill="1">
      <alignment horizontal="center" vertical="center"/>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68"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Cor1" xfId="31" builtinId="30" customBuiltin="1"/>
    <cellStyle name="20% - Cor2" xfId="35" builtinId="34" customBuiltin="1"/>
    <cellStyle name="20% - Cor3" xfId="39" builtinId="38" customBuiltin="1"/>
    <cellStyle name="20% - Cor4" xfId="43" builtinId="42" customBuiltin="1"/>
    <cellStyle name="20% - Cor5" xfId="47" builtinId="46" customBuiltin="1"/>
    <cellStyle name="20% - Cor6" xfId="51" builtinId="50" customBuiltin="1"/>
    <cellStyle name="40% - Cor1" xfId="32" builtinId="31" customBuiltin="1"/>
    <cellStyle name="40% - Cor2" xfId="36" builtinId="35" customBuiltin="1"/>
    <cellStyle name="40% - Cor3" xfId="40" builtinId="39" customBuiltin="1"/>
    <cellStyle name="40% - Cor4" xfId="44" builtinId="43" customBuiltin="1"/>
    <cellStyle name="40% - Cor5" xfId="48" builtinId="47" customBuiltin="1"/>
    <cellStyle name="40% - Cor6" xfId="52" builtinId="51" customBuiltin="1"/>
    <cellStyle name="60% - Cor1" xfId="33" builtinId="32" customBuiltin="1"/>
    <cellStyle name="60% - Cor2" xfId="37" builtinId="36" customBuiltin="1"/>
    <cellStyle name="60% - Cor3" xfId="41" builtinId="40" customBuiltin="1"/>
    <cellStyle name="60% - Cor4" xfId="45" builtinId="44" customBuiltin="1"/>
    <cellStyle name="60% - Cor5" xfId="49" builtinId="48" customBuiltin="1"/>
    <cellStyle name="60% - Cor6" xfId="53" builtinId="52" customBuiltin="1"/>
    <cellStyle name="Cabeçalho 1" xfId="6" builtinId="16" customBuiltin="1"/>
    <cellStyle name="Cabeçalho 2" xfId="7" builtinId="17" customBuiltin="1"/>
    <cellStyle name="Cabeçalho 3" xfId="8" builtinId="18" customBuiltin="1"/>
    <cellStyle name="Cabeçalho 4" xfId="17" builtinId="19" customBuiltin="1"/>
    <cellStyle name="Cálculo" xfId="23" builtinId="22" customBuiltin="1"/>
    <cellStyle name="Célula Ligada" xfId="24" builtinId="24" customBuiltin="1"/>
    <cellStyle name="Cor1" xfId="30" builtinId="29" customBuiltin="1"/>
    <cellStyle name="Cor2" xfId="34" builtinId="33" customBuiltin="1"/>
    <cellStyle name="Cor3" xfId="38" builtinId="37" customBuiltin="1"/>
    <cellStyle name="Cor4" xfId="42" builtinId="41" customBuiltin="1"/>
    <cellStyle name="Cor5" xfId="46" builtinId="45" customBuiltin="1"/>
    <cellStyle name="Cor6" xfId="50" builtinId="49" customBuiltin="1"/>
    <cellStyle name="Correto" xfId="18" builtinId="26" customBuiltin="1"/>
    <cellStyle name="Date" xfId="10" xr:uid="{229918B6-DD13-4F5A-97B9-305F7E002AA3}"/>
    <cellStyle name="Entrada" xfId="21" builtinId="20" customBuiltin="1"/>
    <cellStyle name="Hiperligação" xfId="1" builtinId="8" customBuiltin="1"/>
    <cellStyle name="Hiperligação Visitada" xfId="13" builtinId="9" customBuiltin="1"/>
    <cellStyle name="Incorreto" xfId="19" builtinId="27" customBuiltin="1"/>
    <cellStyle name="Moeda" xfId="15" builtinId="4" customBuiltin="1"/>
    <cellStyle name="Moeda [0]" xfId="16" builtinId="7" customBuiltin="1"/>
    <cellStyle name="Name" xfId="11" xr:uid="{B2D3C1EE-6B41-4801-AAFC-C2274E49E503}"/>
    <cellStyle name="Neutro" xfId="20" builtinId="28" customBuiltin="1"/>
    <cellStyle name="Normal" xfId="0" builtinId="0" customBuiltin="1"/>
    <cellStyle name="Nota" xfId="27" builtinId="10" customBuiltin="1"/>
    <cellStyle name="Percentagem" xfId="2" builtinId="5" customBuiltin="1"/>
    <cellStyle name="Project Start" xfId="9" xr:uid="{8EB8A09A-C31C-40A3-B2C1-9449520178B8}"/>
    <cellStyle name="Saída" xfId="22" builtinId="21" customBuiltin="1"/>
    <cellStyle name="Separador de milhares [0]" xfId="14" builtinId="6" customBuiltin="1"/>
    <cellStyle name="Task" xfId="12" xr:uid="{6391D789-272B-4DD2-9BF3-2CDCF610FA41}"/>
    <cellStyle name="Texto de Aviso" xfId="26" builtinId="11" customBuiltin="1"/>
    <cellStyle name="Texto Explicativo" xfId="28" builtinId="53" customBuiltin="1"/>
    <cellStyle name="Título" xfId="5" builtinId="15" customBuiltin="1"/>
    <cellStyle name="Total" xfId="29" builtinId="25" customBuiltin="1"/>
    <cellStyle name="Verificar Célula" xfId="25" builtinId="23"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70" zoomScaleNormal="70" zoomScalePageLayoutView="70" workbookViewId="0">
      <pane ySplit="6" topLeftCell="A8" activePane="bottomLeft" state="frozen"/>
      <selection pane="bottomLeft" activeCell="BW24" sqref="BW24"/>
    </sheetView>
  </sheetViews>
  <sheetFormatPr defaultRowHeight="30" customHeight="1" x14ac:dyDescent="0.25"/>
  <cols>
    <col min="1" max="1" width="2.7109375" style="36"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2.85546875" hidden="1" customWidth="1"/>
    <col min="9" max="64" width="2.5703125" customWidth="1"/>
    <col min="69" max="70" width="10.28515625"/>
  </cols>
  <sheetData>
    <row r="1" spans="1:64" ht="30" customHeight="1" x14ac:dyDescent="0.45">
      <c r="A1" s="37" t="s">
        <v>0</v>
      </c>
      <c r="B1" s="39" t="s">
        <v>37</v>
      </c>
      <c r="C1" s="1"/>
      <c r="D1" s="2"/>
      <c r="E1" s="4"/>
      <c r="F1" s="25"/>
      <c r="H1" s="2"/>
      <c r="I1" s="55" t="s">
        <v>22</v>
      </c>
    </row>
    <row r="2" spans="1:64" ht="30" customHeight="1" x14ac:dyDescent="0.3">
      <c r="A2" s="36" t="s">
        <v>1</v>
      </c>
      <c r="B2" s="40" t="s">
        <v>38</v>
      </c>
      <c r="I2" s="56" t="s">
        <v>23</v>
      </c>
    </row>
    <row r="3" spans="1:64" ht="30" customHeight="1" x14ac:dyDescent="0.25">
      <c r="A3" s="36" t="s">
        <v>2</v>
      </c>
      <c r="B3" s="41"/>
      <c r="C3" s="86" t="s">
        <v>15</v>
      </c>
      <c r="D3" s="87"/>
      <c r="E3" s="85">
        <v>45187</v>
      </c>
      <c r="F3" s="85"/>
    </row>
    <row r="4" spans="1:64" ht="30" customHeight="1" x14ac:dyDescent="0.25">
      <c r="A4" s="37" t="s">
        <v>3</v>
      </c>
      <c r="C4" s="86" t="s">
        <v>16</v>
      </c>
      <c r="D4" s="87"/>
      <c r="E4" s="6">
        <v>1</v>
      </c>
      <c r="I4" s="82">
        <f>I5</f>
        <v>45187</v>
      </c>
      <c r="J4" s="83"/>
      <c r="K4" s="83"/>
      <c r="L4" s="83"/>
      <c r="M4" s="83"/>
      <c r="N4" s="83"/>
      <c r="O4" s="84"/>
      <c r="P4" s="82">
        <f>P5</f>
        <v>45194</v>
      </c>
      <c r="Q4" s="83"/>
      <c r="R4" s="83"/>
      <c r="S4" s="83"/>
      <c r="T4" s="83"/>
      <c r="U4" s="83"/>
      <c r="V4" s="84"/>
      <c r="W4" s="82">
        <f>W5</f>
        <v>45201</v>
      </c>
      <c r="X4" s="83"/>
      <c r="Y4" s="83"/>
      <c r="Z4" s="83"/>
      <c r="AA4" s="83"/>
      <c r="AB4" s="83"/>
      <c r="AC4" s="84"/>
      <c r="AD4" s="82">
        <f>AD5</f>
        <v>45208</v>
      </c>
      <c r="AE4" s="83"/>
      <c r="AF4" s="83"/>
      <c r="AG4" s="83"/>
      <c r="AH4" s="83"/>
      <c r="AI4" s="83"/>
      <c r="AJ4" s="84"/>
      <c r="AK4" s="82">
        <f>AK5</f>
        <v>45215</v>
      </c>
      <c r="AL4" s="83"/>
      <c r="AM4" s="83"/>
      <c r="AN4" s="83"/>
      <c r="AO4" s="83"/>
      <c r="AP4" s="83"/>
      <c r="AQ4" s="84"/>
      <c r="AR4" s="82">
        <f>AR5</f>
        <v>45222</v>
      </c>
      <c r="AS4" s="83"/>
      <c r="AT4" s="83"/>
      <c r="AU4" s="83"/>
      <c r="AV4" s="83"/>
      <c r="AW4" s="83"/>
      <c r="AX4" s="84"/>
      <c r="AY4" s="82">
        <f>AY5</f>
        <v>45229</v>
      </c>
      <c r="AZ4" s="83"/>
      <c r="BA4" s="83"/>
      <c r="BB4" s="83"/>
      <c r="BC4" s="83"/>
      <c r="BD4" s="83"/>
      <c r="BE4" s="84"/>
      <c r="BF4" s="82">
        <f>BF5</f>
        <v>45236</v>
      </c>
      <c r="BG4" s="83"/>
      <c r="BH4" s="83"/>
      <c r="BI4" s="83"/>
      <c r="BJ4" s="83"/>
      <c r="BK4" s="83"/>
      <c r="BL4" s="84"/>
    </row>
    <row r="5" spans="1:64" ht="15" customHeight="1" x14ac:dyDescent="0.25">
      <c r="A5" s="37" t="s">
        <v>4</v>
      </c>
      <c r="B5" s="54"/>
      <c r="C5" s="54"/>
      <c r="D5" s="54"/>
      <c r="E5" s="54"/>
      <c r="F5" s="54"/>
      <c r="G5" s="54"/>
      <c r="I5" s="70">
        <f>Project_Start-WEEKDAY(Project_Start,1)+2+7*(Display_Week-1)</f>
        <v>45187</v>
      </c>
      <c r="J5" s="71">
        <f>I5+1</f>
        <v>45188</v>
      </c>
      <c r="K5" s="71">
        <f t="shared" ref="K5:AX5" si="0">J5+1</f>
        <v>45189</v>
      </c>
      <c r="L5" s="71">
        <f t="shared" si="0"/>
        <v>45190</v>
      </c>
      <c r="M5" s="71">
        <f t="shared" si="0"/>
        <v>45191</v>
      </c>
      <c r="N5" s="71">
        <f t="shared" si="0"/>
        <v>45192</v>
      </c>
      <c r="O5" s="72">
        <f t="shared" si="0"/>
        <v>45193</v>
      </c>
      <c r="P5" s="70">
        <f>O5+1</f>
        <v>45194</v>
      </c>
      <c r="Q5" s="71">
        <f>P5+1</f>
        <v>45195</v>
      </c>
      <c r="R5" s="71">
        <f t="shared" si="0"/>
        <v>45196</v>
      </c>
      <c r="S5" s="71">
        <f t="shared" si="0"/>
        <v>45197</v>
      </c>
      <c r="T5" s="71">
        <f t="shared" si="0"/>
        <v>45198</v>
      </c>
      <c r="U5" s="71">
        <f t="shared" si="0"/>
        <v>45199</v>
      </c>
      <c r="V5" s="72">
        <f t="shared" si="0"/>
        <v>45200</v>
      </c>
      <c r="W5" s="70">
        <f>V5+1</f>
        <v>45201</v>
      </c>
      <c r="X5" s="71">
        <f>W5+1</f>
        <v>45202</v>
      </c>
      <c r="Y5" s="71">
        <f t="shared" si="0"/>
        <v>45203</v>
      </c>
      <c r="Z5" s="71">
        <f t="shared" si="0"/>
        <v>45204</v>
      </c>
      <c r="AA5" s="71">
        <f t="shared" si="0"/>
        <v>45205</v>
      </c>
      <c r="AB5" s="71">
        <f t="shared" si="0"/>
        <v>45206</v>
      </c>
      <c r="AC5" s="72">
        <f t="shared" si="0"/>
        <v>45207</v>
      </c>
      <c r="AD5" s="70">
        <f>AC5+1</f>
        <v>45208</v>
      </c>
      <c r="AE5" s="71">
        <f>AD5+1</f>
        <v>45209</v>
      </c>
      <c r="AF5" s="71">
        <f t="shared" si="0"/>
        <v>45210</v>
      </c>
      <c r="AG5" s="71">
        <f t="shared" si="0"/>
        <v>45211</v>
      </c>
      <c r="AH5" s="71">
        <f t="shared" si="0"/>
        <v>45212</v>
      </c>
      <c r="AI5" s="71">
        <f t="shared" si="0"/>
        <v>45213</v>
      </c>
      <c r="AJ5" s="72">
        <f t="shared" si="0"/>
        <v>45214</v>
      </c>
      <c r="AK5" s="70">
        <f>AJ5+1</f>
        <v>45215</v>
      </c>
      <c r="AL5" s="71">
        <f>AK5+1</f>
        <v>45216</v>
      </c>
      <c r="AM5" s="71">
        <f t="shared" si="0"/>
        <v>45217</v>
      </c>
      <c r="AN5" s="71">
        <f t="shared" si="0"/>
        <v>45218</v>
      </c>
      <c r="AO5" s="71">
        <f t="shared" si="0"/>
        <v>45219</v>
      </c>
      <c r="AP5" s="71">
        <f t="shared" si="0"/>
        <v>45220</v>
      </c>
      <c r="AQ5" s="72">
        <f t="shared" si="0"/>
        <v>45221</v>
      </c>
      <c r="AR5" s="70">
        <f>AQ5+1</f>
        <v>45222</v>
      </c>
      <c r="AS5" s="71">
        <f>AR5+1</f>
        <v>45223</v>
      </c>
      <c r="AT5" s="71">
        <f t="shared" si="0"/>
        <v>45224</v>
      </c>
      <c r="AU5" s="71">
        <f t="shared" si="0"/>
        <v>45225</v>
      </c>
      <c r="AV5" s="71">
        <f t="shared" si="0"/>
        <v>45226</v>
      </c>
      <c r="AW5" s="71">
        <f t="shared" si="0"/>
        <v>45227</v>
      </c>
      <c r="AX5" s="72">
        <f t="shared" si="0"/>
        <v>45228</v>
      </c>
      <c r="AY5" s="70">
        <f>AX5+1</f>
        <v>45229</v>
      </c>
      <c r="AZ5" s="71">
        <f>AY5+1</f>
        <v>45230</v>
      </c>
      <c r="BA5" s="71">
        <f t="shared" ref="BA5:BE5" si="1">AZ5+1</f>
        <v>45231</v>
      </c>
      <c r="BB5" s="71">
        <f t="shared" si="1"/>
        <v>45232</v>
      </c>
      <c r="BC5" s="71">
        <f t="shared" si="1"/>
        <v>45233</v>
      </c>
      <c r="BD5" s="71">
        <f t="shared" si="1"/>
        <v>45234</v>
      </c>
      <c r="BE5" s="72">
        <f t="shared" si="1"/>
        <v>45235</v>
      </c>
      <c r="BF5" s="70">
        <f>BE5+1</f>
        <v>45236</v>
      </c>
      <c r="BG5" s="71">
        <f>BF5+1</f>
        <v>45237</v>
      </c>
      <c r="BH5" s="71">
        <f t="shared" ref="BH5:BL5" si="2">BG5+1</f>
        <v>45238</v>
      </c>
      <c r="BI5" s="71">
        <f t="shared" si="2"/>
        <v>45239</v>
      </c>
      <c r="BJ5" s="71">
        <f t="shared" si="2"/>
        <v>45240</v>
      </c>
      <c r="BK5" s="71">
        <f t="shared" si="2"/>
        <v>45241</v>
      </c>
      <c r="BL5" s="72">
        <f t="shared" si="2"/>
        <v>45242</v>
      </c>
    </row>
    <row r="6" spans="1:64" ht="30" customHeight="1" thickBot="1" x14ac:dyDescent="0.3">
      <c r="A6" s="37" t="s">
        <v>5</v>
      </c>
      <c r="B6" s="7" t="s">
        <v>14</v>
      </c>
      <c r="C6" s="8" t="s">
        <v>17</v>
      </c>
      <c r="D6" s="8" t="s">
        <v>18</v>
      </c>
      <c r="E6" s="8" t="s">
        <v>19</v>
      </c>
      <c r="F6" s="8" t="s">
        <v>20</v>
      </c>
      <c r="G6" s="8"/>
      <c r="H6" s="8" t="s">
        <v>21</v>
      </c>
      <c r="I6" s="9" t="str">
        <f t="shared" ref="I6" si="3">LEFT(TEXT(I5,"ddd"),1)</f>
        <v>s</v>
      </c>
      <c r="J6" s="9" t="str">
        <f t="shared" ref="J6:AR6" si="4">LEFT(TEXT(J5,"ddd"),1)</f>
        <v>t</v>
      </c>
      <c r="K6" s="9" t="str">
        <f t="shared" si="4"/>
        <v>q</v>
      </c>
      <c r="L6" s="9" t="str">
        <f t="shared" si="4"/>
        <v>q</v>
      </c>
      <c r="M6" s="9" t="str">
        <f t="shared" si="4"/>
        <v>s</v>
      </c>
      <c r="N6" s="9" t="str">
        <f t="shared" si="4"/>
        <v>s</v>
      </c>
      <c r="O6" s="9" t="str">
        <f t="shared" si="4"/>
        <v>d</v>
      </c>
      <c r="P6" s="9" t="str">
        <f t="shared" si="4"/>
        <v>s</v>
      </c>
      <c r="Q6" s="9" t="str">
        <f t="shared" si="4"/>
        <v>t</v>
      </c>
      <c r="R6" s="9" t="str">
        <f t="shared" si="4"/>
        <v>q</v>
      </c>
      <c r="S6" s="9" t="str">
        <f t="shared" si="4"/>
        <v>q</v>
      </c>
      <c r="T6" s="9" t="str">
        <f t="shared" si="4"/>
        <v>s</v>
      </c>
      <c r="U6" s="9" t="str">
        <f t="shared" si="4"/>
        <v>s</v>
      </c>
      <c r="V6" s="9" t="str">
        <f t="shared" si="4"/>
        <v>d</v>
      </c>
      <c r="W6" s="9" t="str">
        <f t="shared" si="4"/>
        <v>s</v>
      </c>
      <c r="X6" s="9" t="str">
        <f t="shared" si="4"/>
        <v>t</v>
      </c>
      <c r="Y6" s="9" t="str">
        <f t="shared" si="4"/>
        <v>q</v>
      </c>
      <c r="Z6" s="9" t="str">
        <f t="shared" si="4"/>
        <v>q</v>
      </c>
      <c r="AA6" s="9" t="str">
        <f t="shared" si="4"/>
        <v>s</v>
      </c>
      <c r="AB6" s="9" t="str">
        <f t="shared" si="4"/>
        <v>s</v>
      </c>
      <c r="AC6" s="9" t="str">
        <f t="shared" si="4"/>
        <v>d</v>
      </c>
      <c r="AD6" s="9" t="str">
        <f t="shared" si="4"/>
        <v>s</v>
      </c>
      <c r="AE6" s="9" t="str">
        <f t="shared" si="4"/>
        <v>t</v>
      </c>
      <c r="AF6" s="9" t="str">
        <f t="shared" si="4"/>
        <v>q</v>
      </c>
      <c r="AG6" s="9" t="str">
        <f t="shared" si="4"/>
        <v>q</v>
      </c>
      <c r="AH6" s="9" t="str">
        <f t="shared" si="4"/>
        <v>s</v>
      </c>
      <c r="AI6" s="9" t="str">
        <f t="shared" si="4"/>
        <v>s</v>
      </c>
      <c r="AJ6" s="9" t="str">
        <f t="shared" si="4"/>
        <v>d</v>
      </c>
      <c r="AK6" s="9" t="str">
        <f t="shared" si="4"/>
        <v>s</v>
      </c>
      <c r="AL6" s="9" t="str">
        <f t="shared" si="4"/>
        <v>t</v>
      </c>
      <c r="AM6" s="9" t="str">
        <f t="shared" si="4"/>
        <v>q</v>
      </c>
      <c r="AN6" s="9" t="str">
        <f t="shared" si="4"/>
        <v>q</v>
      </c>
      <c r="AO6" s="9" t="str">
        <f t="shared" si="4"/>
        <v>s</v>
      </c>
      <c r="AP6" s="9" t="str">
        <f t="shared" si="4"/>
        <v>s</v>
      </c>
      <c r="AQ6" s="9" t="str">
        <f t="shared" si="4"/>
        <v>d</v>
      </c>
      <c r="AR6" s="9" t="str">
        <f t="shared" si="4"/>
        <v>s</v>
      </c>
      <c r="AS6" s="9" t="str">
        <f t="shared" ref="AS6:BL6" si="5">LEFT(TEXT(AS5,"ddd"),1)</f>
        <v>t</v>
      </c>
      <c r="AT6" s="9" t="str">
        <f t="shared" si="5"/>
        <v>q</v>
      </c>
      <c r="AU6" s="9" t="str">
        <f t="shared" si="5"/>
        <v>q</v>
      </c>
      <c r="AV6" s="9" t="str">
        <f t="shared" si="5"/>
        <v>s</v>
      </c>
      <c r="AW6" s="9" t="str">
        <f t="shared" si="5"/>
        <v>s</v>
      </c>
      <c r="AX6" s="9" t="str">
        <f t="shared" si="5"/>
        <v>d</v>
      </c>
      <c r="AY6" s="9" t="str">
        <f t="shared" si="5"/>
        <v>s</v>
      </c>
      <c r="AZ6" s="9" t="str">
        <f t="shared" si="5"/>
        <v>t</v>
      </c>
      <c r="BA6" s="9" t="str">
        <f t="shared" si="5"/>
        <v>q</v>
      </c>
      <c r="BB6" s="9" t="str">
        <f t="shared" si="5"/>
        <v>q</v>
      </c>
      <c r="BC6" s="9" t="str">
        <f t="shared" si="5"/>
        <v>s</v>
      </c>
      <c r="BD6" s="9" t="str">
        <f t="shared" si="5"/>
        <v>s</v>
      </c>
      <c r="BE6" s="9" t="str">
        <f t="shared" si="5"/>
        <v>d</v>
      </c>
      <c r="BF6" s="9" t="str">
        <f t="shared" si="5"/>
        <v>s</v>
      </c>
      <c r="BG6" s="9" t="str">
        <f t="shared" si="5"/>
        <v>t</v>
      </c>
      <c r="BH6" s="9" t="str">
        <f t="shared" si="5"/>
        <v>q</v>
      </c>
      <c r="BI6" s="9" t="str">
        <f t="shared" si="5"/>
        <v>q</v>
      </c>
      <c r="BJ6" s="9" t="str">
        <f t="shared" si="5"/>
        <v>s</v>
      </c>
      <c r="BK6" s="9" t="str">
        <f t="shared" si="5"/>
        <v>s</v>
      </c>
      <c r="BL6" s="9" t="str">
        <f t="shared" si="5"/>
        <v>d</v>
      </c>
    </row>
    <row r="7" spans="1:64" ht="30" hidden="1" customHeight="1" thickBot="1" x14ac:dyDescent="0.3">
      <c r="A7" s="36" t="s">
        <v>6</v>
      </c>
      <c r="C7" s="38"/>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
      <c r="A8" s="37" t="s">
        <v>7</v>
      </c>
      <c r="B8" s="11" t="s">
        <v>39</v>
      </c>
      <c r="C8" s="42"/>
      <c r="D8" s="12"/>
      <c r="E8" s="58"/>
      <c r="F8" s="59"/>
      <c r="G8" s="10"/>
      <c r="H8" s="10" t="str">
        <f t="shared" ref="H8:H29" si="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
      <c r="A9" s="37" t="s">
        <v>8</v>
      </c>
      <c r="B9" s="50" t="s">
        <v>40</v>
      </c>
      <c r="C9" s="43"/>
      <c r="D9" s="13">
        <v>1</v>
      </c>
      <c r="E9" s="60">
        <f>Project_Start</f>
        <v>45187</v>
      </c>
      <c r="F9" s="60">
        <f>E9+2</f>
        <v>45189</v>
      </c>
      <c r="G9" s="10"/>
      <c r="H9" s="10">
        <f t="shared" si="6"/>
        <v>3</v>
      </c>
      <c r="I9" s="23"/>
      <c r="J9" s="23"/>
      <c r="K9"/>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
      <c r="A10" s="37" t="s">
        <v>9</v>
      </c>
      <c r="B10" s="50" t="s">
        <v>41</v>
      </c>
      <c r="C10" s="43"/>
      <c r="D10" s="13">
        <v>1</v>
      </c>
      <c r="E10" s="60">
        <f>F9+1</f>
        <v>45190</v>
      </c>
      <c r="F10" s="60">
        <f>E10+2</f>
        <v>45192</v>
      </c>
      <c r="G10" s="10"/>
      <c r="H10" s="10">
        <f t="shared" si="6"/>
        <v>3</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
      <c r="A11" s="36"/>
      <c r="B11" s="50" t="s">
        <v>42</v>
      </c>
      <c r="C11" s="43"/>
      <c r="D11" s="13">
        <v>1</v>
      </c>
      <c r="E11" s="60">
        <f>F10+1</f>
        <v>45193</v>
      </c>
      <c r="F11" s="60">
        <f>E11+1</f>
        <v>45194</v>
      </c>
      <c r="G11" s="10"/>
      <c r="H11" s="10">
        <f t="shared" si="6"/>
        <v>2</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
      <c r="A12" s="36"/>
      <c r="B12" s="50" t="s">
        <v>43</v>
      </c>
      <c r="C12" s="43"/>
      <c r="D12" s="13">
        <v>1</v>
      </c>
      <c r="E12" s="60">
        <f>F11+1</f>
        <v>45195</v>
      </c>
      <c r="F12" s="60">
        <f>E12+2</f>
        <v>45197</v>
      </c>
      <c r="G12" s="10"/>
      <c r="H12" s="10">
        <f t="shared" si="6"/>
        <v>3</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
      <c r="A13" s="36"/>
      <c r="B13" s="50" t="s">
        <v>44</v>
      </c>
      <c r="C13" s="43"/>
      <c r="D13" s="13">
        <v>1</v>
      </c>
      <c r="E13" s="60">
        <f>F12+1</f>
        <v>45198</v>
      </c>
      <c r="F13" s="60">
        <f>E13+2</f>
        <v>45200</v>
      </c>
      <c r="G13" s="10"/>
      <c r="H13" s="10">
        <f t="shared" si="6"/>
        <v>3</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
      <c r="A14" s="37" t="s">
        <v>10</v>
      </c>
      <c r="B14" s="14" t="s">
        <v>49</v>
      </c>
      <c r="C14" s="44"/>
      <c r="D14" s="15"/>
      <c r="E14" s="61"/>
      <c r="F14" s="62"/>
      <c r="G14" s="10"/>
      <c r="H14" s="10" t="str">
        <f t="shared" si="6"/>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
      <c r="A15" s="37"/>
      <c r="B15" s="51" t="s">
        <v>45</v>
      </c>
      <c r="C15" s="45"/>
      <c r="D15" s="16">
        <v>1</v>
      </c>
      <c r="E15" s="63">
        <f>F13+1</f>
        <v>45201</v>
      </c>
      <c r="F15" s="63">
        <f>E15+1</f>
        <v>45202</v>
      </c>
      <c r="G15" s="10"/>
      <c r="H15" s="10">
        <f t="shared" si="6"/>
        <v>2</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
      <c r="A16" s="36"/>
      <c r="B16" s="51" t="s">
        <v>46</v>
      </c>
      <c r="C16" s="45"/>
      <c r="D16" s="16">
        <v>1</v>
      </c>
      <c r="E16" s="63">
        <f>F15+1</f>
        <v>45203</v>
      </c>
      <c r="F16" s="63">
        <f>E16+7</f>
        <v>45210</v>
      </c>
      <c r="G16" s="10"/>
      <c r="H16" s="10">
        <f t="shared" si="6"/>
        <v>8</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
      <c r="A17" s="36"/>
      <c r="B17" s="51" t="s">
        <v>48</v>
      </c>
      <c r="C17" s="45"/>
      <c r="D17" s="16">
        <v>1</v>
      </c>
      <c r="E17" s="63">
        <f>F16+1</f>
        <v>45211</v>
      </c>
      <c r="F17" s="63">
        <f>E17+1</f>
        <v>45212</v>
      </c>
      <c r="G17" s="10"/>
      <c r="H17" s="10">
        <f t="shared" si="6"/>
        <v>2</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
      <c r="A18" s="36"/>
      <c r="B18" s="51" t="s">
        <v>47</v>
      </c>
      <c r="C18" s="45"/>
      <c r="D18" s="16">
        <v>1</v>
      </c>
      <c r="E18" s="63">
        <f>F17+1</f>
        <v>45213</v>
      </c>
      <c r="F18" s="63">
        <f>E18+1</f>
        <v>45214</v>
      </c>
      <c r="G18" s="10"/>
      <c r="H18" s="10">
        <f t="shared" si="6"/>
        <v>2</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
      <c r="A19" s="36"/>
      <c r="B19" s="17" t="s">
        <v>50</v>
      </c>
      <c r="C19" s="46"/>
      <c r="D19" s="18"/>
      <c r="E19" s="64"/>
      <c r="F19" s="65"/>
      <c r="G19" s="10"/>
      <c r="H19" s="10" t="str">
        <f t="shared" si="6"/>
        <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
      <c r="A20" s="36" t="s">
        <v>11</v>
      </c>
      <c r="B20" s="52" t="s">
        <v>51</v>
      </c>
      <c r="C20" s="47"/>
      <c r="D20" s="19">
        <v>1</v>
      </c>
      <c r="E20" s="66">
        <f>F16-2</f>
        <v>45208</v>
      </c>
      <c r="F20" s="66">
        <f>E20+8</f>
        <v>45216</v>
      </c>
      <c r="G20" s="10"/>
      <c r="H20" s="10">
        <f t="shared" si="6"/>
        <v>9</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
      <c r="A21" s="36"/>
      <c r="B21" s="52" t="s">
        <v>52</v>
      </c>
      <c r="C21" s="47"/>
      <c r="D21" s="19">
        <v>1</v>
      </c>
      <c r="E21" s="66">
        <f>F20+1</f>
        <v>45217</v>
      </c>
      <c r="F21" s="66">
        <f>E21+8</f>
        <v>45225</v>
      </c>
      <c r="G21" s="10"/>
      <c r="H21" s="10">
        <f t="shared" si="6"/>
        <v>9</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
      <c r="A22" s="36"/>
      <c r="B22" s="52" t="s">
        <v>53</v>
      </c>
      <c r="C22" s="47"/>
      <c r="D22" s="19">
        <v>1</v>
      </c>
      <c r="E22" s="66">
        <f>F21+1</f>
        <v>45226</v>
      </c>
      <c r="F22" s="66">
        <f>E22+7</f>
        <v>45233</v>
      </c>
      <c r="G22" s="10"/>
      <c r="H22" s="10">
        <f t="shared" si="6"/>
        <v>8</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
      <c r="A23" s="36"/>
      <c r="B23" s="20" t="s">
        <v>54</v>
      </c>
      <c r="C23" s="48"/>
      <c r="D23" s="21"/>
      <c r="E23" s="67"/>
      <c r="F23" s="68"/>
      <c r="G23" s="10"/>
      <c r="H23" s="10" t="str">
        <f t="shared" si="6"/>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
      <c r="A24" s="36"/>
      <c r="B24" s="53" t="s">
        <v>58</v>
      </c>
      <c r="C24" s="49"/>
      <c r="D24" s="22">
        <v>1</v>
      </c>
      <c r="E24" s="69">
        <v>45222</v>
      </c>
      <c r="F24" s="69">
        <f>E24+1</f>
        <v>45223</v>
      </c>
      <c r="G24" s="10"/>
      <c r="H24" s="10">
        <f t="shared" si="6"/>
        <v>2</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
      <c r="A25" s="36"/>
      <c r="B25" s="53" t="s">
        <v>59</v>
      </c>
      <c r="C25" s="49"/>
      <c r="D25" s="22">
        <v>1</v>
      </c>
      <c r="E25" s="69">
        <f>F24+1</f>
        <v>45224</v>
      </c>
      <c r="F25" s="69">
        <f>E25+2</f>
        <v>45226</v>
      </c>
      <c r="G25" s="10"/>
      <c r="H25" s="10">
        <f t="shared" si="6"/>
        <v>3</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
      <c r="A26" s="36" t="s">
        <v>11</v>
      </c>
      <c r="B26" s="53" t="s">
        <v>60</v>
      </c>
      <c r="C26" s="49"/>
      <c r="D26" s="22">
        <v>1</v>
      </c>
      <c r="E26" s="69">
        <f>F25+1</f>
        <v>45227</v>
      </c>
      <c r="F26" s="69">
        <f>E26+1</f>
        <v>45228</v>
      </c>
      <c r="G26" s="10"/>
      <c r="H26" s="10">
        <f t="shared" si="6"/>
        <v>2</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
      <c r="A27" s="36"/>
      <c r="B27" s="73" t="s">
        <v>55</v>
      </c>
      <c r="C27" s="74"/>
      <c r="D27" s="75"/>
      <c r="E27" s="76"/>
      <c r="F27" s="77"/>
      <c r="G27" s="10"/>
      <c r="H27" s="10" t="str">
        <f t="shared" si="6"/>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
      <c r="A28" s="36"/>
      <c r="B28" s="78" t="s">
        <v>56</v>
      </c>
      <c r="C28" s="79"/>
      <c r="D28" s="80">
        <v>1</v>
      </c>
      <c r="E28" s="81">
        <f>F26</f>
        <v>45228</v>
      </c>
      <c r="F28" s="81">
        <f>E28+1</f>
        <v>45229</v>
      </c>
      <c r="G28" s="10"/>
      <c r="H28" s="10">
        <f t="shared" si="6"/>
        <v>2</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
      <c r="A29" s="36"/>
      <c r="B29" s="78" t="s">
        <v>57</v>
      </c>
      <c r="C29" s="79"/>
      <c r="D29" s="80">
        <v>1</v>
      </c>
      <c r="E29" s="81">
        <f>F28+1</f>
        <v>45230</v>
      </c>
      <c r="F29" s="81">
        <f>E29+3</f>
        <v>45233</v>
      </c>
      <c r="G29" s="10"/>
      <c r="H29" s="10">
        <f t="shared" si="6"/>
        <v>4</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x14ac:dyDescent="0.25">
      <c r="A30" s="36"/>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36"/>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36" t="s">
        <v>12</v>
      </c>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37" t="s">
        <v>13</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140625" defaultRowHeight="12.75" x14ac:dyDescent="0.2"/>
  <cols>
    <col min="1" max="1" width="87.140625" style="26" customWidth="1"/>
    <col min="2" max="16384" width="9.140625" style="2"/>
  </cols>
  <sheetData>
    <row r="1" spans="1:2" ht="46.5" customHeight="1" x14ac:dyDescent="0.2"/>
    <row r="2" spans="1:2" s="28" customFormat="1" ht="15.75" x14ac:dyDescent="0.25">
      <c r="A2" s="27" t="s">
        <v>22</v>
      </c>
      <c r="B2" s="27"/>
    </row>
    <row r="3" spans="1:2" s="32" customFormat="1" ht="27" customHeight="1" x14ac:dyDescent="0.25">
      <c r="A3" s="57" t="s">
        <v>23</v>
      </c>
      <c r="B3" s="33"/>
    </row>
    <row r="4" spans="1:2" s="29" customFormat="1" ht="26.25" x14ac:dyDescent="0.4">
      <c r="A4" s="30" t="s">
        <v>24</v>
      </c>
    </row>
    <row r="5" spans="1:2" ht="74.099999999999994" customHeight="1" x14ac:dyDescent="0.2">
      <c r="A5" s="31" t="s">
        <v>25</v>
      </c>
    </row>
    <row r="6" spans="1:2" ht="26.25" customHeight="1" x14ac:dyDescent="0.2">
      <c r="A6" s="30" t="s">
        <v>26</v>
      </c>
    </row>
    <row r="7" spans="1:2" s="26" customFormat="1" ht="204.95" customHeight="1" x14ac:dyDescent="0.25">
      <c r="A7" s="35" t="s">
        <v>27</v>
      </c>
    </row>
    <row r="8" spans="1:2" s="29" customFormat="1" ht="26.25" x14ac:dyDescent="0.4">
      <c r="A8" s="30" t="s">
        <v>28</v>
      </c>
    </row>
    <row r="9" spans="1:2" ht="60" x14ac:dyDescent="0.2">
      <c r="A9" s="31" t="s">
        <v>29</v>
      </c>
    </row>
    <row r="10" spans="1:2" s="26" customFormat="1" ht="27.95" customHeight="1" x14ac:dyDescent="0.25">
      <c r="A10" s="34" t="s">
        <v>30</v>
      </c>
    </row>
    <row r="11" spans="1:2" s="29" customFormat="1" ht="26.25" x14ac:dyDescent="0.4">
      <c r="A11" s="30" t="s">
        <v>31</v>
      </c>
    </row>
    <row r="12" spans="1:2" ht="30" x14ac:dyDescent="0.2">
      <c r="A12" s="31" t="s">
        <v>32</v>
      </c>
    </row>
    <row r="13" spans="1:2" s="26" customFormat="1" ht="27.95" customHeight="1" x14ac:dyDescent="0.25">
      <c r="A13" s="34" t="s">
        <v>33</v>
      </c>
    </row>
    <row r="14" spans="1:2" s="29" customFormat="1" ht="26.25" x14ac:dyDescent="0.4">
      <c r="A14" s="30" t="s">
        <v>34</v>
      </c>
    </row>
    <row r="15" spans="1:2" ht="75" customHeight="1" x14ac:dyDescent="0.2">
      <c r="A15" s="31" t="s">
        <v>35</v>
      </c>
    </row>
    <row r="16" spans="1:2" ht="75" x14ac:dyDescent="0.2">
      <c r="A16" s="31"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sharepoint/v3"/>
    <ds:schemaRef ds:uri="http://purl.org/dc/elements/1.1/"/>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230e9df3-be65-4c73-a93b-d1236ebd677e"/>
    <ds:schemaRef ds:uri="http://purl.org/dc/terms/"/>
    <ds:schemaRef ds:uri="16c05727-aa75-4e4a-9b5f-8a80a1165891"/>
    <ds:schemaRef ds:uri="71af3243-3dd4-4a8d-8c0d-dd76da1f02a5"/>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2023-11-02T18:28:31Z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